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240" windowWidth="19420" windowHeight="11020"/>
  </bookViews>
  <sheets>
    <sheet name="ACCUEIL" sheetId="7" r:id="rId1"/>
    <sheet name="BDD" sheetId="1" r:id="rId2"/>
    <sheet name="MOUVEMENT" sheetId="6" r:id="rId3"/>
  </sheets>
  <definedNames>
    <definedName name="Chantier">OFFSET(BDD!$J$2,,,COUNTA(BDD!$J:$J)-1)</definedName>
    <definedName name="Materiel">OFFSET(BDD!$A$2,,,COUNTA(BDD!$A:$A)-1)</definedName>
    <definedName name="Personnel">OFFSET(BDD!$I$2,,,COUNTA(BDD!$I:$I)-1)</definedName>
  </definedNames>
  <calcPr calcId="124519"/>
</workbook>
</file>

<file path=xl/calcChain.xml><?xml version="1.0" encoding="utf-8"?>
<calcChain xmlns="http://schemas.openxmlformats.org/spreadsheetml/2006/main">
  <c r="J2" i="6"/>
  <c r="H2"/>
  <c r="E3" i="1" l="1"/>
  <c r="C3" s="1"/>
  <c r="F3"/>
  <c r="D3" s="1"/>
  <c r="F26"/>
  <c r="D26" s="1"/>
  <c r="F12"/>
  <c r="D12" s="1"/>
  <c r="F28"/>
  <c r="D28" s="1"/>
  <c r="F24"/>
  <c r="D24" s="1"/>
  <c r="F22"/>
  <c r="D22" s="1"/>
  <c r="F20"/>
  <c r="D20" s="1"/>
  <c r="F18"/>
  <c r="D18" s="1"/>
  <c r="F16"/>
  <c r="D16" s="1"/>
  <c r="F14"/>
  <c r="D14" s="1"/>
  <c r="F10"/>
  <c r="D10" s="1"/>
  <c r="F8"/>
  <c r="D8" s="1"/>
  <c r="F6"/>
  <c r="D6" s="1"/>
  <c r="F4"/>
  <c r="D4" s="1"/>
  <c r="F2"/>
  <c r="D2" s="1"/>
  <c r="F29"/>
  <c r="D29" s="1"/>
  <c r="F27"/>
  <c r="D27" s="1"/>
  <c r="F25"/>
  <c r="D25" s="1"/>
  <c r="F23"/>
  <c r="D23" s="1"/>
  <c r="F21"/>
  <c r="D21" s="1"/>
  <c r="F19"/>
  <c r="D19" s="1"/>
  <c r="F17"/>
  <c r="D17" s="1"/>
  <c r="F15"/>
  <c r="D15" s="1"/>
  <c r="F13"/>
  <c r="D13" s="1"/>
  <c r="F11"/>
  <c r="D11" s="1"/>
  <c r="F9"/>
  <c r="D9" s="1"/>
  <c r="F7"/>
  <c r="D7" s="1"/>
  <c r="F5"/>
  <c r="D5" s="1"/>
  <c r="E28"/>
  <c r="C28" s="1"/>
  <c r="E26"/>
  <c r="C26" s="1"/>
  <c r="E24"/>
  <c r="C24" s="1"/>
  <c r="E22"/>
  <c r="C22" s="1"/>
  <c r="E20"/>
  <c r="C20" s="1"/>
  <c r="E18"/>
  <c r="C18" s="1"/>
  <c r="E16"/>
  <c r="C16" s="1"/>
  <c r="E14"/>
  <c r="C14" s="1"/>
  <c r="E12"/>
  <c r="C12" s="1"/>
  <c r="E10"/>
  <c r="E8"/>
  <c r="E6"/>
  <c r="E4"/>
  <c r="E2"/>
  <c r="C2" s="1"/>
  <c r="E29"/>
  <c r="C29" s="1"/>
  <c r="E27"/>
  <c r="C27" s="1"/>
  <c r="E25"/>
  <c r="C25" s="1"/>
  <c r="E23"/>
  <c r="C23" s="1"/>
  <c r="E21"/>
  <c r="C21" s="1"/>
  <c r="E19"/>
  <c r="C19" s="1"/>
  <c r="E17"/>
  <c r="C17" s="1"/>
  <c r="E15"/>
  <c r="C15" s="1"/>
  <c r="E13"/>
  <c r="C13" s="1"/>
  <c r="E11"/>
  <c r="C11" s="1"/>
  <c r="E9"/>
  <c r="C9" s="1"/>
  <c r="E7"/>
  <c r="C7" s="1"/>
  <c r="E5"/>
  <c r="C5" s="1"/>
  <c r="C10"/>
  <c r="C8"/>
  <c r="C6"/>
  <c r="C4"/>
</calcChain>
</file>

<file path=xl/sharedStrings.xml><?xml version="1.0" encoding="utf-8"?>
<sst xmlns="http://schemas.openxmlformats.org/spreadsheetml/2006/main" count="109" uniqueCount="100">
  <si>
    <t>P001</t>
  </si>
  <si>
    <t>Aspirateur EWT</t>
  </si>
  <si>
    <t>Aspirateur SIDAMO</t>
  </si>
  <si>
    <t>P003</t>
  </si>
  <si>
    <t>Burineur TE76 HILTI</t>
  </si>
  <si>
    <t>P004</t>
  </si>
  <si>
    <t>Burnieur HITLI TE70</t>
  </si>
  <si>
    <t>P005</t>
  </si>
  <si>
    <t>Carotteuse HILTI</t>
  </si>
  <si>
    <t>P006</t>
  </si>
  <si>
    <t>Cintreuse arbalète VIRAX</t>
  </si>
  <si>
    <t>P007</t>
  </si>
  <si>
    <t>Compresseur air LACME</t>
  </si>
  <si>
    <t>P008</t>
  </si>
  <si>
    <t>P009</t>
  </si>
  <si>
    <t>Escabeau sécurisé 3 marches</t>
  </si>
  <si>
    <t>P010</t>
  </si>
  <si>
    <t>P011</t>
  </si>
  <si>
    <t>Escabeau sécurisé 5 marches</t>
  </si>
  <si>
    <t>P012</t>
  </si>
  <si>
    <t>Escabeau sécurité 7 marches</t>
  </si>
  <si>
    <t>P013</t>
  </si>
  <si>
    <t>P014</t>
  </si>
  <si>
    <t>Laser + trépied HILTI</t>
  </si>
  <si>
    <t>P015</t>
  </si>
  <si>
    <t>Laser + trépied STANLEY</t>
  </si>
  <si>
    <t>P016</t>
  </si>
  <si>
    <t>Machine piquage cuivre/élec</t>
  </si>
  <si>
    <t>P017</t>
  </si>
  <si>
    <t>Machine REMS électrique VICTAULIC</t>
  </si>
  <si>
    <t>P018</t>
  </si>
  <si>
    <t>Machine VICTAULIC manuelle</t>
  </si>
  <si>
    <t>P019</t>
  </si>
  <si>
    <t>Paland</t>
  </si>
  <si>
    <t>P020</t>
  </si>
  <si>
    <t>Pince à emboiture</t>
  </si>
  <si>
    <t>P021</t>
  </si>
  <si>
    <t>Pistolet HILTI DX 351</t>
  </si>
  <si>
    <t>P022</t>
  </si>
  <si>
    <t>P023</t>
  </si>
  <si>
    <t>Pompe de remplissage REMS</t>
  </si>
  <si>
    <t>P024</t>
  </si>
  <si>
    <t>Rollerflamm</t>
  </si>
  <si>
    <t>P025</t>
  </si>
  <si>
    <t>Scie sauteuse</t>
  </si>
  <si>
    <t>P026</t>
  </si>
  <si>
    <t>Scie sauteuse MAKITA</t>
  </si>
  <si>
    <t>P027</t>
  </si>
  <si>
    <t>Sertisseuse REMS</t>
  </si>
  <si>
    <t>P028</t>
  </si>
  <si>
    <t>MATERIEL</t>
  </si>
  <si>
    <t>PERSONNEL</t>
  </si>
  <si>
    <t>CHANTIER</t>
  </si>
  <si>
    <t>DATE ENTREE</t>
  </si>
  <si>
    <t>DATE SORTIE</t>
  </si>
  <si>
    <t>DISPONIBILITE</t>
  </si>
  <si>
    <t>Filière manuelle VIRAX</t>
  </si>
  <si>
    <t>N°MATERIEL</t>
  </si>
  <si>
    <t>Dimitri</t>
  </si>
  <si>
    <t>Alexandre</t>
  </si>
  <si>
    <t>Anthony</t>
  </si>
  <si>
    <t>Jean-Louis</t>
  </si>
  <si>
    <t xml:space="preserve">Fabien      </t>
  </si>
  <si>
    <t>Maxime</t>
  </si>
  <si>
    <t>Thomas</t>
  </si>
  <si>
    <t>Frédéric</t>
  </si>
  <si>
    <t xml:space="preserve"> Ludovic</t>
  </si>
  <si>
    <t>Matthieu</t>
  </si>
  <si>
    <t>Guillaume</t>
  </si>
  <si>
    <t>Clément</t>
  </si>
  <si>
    <t>Olivier</t>
  </si>
  <si>
    <t>Jean-Michel</t>
  </si>
  <si>
    <t>A</t>
  </si>
  <si>
    <t>C</t>
  </si>
  <si>
    <t>D</t>
  </si>
  <si>
    <t>E</t>
  </si>
  <si>
    <t>F</t>
  </si>
  <si>
    <t>G</t>
  </si>
  <si>
    <t>H</t>
  </si>
  <si>
    <t>https://forum.excel-pratique.com/viewtopic.php?f=2&amp;t=107016</t>
  </si>
  <si>
    <t>REFERENCE</t>
  </si>
  <si>
    <t>DENOMINATION</t>
  </si>
  <si>
    <t>B</t>
  </si>
  <si>
    <t>OUI</t>
  </si>
  <si>
    <t>PERSONNELS</t>
  </si>
  <si>
    <t>CHANTIERS</t>
  </si>
  <si>
    <t>Colonne1</t>
  </si>
  <si>
    <t>P000</t>
  </si>
  <si>
    <t>20/03/2017</t>
  </si>
  <si>
    <t>COMMENTAIRES</t>
  </si>
  <si>
    <t>Motif</t>
  </si>
  <si>
    <t>cat</t>
  </si>
  <si>
    <t>Matériel volé sur Chantier</t>
  </si>
  <si>
    <t>Matériel HS-Cassé ou incomplet</t>
  </si>
  <si>
    <t>RAS</t>
  </si>
  <si>
    <t>P002</t>
  </si>
  <si>
    <t>Date</t>
  </si>
  <si>
    <t>Dernier Utilisateur</t>
  </si>
  <si>
    <t>MOTIF INDISPONIBILITE</t>
  </si>
  <si>
    <t>Motif Indisponibilité</t>
  </si>
</sst>
</file>

<file path=xl/styles.xml><?xml version="1.0" encoding="utf-8"?>
<styleSheet xmlns="http://schemas.openxmlformats.org/spreadsheetml/2006/main">
  <fonts count="5">
    <font>
      <sz val="11"/>
      <color theme="1"/>
      <name val="Century Gothic"/>
      <family val="2"/>
      <scheme val="minor"/>
    </font>
    <font>
      <u/>
      <sz val="11"/>
      <color theme="10"/>
      <name val="Century Gothic"/>
      <family val="2"/>
      <scheme val="minor"/>
    </font>
    <font>
      <sz val="11"/>
      <name val="Century Gothic"/>
      <family val="2"/>
      <scheme val="minor"/>
    </font>
    <font>
      <sz val="11"/>
      <color theme="1"/>
      <name val="Century Gothic"/>
      <family val="2"/>
    </font>
    <font>
      <sz val="11"/>
      <color theme="7" tint="-0.249977111117893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2" fillId="2" borderId="0" xfId="0" applyFont="1" applyFill="1" applyBorder="1"/>
    <xf numFmtId="0" fontId="3" fillId="3" borderId="0" xfId="0" applyFont="1" applyFill="1" applyBorder="1"/>
    <xf numFmtId="0" fontId="0" fillId="5" borderId="0" xfId="0" applyFill="1"/>
    <xf numFmtId="0" fontId="4" fillId="4" borderId="1" xfId="0" applyFont="1" applyFill="1" applyBorder="1"/>
    <xf numFmtId="0" fontId="4" fillId="4" borderId="2" xfId="0" applyFont="1" applyFill="1" applyBorder="1"/>
    <xf numFmtId="0" fontId="0" fillId="5" borderId="3" xfId="0" applyFill="1" applyBorder="1" applyAlignment="1">
      <alignment horizontal="center"/>
    </xf>
    <xf numFmtId="14" fontId="0" fillId="5" borderId="0" xfId="0" applyNumberFormat="1" applyFill="1" applyAlignment="1">
      <alignment horizontal="left"/>
    </xf>
    <xf numFmtId="0" fontId="1" fillId="2" borderId="0" xfId="1" applyFill="1"/>
    <xf numFmtId="0" fontId="0" fillId="2" borderId="0" xfId="0" applyNumberFormat="1" applyFill="1"/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2" fillId="2" borderId="0" xfId="0" applyFont="1" applyFill="1"/>
    <xf numFmtId="0" fontId="0" fillId="5" borderId="0" xfId="0" applyFill="1" applyAlignment="1">
      <alignment horizontal="left"/>
    </xf>
    <xf numFmtId="0" fontId="0" fillId="5" borderId="4" xfId="0" applyFill="1" applyBorder="1" applyAlignment="1">
      <alignment horizontal="center"/>
    </xf>
    <xf numFmtId="0" fontId="0" fillId="5" borderId="0" xfId="0" applyNumberFormat="1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/>
    <xf numFmtId="14" fontId="2" fillId="2" borderId="0" xfId="0" applyNumberFormat="1" applyFont="1" applyFill="1"/>
    <xf numFmtId="0" fontId="1" fillId="0" borderId="0" xfId="1"/>
  </cellXfs>
  <cellStyles count="2">
    <cellStyle name="Lien hypertexte" xfId="1" builtinId="8"/>
    <cellStyle name="Normal" xfId="0" builtinId="0"/>
  </cellStyles>
  <dxfs count="20">
    <dxf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relativeIndent="0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relativeIndent="255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790575</xdr:colOff>
      <xdr:row>12</xdr:row>
      <xdr:rowOff>133350</xdr:rowOff>
    </xdr:from>
    <xdr:to>
      <xdr:col>7</xdr:col>
      <xdr:colOff>485775</xdr:colOff>
      <xdr:row>17</xdr:row>
      <xdr:rowOff>0</xdr:rowOff>
    </xdr:to>
    <xdr:sp macro="[0]!test" textlink="">
      <xdr:nvSpPr>
        <xdr:cNvPr id="3" name="Rogner un rectangle à un seul coin 2"/>
        <xdr:cNvSpPr/>
      </xdr:nvSpPr>
      <xdr:spPr>
        <a:xfrm>
          <a:off x="4143375" y="2647950"/>
          <a:ext cx="2209800" cy="914400"/>
        </a:xfrm>
        <a:prstGeom prst="snip1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</a:t>
          </a:r>
        </a:p>
        <a:p>
          <a:pPr algn="ctr"/>
          <a:r>
            <a:rPr lang="fr-FR" sz="16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29" totalsRowShown="0">
  <autoFilter ref="A1:H29">
    <filterColumn colId="2"/>
    <filterColumn colId="3"/>
    <filterColumn colId="4"/>
    <filterColumn colId="5"/>
    <filterColumn colId="6"/>
    <filterColumn colId="7"/>
  </autoFilter>
  <tableColumns count="8">
    <tableColumn id="1" name="REFERENCE" dataDxfId="19"/>
    <tableColumn id="2" name="DENOMINATION" dataDxfId="18"/>
    <tableColumn id="3" name="DISPONIBILITE" dataDxfId="17">
      <calculatedColumnFormula>IF(Tableau1[[#This Row],[Colonne1]]&lt;0,"NON","OUI")</calculatedColumnFormula>
    </tableColumn>
    <tableColumn id="4" name="MOTIF INDISPONIBILITE" dataDxfId="16">
      <calculatedColumnFormula>IF(Tableau1[[#This Row],[Motif]]=1,$AA$2,IF(Tableau1[[#This Row],[Motif]]=2,$AA$3,""))</calculatedColumnFormula>
    </tableColumn>
    <tableColumn id="5" name="Colonne1" dataDxfId="15">
      <calculatedColumnFormula>SUMPRODUCT((Tableau2[N°MATERIEL]=Tableau1[[#This Row],[REFERENCE]])*(Tableau2[Colonne1]))</calculatedColumnFormula>
    </tableColumn>
    <tableColumn id="6" name="Motif" dataDxfId="14">
      <calculatedColumnFormula>SUMPRODUCT((Tableau2[N°MATERIEL]=Tableau1[[#This Row],[REFERENCE]])*(Tableau2[cat]))</calculatedColumnFormula>
    </tableColumn>
    <tableColumn id="7" name="Dernier Utilisateur" dataDxfId="13"/>
    <tableColumn id="8" name="Dat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2" totalsRowShown="0" headerRowDxfId="11" dataDxfId="10">
  <autoFilter ref="A1:J2">
    <filterColumn colId="8"/>
    <filterColumn colId="9"/>
  </autoFilter>
  <tableColumns count="10">
    <tableColumn id="1" name="N°MATERIEL" dataDxfId="9"/>
    <tableColumn id="2" name="MATERIEL" dataDxfId="8"/>
    <tableColumn id="3" name="DATE SORTIE" dataDxfId="7"/>
    <tableColumn id="4" name="CHANTIER" dataDxfId="6"/>
    <tableColumn id="5" name="PERSONNEL" dataDxfId="5"/>
    <tableColumn id="6" name="DATE ENTREE" dataDxfId="4"/>
    <tableColumn id="7" name="DISPONIBILITE" dataDxfId="3"/>
    <tableColumn id="8" name="Colonne1" dataDxfId="2">
      <calculatedColumnFormula>IF(G2="OUI",1,IF(G2="NON",-1))</calculatedColumnFormula>
    </tableColumn>
    <tableColumn id="9" name="COMMENTAIRES" dataDxfId="1"/>
    <tableColumn id="10" name="cat" dataDxfId="0">
      <calculatedColumnFormula>IF(Tableau2[[#This Row],[COMMENTAIRES]]=BDD!$AA$2,1,IF(Tableau2[[#This Row],[COMMENTAIRES]]=BDD!$AA$3,2,0))</calculatedColumnFormula>
    </tableColumn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7016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I1"/>
  <sheetViews>
    <sheetView tabSelected="1" workbookViewId="0">
      <selection activeCell="D6" sqref="D6"/>
    </sheetView>
  </sheetViews>
  <sheetFormatPr baseColWidth="10" defaultRowHeight="13.5"/>
  <sheetData>
    <row r="1" spans="9:9">
      <c r="I1" s="22" t="s">
        <v>79</v>
      </c>
    </row>
  </sheetData>
  <hyperlinks>
    <hyperlink ref="I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6" tint="0.79998168889431442"/>
  </sheetPr>
  <dimension ref="A1:AA29"/>
  <sheetViews>
    <sheetView workbookViewId="0">
      <selection activeCell="K1" sqref="K1"/>
    </sheetView>
  </sheetViews>
  <sheetFormatPr baseColWidth="10" defaultColWidth="11" defaultRowHeight="13.5"/>
  <cols>
    <col min="1" max="1" width="12.58203125" style="1" customWidth="1"/>
    <col min="2" max="2" width="44" style="1" customWidth="1"/>
    <col min="3" max="3" width="12.4140625" style="19" customWidth="1"/>
    <col min="4" max="4" width="32.5" style="1" customWidth="1"/>
    <col min="5" max="6" width="10.9140625" style="1" hidden="1" customWidth="1"/>
    <col min="7" max="7" width="17.9140625" style="1" customWidth="1"/>
    <col min="8" max="8" width="14.58203125" style="20" customWidth="1"/>
    <col min="9" max="9" width="16" style="1" customWidth="1"/>
    <col min="10" max="10" width="19.83203125" style="1" customWidth="1"/>
    <col min="11" max="16384" width="11" style="1"/>
  </cols>
  <sheetData>
    <row r="1" spans="1:27">
      <c r="A1" s="13" t="s">
        <v>80</v>
      </c>
      <c r="B1" s="2" t="s">
        <v>81</v>
      </c>
      <c r="C1" s="17" t="s">
        <v>55</v>
      </c>
      <c r="D1" s="13" t="s">
        <v>98</v>
      </c>
      <c r="E1" s="1" t="s">
        <v>86</v>
      </c>
      <c r="F1" s="1" t="s">
        <v>90</v>
      </c>
      <c r="G1" s="13" t="s">
        <v>97</v>
      </c>
      <c r="H1" s="21" t="s">
        <v>96</v>
      </c>
      <c r="I1" s="1" t="s">
        <v>84</v>
      </c>
      <c r="J1" s="1" t="s">
        <v>85</v>
      </c>
      <c r="K1" s="9"/>
      <c r="AA1" s="1" t="s">
        <v>99</v>
      </c>
    </row>
    <row r="2" spans="1:27">
      <c r="A2" s="1" t="s">
        <v>0</v>
      </c>
      <c r="B2" s="2" t="s">
        <v>1</v>
      </c>
      <c r="C2" s="18" t="str">
        <f>IF(Tableau1[[#This Row],[Colonne1]]&lt;0,"NON","OUI")</f>
        <v>OUI</v>
      </c>
      <c r="D2" s="10" t="str">
        <f>IF(Tableau1[[#This Row],[Motif]]=1,$AA$2,IF(Tableau1[[#This Row],[Motif]]=2,$AA$3,""))</f>
        <v/>
      </c>
      <c r="E2" s="10">
        <f>SUMPRODUCT((Tableau2[N°MATERIEL]=Tableau1[[#This Row],[REFERENCE]])*(Tableau2[Colonne1]))</f>
        <v>0</v>
      </c>
      <c r="F2" s="10">
        <f>SUMPRODUCT((Tableau2[N°MATERIEL]=Tableau1[[#This Row],[REFERENCE]])*(Tableau2[cat]))</f>
        <v>0</v>
      </c>
      <c r="G2" s="10"/>
      <c r="I2" s="5" t="s">
        <v>58</v>
      </c>
      <c r="J2" s="3" t="s">
        <v>72</v>
      </c>
      <c r="AA2" s="1" t="s">
        <v>92</v>
      </c>
    </row>
    <row r="3" spans="1:27">
      <c r="A3" s="1" t="s">
        <v>95</v>
      </c>
      <c r="B3" s="2" t="s">
        <v>2</v>
      </c>
      <c r="C3" s="18" t="str">
        <f>IF(Tableau1[[#This Row],[Colonne1]]&lt;0,"NON","OUI")</f>
        <v>OUI</v>
      </c>
      <c r="D3" s="10" t="str">
        <f>IF(Tableau1[[#This Row],[Motif]]=1,$AA$2,IF(Tableau1[[#This Row],[Motif]]=2,$AA$3,""))</f>
        <v/>
      </c>
      <c r="E3" s="10">
        <f>SUMPRODUCT((Tableau2[N°MATERIEL]=Tableau1[[#This Row],[REFERENCE]])*(Tableau2[Colonne1]))</f>
        <v>0</v>
      </c>
      <c r="F3" s="10">
        <f>SUMPRODUCT((Tableau2[N°MATERIEL]=Tableau1[[#This Row],[REFERENCE]])*(Tableau2[cat]))</f>
        <v>0</v>
      </c>
      <c r="G3" s="10"/>
      <c r="I3" s="6" t="s">
        <v>59</v>
      </c>
      <c r="J3" s="3" t="s">
        <v>82</v>
      </c>
      <c r="AA3" s="1" t="s">
        <v>93</v>
      </c>
    </row>
    <row r="4" spans="1:27">
      <c r="A4" s="1" t="s">
        <v>3</v>
      </c>
      <c r="B4" s="2" t="s">
        <v>4</v>
      </c>
      <c r="C4" s="18" t="str">
        <f>IF(Tableau1[[#This Row],[Colonne1]]&lt;0,"NON","OUI")</f>
        <v>OUI</v>
      </c>
      <c r="D4" s="10" t="str">
        <f>IF(Tableau1[[#This Row],[Motif]]=1,$AA$2,IF(Tableau1[[#This Row],[Motif]]=2,$AA$3,""))</f>
        <v/>
      </c>
      <c r="E4" s="10">
        <f>SUMPRODUCT((Tableau2[N°MATERIEL]=Tableau1[[#This Row],[REFERENCE]])*(Tableau2[Colonne1]))</f>
        <v>0</v>
      </c>
      <c r="F4" s="10">
        <f>SUMPRODUCT((Tableau2[N°MATERIEL]=Tableau1[[#This Row],[REFERENCE]])*(Tableau2[cat]))</f>
        <v>0</v>
      </c>
      <c r="G4" s="10"/>
      <c r="I4" s="6" t="s">
        <v>60</v>
      </c>
      <c r="J4" s="3" t="s">
        <v>73</v>
      </c>
      <c r="AA4" s="1" t="s">
        <v>94</v>
      </c>
    </row>
    <row r="5" spans="1:27">
      <c r="A5" s="1" t="s">
        <v>5</v>
      </c>
      <c r="B5" s="2" t="s">
        <v>6</v>
      </c>
      <c r="C5" s="18" t="str">
        <f>IF(Tableau1[[#This Row],[Colonne1]]&lt;0,"NON","OUI")</f>
        <v>OUI</v>
      </c>
      <c r="D5" s="10" t="str">
        <f>IF(Tableau1[[#This Row],[Motif]]=1,$AA$2,IF(Tableau1[[#This Row],[Motif]]=2,$AA$3,""))</f>
        <v/>
      </c>
      <c r="E5" s="10">
        <f>SUMPRODUCT((Tableau2[N°MATERIEL]=Tableau1[[#This Row],[REFERENCE]])*(Tableau2[Colonne1]))</f>
        <v>0</v>
      </c>
      <c r="F5" s="10">
        <f>SUMPRODUCT((Tableau2[N°MATERIEL]=Tableau1[[#This Row],[REFERENCE]])*(Tableau2[cat]))</f>
        <v>0</v>
      </c>
      <c r="G5" s="10"/>
      <c r="I5" s="6" t="s">
        <v>61</v>
      </c>
      <c r="J5" s="3" t="s">
        <v>74</v>
      </c>
    </row>
    <row r="6" spans="1:27">
      <c r="A6" s="1" t="s">
        <v>7</v>
      </c>
      <c r="B6" s="2" t="s">
        <v>8</v>
      </c>
      <c r="C6" s="18" t="str">
        <f>IF(Tableau1[[#This Row],[Colonne1]]&lt;0,"NON","OUI")</f>
        <v>OUI</v>
      </c>
      <c r="D6" s="10" t="str">
        <f>IF(Tableau1[[#This Row],[Motif]]=1,$AA$2,IF(Tableau1[[#This Row],[Motif]]=2,$AA$3,""))</f>
        <v/>
      </c>
      <c r="E6" s="10">
        <f>SUMPRODUCT((Tableau2[N°MATERIEL]=Tableau1[[#This Row],[REFERENCE]])*(Tableau2[Colonne1]))</f>
        <v>0</v>
      </c>
      <c r="F6" s="10">
        <f>SUMPRODUCT((Tableau2[N°MATERIEL]=Tableau1[[#This Row],[REFERENCE]])*(Tableau2[cat]))</f>
        <v>0</v>
      </c>
      <c r="G6" s="10"/>
      <c r="I6" s="6" t="s">
        <v>62</v>
      </c>
      <c r="J6" s="3" t="s">
        <v>75</v>
      </c>
    </row>
    <row r="7" spans="1:27">
      <c r="A7" s="1" t="s">
        <v>9</v>
      </c>
      <c r="B7" s="2" t="s">
        <v>10</v>
      </c>
      <c r="C7" s="18" t="str">
        <f>IF(Tableau1[[#This Row],[Colonne1]]&lt;0,"NON","OUI")</f>
        <v>OUI</v>
      </c>
      <c r="D7" s="10" t="str">
        <f>IF(Tableau1[[#This Row],[Motif]]=1,$AA$2,IF(Tableau1[[#This Row],[Motif]]=2,$AA$3,""))</f>
        <v/>
      </c>
      <c r="E7" s="10">
        <f>SUMPRODUCT((Tableau2[N°MATERIEL]=Tableau1[[#This Row],[REFERENCE]])*(Tableau2[Colonne1]))</f>
        <v>0</v>
      </c>
      <c r="F7" s="10">
        <f>SUMPRODUCT((Tableau2[N°MATERIEL]=Tableau1[[#This Row],[REFERENCE]])*(Tableau2[cat]))</f>
        <v>0</v>
      </c>
      <c r="G7" s="10"/>
      <c r="I7" s="6" t="s">
        <v>63</v>
      </c>
      <c r="J7" s="3" t="s">
        <v>76</v>
      </c>
    </row>
    <row r="8" spans="1:27">
      <c r="A8" s="1" t="s">
        <v>11</v>
      </c>
      <c r="B8" s="2" t="s">
        <v>12</v>
      </c>
      <c r="C8" s="18" t="str">
        <f>IF(Tableau1[[#This Row],[Colonne1]]&lt;0,"NON","OUI")</f>
        <v>OUI</v>
      </c>
      <c r="D8" s="10" t="str">
        <f>IF(Tableau1[[#This Row],[Motif]]=1,$AA$2,IF(Tableau1[[#This Row],[Motif]]=2,$AA$3,""))</f>
        <v/>
      </c>
      <c r="E8" s="10">
        <f>SUMPRODUCT((Tableau2[N°MATERIEL]=Tableau1[[#This Row],[REFERENCE]])*(Tableau2[Colonne1]))</f>
        <v>0</v>
      </c>
      <c r="F8" s="10">
        <f>SUMPRODUCT((Tableau2[N°MATERIEL]=Tableau1[[#This Row],[REFERENCE]])*(Tableau2[cat]))</f>
        <v>0</v>
      </c>
      <c r="G8" s="10"/>
      <c r="I8" s="6" t="s">
        <v>64</v>
      </c>
      <c r="J8" s="3" t="s">
        <v>77</v>
      </c>
    </row>
    <row r="9" spans="1:27">
      <c r="A9" s="1" t="s">
        <v>13</v>
      </c>
      <c r="B9" s="2" t="s">
        <v>12</v>
      </c>
      <c r="C9" s="18" t="str">
        <f>IF(Tableau1[[#This Row],[Colonne1]]&lt;0,"NON","OUI")</f>
        <v>OUI</v>
      </c>
      <c r="D9" s="10" t="str">
        <f>IF(Tableau1[[#This Row],[Motif]]=1,$AA$2,IF(Tableau1[[#This Row],[Motif]]=2,$AA$3,""))</f>
        <v/>
      </c>
      <c r="E9" s="10">
        <f>SUMPRODUCT((Tableau2[N°MATERIEL]=Tableau1[[#This Row],[REFERENCE]])*(Tableau2[Colonne1]))</f>
        <v>0</v>
      </c>
      <c r="F9" s="10">
        <f>SUMPRODUCT((Tableau2[N°MATERIEL]=Tableau1[[#This Row],[REFERENCE]])*(Tableau2[cat]))</f>
        <v>0</v>
      </c>
      <c r="G9" s="10"/>
      <c r="I9" s="6" t="s">
        <v>65</v>
      </c>
      <c r="J9" s="3" t="s">
        <v>78</v>
      </c>
    </row>
    <row r="10" spans="1:27">
      <c r="A10" s="1" t="s">
        <v>14</v>
      </c>
      <c r="B10" s="2" t="s">
        <v>15</v>
      </c>
      <c r="C10" s="18" t="str">
        <f>IF(Tableau1[[#This Row],[Colonne1]]&lt;0,"NON","OUI")</f>
        <v>OUI</v>
      </c>
      <c r="D10" s="10" t="str">
        <f>IF(Tableau1[[#This Row],[Motif]]=1,$AA$2,IF(Tableau1[[#This Row],[Motif]]=2,$AA$3,""))</f>
        <v/>
      </c>
      <c r="E10" s="10">
        <f>SUMPRODUCT((Tableau2[N°MATERIEL]=Tableau1[[#This Row],[REFERENCE]])*(Tableau2[Colonne1]))</f>
        <v>0</v>
      </c>
      <c r="F10" s="10">
        <f>SUMPRODUCT((Tableau2[N°MATERIEL]=Tableau1[[#This Row],[REFERENCE]])*(Tableau2[cat]))</f>
        <v>0</v>
      </c>
      <c r="G10" s="10"/>
      <c r="I10" s="6" t="s">
        <v>66</v>
      </c>
    </row>
    <row r="11" spans="1:27">
      <c r="A11" s="1" t="s">
        <v>16</v>
      </c>
      <c r="B11" s="2" t="s">
        <v>15</v>
      </c>
      <c r="C11" s="18" t="str">
        <f>IF(Tableau1[[#This Row],[Colonne1]]&lt;0,"NON","OUI")</f>
        <v>OUI</v>
      </c>
      <c r="D11" s="10" t="str">
        <f>IF(Tableau1[[#This Row],[Motif]]=1,$AA$2,IF(Tableau1[[#This Row],[Motif]]=2,$AA$3,""))</f>
        <v/>
      </c>
      <c r="E11" s="10">
        <f>SUMPRODUCT((Tableau2[N°MATERIEL]=Tableau1[[#This Row],[REFERENCE]])*(Tableau2[Colonne1]))</f>
        <v>0</v>
      </c>
      <c r="F11" s="10">
        <f>SUMPRODUCT((Tableau2[N°MATERIEL]=Tableau1[[#This Row],[REFERENCE]])*(Tableau2[cat]))</f>
        <v>0</v>
      </c>
      <c r="G11" s="10"/>
      <c r="I11" s="6" t="s">
        <v>67</v>
      </c>
    </row>
    <row r="12" spans="1:27">
      <c r="A12" s="1" t="s">
        <v>17</v>
      </c>
      <c r="B12" s="2" t="s">
        <v>18</v>
      </c>
      <c r="C12" s="18" t="str">
        <f>IF(Tableau1[[#This Row],[Colonne1]]&lt;0,"NON","OUI")</f>
        <v>OUI</v>
      </c>
      <c r="D12" s="10" t="str">
        <f>IF(Tableau1[[#This Row],[Motif]]=1,$AA$2,IF(Tableau1[[#This Row],[Motif]]=2,$AA$3,""))</f>
        <v/>
      </c>
      <c r="E12" s="10">
        <f>SUMPRODUCT((Tableau2[N°MATERIEL]=Tableau1[[#This Row],[REFERENCE]])*(Tableau2[Colonne1]))</f>
        <v>0</v>
      </c>
      <c r="F12" s="10">
        <f>SUMPRODUCT((Tableau2[N°MATERIEL]=Tableau1[[#This Row],[REFERENCE]])*(Tableau2[cat]))</f>
        <v>0</v>
      </c>
      <c r="G12" s="10"/>
      <c r="I12" s="6" t="s">
        <v>68</v>
      </c>
    </row>
    <row r="13" spans="1:27">
      <c r="A13" s="1" t="s">
        <v>19</v>
      </c>
      <c r="B13" s="2" t="s">
        <v>20</v>
      </c>
      <c r="C13" s="18" t="str">
        <f>IF(Tableau1[[#This Row],[Colonne1]]&lt;0,"NON","OUI")</f>
        <v>OUI</v>
      </c>
      <c r="D13" s="10" t="str">
        <f>IF(Tableau1[[#This Row],[Motif]]=1,$AA$2,IF(Tableau1[[#This Row],[Motif]]=2,$AA$3,""))</f>
        <v/>
      </c>
      <c r="E13" s="10">
        <f>SUMPRODUCT((Tableau2[N°MATERIEL]=Tableau1[[#This Row],[REFERENCE]])*(Tableau2[Colonne1]))</f>
        <v>0</v>
      </c>
      <c r="F13" s="10">
        <f>SUMPRODUCT((Tableau2[N°MATERIEL]=Tableau1[[#This Row],[REFERENCE]])*(Tableau2[cat]))</f>
        <v>0</v>
      </c>
      <c r="G13" s="10"/>
      <c r="I13" s="6" t="s">
        <v>69</v>
      </c>
    </row>
    <row r="14" spans="1:27">
      <c r="A14" s="1" t="s">
        <v>21</v>
      </c>
      <c r="B14" s="2" t="s">
        <v>56</v>
      </c>
      <c r="C14" s="18" t="str">
        <f>IF(Tableau1[[#This Row],[Colonne1]]&lt;0,"NON","OUI")</f>
        <v>OUI</v>
      </c>
      <c r="D14" s="10" t="str">
        <f>IF(Tableau1[[#This Row],[Motif]]=1,$AA$2,IF(Tableau1[[#This Row],[Motif]]=2,$AA$3,""))</f>
        <v/>
      </c>
      <c r="E14" s="10">
        <f>SUMPRODUCT((Tableau2[N°MATERIEL]=Tableau1[[#This Row],[REFERENCE]])*(Tableau2[Colonne1]))</f>
        <v>0</v>
      </c>
      <c r="F14" s="10">
        <f>SUMPRODUCT((Tableau2[N°MATERIEL]=Tableau1[[#This Row],[REFERENCE]])*(Tableau2[cat]))</f>
        <v>0</v>
      </c>
      <c r="G14" s="10"/>
      <c r="I14" s="6" t="s">
        <v>70</v>
      </c>
    </row>
    <row r="15" spans="1:27">
      <c r="A15" s="1" t="s">
        <v>22</v>
      </c>
      <c r="B15" s="2" t="s">
        <v>23</v>
      </c>
      <c r="C15" s="18" t="str">
        <f>IF(Tableau1[[#This Row],[Colonne1]]&lt;0,"NON","OUI")</f>
        <v>OUI</v>
      </c>
      <c r="D15" s="10" t="str">
        <f>IF(Tableau1[[#This Row],[Motif]]=1,$AA$2,IF(Tableau1[[#This Row],[Motif]]=2,$AA$3,""))</f>
        <v/>
      </c>
      <c r="E15" s="10">
        <f>SUMPRODUCT((Tableau2[N°MATERIEL]=Tableau1[[#This Row],[REFERENCE]])*(Tableau2[Colonne1]))</f>
        <v>0</v>
      </c>
      <c r="F15" s="10">
        <f>SUMPRODUCT((Tableau2[N°MATERIEL]=Tableau1[[#This Row],[REFERENCE]])*(Tableau2[cat]))</f>
        <v>0</v>
      </c>
      <c r="G15" s="10"/>
      <c r="I15" s="6" t="s">
        <v>71</v>
      </c>
    </row>
    <row r="16" spans="1:27">
      <c r="A16" s="1" t="s">
        <v>24</v>
      </c>
      <c r="B16" s="2" t="s">
        <v>25</v>
      </c>
      <c r="C16" s="18" t="str">
        <f>IF(Tableau1[[#This Row],[Colonne1]]&lt;0,"NON","OUI")</f>
        <v>OUI</v>
      </c>
      <c r="D16" s="10" t="str">
        <f>IF(Tableau1[[#This Row],[Motif]]=1,$AA$2,IF(Tableau1[[#This Row],[Motif]]=2,$AA$3,""))</f>
        <v/>
      </c>
      <c r="E16" s="10">
        <f>SUMPRODUCT((Tableau2[N°MATERIEL]=Tableau1[[#This Row],[REFERENCE]])*(Tableau2[Colonne1]))</f>
        <v>0</v>
      </c>
      <c r="F16" s="10">
        <f>SUMPRODUCT((Tableau2[N°MATERIEL]=Tableau1[[#This Row],[REFERENCE]])*(Tableau2[cat]))</f>
        <v>0</v>
      </c>
      <c r="G16" s="10"/>
    </row>
    <row r="17" spans="1:7">
      <c r="A17" s="1" t="s">
        <v>26</v>
      </c>
      <c r="B17" s="2" t="s">
        <v>27</v>
      </c>
      <c r="C17" s="18" t="str">
        <f>IF(Tableau1[[#This Row],[Colonne1]]&lt;0,"NON","OUI")</f>
        <v>OUI</v>
      </c>
      <c r="D17" s="10" t="str">
        <f>IF(Tableau1[[#This Row],[Motif]]=1,$AA$2,IF(Tableau1[[#This Row],[Motif]]=2,$AA$3,""))</f>
        <v/>
      </c>
      <c r="E17" s="10">
        <f>SUMPRODUCT((Tableau2[N°MATERIEL]=Tableau1[[#This Row],[REFERENCE]])*(Tableau2[Colonne1]))</f>
        <v>0</v>
      </c>
      <c r="F17" s="10">
        <f>SUMPRODUCT((Tableau2[N°MATERIEL]=Tableau1[[#This Row],[REFERENCE]])*(Tableau2[cat]))</f>
        <v>0</v>
      </c>
      <c r="G17" s="10"/>
    </row>
    <row r="18" spans="1:7">
      <c r="A18" s="1" t="s">
        <v>28</v>
      </c>
      <c r="B18" s="2" t="s">
        <v>29</v>
      </c>
      <c r="C18" s="18" t="str">
        <f>IF(Tableau1[[#This Row],[Colonne1]]&lt;0,"NON","OUI")</f>
        <v>OUI</v>
      </c>
      <c r="D18" s="10" t="str">
        <f>IF(Tableau1[[#This Row],[Motif]]=1,$AA$2,IF(Tableau1[[#This Row],[Motif]]=2,$AA$3,""))</f>
        <v/>
      </c>
      <c r="E18" s="10">
        <f>SUMPRODUCT((Tableau2[N°MATERIEL]=Tableau1[[#This Row],[REFERENCE]])*(Tableau2[Colonne1]))</f>
        <v>0</v>
      </c>
      <c r="F18" s="10">
        <f>SUMPRODUCT((Tableau2[N°MATERIEL]=Tableau1[[#This Row],[REFERENCE]])*(Tableau2[cat]))</f>
        <v>0</v>
      </c>
      <c r="G18" s="10"/>
    </row>
    <row r="19" spans="1:7">
      <c r="A19" s="1" t="s">
        <v>30</v>
      </c>
      <c r="B19" s="2" t="s">
        <v>31</v>
      </c>
      <c r="C19" s="18" t="str">
        <f>IF(Tableau1[[#This Row],[Colonne1]]&lt;0,"NON","OUI")</f>
        <v>OUI</v>
      </c>
      <c r="D19" s="10" t="str">
        <f>IF(Tableau1[[#This Row],[Motif]]=1,$AA$2,IF(Tableau1[[#This Row],[Motif]]=2,$AA$3,""))</f>
        <v/>
      </c>
      <c r="E19" s="10">
        <f>SUMPRODUCT((Tableau2[N°MATERIEL]=Tableau1[[#This Row],[REFERENCE]])*(Tableau2[Colonne1]))</f>
        <v>0</v>
      </c>
      <c r="F19" s="10">
        <f>SUMPRODUCT((Tableau2[N°MATERIEL]=Tableau1[[#This Row],[REFERENCE]])*(Tableau2[cat]))</f>
        <v>0</v>
      </c>
      <c r="G19" s="10"/>
    </row>
    <row r="20" spans="1:7">
      <c r="A20" s="1" t="s">
        <v>32</v>
      </c>
      <c r="B20" s="2" t="s">
        <v>33</v>
      </c>
      <c r="C20" s="18" t="str">
        <f>IF(Tableau1[[#This Row],[Colonne1]]&lt;0,"NON","OUI")</f>
        <v>OUI</v>
      </c>
      <c r="D20" s="10" t="str">
        <f>IF(Tableau1[[#This Row],[Motif]]=1,$AA$2,IF(Tableau1[[#This Row],[Motif]]=2,$AA$3,""))</f>
        <v/>
      </c>
      <c r="E20" s="10">
        <f>SUMPRODUCT((Tableau2[N°MATERIEL]=Tableau1[[#This Row],[REFERENCE]])*(Tableau2[Colonne1]))</f>
        <v>0</v>
      </c>
      <c r="F20" s="10">
        <f>SUMPRODUCT((Tableau2[N°MATERIEL]=Tableau1[[#This Row],[REFERENCE]])*(Tableau2[cat]))</f>
        <v>0</v>
      </c>
      <c r="G20" s="10"/>
    </row>
    <row r="21" spans="1:7">
      <c r="A21" s="1" t="s">
        <v>34</v>
      </c>
      <c r="B21" s="2" t="s">
        <v>35</v>
      </c>
      <c r="C21" s="18" t="str">
        <f>IF(Tableau1[[#This Row],[Colonne1]]&lt;0,"NON","OUI")</f>
        <v>OUI</v>
      </c>
      <c r="D21" s="10" t="str">
        <f>IF(Tableau1[[#This Row],[Motif]]=1,$AA$2,IF(Tableau1[[#This Row],[Motif]]=2,$AA$3,""))</f>
        <v/>
      </c>
      <c r="E21" s="10">
        <f>SUMPRODUCT((Tableau2[N°MATERIEL]=Tableau1[[#This Row],[REFERENCE]])*(Tableau2[Colonne1]))</f>
        <v>0</v>
      </c>
      <c r="F21" s="10">
        <f>SUMPRODUCT((Tableau2[N°MATERIEL]=Tableau1[[#This Row],[REFERENCE]])*(Tableau2[cat]))</f>
        <v>0</v>
      </c>
      <c r="G21" s="10"/>
    </row>
    <row r="22" spans="1:7">
      <c r="A22" s="1" t="s">
        <v>36</v>
      </c>
      <c r="B22" s="2" t="s">
        <v>37</v>
      </c>
      <c r="C22" s="18" t="str">
        <f>IF(Tableau1[[#This Row],[Colonne1]]&lt;0,"NON","OUI")</f>
        <v>OUI</v>
      </c>
      <c r="D22" s="10" t="str">
        <f>IF(Tableau1[[#This Row],[Motif]]=1,$AA$2,IF(Tableau1[[#This Row],[Motif]]=2,$AA$3,""))</f>
        <v/>
      </c>
      <c r="E22" s="10">
        <f>SUMPRODUCT((Tableau2[N°MATERIEL]=Tableau1[[#This Row],[REFERENCE]])*(Tableau2[Colonne1]))</f>
        <v>0</v>
      </c>
      <c r="F22" s="10">
        <f>SUMPRODUCT((Tableau2[N°MATERIEL]=Tableau1[[#This Row],[REFERENCE]])*(Tableau2[cat]))</f>
        <v>0</v>
      </c>
      <c r="G22" s="10"/>
    </row>
    <row r="23" spans="1:7">
      <c r="A23" s="1" t="s">
        <v>38</v>
      </c>
      <c r="B23" s="2" t="s">
        <v>37</v>
      </c>
      <c r="C23" s="18" t="str">
        <f>IF(Tableau1[[#This Row],[Colonne1]]&lt;0,"NON","OUI")</f>
        <v>OUI</v>
      </c>
      <c r="D23" s="10" t="str">
        <f>IF(Tableau1[[#This Row],[Motif]]=1,$AA$2,IF(Tableau1[[#This Row],[Motif]]=2,$AA$3,""))</f>
        <v/>
      </c>
      <c r="E23" s="10">
        <f>SUMPRODUCT((Tableau2[N°MATERIEL]=Tableau1[[#This Row],[REFERENCE]])*(Tableau2[Colonne1]))</f>
        <v>0</v>
      </c>
      <c r="F23" s="10">
        <f>SUMPRODUCT((Tableau2[N°MATERIEL]=Tableau1[[#This Row],[REFERENCE]])*(Tableau2[cat]))</f>
        <v>0</v>
      </c>
      <c r="G23" s="10"/>
    </row>
    <row r="24" spans="1:7">
      <c r="A24" s="1" t="s">
        <v>39</v>
      </c>
      <c r="B24" s="2" t="s">
        <v>40</v>
      </c>
      <c r="C24" s="18" t="str">
        <f>IF(Tableau1[[#This Row],[Colonne1]]&lt;0,"NON","OUI")</f>
        <v>OUI</v>
      </c>
      <c r="D24" s="10" t="str">
        <f>IF(Tableau1[[#This Row],[Motif]]=1,$AA$2,IF(Tableau1[[#This Row],[Motif]]=2,$AA$3,""))</f>
        <v/>
      </c>
      <c r="E24" s="10">
        <f>SUMPRODUCT((Tableau2[N°MATERIEL]=Tableau1[[#This Row],[REFERENCE]])*(Tableau2[Colonne1]))</f>
        <v>0</v>
      </c>
      <c r="F24" s="10">
        <f>SUMPRODUCT((Tableau2[N°MATERIEL]=Tableau1[[#This Row],[REFERENCE]])*(Tableau2[cat]))</f>
        <v>0</v>
      </c>
      <c r="G24" s="10"/>
    </row>
    <row r="25" spans="1:7">
      <c r="A25" s="1" t="s">
        <v>41</v>
      </c>
      <c r="B25" s="2" t="s">
        <v>42</v>
      </c>
      <c r="C25" s="18" t="str">
        <f>IF(Tableau1[[#This Row],[Colonne1]]&lt;0,"NON","OUI")</f>
        <v>OUI</v>
      </c>
      <c r="D25" s="10" t="str">
        <f>IF(Tableau1[[#This Row],[Motif]]=1,$AA$2,IF(Tableau1[[#This Row],[Motif]]=2,$AA$3,""))</f>
        <v/>
      </c>
      <c r="E25" s="10">
        <f>SUMPRODUCT((Tableau2[N°MATERIEL]=Tableau1[[#This Row],[REFERENCE]])*(Tableau2[Colonne1]))</f>
        <v>0</v>
      </c>
      <c r="F25" s="10">
        <f>SUMPRODUCT((Tableau2[N°MATERIEL]=Tableau1[[#This Row],[REFERENCE]])*(Tableau2[cat]))</f>
        <v>0</v>
      </c>
      <c r="G25" s="10"/>
    </row>
    <row r="26" spans="1:7">
      <c r="A26" s="1" t="s">
        <v>43</v>
      </c>
      <c r="B26" s="2" t="s">
        <v>44</v>
      </c>
      <c r="C26" s="18" t="str">
        <f>IF(Tableau1[[#This Row],[Colonne1]]&lt;0,"NON","OUI")</f>
        <v>OUI</v>
      </c>
      <c r="D26" s="10" t="str">
        <f>IF(Tableau1[[#This Row],[Motif]]=1,$AA$2,IF(Tableau1[[#This Row],[Motif]]=2,$AA$3,""))</f>
        <v/>
      </c>
      <c r="E26" s="10">
        <f>SUMPRODUCT((Tableau2[N°MATERIEL]=Tableau1[[#This Row],[REFERENCE]])*(Tableau2[Colonne1]))</f>
        <v>0</v>
      </c>
      <c r="F26" s="10">
        <f>SUMPRODUCT((Tableau2[N°MATERIEL]=Tableau1[[#This Row],[REFERENCE]])*(Tableau2[cat]))</f>
        <v>0</v>
      </c>
      <c r="G26" s="10"/>
    </row>
    <row r="27" spans="1:7">
      <c r="A27" s="1" t="s">
        <v>45</v>
      </c>
      <c r="B27" s="2" t="s">
        <v>46</v>
      </c>
      <c r="C27" s="18" t="str">
        <f>IF(Tableau1[[#This Row],[Colonne1]]&lt;0,"NON","OUI")</f>
        <v>OUI</v>
      </c>
      <c r="D27" s="10" t="str">
        <f>IF(Tableau1[[#This Row],[Motif]]=1,$AA$2,IF(Tableau1[[#This Row],[Motif]]=2,$AA$3,""))</f>
        <v/>
      </c>
      <c r="E27" s="10">
        <f>SUMPRODUCT((Tableau2[N°MATERIEL]=Tableau1[[#This Row],[REFERENCE]])*(Tableau2[Colonne1]))</f>
        <v>0</v>
      </c>
      <c r="F27" s="10">
        <f>SUMPRODUCT((Tableau2[N°MATERIEL]=Tableau1[[#This Row],[REFERENCE]])*(Tableau2[cat]))</f>
        <v>0</v>
      </c>
      <c r="G27" s="10"/>
    </row>
    <row r="28" spans="1:7">
      <c r="A28" s="1" t="s">
        <v>47</v>
      </c>
      <c r="B28" s="2" t="s">
        <v>48</v>
      </c>
      <c r="C28" s="18" t="str">
        <f>IF(Tableau1[[#This Row],[Colonne1]]&lt;0,"NON","OUI")</f>
        <v>OUI</v>
      </c>
      <c r="D28" s="10" t="str">
        <f>IF(Tableau1[[#This Row],[Motif]]=1,$AA$2,IF(Tableau1[[#This Row],[Motif]]=2,$AA$3,""))</f>
        <v/>
      </c>
      <c r="E28" s="10">
        <f>SUMPRODUCT((Tableau2[N°MATERIEL]=Tableau1[[#This Row],[REFERENCE]])*(Tableau2[Colonne1]))</f>
        <v>0</v>
      </c>
      <c r="F28" s="10">
        <f>SUMPRODUCT((Tableau2[N°MATERIEL]=Tableau1[[#This Row],[REFERENCE]])*(Tableau2[cat]))</f>
        <v>0</v>
      </c>
      <c r="G28" s="10"/>
    </row>
    <row r="29" spans="1:7">
      <c r="A29" s="1" t="s">
        <v>49</v>
      </c>
      <c r="B29" s="2" t="s">
        <v>48</v>
      </c>
      <c r="C29" s="18" t="str">
        <f>IF(Tableau1[[#This Row],[Colonne1]]&lt;0,"NON","OUI")</f>
        <v>OUI</v>
      </c>
      <c r="D29" s="10" t="str">
        <f>IF(Tableau1[[#This Row],[Motif]]=1,$AA$2,IF(Tableau1[[#This Row],[Motif]]=2,$AA$3,""))</f>
        <v/>
      </c>
      <c r="E29" s="10">
        <f>SUMPRODUCT((Tableau2[N°MATERIEL]=Tableau1[[#This Row],[REFERENCE]])*(Tableau2[Colonne1]))</f>
        <v>0</v>
      </c>
      <c r="F29" s="10">
        <f>SUMPRODUCT((Tableau2[N°MATERIEL]=Tableau1[[#This Row],[REFERENCE]])*(Tableau2[cat]))</f>
        <v>0</v>
      </c>
      <c r="G29" s="10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theme="9" tint="-0.249977111117893"/>
  </sheetPr>
  <dimension ref="A1:J2"/>
  <sheetViews>
    <sheetView workbookViewId="0">
      <selection activeCell="A3" sqref="A3:XFD3"/>
    </sheetView>
  </sheetViews>
  <sheetFormatPr baseColWidth="10" defaultColWidth="11" defaultRowHeight="13.5"/>
  <cols>
    <col min="1" max="1" width="10.83203125" style="4" customWidth="1"/>
    <col min="2" max="2" width="35.25" style="4" bestFit="1" customWidth="1"/>
    <col min="3" max="3" width="13.75" style="4" customWidth="1"/>
    <col min="4" max="4" width="30.5" style="11" customWidth="1"/>
    <col min="5" max="5" width="24.83203125" style="4" customWidth="1"/>
    <col min="6" max="6" width="14.08203125" style="4" customWidth="1"/>
    <col min="7" max="7" width="6.75" style="11" customWidth="1"/>
    <col min="8" max="8" width="11.25" style="4" hidden="1" customWidth="1"/>
    <col min="9" max="9" width="33" style="4" customWidth="1"/>
    <col min="10" max="10" width="0" style="4" hidden="1" customWidth="1"/>
    <col min="11" max="16384" width="11" style="4"/>
  </cols>
  <sheetData>
    <row r="1" spans="1:10">
      <c r="A1" s="7" t="s">
        <v>57</v>
      </c>
      <c r="B1" s="7" t="s">
        <v>50</v>
      </c>
      <c r="C1" s="7" t="s">
        <v>54</v>
      </c>
      <c r="D1" s="7" t="s">
        <v>52</v>
      </c>
      <c r="E1" s="7" t="s">
        <v>51</v>
      </c>
      <c r="F1" s="7" t="s">
        <v>53</v>
      </c>
      <c r="G1" s="7" t="s">
        <v>55</v>
      </c>
      <c r="H1" s="4" t="s">
        <v>86</v>
      </c>
      <c r="I1" s="15" t="s">
        <v>89</v>
      </c>
      <c r="J1" s="15" t="s">
        <v>91</v>
      </c>
    </row>
    <row r="2" spans="1:10" ht="0.25" customHeight="1">
      <c r="A2" s="4" t="s">
        <v>87</v>
      </c>
      <c r="B2" s="4" t="s">
        <v>1</v>
      </c>
      <c r="C2" s="8"/>
      <c r="D2" s="12" t="s">
        <v>72</v>
      </c>
      <c r="E2" s="8" t="s">
        <v>61</v>
      </c>
      <c r="F2" s="8" t="s">
        <v>88</v>
      </c>
      <c r="G2" s="11" t="s">
        <v>83</v>
      </c>
      <c r="H2" s="4">
        <f>IF(G2="OUI",1,IF(G2="NON",-1))</f>
        <v>1</v>
      </c>
      <c r="I2" s="14"/>
      <c r="J2" s="16">
        <f>IF(Tableau2[[#This Row],[COMMENTAIRES]]=BDD!$AA$2,1,IF(Tableau2[[#This Row],[COMMENTAIRES]]=BDD!$AA$3,2,0))</f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MOUVEMENT</vt:lpstr>
    </vt:vector>
  </TitlesOfParts>
  <Company>Ramery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AFEH56</cp:lastModifiedBy>
  <dcterms:created xsi:type="dcterms:W3CDTF">2018-03-14T15:16:31Z</dcterms:created>
  <dcterms:modified xsi:type="dcterms:W3CDTF">2018-03-27T11:18:24Z</dcterms:modified>
</cp:coreProperties>
</file>