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7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drawings/drawing8.xml" ContentType="application/vnd.openxmlformats-officedocument.drawing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drawings/drawing9.xml" ContentType="application/vnd.openxmlformats-officedocument.drawing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drawings/drawing10.xml" ContentType="application/vnd.openxmlformats-officedocument.drawing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drawings/drawing11.xml" ContentType="application/vnd.openxmlformats-officedocument.drawing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drawings/drawing12.xml" ContentType="application/vnd.openxmlformats-officedocument.drawing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tables/table50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7695" tabRatio="929" firstSheet="4" activeTab="4"/>
  </bookViews>
  <sheets>
    <sheet name="Ma fiche info" sheetId="14" state="hidden" r:id="rId1"/>
    <sheet name="Mon activité" sheetId="16" state="hidden" r:id="rId2"/>
    <sheet name="Mes habitudes" sheetId="25" state="hidden" r:id="rId3"/>
    <sheet name="." sheetId="28" state="hidden" r:id="rId4"/>
    <sheet name="Accueil" sheetId="35" r:id="rId5"/>
    <sheet name="Lundi" sheetId="1" r:id="rId6"/>
    <sheet name="Mardi" sheetId="29" r:id="rId7"/>
    <sheet name="Mercredi" sheetId="30" r:id="rId8"/>
    <sheet name="Jeudi" sheetId="31" r:id="rId9"/>
    <sheet name="Vendredi" sheetId="32" r:id="rId10"/>
    <sheet name="Samedi" sheetId="33" r:id="rId11"/>
    <sheet name="Dimanche" sheetId="34" r:id="rId12"/>
    <sheet name="Mon bilan" sheetId="27" state="hidden" r:id="rId13"/>
    <sheet name="Aliments" sheetId="2" r:id="rId14"/>
  </sheets>
  <definedNames>
    <definedName name="Aliments">Aliments!$B:$B</definedName>
    <definedName name="Lise_Aliments">Aliments!$B:$H</definedName>
  </definedNames>
  <calcPr calcId="145621"/>
</workbook>
</file>

<file path=xl/calcChain.xml><?xml version="1.0" encoding="utf-8"?>
<calcChain xmlns="http://schemas.openxmlformats.org/spreadsheetml/2006/main">
  <c r="F7" i="29" l="1"/>
  <c r="E7" i="29"/>
  <c r="H7" i="29"/>
  <c r="E27" i="29"/>
  <c r="F27" i="29"/>
  <c r="G27" i="29"/>
  <c r="H27" i="29"/>
  <c r="G7" i="29"/>
  <c r="K3" i="27" l="1"/>
  <c r="I16" i="27" s="1"/>
  <c r="K11" i="27"/>
  <c r="K10" i="27"/>
  <c r="K9" i="27"/>
  <c r="K8" i="27"/>
  <c r="K7" i="27"/>
  <c r="K6" i="27"/>
  <c r="K5" i="27"/>
  <c r="H35" i="34"/>
  <c r="J11" i="27" s="1"/>
  <c r="G35" i="34"/>
  <c r="H11" i="27" s="1"/>
  <c r="F35" i="34"/>
  <c r="F11" i="27" s="1"/>
  <c r="H31" i="34"/>
  <c r="G31" i="34"/>
  <c r="F31" i="34"/>
  <c r="E31" i="34"/>
  <c r="H27" i="34"/>
  <c r="G27" i="34"/>
  <c r="F27" i="34"/>
  <c r="E27" i="34"/>
  <c r="H23" i="34"/>
  <c r="G23" i="34"/>
  <c r="F23" i="34"/>
  <c r="E23" i="34"/>
  <c r="H19" i="34"/>
  <c r="G19" i="34"/>
  <c r="F19" i="34"/>
  <c r="E19" i="34"/>
  <c r="H15" i="34"/>
  <c r="G15" i="34"/>
  <c r="F15" i="34"/>
  <c r="E15" i="34"/>
  <c r="H11" i="34"/>
  <c r="G11" i="34"/>
  <c r="F11" i="34"/>
  <c r="E11" i="34"/>
  <c r="H7" i="34"/>
  <c r="G7" i="34"/>
  <c r="F7" i="34"/>
  <c r="F34" i="34" s="1"/>
  <c r="E7" i="34"/>
  <c r="H35" i="33"/>
  <c r="J10" i="27" s="1"/>
  <c r="G35" i="33"/>
  <c r="H10" i="27" s="1"/>
  <c r="F35" i="33"/>
  <c r="F10" i="27" s="1"/>
  <c r="H31" i="33"/>
  <c r="G31" i="33"/>
  <c r="F31" i="33"/>
  <c r="E31" i="33"/>
  <c r="H27" i="33"/>
  <c r="G27" i="33"/>
  <c r="F27" i="33"/>
  <c r="E27" i="33"/>
  <c r="H23" i="33"/>
  <c r="G23" i="33"/>
  <c r="F23" i="33"/>
  <c r="E23" i="33"/>
  <c r="H19" i="33"/>
  <c r="G19" i="33"/>
  <c r="F19" i="33"/>
  <c r="E19" i="33"/>
  <c r="H15" i="33"/>
  <c r="G15" i="33"/>
  <c r="F15" i="33"/>
  <c r="E15" i="33"/>
  <c r="H11" i="33"/>
  <c r="G11" i="33"/>
  <c r="F11" i="33"/>
  <c r="E11" i="33"/>
  <c r="H7" i="33"/>
  <c r="H34" i="33" s="1"/>
  <c r="G7" i="33"/>
  <c r="F7" i="33"/>
  <c r="E7" i="33"/>
  <c r="H35" i="32"/>
  <c r="J9" i="27" s="1"/>
  <c r="G35" i="32"/>
  <c r="H9" i="27" s="1"/>
  <c r="F35" i="32"/>
  <c r="F9" i="27" s="1"/>
  <c r="H31" i="32"/>
  <c r="G31" i="32"/>
  <c r="F31" i="32"/>
  <c r="E31" i="32"/>
  <c r="H27" i="32"/>
  <c r="G27" i="32"/>
  <c r="F27" i="32"/>
  <c r="E27" i="32"/>
  <c r="H23" i="32"/>
  <c r="G23" i="32"/>
  <c r="F23" i="32"/>
  <c r="E23" i="32"/>
  <c r="H19" i="32"/>
  <c r="G19" i="32"/>
  <c r="F19" i="32"/>
  <c r="E19" i="32"/>
  <c r="H15" i="32"/>
  <c r="G15" i="32"/>
  <c r="F15" i="32"/>
  <c r="E15" i="32"/>
  <c r="H11" i="32"/>
  <c r="G11" i="32"/>
  <c r="F11" i="32"/>
  <c r="E11" i="32"/>
  <c r="H7" i="32"/>
  <c r="H34" i="32" s="1"/>
  <c r="G7" i="32"/>
  <c r="G34" i="32" s="1"/>
  <c r="F7" i="32"/>
  <c r="F34" i="32" s="1"/>
  <c r="F36" i="32" s="1"/>
  <c r="E9" i="27" s="1"/>
  <c r="E7" i="32"/>
  <c r="E34" i="32" s="1"/>
  <c r="D9" i="27" s="1"/>
  <c r="H35" i="31"/>
  <c r="J8" i="27" s="1"/>
  <c r="G35" i="31"/>
  <c r="H8" i="27" s="1"/>
  <c r="F35" i="31"/>
  <c r="F8" i="27" s="1"/>
  <c r="H31" i="31"/>
  <c r="G31" i="31"/>
  <c r="F31" i="31"/>
  <c r="E31" i="31"/>
  <c r="H27" i="31"/>
  <c r="G27" i="31"/>
  <c r="F27" i="31"/>
  <c r="E27" i="31"/>
  <c r="H23" i="31"/>
  <c r="G23" i="31"/>
  <c r="F23" i="31"/>
  <c r="E23" i="31"/>
  <c r="H19" i="31"/>
  <c r="G19" i="31"/>
  <c r="F19" i="31"/>
  <c r="E19" i="31"/>
  <c r="H15" i="31"/>
  <c r="G15" i="31"/>
  <c r="F15" i="31"/>
  <c r="E15" i="31"/>
  <c r="H11" i="31"/>
  <c r="G11" i="31"/>
  <c r="F11" i="31"/>
  <c r="E11" i="31"/>
  <c r="H7" i="31"/>
  <c r="H34" i="31" s="1"/>
  <c r="G7" i="31"/>
  <c r="G34" i="31" s="1"/>
  <c r="F7" i="31"/>
  <c r="F34" i="31" s="1"/>
  <c r="E7" i="31"/>
  <c r="E34" i="31" s="1"/>
  <c r="D8" i="27" s="1"/>
  <c r="H35" i="30"/>
  <c r="J7" i="27" s="1"/>
  <c r="G35" i="30"/>
  <c r="H7" i="27" s="1"/>
  <c r="F35" i="30"/>
  <c r="F7" i="27" s="1"/>
  <c r="H31" i="30"/>
  <c r="G31" i="30"/>
  <c r="F31" i="30"/>
  <c r="E31" i="30"/>
  <c r="H27" i="30"/>
  <c r="G27" i="30"/>
  <c r="F27" i="30"/>
  <c r="E27" i="30"/>
  <c r="H23" i="30"/>
  <c r="G23" i="30"/>
  <c r="F23" i="30"/>
  <c r="E23" i="30"/>
  <c r="H19" i="30"/>
  <c r="G19" i="30"/>
  <c r="F19" i="30"/>
  <c r="E19" i="30"/>
  <c r="H15" i="30"/>
  <c r="G15" i="30"/>
  <c r="F15" i="30"/>
  <c r="E15" i="30"/>
  <c r="H11" i="30"/>
  <c r="G11" i="30"/>
  <c r="F11" i="30"/>
  <c r="E11" i="30"/>
  <c r="H7" i="30"/>
  <c r="G7" i="30"/>
  <c r="G34" i="30" s="1"/>
  <c r="F7" i="30"/>
  <c r="E7" i="30"/>
  <c r="H35" i="29"/>
  <c r="J6" i="27" s="1"/>
  <c r="G35" i="29"/>
  <c r="H6" i="27" s="1"/>
  <c r="F35" i="29"/>
  <c r="F6" i="27" s="1"/>
  <c r="H31" i="29"/>
  <c r="G31" i="29"/>
  <c r="F31" i="29"/>
  <c r="E31" i="29"/>
  <c r="H23" i="29"/>
  <c r="G23" i="29"/>
  <c r="F23" i="29"/>
  <c r="E23" i="29"/>
  <c r="H19" i="29"/>
  <c r="G19" i="29"/>
  <c r="F19" i="29"/>
  <c r="E19" i="29"/>
  <c r="H15" i="29"/>
  <c r="G15" i="29"/>
  <c r="F15" i="29"/>
  <c r="E15" i="29"/>
  <c r="H11" i="29"/>
  <c r="G11" i="29"/>
  <c r="F11" i="29"/>
  <c r="F34" i="29" s="1"/>
  <c r="E11" i="29"/>
  <c r="H34" i="29"/>
  <c r="C11" i="27"/>
  <c r="C10" i="27"/>
  <c r="C9" i="27"/>
  <c r="C8" i="27"/>
  <c r="C7" i="27"/>
  <c r="C6" i="27"/>
  <c r="C5" i="27"/>
  <c r="G34" i="34" l="1"/>
  <c r="F34" i="33"/>
  <c r="G34" i="33"/>
  <c r="E34" i="33"/>
  <c r="D10" i="27" s="1"/>
  <c r="H34" i="34"/>
  <c r="G36" i="34" s="1"/>
  <c r="G11" i="27" s="1"/>
  <c r="E34" i="34"/>
  <c r="D11" i="27" s="1"/>
  <c r="H36" i="32"/>
  <c r="I9" i="27" s="1"/>
  <c r="G36" i="32"/>
  <c r="G9" i="27" s="1"/>
  <c r="F36" i="31"/>
  <c r="E8" i="27" s="1"/>
  <c r="H36" i="31"/>
  <c r="I8" i="27" s="1"/>
  <c r="G36" i="31"/>
  <c r="G8" i="27" s="1"/>
  <c r="E34" i="30"/>
  <c r="D7" i="27" s="1"/>
  <c r="G34" i="29"/>
  <c r="H36" i="29" s="1"/>
  <c r="I6" i="27" s="1"/>
  <c r="E34" i="29"/>
  <c r="D6" i="27" s="1"/>
  <c r="F34" i="30"/>
  <c r="H34" i="30"/>
  <c r="E16" i="27"/>
  <c r="G16" i="27"/>
  <c r="K14" i="27"/>
  <c r="G3" i="27"/>
  <c r="D3" i="27"/>
  <c r="D16" i="27" s="1"/>
  <c r="L8" i="16"/>
  <c r="F4" i="16"/>
  <c r="F36" i="33" l="1"/>
  <c r="E10" i="27" s="1"/>
  <c r="H36" i="33"/>
  <c r="I10" i="27" s="1"/>
  <c r="G36" i="33"/>
  <c r="G10" i="27" s="1"/>
  <c r="H36" i="34"/>
  <c r="I11" i="27" s="1"/>
  <c r="F36" i="34"/>
  <c r="E11" i="27" s="1"/>
  <c r="F36" i="30"/>
  <c r="E7" i="27" s="1"/>
  <c r="H36" i="30"/>
  <c r="I7" i="27" s="1"/>
  <c r="G36" i="30"/>
  <c r="G7" i="27" s="1"/>
  <c r="G36" i="29"/>
  <c r="G6" i="27" s="1"/>
  <c r="F36" i="29"/>
  <c r="E6" i="27" s="1"/>
  <c r="E16" i="16"/>
  <c r="F12" i="16"/>
  <c r="F8" i="16"/>
  <c r="H4" i="16" l="1"/>
  <c r="L4" i="16" s="1"/>
  <c r="H8" i="16"/>
  <c r="L6" i="16" s="1"/>
  <c r="J4" i="16" s="1"/>
  <c r="E19" i="1"/>
  <c r="G7" i="1" l="1"/>
  <c r="F7" i="1"/>
  <c r="E7" i="1"/>
  <c r="H7" i="1"/>
  <c r="F11" i="1" l="1"/>
  <c r="H35" i="1"/>
  <c r="J5" i="27" s="1"/>
  <c r="G35" i="1"/>
  <c r="H5" i="27" s="1"/>
  <c r="F35" i="1"/>
  <c r="F5" i="27" s="1"/>
  <c r="G11" i="1" l="1"/>
  <c r="E11" i="1"/>
  <c r="H11" i="1"/>
  <c r="H31" i="1" l="1"/>
  <c r="G31" i="1"/>
  <c r="F31" i="1"/>
  <c r="E31" i="1"/>
  <c r="H19" i="1"/>
  <c r="G19" i="1"/>
  <c r="F19" i="1"/>
  <c r="H15" i="1"/>
  <c r="G15" i="1"/>
  <c r="F15" i="1"/>
  <c r="E15" i="1"/>
  <c r="G27" i="1" l="1"/>
  <c r="F27" i="1"/>
  <c r="H27" i="1"/>
  <c r="E27" i="1"/>
  <c r="G23" i="1"/>
  <c r="E23" i="1"/>
  <c r="F23" i="1"/>
  <c r="H23" i="1"/>
  <c r="F34" i="1" l="1"/>
  <c r="E13" i="27" s="1"/>
  <c r="F14" i="27" s="1"/>
  <c r="H34" i="1"/>
  <c r="I13" i="27" s="1"/>
  <c r="G34" i="1"/>
  <c r="G13" i="27" s="1"/>
  <c r="E34" i="1"/>
  <c r="D5" i="27" s="1"/>
  <c r="D14" i="27" l="1"/>
  <c r="D13" i="27"/>
  <c r="E14" i="27" s="1"/>
  <c r="J14" i="27"/>
  <c r="H14" i="27"/>
  <c r="H36" i="1"/>
  <c r="I5" i="27" s="1"/>
  <c r="G36" i="1"/>
  <c r="G5" i="27" s="1"/>
  <c r="F36" i="1"/>
  <c r="E5" i="27" s="1"/>
  <c r="G14" i="27" l="1"/>
  <c r="I14" i="27"/>
</calcChain>
</file>

<file path=xl/sharedStrings.xml><?xml version="1.0" encoding="utf-8"?>
<sst xmlns="http://schemas.openxmlformats.org/spreadsheetml/2006/main" count="359" uniqueCount="155">
  <si>
    <t>kcal</t>
  </si>
  <si>
    <t>P</t>
  </si>
  <si>
    <t>G</t>
  </si>
  <si>
    <t>L</t>
  </si>
  <si>
    <t>Aliment</t>
  </si>
  <si>
    <t>Unité</t>
  </si>
  <si>
    <t>grammes</t>
  </si>
  <si>
    <t>Avoine</t>
  </si>
  <si>
    <t>unité</t>
  </si>
  <si>
    <t>Protéines</t>
  </si>
  <si>
    <t>Glucides</t>
  </si>
  <si>
    <t>Lipides</t>
  </si>
  <si>
    <t>Avocat</t>
  </si>
  <si>
    <t>Quantité</t>
  </si>
  <si>
    <t>Repas 1</t>
  </si>
  <si>
    <t>Repas 2</t>
  </si>
  <si>
    <t>Repas 3</t>
  </si>
  <si>
    <t>Repas 4</t>
  </si>
  <si>
    <t>Repas 5</t>
  </si>
  <si>
    <t>Repas 6</t>
  </si>
  <si>
    <t>Repas 7</t>
  </si>
  <si>
    <t>Poids</t>
  </si>
  <si>
    <t>Aliments</t>
  </si>
  <si>
    <t>Whey</t>
  </si>
  <si>
    <t>Abricot</t>
  </si>
  <si>
    <t>Abricot sec</t>
  </si>
  <si>
    <t>Amandes</t>
  </si>
  <si>
    <t>Ananas</t>
  </si>
  <si>
    <t>Banane</t>
  </si>
  <si>
    <t>Betterave</t>
  </si>
  <si>
    <t>Beurre</t>
  </si>
  <si>
    <t>Blé</t>
  </si>
  <si>
    <t>Boulgour</t>
  </si>
  <si>
    <t>Brioche</t>
  </si>
  <si>
    <t>Steak haché 15%</t>
  </si>
  <si>
    <t>Cabillaud</t>
  </si>
  <si>
    <t>Cacahuètes</t>
  </si>
  <si>
    <t>Carottes</t>
  </si>
  <si>
    <t>Charcuterie</t>
  </si>
  <si>
    <t>Chocolat au lait</t>
  </si>
  <si>
    <t>Chocolat noir</t>
  </si>
  <si>
    <t>Compote de pomme</t>
  </si>
  <si>
    <t>Croissant</t>
  </si>
  <si>
    <t>Dinde</t>
  </si>
  <si>
    <t>Steak de soja</t>
  </si>
  <si>
    <t>Flocons d'avoine</t>
  </si>
  <si>
    <t>Frites à la friteuse</t>
  </si>
  <si>
    <t>Frites au four</t>
  </si>
  <si>
    <t>Fromage</t>
  </si>
  <si>
    <t>Fromage blanc 0%</t>
  </si>
  <si>
    <t>Gnocchis</t>
  </si>
  <si>
    <t>Gruyère</t>
  </si>
  <si>
    <t>Huile d'olive</t>
  </si>
  <si>
    <t>cuillère</t>
  </si>
  <si>
    <t>millilitres</t>
  </si>
  <si>
    <t>Jus de fruits pur jus</t>
  </si>
  <si>
    <t>Lait demi-écrémé</t>
  </si>
  <si>
    <t>Lait écrémé</t>
  </si>
  <si>
    <t>Lait entier</t>
  </si>
  <si>
    <t>Légumes</t>
  </si>
  <si>
    <t>Miel</t>
  </si>
  <si>
    <t>Muesli</t>
  </si>
  <si>
    <t xml:space="preserve">Œuf </t>
  </si>
  <si>
    <t>Œuf, blanc</t>
  </si>
  <si>
    <t>Œuf, jaune</t>
  </si>
  <si>
    <t>Pain au chocolat</t>
  </si>
  <si>
    <t>Pain complet</t>
  </si>
  <si>
    <t>Baguette</t>
  </si>
  <si>
    <t>Patate douce</t>
  </si>
  <si>
    <t>Pâtes</t>
  </si>
  <si>
    <t>Pizza moyenne</t>
  </si>
  <si>
    <t>Pomme</t>
  </si>
  <si>
    <t>Poulet</t>
  </si>
  <si>
    <t>Quinoa</t>
  </si>
  <si>
    <t>Riz</t>
  </si>
  <si>
    <t>Sandwich moyen</t>
  </si>
  <si>
    <t>Saumon</t>
  </si>
  <si>
    <t>Soupe</t>
  </si>
  <si>
    <t>Sucre</t>
  </si>
  <si>
    <t>morceau</t>
  </si>
  <si>
    <t>Sushi</t>
  </si>
  <si>
    <t>Thon</t>
  </si>
  <si>
    <t>Yaourt nature</t>
  </si>
  <si>
    <t>Lundi</t>
  </si>
  <si>
    <t>Total</t>
  </si>
  <si>
    <t>Age</t>
  </si>
  <si>
    <t>Eau</t>
  </si>
  <si>
    <t>Activité</t>
  </si>
  <si>
    <t>Avancer à la journée suivante</t>
  </si>
  <si>
    <t>Mardi</t>
  </si>
  <si>
    <t>Nom</t>
  </si>
  <si>
    <t>Prénom</t>
  </si>
  <si>
    <t>Poids en kilogrammes</t>
  </si>
  <si>
    <t>Catégorie de poids</t>
  </si>
  <si>
    <t xml:space="preserve">Je m'entraine le : </t>
  </si>
  <si>
    <t>Mercredi</t>
  </si>
  <si>
    <t>Jeudi</t>
  </si>
  <si>
    <t>Vendredi</t>
  </si>
  <si>
    <t>Samedi</t>
  </si>
  <si>
    <t>Dimanche</t>
  </si>
  <si>
    <t>Dormir, faire la sieste…</t>
  </si>
  <si>
    <t>Repos, télévision, ordinateur, travail de bureau…</t>
  </si>
  <si>
    <t>Petits déplacement, conduite, cuisine…</t>
  </si>
  <si>
    <t>Marche, activités manuelles…</t>
  </si>
  <si>
    <t>Marche rapide, activités manuelles intenses…</t>
  </si>
  <si>
    <t>Entrainements…</t>
  </si>
  <si>
    <t>Temps en heures</t>
  </si>
  <si>
    <t>Métabolisme de base</t>
  </si>
  <si>
    <t>Dépense énergétique</t>
  </si>
  <si>
    <t>Homme</t>
  </si>
  <si>
    <t>Femme</t>
  </si>
  <si>
    <t>Taille en mètres</t>
  </si>
  <si>
    <t>Coéfficient multiplicateur</t>
  </si>
  <si>
    <t>Attention ! Le total doit être égal à 24 heures</t>
  </si>
  <si>
    <t xml:space="preserve">Mon temps passé allongé est de : </t>
  </si>
  <si>
    <t xml:space="preserve">Mon temps passé assis est de : </t>
  </si>
  <si>
    <t xml:space="preserve">Mon temps passé à être debout est de : </t>
  </si>
  <si>
    <t xml:space="preserve">Mon temps passé à être faiblement actif est de : </t>
  </si>
  <si>
    <t xml:space="preserve">Mon temps passé à être moyennement actif est de : </t>
  </si>
  <si>
    <t xml:space="preserve">Mon temps passé à être très actif est de : </t>
  </si>
  <si>
    <t>Adresse e-mail</t>
  </si>
  <si>
    <t>Fréquence</t>
  </si>
  <si>
    <r>
      <t xml:space="preserve">Téléphone </t>
    </r>
    <r>
      <rPr>
        <b/>
        <sz val="8"/>
        <color theme="0"/>
        <rFont val="Arial"/>
        <family val="2"/>
      </rPr>
      <t>*facultatif</t>
    </r>
  </si>
  <si>
    <t>Produit laitier</t>
  </si>
  <si>
    <t>Fruits</t>
  </si>
  <si>
    <t>Féculents</t>
  </si>
  <si>
    <t>Produits sucrés ou gras</t>
  </si>
  <si>
    <t>Sodas</t>
  </si>
  <si>
    <t>Passer à la suite</t>
  </si>
  <si>
    <t>Avant de vraiment commencer, finissons sur vos habitudes alimentaires</t>
  </si>
  <si>
    <t>Cheat meal</t>
  </si>
  <si>
    <t>Viandes, poissons, œufs</t>
  </si>
  <si>
    <t>par jour</t>
  </si>
  <si>
    <t>Bonjour, et bienvenue sur votre plan de suivi nutritionnel, mais déjà, vous êtes qui ?</t>
  </si>
  <si>
    <t>Ok, maintenant, estimez le temps passé pour chacune de ces activité sur une journée</t>
  </si>
  <si>
    <t>Total relatif</t>
  </si>
  <si>
    <t xml:space="preserve">Répartition </t>
  </si>
  <si>
    <t>Revenir en arrière</t>
  </si>
  <si>
    <t>Jour</t>
  </si>
  <si>
    <t>Entrainement</t>
  </si>
  <si>
    <t>Total kcal</t>
  </si>
  <si>
    <t>Moyenne</t>
  </si>
  <si>
    <t>Semaine précompétitive</t>
  </si>
  <si>
    <t>Sexe</t>
  </si>
  <si>
    <t>Objectif de poids</t>
  </si>
  <si>
    <t>Objectif</t>
  </si>
  <si>
    <t>Vous allez maintenant pouvoir commencer à remplir votre carnet alimentaire !</t>
  </si>
  <si>
    <t>Rapportez pour chaque jour et pour chaque repas, 
TOUT ce que vous mangez le plus précisément  possible,</t>
  </si>
  <si>
    <t>Je vous conseille de vous fixer un moment par jour, au moins, 
pour remplir le carnet afin de ne rien oublier,</t>
  </si>
  <si>
    <t>Faites bien attention à ne pas oublier de noter l'eau et les boissons,
les huiles de cuisson et le beurre,</t>
  </si>
  <si>
    <t>Commencer à remplir mon carnet alimentaire</t>
  </si>
  <si>
    <t>Si vous ne trouvez pas un aliment que vous avez consommé dans la liste, séléctionnez "Ajouter un nouvel aliment" dans celle-ci, notez la quantité consommé, cliquez sur "ajouter" puis modifiez directement le nom de l'aliment dans le tableau.</t>
  </si>
  <si>
    <t>Mon objectif</t>
  </si>
  <si>
    <t>Mon bilan</t>
  </si>
  <si>
    <t>N° de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</si>
</sst>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164" formatCode="0.0&quot; kcal&quot;"/>
    <numFmt numFmtId="165" formatCode="0.0&quot; g&quot;"/>
    <numFmt numFmtId="166" formatCode="#,##0.00\ &quot;€&quot;"/>
    <numFmt numFmtId="167" formatCode="General\ &quot;kg&quot;"/>
    <numFmt numFmtId="168" formatCode="0.0"/>
    <numFmt numFmtId="169" formatCode="General\ &quot;ans&quot;"/>
    <numFmt numFmtId="170" formatCode="0.0&quot; kg&quot;"/>
    <numFmt numFmtId="171" formatCode="0.0&quot; heures&quot;"/>
    <numFmt numFmtId="172" formatCode="\-\ 0.0&quot; kg&quot;"/>
    <numFmt numFmtId="173" formatCode="0,&quot; / 10&quot;"/>
    <numFmt numFmtId="174" formatCode="0&quot; fois&quot;"/>
    <numFmt numFmtId="175" formatCode="0&quot; g&quot;"/>
    <numFmt numFmtId="176" formatCode="0&quot; repas&quot;"/>
    <numFmt numFmtId="177" formatCode="0&quot; cl&quot;"/>
    <numFmt numFmtId="178" formatCode="0&quot; fois par semaine&quot;"/>
    <numFmt numFmtId="179" formatCode="0&quot; fois par jour&quot;"/>
    <numFmt numFmtId="180" formatCode="0&quot; L&quot;"/>
    <numFmt numFmtId="181" formatCode="0.00&quot; m&quot;"/>
    <numFmt numFmtId="182" formatCode="0&quot; %&quot;"/>
    <numFmt numFmtId="183" formatCode="0&quot; g/kg&quot;"/>
    <numFmt numFmtId="184" formatCode="0.0&quot; L&quot;"/>
    <numFmt numFmtId="185" formatCode="0&quot; kcal&quot;"/>
  </numFmts>
  <fonts count="26" x14ac:knownFonts="1">
    <font>
      <sz val="11"/>
      <name val="Arial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6"/>
      <color theme="0"/>
      <name val="Arial"/>
      <family val="2"/>
    </font>
    <font>
      <b/>
      <sz val="12"/>
      <color theme="1" tint="0.249977111117893"/>
      <name val="Arial"/>
      <family val="2"/>
    </font>
    <font>
      <b/>
      <sz val="12"/>
      <color theme="5" tint="-0.499984740745262"/>
      <name val="Arial"/>
      <family val="2"/>
    </font>
    <font>
      <sz val="10"/>
      <color rgb="FF000000"/>
      <name val="Arial"/>
      <family val="2"/>
    </font>
    <font>
      <b/>
      <sz val="12"/>
      <color theme="1"/>
      <name val="Arial"/>
      <family val="2"/>
    </font>
    <font>
      <b/>
      <sz val="12"/>
      <color theme="5"/>
      <name val="Arial"/>
      <family val="2"/>
    </font>
    <font>
      <b/>
      <sz val="12"/>
      <color theme="0" tint="-4.9989318521683403E-2"/>
      <name val="Arial"/>
      <family val="2"/>
    </font>
    <font>
      <i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8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b/>
      <sz val="12"/>
      <color theme="1" tint="0.14999847407452621"/>
      <name val="Arial"/>
      <family val="2"/>
    </font>
    <font>
      <sz val="12"/>
      <color theme="1" tint="0.14999847407452621"/>
      <name val="Arial"/>
      <family val="2"/>
    </font>
    <font>
      <sz val="12"/>
      <name val="Arial"/>
      <family val="2"/>
    </font>
    <font>
      <u/>
      <sz val="7.7"/>
      <color theme="10"/>
      <name val="Arial"/>
      <family val="2"/>
    </font>
    <font>
      <u/>
      <sz val="18"/>
      <color theme="10"/>
      <name val="Arial"/>
      <family val="2"/>
    </font>
    <font>
      <u/>
      <sz val="16"/>
      <color theme="10"/>
      <name val="Arial"/>
      <family val="2"/>
    </font>
    <font>
      <sz val="20"/>
      <name val="Arial"/>
      <family val="2"/>
    </font>
    <font>
      <sz val="24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8"/>
        <bgColor theme="8"/>
      </patternFill>
    </fill>
    <fill>
      <patternFill patternType="solid">
        <fgColor theme="6"/>
        <bgColor theme="6"/>
      </patternFill>
    </fill>
    <fill>
      <patternFill patternType="solid">
        <fgColor theme="9"/>
        <bgColor theme="9"/>
      </patternFill>
    </fill>
    <fill>
      <patternFill patternType="solid">
        <fgColor theme="4"/>
        <bgColor theme="4"/>
      </patternFill>
    </fill>
    <fill>
      <patternFill patternType="solid">
        <fgColor theme="5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/>
      </patternFill>
    </fill>
    <fill>
      <patternFill patternType="solid">
        <fgColor theme="0"/>
        <bgColor theme="6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theme="4"/>
      </patternFill>
    </fill>
    <fill>
      <patternFill patternType="solid">
        <fgColor theme="0"/>
        <bgColor theme="8"/>
      </patternFill>
    </fill>
    <fill>
      <patternFill patternType="solid">
        <fgColor theme="0"/>
        <bgColor theme="9"/>
      </patternFill>
    </fill>
    <fill>
      <patternFill patternType="solid">
        <fgColor theme="5"/>
        <bgColor indexed="64"/>
      </patternFill>
    </fill>
    <fill>
      <patternFill patternType="solid">
        <fgColor theme="0" tint="-4.9989318521683403E-2"/>
        <b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theme="4"/>
      </patternFill>
    </fill>
    <fill>
      <patternFill patternType="solid">
        <fgColor theme="0" tint="-0.14999847407452621"/>
        <bgColor theme="7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0.59999389629810485"/>
        <bgColor theme="7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/>
        <bgColor theme="9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/>
      <right/>
      <top/>
      <bottom style="hair">
        <color theme="0"/>
      </bottom>
      <diagonal/>
    </border>
    <border>
      <left/>
      <right/>
      <top style="hair">
        <color theme="0"/>
      </top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</borders>
  <cellStyleXfs count="3">
    <xf numFmtId="0" fontId="0" fillId="0" borderId="0">
      <alignment vertical="center"/>
    </xf>
    <xf numFmtId="9" fontId="2" fillId="0" borderId="0">
      <protection locked="0"/>
    </xf>
    <xf numFmtId="0" fontId="21" fillId="0" borderId="0" applyNumberFormat="0" applyFill="0" applyBorder="0" applyAlignment="0" applyProtection="0">
      <alignment vertical="top"/>
      <protection locked="0"/>
    </xf>
  </cellStyleXfs>
  <cellXfs count="291">
    <xf numFmtId="0" fontId="0" fillId="0" borderId="0" xfId="0">
      <alignment vertical="center"/>
    </xf>
    <xf numFmtId="0" fontId="0" fillId="8" borderId="0" xfId="0" applyFill="1" applyProtection="1">
      <alignment vertical="center"/>
      <protection locked="0"/>
    </xf>
    <xf numFmtId="0" fontId="4" fillId="6" borderId="0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Border="1" applyAlignment="1" applyProtection="1">
      <alignment horizontal="center" vertical="center"/>
      <protection locked="0"/>
    </xf>
    <xf numFmtId="0" fontId="1" fillId="8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1" fillId="8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4" fillId="8" borderId="0" xfId="0" applyFont="1" applyFill="1" applyBorder="1" applyAlignment="1" applyProtection="1">
      <alignment horizontal="center" vertical="center" wrapText="1"/>
    </xf>
    <xf numFmtId="0" fontId="9" fillId="8" borderId="0" xfId="0" applyFont="1" applyFill="1" applyBorder="1" applyAlignment="1" applyProtection="1">
      <alignment horizontal="center" vertical="center"/>
      <protection locked="0"/>
    </xf>
    <xf numFmtId="167" fontId="9" fillId="8" borderId="0" xfId="0" applyNumberFormat="1" applyFont="1" applyFill="1" applyBorder="1" applyAlignment="1" applyProtection="1">
      <alignment horizontal="center" vertical="center"/>
      <protection locked="0"/>
    </xf>
    <xf numFmtId="0" fontId="9" fillId="8" borderId="0" xfId="0" applyFont="1" applyFill="1" applyBorder="1" applyAlignment="1" applyProtection="1">
      <alignment horizontal="center" vertical="center"/>
    </xf>
    <xf numFmtId="0" fontId="9" fillId="8" borderId="0" xfId="0" applyFont="1" applyFill="1" applyBorder="1" applyAlignment="1" applyProtection="1">
      <alignment horizontal="center" vertical="center" wrapText="1"/>
    </xf>
    <xf numFmtId="0" fontId="9" fillId="9" borderId="0" xfId="0" applyFont="1" applyFill="1" applyBorder="1" applyAlignment="1" applyProtection="1">
      <alignment horizontal="center" vertical="center"/>
      <protection locked="0"/>
    </xf>
    <xf numFmtId="168" fontId="9" fillId="8" borderId="0" xfId="0" applyNumberFormat="1" applyFont="1" applyFill="1" applyBorder="1" applyAlignment="1" applyProtection="1">
      <alignment horizontal="center" vertical="center"/>
      <protection locked="0"/>
    </xf>
    <xf numFmtId="165" fontId="9" fillId="8" borderId="0" xfId="0" applyNumberFormat="1" applyFont="1" applyFill="1" applyBorder="1" applyAlignment="1" applyProtection="1">
      <alignment horizontal="center" vertical="center"/>
      <protection locked="0"/>
    </xf>
    <xf numFmtId="166" fontId="9" fillId="8" borderId="0" xfId="0" applyNumberFormat="1" applyFont="1" applyFill="1" applyBorder="1" applyAlignment="1" applyProtection="1">
      <alignment horizontal="center" vertical="center"/>
      <protection locked="0"/>
    </xf>
    <xf numFmtId="0" fontId="9" fillId="8" borderId="0" xfId="0" applyNumberFormat="1" applyFont="1" applyFill="1" applyBorder="1" applyAlignment="1" applyProtection="1">
      <alignment horizontal="center" vertical="center"/>
      <protection locked="0"/>
    </xf>
    <xf numFmtId="164" fontId="9" fillId="8" borderId="0" xfId="0" applyNumberFormat="1" applyFont="1" applyFill="1" applyBorder="1" applyAlignment="1" applyProtection="1">
      <alignment horizontal="center" vertical="center"/>
      <protection locked="0"/>
    </xf>
    <xf numFmtId="0" fontId="9" fillId="10" borderId="0" xfId="0" applyFont="1" applyFill="1" applyBorder="1" applyAlignment="1" applyProtection="1">
      <alignment horizontal="center" vertical="center"/>
      <protection locked="0"/>
    </xf>
    <xf numFmtId="0" fontId="9" fillId="13" borderId="0" xfId="0" applyFont="1" applyFill="1" applyBorder="1" applyAlignment="1" applyProtection="1">
      <alignment horizontal="center" vertical="center"/>
      <protection locked="0"/>
    </xf>
    <xf numFmtId="166" fontId="9" fillId="9" borderId="0" xfId="0" applyNumberFormat="1" applyFont="1" applyFill="1" applyBorder="1" applyAlignment="1" applyProtection="1">
      <alignment horizontal="center" vertical="center"/>
      <protection locked="0"/>
    </xf>
    <xf numFmtId="0" fontId="9" fillId="14" borderId="0" xfId="0" applyFont="1" applyFill="1" applyBorder="1" applyAlignment="1" applyProtection="1">
      <alignment horizontal="center" vertical="center"/>
      <protection locked="0"/>
    </xf>
    <xf numFmtId="0" fontId="9" fillId="9" borderId="0" xfId="0" applyFont="1" applyFill="1" applyBorder="1" applyAlignment="1" applyProtection="1">
      <alignment horizontal="center" vertical="center"/>
      <protection locked="0"/>
    </xf>
    <xf numFmtId="164" fontId="9" fillId="9" borderId="0" xfId="0" applyNumberFormat="1" applyFont="1" applyFill="1" applyBorder="1" applyAlignment="1" applyProtection="1">
      <alignment horizontal="center" vertical="center"/>
      <protection locked="0"/>
    </xf>
    <xf numFmtId="165" fontId="9" fillId="9" borderId="0" xfId="0" applyNumberFormat="1" applyFont="1" applyFill="1" applyBorder="1" applyAlignment="1" applyProtection="1">
      <alignment horizontal="center" vertical="center"/>
      <protection locked="0"/>
    </xf>
    <xf numFmtId="9" fontId="9" fillId="8" borderId="0" xfId="1" applyFont="1" applyFill="1" applyBorder="1" applyAlignment="1" applyProtection="1">
      <alignment horizontal="center" vertical="center"/>
      <protection locked="0"/>
    </xf>
    <xf numFmtId="0" fontId="9" fillId="8" borderId="0" xfId="0" applyFont="1" applyFill="1" applyBorder="1" applyAlignment="1" applyProtection="1">
      <alignment horizontal="center" vertical="center"/>
      <protection locked="0"/>
    </xf>
    <xf numFmtId="0" fontId="9" fillId="19" borderId="3" xfId="0" applyFont="1" applyFill="1" applyBorder="1" applyAlignment="1" applyProtection="1">
      <alignment horizontal="center" vertical="center"/>
      <protection locked="0"/>
    </xf>
    <xf numFmtId="0" fontId="6" fillId="8" borderId="0" xfId="0" applyFont="1" applyFill="1" applyBorder="1" applyAlignment="1" applyProtection="1">
      <alignment horizontal="center" vertical="center"/>
    </xf>
    <xf numFmtId="0" fontId="5" fillId="15" borderId="0" xfId="0" applyFont="1" applyFill="1" applyBorder="1" applyAlignment="1" applyProtection="1">
      <alignment horizontal="center" vertical="center"/>
    </xf>
    <xf numFmtId="0" fontId="7" fillId="12" borderId="0" xfId="0" applyFont="1" applyFill="1" applyBorder="1" applyAlignment="1" applyProtection="1">
      <alignment vertical="center"/>
      <protection locked="0"/>
    </xf>
    <xf numFmtId="0" fontId="9" fillId="8" borderId="0" xfId="0" applyFont="1" applyFill="1" applyBorder="1" applyAlignment="1" applyProtection="1">
      <alignment horizontal="center" vertical="center"/>
      <protection locked="0"/>
    </xf>
    <xf numFmtId="0" fontId="9" fillId="9" borderId="0" xfId="0" applyFont="1" applyFill="1" applyBorder="1" applyAlignment="1" applyProtection="1">
      <alignment horizontal="center" vertical="center"/>
      <protection locked="0"/>
    </xf>
    <xf numFmtId="0" fontId="9" fillId="17" borderId="3" xfId="0" applyFont="1" applyFill="1" applyBorder="1" applyAlignment="1" applyProtection="1">
      <alignment horizontal="center" vertical="center"/>
      <protection locked="0"/>
    </xf>
    <xf numFmtId="0" fontId="9" fillId="8" borderId="2" xfId="0" applyFont="1" applyFill="1" applyBorder="1" applyAlignment="1" applyProtection="1">
      <alignment horizontal="center" vertical="center"/>
      <protection locked="0"/>
    </xf>
    <xf numFmtId="0" fontId="9" fillId="8" borderId="3" xfId="0" applyFont="1" applyFill="1" applyBorder="1" applyAlignment="1" applyProtection="1">
      <alignment horizontal="center" vertical="center"/>
      <protection locked="0"/>
    </xf>
    <xf numFmtId="0" fontId="9" fillId="9" borderId="3" xfId="0" applyFont="1" applyFill="1" applyBorder="1" applyAlignment="1" applyProtection="1">
      <alignment horizontal="center" vertical="center"/>
      <protection locked="0"/>
    </xf>
    <xf numFmtId="164" fontId="9" fillId="8" borderId="3" xfId="0" applyNumberFormat="1" applyFont="1" applyFill="1" applyBorder="1" applyAlignment="1" applyProtection="1">
      <alignment horizontal="center" vertical="center"/>
      <protection locked="0"/>
    </xf>
    <xf numFmtId="0" fontId="9" fillId="8" borderId="0" xfId="0" applyFont="1" applyFill="1" applyBorder="1" applyAlignment="1" applyProtection="1">
      <alignment vertical="center"/>
      <protection locked="0"/>
    </xf>
    <xf numFmtId="0" fontId="4" fillId="8" borderId="0" xfId="0" applyFont="1" applyFill="1" applyBorder="1" applyAlignment="1" applyProtection="1">
      <alignment vertical="center"/>
      <protection locked="0"/>
    </xf>
    <xf numFmtId="0" fontId="13" fillId="8" borderId="0" xfId="0" applyFont="1" applyFill="1" applyBorder="1" applyAlignment="1" applyProtection="1">
      <alignment vertical="center"/>
    </xf>
    <xf numFmtId="173" fontId="9" fillId="8" borderId="0" xfId="0" applyNumberFormat="1" applyFont="1" applyFill="1" applyBorder="1" applyAlignment="1" applyProtection="1">
      <alignment horizontal="center" vertical="center"/>
      <protection locked="0"/>
    </xf>
    <xf numFmtId="167" fontId="9" fillId="8" borderId="3" xfId="0" applyNumberFormat="1" applyFont="1" applyFill="1" applyBorder="1" applyAlignment="1" applyProtection="1">
      <alignment horizontal="center" vertical="center"/>
      <protection locked="0"/>
    </xf>
    <xf numFmtId="0" fontId="9" fillId="8" borderId="3" xfId="0" applyFont="1" applyFill="1" applyBorder="1" applyAlignment="1" applyProtection="1">
      <alignment horizontal="center" vertical="center"/>
    </xf>
    <xf numFmtId="0" fontId="9" fillId="8" borderId="3" xfId="0" applyFont="1" applyFill="1" applyBorder="1" applyAlignment="1" applyProtection="1">
      <alignment horizontal="center" vertical="center" wrapText="1"/>
    </xf>
    <xf numFmtId="0" fontId="9" fillId="24" borderId="3" xfId="0" applyFont="1" applyFill="1" applyBorder="1" applyAlignment="1" applyProtection="1">
      <alignment horizontal="center" vertical="center"/>
    </xf>
    <xf numFmtId="0" fontId="4" fillId="27" borderId="3" xfId="0" applyFont="1" applyFill="1" applyBorder="1" applyAlignment="1" applyProtection="1">
      <alignment horizontal="center" vertical="center"/>
    </xf>
    <xf numFmtId="165" fontId="9" fillId="8" borderId="3" xfId="0" applyNumberFormat="1" applyFont="1" applyFill="1" applyBorder="1" applyAlignment="1" applyProtection="1">
      <alignment horizontal="center" vertical="center"/>
      <protection locked="0"/>
    </xf>
    <xf numFmtId="166" fontId="9" fillId="8" borderId="3" xfId="0" applyNumberFormat="1" applyFont="1" applyFill="1" applyBorder="1" applyAlignment="1" applyProtection="1">
      <alignment horizontal="center" vertical="center"/>
      <protection locked="0"/>
    </xf>
    <xf numFmtId="0" fontId="9" fillId="28" borderId="3" xfId="0" applyFont="1" applyFill="1" applyBorder="1" applyAlignment="1" applyProtection="1">
      <alignment horizontal="center" vertical="center"/>
      <protection locked="0"/>
    </xf>
    <xf numFmtId="0" fontId="9" fillId="26" borderId="3" xfId="0" applyFont="1" applyFill="1" applyBorder="1" applyAlignment="1" applyProtection="1">
      <alignment horizontal="center" vertical="center"/>
      <protection locked="0"/>
    </xf>
    <xf numFmtId="0" fontId="9" fillId="29" borderId="3" xfId="0" applyFont="1" applyFill="1" applyBorder="1" applyAlignment="1" applyProtection="1">
      <alignment horizontal="center" vertical="center"/>
      <protection locked="0"/>
    </xf>
    <xf numFmtId="0" fontId="4" fillId="25" borderId="3" xfId="0" applyFont="1" applyFill="1" applyBorder="1" applyAlignment="1" applyProtection="1">
      <alignment horizontal="center" vertical="center"/>
      <protection locked="0"/>
    </xf>
    <xf numFmtId="166" fontId="9" fillId="9" borderId="3" xfId="0" applyNumberFormat="1" applyFont="1" applyFill="1" applyBorder="1" applyAlignment="1" applyProtection="1">
      <alignment horizontal="center" vertical="center"/>
      <protection locked="0"/>
    </xf>
    <xf numFmtId="0" fontId="9" fillId="10" borderId="3" xfId="0" applyFont="1" applyFill="1" applyBorder="1" applyAlignment="1" applyProtection="1">
      <alignment horizontal="center" vertical="center"/>
      <protection locked="0"/>
    </xf>
    <xf numFmtId="164" fontId="9" fillId="9" borderId="3" xfId="0" applyNumberFormat="1" applyFont="1" applyFill="1" applyBorder="1" applyAlignment="1" applyProtection="1">
      <alignment horizontal="center" vertical="center"/>
      <protection locked="0"/>
    </xf>
    <xf numFmtId="165" fontId="9" fillId="9" borderId="3" xfId="0" applyNumberFormat="1" applyFont="1" applyFill="1" applyBorder="1" applyAlignment="1" applyProtection="1">
      <alignment horizontal="center" vertical="center"/>
      <protection locked="0"/>
    </xf>
    <xf numFmtId="9" fontId="9" fillId="8" borderId="3" xfId="1" applyFont="1" applyFill="1" applyBorder="1" applyAlignment="1" applyProtection="1">
      <alignment horizontal="center" vertical="center"/>
      <protection locked="0"/>
    </xf>
    <xf numFmtId="0" fontId="9" fillId="8" borderId="2" xfId="0" applyFont="1" applyFill="1" applyBorder="1" applyAlignment="1" applyProtection="1">
      <alignment vertical="center"/>
      <protection locked="0"/>
    </xf>
    <xf numFmtId="0" fontId="9" fillId="8" borderId="3" xfId="0" applyFont="1" applyFill="1" applyBorder="1" applyAlignment="1" applyProtection="1">
      <alignment vertical="center"/>
      <protection locked="0"/>
    </xf>
    <xf numFmtId="0" fontId="13" fillId="8" borderId="5" xfId="0" applyFont="1" applyFill="1" applyBorder="1" applyAlignment="1" applyProtection="1">
      <alignment vertical="center"/>
    </xf>
    <xf numFmtId="173" fontId="9" fillId="8" borderId="3" xfId="0" applyNumberFormat="1" applyFont="1" applyFill="1" applyBorder="1" applyAlignment="1" applyProtection="1">
      <alignment horizontal="center" vertical="center"/>
      <protection locked="0"/>
    </xf>
    <xf numFmtId="175" fontId="9" fillId="17" borderId="3" xfId="0" applyNumberFormat="1" applyFont="1" applyFill="1" applyBorder="1" applyAlignment="1" applyProtection="1">
      <alignment horizontal="center" vertical="center"/>
    </xf>
    <xf numFmtId="175" fontId="9" fillId="19" borderId="3" xfId="0" applyNumberFormat="1" applyFont="1" applyFill="1" applyBorder="1" applyAlignment="1" applyProtection="1">
      <alignment horizontal="center" vertical="center"/>
    </xf>
    <xf numFmtId="176" fontId="9" fillId="17" borderId="3" xfId="0" applyNumberFormat="1" applyFont="1" applyFill="1" applyBorder="1" applyAlignment="1" applyProtection="1">
      <alignment horizontal="center" vertical="center"/>
    </xf>
    <xf numFmtId="177" fontId="9" fillId="17" borderId="3" xfId="0" applyNumberFormat="1" applyFont="1" applyFill="1" applyBorder="1" applyAlignment="1" applyProtection="1">
      <alignment horizontal="center" vertical="center"/>
    </xf>
    <xf numFmtId="0" fontId="9" fillId="8" borderId="3" xfId="0" applyFont="1" applyFill="1" applyBorder="1" applyAlignment="1" applyProtection="1">
      <alignment vertical="center"/>
    </xf>
    <xf numFmtId="173" fontId="9" fillId="8" borderId="3" xfId="0" applyNumberFormat="1" applyFont="1" applyFill="1" applyBorder="1" applyAlignment="1" applyProtection="1">
      <alignment vertical="center"/>
      <protection locked="0"/>
    </xf>
    <xf numFmtId="177" fontId="9" fillId="8" borderId="3" xfId="0" applyNumberFormat="1" applyFont="1" applyFill="1" applyBorder="1" applyAlignment="1" applyProtection="1">
      <alignment horizontal="center" vertical="center"/>
    </xf>
    <xf numFmtId="174" fontId="9" fillId="8" borderId="3" xfId="0" applyNumberFormat="1" applyFont="1" applyFill="1" applyBorder="1" applyAlignment="1" applyProtection="1">
      <alignment horizontal="center" vertical="center"/>
    </xf>
    <xf numFmtId="180" fontId="9" fillId="19" borderId="3" xfId="0" applyNumberFormat="1" applyFont="1" applyFill="1" applyBorder="1" applyAlignment="1" applyProtection="1">
      <alignment horizontal="center" vertical="center"/>
    </xf>
    <xf numFmtId="0" fontId="9" fillId="8" borderId="0" xfId="0" applyFont="1" applyFill="1" applyBorder="1" applyAlignment="1" applyProtection="1">
      <alignment horizontal="center" vertical="center"/>
      <protection locked="0"/>
    </xf>
    <xf numFmtId="0" fontId="10" fillId="8" borderId="0" xfId="0" applyFont="1" applyFill="1" applyBorder="1" applyAlignment="1" applyProtection="1">
      <alignment horizontal="center" vertical="center"/>
    </xf>
    <xf numFmtId="0" fontId="10" fillId="8" borderId="0" xfId="0" applyFont="1" applyFill="1" applyBorder="1" applyAlignment="1" applyProtection="1">
      <alignment vertical="center" wrapText="1"/>
      <protection locked="0"/>
    </xf>
    <xf numFmtId="0" fontId="9" fillId="8" borderId="6" xfId="0" applyFont="1" applyFill="1" applyBorder="1" applyAlignment="1" applyProtection="1">
      <alignment vertical="center"/>
    </xf>
    <xf numFmtId="170" fontId="9" fillId="8" borderId="2" xfId="0" applyNumberFormat="1" applyFont="1" applyFill="1" applyBorder="1" applyAlignment="1" applyProtection="1">
      <alignment vertical="center"/>
      <protection locked="0"/>
    </xf>
    <xf numFmtId="172" fontId="9" fillId="8" borderId="4" xfId="0" applyNumberFormat="1" applyFont="1" applyFill="1" applyBorder="1" applyAlignment="1" applyProtection="1">
      <alignment vertical="center"/>
      <protection locked="0"/>
    </xf>
    <xf numFmtId="0" fontId="9" fillId="9" borderId="2" xfId="0" applyFont="1" applyFill="1" applyBorder="1" applyAlignment="1" applyProtection="1">
      <alignment horizontal="center" vertical="center"/>
      <protection locked="0"/>
    </xf>
    <xf numFmtId="0" fontId="4" fillId="8" borderId="0" xfId="0" applyFont="1" applyFill="1" applyBorder="1" applyAlignment="1" applyProtection="1">
      <alignment horizontal="center" vertical="center"/>
      <protection locked="0"/>
    </xf>
    <xf numFmtId="0" fontId="4" fillId="9" borderId="0" xfId="0" applyFont="1" applyFill="1" applyBorder="1" applyAlignment="1" applyProtection="1">
      <alignment horizontal="center" vertical="center"/>
      <protection locked="0"/>
    </xf>
    <xf numFmtId="165" fontId="4" fillId="8" borderId="0" xfId="0" applyNumberFormat="1" applyFont="1" applyFill="1" applyBorder="1" applyAlignment="1" applyProtection="1">
      <alignment horizontal="center" vertical="center"/>
      <protection locked="0"/>
    </xf>
    <xf numFmtId="0" fontId="4" fillId="8" borderId="6" xfId="0" applyFont="1" applyFill="1" applyBorder="1" applyAlignment="1" applyProtection="1">
      <alignment horizontal="center" vertical="center" wrapText="1"/>
    </xf>
    <xf numFmtId="0" fontId="9" fillId="19" borderId="2" xfId="0" applyFont="1" applyFill="1" applyBorder="1" applyAlignment="1" applyProtection="1">
      <alignment horizontal="center" vertical="center" wrapText="1"/>
      <protection locked="0"/>
    </xf>
    <xf numFmtId="170" fontId="9" fillId="17" borderId="2" xfId="0" applyNumberFormat="1" applyFont="1" applyFill="1" applyBorder="1" applyAlignment="1" applyProtection="1">
      <alignment horizontal="center" vertical="center" wrapText="1"/>
      <protection locked="0"/>
    </xf>
    <xf numFmtId="0" fontId="9" fillId="19" borderId="4" xfId="0" applyFont="1" applyFill="1" applyBorder="1" applyAlignment="1" applyProtection="1">
      <alignment horizontal="center" vertical="center" wrapText="1"/>
      <protection locked="0"/>
    </xf>
    <xf numFmtId="172" fontId="9" fillId="17" borderId="4" xfId="0" applyNumberFormat="1" applyFont="1" applyFill="1" applyBorder="1" applyAlignment="1" applyProtection="1">
      <alignment horizontal="center" vertical="center" wrapText="1"/>
      <protection locked="0"/>
    </xf>
    <xf numFmtId="0" fontId="9" fillId="8" borderId="0" xfId="0" applyFont="1" applyFill="1" applyBorder="1" applyAlignment="1" applyProtection="1">
      <alignment horizontal="center" vertical="center" wrapText="1"/>
      <protection locked="0"/>
    </xf>
    <xf numFmtId="164" fontId="9" fillId="8" borderId="0" xfId="0" applyNumberFormat="1" applyFont="1" applyFill="1" applyBorder="1" applyAlignment="1" applyProtection="1">
      <alignment horizontal="center" vertical="center" wrapText="1"/>
      <protection locked="0"/>
    </xf>
    <xf numFmtId="165" fontId="9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3" borderId="2" xfId="0" applyFont="1" applyFill="1" applyBorder="1" applyAlignment="1" applyProtection="1">
      <alignment horizontal="center" vertical="center" wrapText="1"/>
      <protection locked="0"/>
    </xf>
    <xf numFmtId="0" fontId="11" fillId="16" borderId="2" xfId="0" applyFont="1" applyFill="1" applyBorder="1" applyAlignment="1" applyProtection="1">
      <alignment horizontal="center" vertical="center" wrapText="1"/>
      <protection locked="0"/>
    </xf>
    <xf numFmtId="0" fontId="9" fillId="19" borderId="3" xfId="0" applyFont="1" applyFill="1" applyBorder="1" applyAlignment="1" applyProtection="1">
      <alignment horizontal="center" vertical="center" wrapText="1"/>
      <protection locked="0"/>
    </xf>
    <xf numFmtId="0" fontId="11" fillId="16" borderId="3" xfId="0" applyFont="1" applyFill="1" applyBorder="1" applyAlignment="1" applyProtection="1">
      <alignment horizontal="center" vertical="center" wrapText="1"/>
      <protection locked="0"/>
    </xf>
    <xf numFmtId="0" fontId="9" fillId="8" borderId="0" xfId="0" applyFont="1" applyFill="1" applyBorder="1" applyAlignment="1" applyProtection="1">
      <alignment vertical="center"/>
    </xf>
    <xf numFmtId="0" fontId="11" fillId="16" borderId="7" xfId="0" applyFont="1" applyFill="1" applyBorder="1" applyAlignment="1" applyProtection="1">
      <alignment horizontal="center" vertical="center" wrapText="1"/>
      <protection locked="0"/>
    </xf>
    <xf numFmtId="0" fontId="9" fillId="22" borderId="9" xfId="0" applyFont="1" applyFill="1" applyBorder="1" applyAlignment="1" applyProtection="1">
      <alignment horizontal="center" vertical="center" wrapText="1"/>
      <protection locked="0"/>
    </xf>
    <xf numFmtId="0" fontId="11" fillId="16" borderId="10" xfId="0" applyFont="1" applyFill="1" applyBorder="1" applyAlignment="1" applyProtection="1">
      <alignment horizontal="center" vertical="center" wrapText="1"/>
      <protection locked="0"/>
    </xf>
    <xf numFmtId="164" fontId="9" fillId="19" borderId="12" xfId="0" applyNumberFormat="1" applyFont="1" applyFill="1" applyBorder="1" applyAlignment="1" applyProtection="1">
      <alignment horizontal="center" vertical="center" wrapText="1"/>
      <protection locked="0"/>
    </xf>
    <xf numFmtId="0" fontId="11" fillId="16" borderId="13" xfId="0" applyFont="1" applyFill="1" applyBorder="1" applyAlignment="1" applyProtection="1">
      <alignment horizontal="center" vertical="center" wrapText="1"/>
      <protection locked="0"/>
    </xf>
    <xf numFmtId="0" fontId="9" fillId="8" borderId="0" xfId="0" applyFont="1" applyFill="1" applyBorder="1" applyAlignment="1" applyProtection="1">
      <alignment horizontal="center" vertical="center"/>
      <protection locked="0"/>
    </xf>
    <xf numFmtId="0" fontId="15" fillId="8" borderId="0" xfId="0" applyFont="1" applyFill="1" applyBorder="1" applyAlignment="1" applyProtection="1">
      <alignment horizontal="center" vertical="center"/>
      <protection locked="0"/>
    </xf>
    <xf numFmtId="0" fontId="16" fillId="8" borderId="0" xfId="0" applyFont="1" applyFill="1" applyBorder="1" applyProtection="1">
      <alignment vertical="center"/>
      <protection locked="0"/>
    </xf>
    <xf numFmtId="0" fontId="15" fillId="8" borderId="0" xfId="0" applyFont="1" applyFill="1" applyBorder="1" applyAlignment="1" applyProtection="1">
      <alignment horizontal="center" vertical="center"/>
    </xf>
    <xf numFmtId="0" fontId="15" fillId="8" borderId="0" xfId="0" applyFont="1" applyFill="1" applyBorder="1" applyAlignment="1" applyProtection="1">
      <alignment vertical="center"/>
    </xf>
    <xf numFmtId="167" fontId="4" fillId="8" borderId="0" xfId="0" applyNumberFormat="1" applyFont="1" applyFill="1" applyBorder="1" applyAlignment="1" applyProtection="1">
      <alignment horizontal="center" vertical="center"/>
      <protection locked="0"/>
    </xf>
    <xf numFmtId="0" fontId="16" fillId="8" borderId="0" xfId="0" applyFont="1" applyFill="1" applyBorder="1" applyProtection="1">
      <alignment vertical="center"/>
    </xf>
    <xf numFmtId="0" fontId="17" fillId="8" borderId="0" xfId="0" applyFont="1" applyFill="1" applyBorder="1" applyAlignment="1" applyProtection="1">
      <alignment horizontal="center" vertical="center"/>
    </xf>
    <xf numFmtId="0" fontId="6" fillId="8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6" fillId="0" borderId="0" xfId="0" applyNumberFormat="1" applyFont="1" applyFill="1" applyBorder="1" applyAlignment="1" applyProtection="1">
      <alignment horizontal="center" vertical="center"/>
      <protection locked="0"/>
    </xf>
    <xf numFmtId="164" fontId="16" fillId="0" borderId="0" xfId="0" applyNumberFormat="1" applyFont="1" applyFill="1" applyBorder="1" applyAlignment="1" applyProtection="1">
      <alignment horizontal="center" vertical="center"/>
      <protection locked="0"/>
    </xf>
    <xf numFmtId="165" fontId="16" fillId="0" borderId="0" xfId="0" applyNumberFormat="1" applyFont="1" applyFill="1" applyBorder="1" applyAlignment="1" applyProtection="1">
      <alignment horizontal="center" vertical="center"/>
      <protection locked="0"/>
    </xf>
    <xf numFmtId="0" fontId="16" fillId="8" borderId="0" xfId="0" applyFont="1" applyFill="1" applyBorder="1" applyAlignment="1" applyProtection="1">
      <alignment horizontal="center" vertical="center"/>
      <protection locked="0"/>
    </xf>
    <xf numFmtId="0" fontId="16" fillId="8" borderId="0" xfId="0" applyNumberFormat="1" applyFont="1" applyFill="1" applyBorder="1" applyAlignment="1" applyProtection="1">
      <alignment horizontal="center" vertical="center"/>
      <protection locked="0"/>
    </xf>
    <xf numFmtId="164" fontId="16" fillId="8" borderId="0" xfId="0" applyNumberFormat="1" applyFont="1" applyFill="1" applyBorder="1" applyAlignment="1" applyProtection="1">
      <alignment horizontal="center" vertical="center"/>
      <protection locked="0"/>
    </xf>
    <xf numFmtId="165" fontId="16" fillId="8" borderId="0" xfId="0" applyNumberFormat="1" applyFont="1" applyFill="1" applyBorder="1" applyAlignment="1" applyProtection="1">
      <alignment horizontal="center" vertical="center"/>
      <protection locked="0"/>
    </xf>
    <xf numFmtId="0" fontId="4" fillId="10" borderId="0" xfId="0" applyFont="1" applyFill="1" applyBorder="1" applyAlignment="1" applyProtection="1">
      <alignment vertical="center"/>
      <protection locked="0"/>
    </xf>
    <xf numFmtId="0" fontId="4" fillId="9" borderId="0" xfId="0" applyFont="1" applyFill="1" applyBorder="1" applyAlignment="1" applyProtection="1">
      <alignment vertical="center"/>
      <protection locked="0"/>
    </xf>
    <xf numFmtId="0" fontId="18" fillId="8" borderId="0" xfId="0" applyFont="1" applyFill="1" applyBorder="1" applyAlignment="1" applyProtection="1">
      <alignment horizontal="center" vertical="center"/>
      <protection locked="0"/>
    </xf>
    <xf numFmtId="0" fontId="19" fillId="8" borderId="0" xfId="0" applyFont="1" applyFill="1" applyBorder="1" applyAlignment="1" applyProtection="1">
      <alignment horizontal="center" vertical="center"/>
      <protection locked="0"/>
    </xf>
    <xf numFmtId="164" fontId="19" fillId="8" borderId="0" xfId="0" applyNumberFormat="1" applyFont="1" applyFill="1" applyBorder="1" applyAlignment="1" applyProtection="1">
      <alignment horizontal="center" vertical="center"/>
      <protection locked="0"/>
    </xf>
    <xf numFmtId="165" fontId="19" fillId="8" borderId="0" xfId="0" applyNumberFormat="1" applyFont="1" applyFill="1" applyBorder="1" applyAlignment="1" applyProtection="1">
      <alignment horizontal="center" vertical="center"/>
      <protection locked="0"/>
    </xf>
    <xf numFmtId="164" fontId="4" fillId="7" borderId="0" xfId="0" applyNumberFormat="1" applyFont="1" applyFill="1" applyBorder="1" applyAlignment="1" applyProtection="1">
      <alignment horizontal="center" vertical="center"/>
      <protection locked="0"/>
    </xf>
    <xf numFmtId="165" fontId="4" fillId="7" borderId="0" xfId="0" applyNumberFormat="1" applyFont="1" applyFill="1" applyBorder="1" applyAlignment="1" applyProtection="1">
      <alignment horizontal="center" vertical="center"/>
      <protection locked="0"/>
    </xf>
    <xf numFmtId="165" fontId="7" fillId="12" borderId="0" xfId="0" applyNumberFormat="1" applyFont="1" applyFill="1" applyBorder="1" applyAlignment="1" applyProtection="1">
      <alignment horizontal="center" vertical="center"/>
      <protection locked="0"/>
    </xf>
    <xf numFmtId="9" fontId="4" fillId="11" borderId="0" xfId="1" applyFont="1" applyFill="1" applyBorder="1" applyAlignment="1" applyProtection="1">
      <alignment vertical="center"/>
      <protection locked="0"/>
    </xf>
    <xf numFmtId="9" fontId="4" fillId="11" borderId="0" xfId="1" applyFont="1" applyFill="1" applyBorder="1" applyAlignment="1" applyProtection="1">
      <alignment horizontal="center" vertical="center"/>
      <protection locked="0"/>
    </xf>
    <xf numFmtId="9" fontId="4" fillId="8" borderId="0" xfId="1" applyFont="1" applyFill="1" applyBorder="1" applyAlignment="1" applyProtection="1">
      <alignment horizontal="center" vertical="center"/>
      <protection locked="0"/>
    </xf>
    <xf numFmtId="9" fontId="4" fillId="8" borderId="0" xfId="1" applyFont="1" applyFill="1" applyBorder="1" applyAlignment="1" applyProtection="1">
      <alignment vertical="center"/>
      <protection locked="0"/>
    </xf>
    <xf numFmtId="0" fontId="9" fillId="17" borderId="0" xfId="0" applyFont="1" applyFill="1" applyBorder="1" applyAlignment="1" applyProtection="1">
      <alignment horizontal="center" vertical="center"/>
      <protection locked="0"/>
    </xf>
    <xf numFmtId="164" fontId="9" fillId="17" borderId="4" xfId="0" applyNumberFormat="1" applyFont="1" applyFill="1" applyBorder="1" applyAlignment="1" applyProtection="1">
      <alignment horizontal="center" vertical="center" wrapText="1"/>
      <protection locked="0"/>
    </xf>
    <xf numFmtId="0" fontId="9" fillId="20" borderId="15" xfId="0" applyNumberFormat="1" applyFont="1" applyFill="1" applyBorder="1" applyAlignment="1" applyProtection="1">
      <alignment horizontal="center" vertical="center" wrapText="1"/>
      <protection locked="0"/>
    </xf>
    <xf numFmtId="170" fontId="9" fillId="8" borderId="0" xfId="0" applyNumberFormat="1" applyFont="1" applyFill="1" applyBorder="1" applyAlignment="1" applyProtection="1">
      <alignment vertical="center"/>
      <protection locked="0"/>
    </xf>
    <xf numFmtId="172" fontId="9" fillId="17" borderId="3" xfId="0" applyNumberFormat="1" applyFont="1" applyFill="1" applyBorder="1" applyAlignment="1" applyProtection="1">
      <alignment horizontal="center" vertical="center" wrapText="1"/>
      <protection locked="0"/>
    </xf>
    <xf numFmtId="164" fontId="9" fillId="19" borderId="4" xfId="0" applyNumberFormat="1" applyFont="1" applyFill="1" applyBorder="1" applyAlignment="1" applyProtection="1">
      <alignment horizontal="center" vertical="center" wrapText="1"/>
      <protection locked="0"/>
    </xf>
    <xf numFmtId="181" fontId="9" fillId="17" borderId="2" xfId="0" applyNumberFormat="1" applyFont="1" applyFill="1" applyBorder="1" applyAlignment="1" applyProtection="1">
      <alignment horizontal="center" vertical="center" wrapText="1"/>
      <protection locked="0"/>
    </xf>
    <xf numFmtId="164" fontId="9" fillId="19" borderId="2" xfId="0" applyNumberFormat="1" applyFont="1" applyFill="1" applyBorder="1" applyAlignment="1" applyProtection="1">
      <alignment horizontal="center" vertical="center" wrapText="1"/>
      <protection locked="0"/>
    </xf>
    <xf numFmtId="169" fontId="9" fillId="17" borderId="3" xfId="0" applyNumberFormat="1" applyFont="1" applyFill="1" applyBorder="1" applyAlignment="1" applyProtection="1">
      <alignment horizontal="center" vertical="center" wrapText="1"/>
      <protection locked="0"/>
    </xf>
    <xf numFmtId="164" fontId="9" fillId="19" borderId="3" xfId="0" applyNumberFormat="1" applyFont="1" applyFill="1" applyBorder="1" applyAlignment="1" applyProtection="1">
      <alignment horizontal="center" vertical="center" wrapText="1"/>
      <protection locked="0"/>
    </xf>
    <xf numFmtId="165" fontId="9" fillId="17" borderId="0" xfId="0" applyNumberFormat="1" applyFont="1" applyFill="1" applyBorder="1" applyAlignment="1" applyProtection="1">
      <alignment horizontal="center" vertical="center"/>
      <protection locked="0"/>
    </xf>
    <xf numFmtId="9" fontId="4" fillId="11" borderId="0" xfId="1" applyFont="1" applyFill="1" applyBorder="1" applyAlignment="1" applyProtection="1">
      <alignment horizontal="center" vertical="center"/>
      <protection locked="0"/>
    </xf>
    <xf numFmtId="0" fontId="9" fillId="8" borderId="0" xfId="0" applyFont="1" applyFill="1" applyBorder="1" applyAlignment="1" applyProtection="1">
      <alignment horizontal="center" vertical="center" wrapText="1"/>
      <protection locked="0"/>
    </xf>
    <xf numFmtId="0" fontId="9" fillId="17" borderId="0" xfId="0" applyFont="1" applyFill="1" applyBorder="1" applyAlignment="1" applyProtection="1">
      <alignment horizontal="center" vertical="center" wrapText="1"/>
      <protection locked="0"/>
    </xf>
    <xf numFmtId="175" fontId="9" fillId="17" borderId="0" xfId="0" applyNumberFormat="1" applyFont="1" applyFill="1" applyBorder="1" applyAlignment="1" applyProtection="1">
      <alignment horizontal="center" vertical="center" wrapText="1"/>
    </xf>
    <xf numFmtId="178" fontId="9" fillId="17" borderId="0" xfId="0" applyNumberFormat="1" applyFont="1" applyFill="1" applyBorder="1" applyAlignment="1" applyProtection="1">
      <alignment vertical="center" wrapText="1"/>
    </xf>
    <xf numFmtId="0" fontId="9" fillId="8" borderId="0" xfId="0" applyFont="1" applyFill="1" applyBorder="1" applyAlignment="1" applyProtection="1">
      <alignment vertical="center" wrapText="1"/>
    </xf>
    <xf numFmtId="175" fontId="9" fillId="8" borderId="0" xfId="0" applyNumberFormat="1" applyFont="1" applyFill="1" applyBorder="1" applyAlignment="1" applyProtection="1">
      <alignment horizontal="center" vertical="center" wrapText="1"/>
    </xf>
    <xf numFmtId="179" fontId="9" fillId="8" borderId="0" xfId="0" applyNumberFormat="1" applyFont="1" applyFill="1" applyBorder="1" applyAlignment="1" applyProtection="1">
      <alignment vertical="center" wrapText="1"/>
    </xf>
    <xf numFmtId="166" fontId="9" fillId="8" borderId="0" xfId="0" applyNumberFormat="1" applyFont="1" applyFill="1" applyBorder="1" applyAlignment="1" applyProtection="1">
      <alignment horizontal="center" vertical="center" wrapText="1"/>
      <protection locked="0"/>
    </xf>
    <xf numFmtId="173" fontId="9" fillId="8" borderId="0" xfId="0" applyNumberFormat="1" applyFont="1" applyFill="1" applyBorder="1" applyAlignment="1" applyProtection="1">
      <alignment vertical="center" wrapText="1"/>
      <protection locked="0"/>
    </xf>
    <xf numFmtId="0" fontId="9" fillId="9" borderId="0" xfId="0" applyFont="1" applyFill="1" applyBorder="1" applyAlignment="1" applyProtection="1">
      <alignment horizontal="center" vertical="center" wrapText="1"/>
      <protection locked="0"/>
    </xf>
    <xf numFmtId="176" fontId="9" fillId="8" borderId="0" xfId="0" applyNumberFormat="1" applyFont="1" applyFill="1" applyBorder="1" applyAlignment="1" applyProtection="1">
      <alignment horizontal="center" vertical="center" wrapText="1"/>
    </xf>
    <xf numFmtId="178" fontId="9" fillId="8" borderId="0" xfId="0" applyNumberFormat="1" applyFont="1" applyFill="1" applyBorder="1" applyAlignment="1" applyProtection="1">
      <alignment vertical="center" wrapText="1"/>
    </xf>
    <xf numFmtId="173" fontId="9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10" borderId="0" xfId="0" applyFont="1" applyFill="1" applyBorder="1" applyAlignment="1" applyProtection="1">
      <alignment horizontal="center" vertical="center" wrapText="1"/>
      <protection locked="0"/>
    </xf>
    <xf numFmtId="164" fontId="9" fillId="9" borderId="0" xfId="0" applyNumberFormat="1" applyFont="1" applyFill="1" applyBorder="1" applyAlignment="1" applyProtection="1">
      <alignment horizontal="center" vertical="center" wrapText="1"/>
      <protection locked="0"/>
    </xf>
    <xf numFmtId="165" fontId="9" fillId="9" borderId="0" xfId="0" applyNumberFormat="1" applyFont="1" applyFill="1" applyBorder="1" applyAlignment="1" applyProtection="1">
      <alignment horizontal="center" vertical="center" wrapText="1"/>
      <protection locked="0"/>
    </xf>
    <xf numFmtId="9" fontId="9" fillId="8" borderId="0" xfId="1" applyFont="1" applyFill="1" applyBorder="1" applyAlignment="1" applyProtection="1">
      <alignment horizontal="center" vertical="center" wrapText="1"/>
      <protection locked="0"/>
    </xf>
    <xf numFmtId="0" fontId="9" fillId="17" borderId="0" xfId="0" applyFont="1" applyFill="1" applyBorder="1" applyAlignment="1" applyProtection="1">
      <alignment horizontal="center" vertical="center" wrapText="1"/>
    </xf>
    <xf numFmtId="177" fontId="9" fillId="8" borderId="0" xfId="0" applyNumberFormat="1" applyFont="1" applyFill="1" applyBorder="1" applyAlignment="1" applyProtection="1">
      <alignment horizontal="center" vertical="center" wrapText="1"/>
    </xf>
    <xf numFmtId="174" fontId="9" fillId="8" borderId="0" xfId="0" applyNumberFormat="1" applyFont="1" applyFill="1" applyBorder="1" applyAlignment="1" applyProtection="1">
      <alignment horizontal="center" vertical="center" wrapText="1"/>
    </xf>
    <xf numFmtId="166" fontId="9" fillId="9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14" borderId="0" xfId="0" applyFont="1" applyFill="1" applyBorder="1" applyAlignment="1" applyProtection="1">
      <alignment horizontal="center" vertical="center" wrapText="1"/>
      <protection locked="0"/>
    </xf>
    <xf numFmtId="0" fontId="9" fillId="17" borderId="17" xfId="0" applyFont="1" applyFill="1" applyBorder="1" applyAlignment="1" applyProtection="1">
      <alignment horizontal="center" vertical="center" wrapText="1"/>
      <protection locked="0"/>
    </xf>
    <xf numFmtId="0" fontId="9" fillId="17" borderId="18" xfId="0" applyFont="1" applyFill="1" applyBorder="1" applyAlignment="1" applyProtection="1">
      <alignment horizontal="center" vertical="center" wrapText="1"/>
    </xf>
    <xf numFmtId="0" fontId="9" fillId="17" borderId="7" xfId="0" applyFont="1" applyFill="1" applyBorder="1" applyAlignment="1" applyProtection="1">
      <alignment horizontal="center" vertical="center" wrapText="1"/>
    </xf>
    <xf numFmtId="0" fontId="9" fillId="19" borderId="10" xfId="0" applyFont="1" applyFill="1" applyBorder="1" applyAlignment="1" applyProtection="1">
      <alignment horizontal="center" vertical="center" wrapText="1"/>
    </xf>
    <xf numFmtId="0" fontId="9" fillId="17" borderId="10" xfId="0" applyFont="1" applyFill="1" applyBorder="1" applyAlignment="1" applyProtection="1">
      <alignment horizontal="center" vertical="center" wrapText="1"/>
      <protection locked="0"/>
    </xf>
    <xf numFmtId="0" fontId="9" fillId="19" borderId="10" xfId="0" applyFont="1" applyFill="1" applyBorder="1" applyAlignment="1" applyProtection="1">
      <alignment horizontal="center" vertical="center" wrapText="1"/>
      <protection locked="0"/>
    </xf>
    <xf numFmtId="0" fontId="9" fillId="17" borderId="13" xfId="0" applyFont="1" applyFill="1" applyBorder="1" applyAlignment="1" applyProtection="1">
      <alignment horizontal="center" vertical="center" wrapText="1"/>
      <protection locked="0"/>
    </xf>
    <xf numFmtId="0" fontId="9" fillId="17" borderId="7" xfId="0" applyNumberFormat="1" applyFont="1" applyFill="1" applyBorder="1" applyAlignment="1" applyProtection="1">
      <alignment horizontal="center" vertical="center" wrapText="1"/>
      <protection locked="0"/>
    </xf>
    <xf numFmtId="0" fontId="9" fillId="19" borderId="10" xfId="0" applyNumberFormat="1" applyFont="1" applyFill="1" applyBorder="1" applyAlignment="1" applyProtection="1">
      <alignment horizontal="center" vertical="center" wrapText="1"/>
      <protection locked="0"/>
    </xf>
    <xf numFmtId="0" fontId="9" fillId="16" borderId="10" xfId="0" applyNumberFormat="1" applyFont="1" applyFill="1" applyBorder="1" applyAlignment="1" applyProtection="1">
      <alignment horizontal="center" vertical="center" wrapText="1"/>
      <protection locked="0"/>
    </xf>
    <xf numFmtId="0" fontId="9" fillId="17" borderId="10" xfId="0" applyNumberFormat="1" applyFont="1" applyFill="1" applyBorder="1" applyAlignment="1" applyProtection="1">
      <alignment horizontal="center" vertical="center" wrapText="1"/>
      <protection locked="0"/>
    </xf>
    <xf numFmtId="0" fontId="9" fillId="22" borderId="10" xfId="0" applyNumberFormat="1" applyFont="1" applyFill="1" applyBorder="1" applyAlignment="1" applyProtection="1">
      <alignment horizontal="center" vertical="center" wrapText="1"/>
      <protection locked="0"/>
    </xf>
    <xf numFmtId="0" fontId="9" fillId="16" borderId="13" xfId="0" applyNumberFormat="1" applyFont="1" applyFill="1" applyBorder="1" applyAlignment="1" applyProtection="1">
      <alignment horizontal="center" vertical="center" wrapText="1"/>
      <protection locked="0"/>
    </xf>
    <xf numFmtId="0" fontId="9" fillId="17" borderId="7" xfId="0" applyNumberFormat="1" applyFont="1" applyFill="1" applyBorder="1" applyAlignment="1" applyProtection="1">
      <alignment horizontal="center" vertical="center" wrapText="1"/>
    </xf>
    <xf numFmtId="0" fontId="9" fillId="19" borderId="10" xfId="0" applyNumberFormat="1" applyFont="1" applyFill="1" applyBorder="1" applyAlignment="1" applyProtection="1">
      <alignment horizontal="center" vertical="center" wrapText="1"/>
    </xf>
    <xf numFmtId="0" fontId="9" fillId="17" borderId="13" xfId="0" applyNumberFormat="1" applyFont="1" applyFill="1" applyBorder="1" applyAlignment="1" applyProtection="1">
      <alignment horizontal="center" vertical="center" wrapText="1"/>
      <protection locked="0"/>
    </xf>
    <xf numFmtId="0" fontId="4" fillId="15" borderId="16" xfId="0" applyNumberFormat="1" applyFont="1" applyFill="1" applyBorder="1" applyAlignment="1" applyProtection="1">
      <alignment horizontal="center" vertical="center" wrapText="1"/>
      <protection locked="0"/>
    </xf>
    <xf numFmtId="0" fontId="4" fillId="15" borderId="18" xfId="0" applyNumberFormat="1" applyFont="1" applyFill="1" applyBorder="1" applyAlignment="1" applyProtection="1">
      <alignment horizontal="center" vertical="center" wrapText="1"/>
      <protection locked="0"/>
    </xf>
    <xf numFmtId="0" fontId="4" fillId="7" borderId="18" xfId="0" applyNumberFormat="1" applyFont="1" applyFill="1" applyBorder="1" applyAlignment="1" applyProtection="1">
      <alignment horizontal="center" vertical="center" wrapText="1"/>
      <protection locked="0"/>
    </xf>
    <xf numFmtId="0" fontId="4" fillId="15" borderId="16" xfId="0" applyFont="1" applyFill="1" applyBorder="1" applyAlignment="1" applyProtection="1">
      <alignment horizontal="center" vertical="center" wrapText="1"/>
      <protection locked="0"/>
    </xf>
    <xf numFmtId="0" fontId="4" fillId="15" borderId="18" xfId="0" applyNumberFormat="1" applyFont="1" applyFill="1" applyBorder="1" applyAlignment="1" applyProtection="1">
      <alignment horizontal="center" vertical="center" wrapText="1"/>
    </xf>
    <xf numFmtId="0" fontId="9" fillId="31" borderId="16" xfId="0" applyFont="1" applyFill="1" applyBorder="1" applyAlignment="1" applyProtection="1">
      <alignment horizontal="center" vertical="center" wrapText="1"/>
      <protection locked="0"/>
    </xf>
    <xf numFmtId="0" fontId="9" fillId="31" borderId="16" xfId="0" applyNumberFormat="1" applyFont="1" applyFill="1" applyBorder="1" applyAlignment="1" applyProtection="1">
      <alignment horizontal="center" vertical="center" wrapText="1"/>
      <protection locked="0"/>
    </xf>
    <xf numFmtId="182" fontId="9" fillId="31" borderId="18" xfId="0" applyNumberFormat="1" applyFont="1" applyFill="1" applyBorder="1" applyAlignment="1" applyProtection="1">
      <alignment horizontal="center" vertical="center" wrapText="1"/>
      <protection locked="0"/>
    </xf>
    <xf numFmtId="183" fontId="9" fillId="31" borderId="16" xfId="0" applyNumberFormat="1" applyFont="1" applyFill="1" applyBorder="1" applyAlignment="1" applyProtection="1">
      <alignment horizontal="center" vertical="center" wrapText="1"/>
      <protection locked="0"/>
    </xf>
    <xf numFmtId="180" fontId="9" fillId="31" borderId="18" xfId="0" applyNumberFormat="1" applyFont="1" applyFill="1" applyBorder="1" applyAlignment="1" applyProtection="1">
      <alignment horizontal="center" vertical="center" wrapText="1"/>
      <protection locked="0"/>
    </xf>
    <xf numFmtId="185" fontId="9" fillId="17" borderId="14" xfId="0" applyNumberFormat="1" applyFont="1" applyFill="1" applyBorder="1" applyAlignment="1" applyProtection="1">
      <alignment horizontal="center" vertical="center" wrapText="1"/>
    </xf>
    <xf numFmtId="185" fontId="9" fillId="19" borderId="11" xfId="0" applyNumberFormat="1" applyFont="1" applyFill="1" applyBorder="1" applyAlignment="1" applyProtection="1">
      <alignment horizontal="center" vertical="center" wrapText="1"/>
    </xf>
    <xf numFmtId="185" fontId="9" fillId="17" borderId="11" xfId="0" applyNumberFormat="1" applyFont="1" applyFill="1" applyBorder="1" applyAlignment="1" applyProtection="1">
      <alignment horizontal="center" vertical="center" wrapText="1"/>
    </xf>
    <xf numFmtId="185" fontId="9" fillId="17" borderId="8" xfId="0" applyNumberFormat="1" applyFont="1" applyFill="1" applyBorder="1" applyAlignment="1" applyProtection="1">
      <alignment horizontal="center" vertical="center" wrapText="1"/>
    </xf>
    <xf numFmtId="9" fontId="9" fillId="17" borderId="9" xfId="0" applyNumberFormat="1" applyFont="1" applyFill="1" applyBorder="1" applyAlignment="1" applyProtection="1">
      <alignment horizontal="center" vertical="center" wrapText="1"/>
    </xf>
    <xf numFmtId="9" fontId="9" fillId="19" borderId="12" xfId="0" applyNumberFormat="1" applyFont="1" applyFill="1" applyBorder="1" applyAlignment="1" applyProtection="1">
      <alignment horizontal="center" vertical="center" wrapText="1"/>
    </xf>
    <xf numFmtId="9" fontId="9" fillId="16" borderId="12" xfId="0" applyNumberFormat="1" applyFont="1" applyFill="1" applyBorder="1" applyAlignment="1" applyProtection="1">
      <alignment horizontal="center" vertical="center" wrapText="1"/>
      <protection locked="0"/>
    </xf>
    <xf numFmtId="9" fontId="9" fillId="19" borderId="12" xfId="0" applyNumberFormat="1" applyFont="1" applyFill="1" applyBorder="1" applyAlignment="1" applyProtection="1">
      <alignment horizontal="center" vertical="center" wrapText="1"/>
      <protection locked="0"/>
    </xf>
    <xf numFmtId="9" fontId="9" fillId="17" borderId="12" xfId="0" applyNumberFormat="1" applyFont="1" applyFill="1" applyBorder="1" applyAlignment="1" applyProtection="1">
      <alignment horizontal="center" vertical="center" wrapText="1"/>
      <protection locked="0"/>
    </xf>
    <xf numFmtId="9" fontId="9" fillId="17" borderId="15" xfId="0" applyNumberFormat="1" applyFont="1" applyFill="1" applyBorder="1" applyAlignment="1" applyProtection="1">
      <alignment horizontal="center" vertical="center" wrapText="1"/>
      <protection locked="0"/>
    </xf>
    <xf numFmtId="185" fontId="9" fillId="8" borderId="0" xfId="0" applyNumberFormat="1" applyFont="1" applyFill="1" applyBorder="1" applyAlignment="1" applyProtection="1">
      <alignment horizontal="center" vertical="center" wrapText="1"/>
    </xf>
    <xf numFmtId="184" fontId="9" fillId="17" borderId="15" xfId="0" applyNumberFormat="1" applyFont="1" applyFill="1" applyBorder="1" applyAlignment="1" applyProtection="1">
      <alignment horizontal="center" vertical="center" wrapText="1"/>
      <protection locked="0"/>
    </xf>
    <xf numFmtId="184" fontId="9" fillId="19" borderId="12" xfId="0" applyNumberFormat="1" applyFont="1" applyFill="1" applyBorder="1" applyAlignment="1" applyProtection="1">
      <alignment horizontal="center" vertical="center" wrapText="1"/>
      <protection locked="0"/>
    </xf>
    <xf numFmtId="184" fontId="9" fillId="17" borderId="12" xfId="0" applyNumberFormat="1" applyFont="1" applyFill="1" applyBorder="1" applyAlignment="1" applyProtection="1">
      <alignment horizontal="center" vertical="center" wrapText="1"/>
      <protection locked="0"/>
    </xf>
    <xf numFmtId="184" fontId="9" fillId="19" borderId="12" xfId="0" applyNumberFormat="1" applyFont="1" applyFill="1" applyBorder="1" applyAlignment="1" applyProtection="1">
      <alignment horizontal="center" vertical="center" wrapText="1"/>
    </xf>
    <xf numFmtId="184" fontId="9" fillId="17" borderId="9" xfId="0" applyNumberFormat="1" applyFont="1" applyFill="1" applyBorder="1" applyAlignment="1" applyProtection="1">
      <alignment horizontal="center" vertical="center" wrapText="1"/>
    </xf>
    <xf numFmtId="180" fontId="4" fillId="8" borderId="0" xfId="0" applyNumberFormat="1" applyFont="1" applyFill="1" applyBorder="1" applyAlignment="1" applyProtection="1">
      <alignment horizontal="center" vertical="center" wrapText="1"/>
    </xf>
    <xf numFmtId="185" fontId="4" fillId="8" borderId="0" xfId="0" applyNumberFormat="1" applyFont="1" applyFill="1" applyBorder="1" applyAlignment="1" applyProtection="1">
      <alignment horizontal="center" vertical="center" wrapText="1"/>
    </xf>
    <xf numFmtId="0" fontId="4" fillId="8" borderId="0" xfId="0" applyFont="1" applyFill="1" applyBorder="1" applyAlignment="1" applyProtection="1">
      <alignment horizontal="center" vertical="center" wrapText="1"/>
      <protection locked="0"/>
    </xf>
    <xf numFmtId="9" fontId="9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9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8" borderId="0" xfId="0" applyNumberFormat="1" applyFont="1" applyFill="1" applyBorder="1" applyAlignment="1" applyProtection="1">
      <alignment horizontal="center" vertical="center" wrapText="1"/>
      <protection locked="0"/>
    </xf>
    <xf numFmtId="184" fontId="9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15" borderId="17" xfId="0" applyFont="1" applyFill="1" applyBorder="1" applyAlignment="1" applyProtection="1">
      <alignment horizontal="center" vertical="center" wrapText="1"/>
    </xf>
    <xf numFmtId="176" fontId="9" fillId="17" borderId="14" xfId="0" applyNumberFormat="1" applyFont="1" applyFill="1" applyBorder="1" applyAlignment="1" applyProtection="1">
      <alignment horizontal="center" vertical="center" wrapText="1"/>
    </xf>
    <xf numFmtId="175" fontId="9" fillId="17" borderId="11" xfId="0" applyNumberFormat="1" applyFont="1" applyFill="1" applyBorder="1" applyAlignment="1" applyProtection="1">
      <alignment horizontal="center" vertical="center" wrapText="1"/>
    </xf>
    <xf numFmtId="175" fontId="9" fillId="17" borderId="8" xfId="0" applyNumberFormat="1" applyFont="1" applyFill="1" applyBorder="1" applyAlignment="1" applyProtection="1">
      <alignment horizontal="center" vertical="center" wrapText="1"/>
    </xf>
    <xf numFmtId="175" fontId="9" fillId="19" borderId="11" xfId="0" applyNumberFormat="1" applyFont="1" applyFill="1" applyBorder="1" applyAlignment="1" applyProtection="1">
      <alignment horizontal="center" vertical="center" wrapText="1"/>
    </xf>
    <xf numFmtId="0" fontId="9" fillId="17" borderId="0" xfId="0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 applyProtection="1">
      <alignment horizontal="center" vertical="center"/>
      <protection locked="0"/>
    </xf>
    <xf numFmtId="0" fontId="20" fillId="0" borderId="0" xfId="0" applyNumberFormat="1" applyFont="1" applyFill="1" applyBorder="1" applyAlignment="1" applyProtection="1">
      <alignment horizontal="center" vertical="center"/>
      <protection locked="0"/>
    </xf>
    <xf numFmtId="164" fontId="20" fillId="0" borderId="0" xfId="0" applyNumberFormat="1" applyFont="1" applyFill="1" applyBorder="1" applyAlignment="1" applyProtection="1">
      <alignment horizontal="center" vertical="center"/>
      <protection locked="0"/>
    </xf>
    <xf numFmtId="165" fontId="20" fillId="0" borderId="0" xfId="0" applyNumberFormat="1" applyFont="1" applyFill="1" applyBorder="1" applyAlignment="1" applyProtection="1">
      <alignment horizontal="center" vertical="center"/>
      <protection locked="0"/>
    </xf>
    <xf numFmtId="0" fontId="23" fillId="29" borderId="0" xfId="2" applyFont="1" applyFill="1" applyBorder="1" applyAlignment="1" applyProtection="1">
      <alignment horizontal="center" vertical="center"/>
      <protection locked="0"/>
    </xf>
    <xf numFmtId="0" fontId="25" fillId="32" borderId="0" xfId="0" applyFont="1" applyFill="1" applyAlignment="1">
      <alignment horizontal="center" vertical="center"/>
    </xf>
    <xf numFmtId="9" fontId="9" fillId="8" borderId="0" xfId="1" applyFont="1" applyFill="1" applyBorder="1" applyAlignment="1" applyProtection="1">
      <alignment horizontal="center" vertical="center"/>
      <protection locked="0"/>
    </xf>
    <xf numFmtId="0" fontId="9" fillId="8" borderId="0" xfId="0" applyFont="1" applyFill="1" applyBorder="1" applyAlignment="1" applyProtection="1">
      <alignment horizontal="center" vertical="center"/>
      <protection locked="0"/>
    </xf>
    <xf numFmtId="0" fontId="4" fillId="21" borderId="0" xfId="0" applyFont="1" applyFill="1" applyBorder="1" applyAlignment="1" applyProtection="1">
      <alignment horizontal="center" vertical="center" wrapText="1"/>
      <protection locked="0"/>
    </xf>
    <xf numFmtId="0" fontId="4" fillId="15" borderId="1" xfId="0" applyFont="1" applyFill="1" applyBorder="1" applyAlignment="1" applyProtection="1">
      <alignment horizontal="center" vertical="center"/>
      <protection locked="0"/>
    </xf>
    <xf numFmtId="0" fontId="4" fillId="15" borderId="0" xfId="0" applyFont="1" applyFill="1" applyBorder="1" applyAlignment="1" applyProtection="1">
      <alignment horizontal="center" vertical="center"/>
      <protection locked="0"/>
    </xf>
    <xf numFmtId="0" fontId="9" fillId="9" borderId="0" xfId="0" applyFont="1" applyFill="1" applyBorder="1" applyAlignment="1" applyProtection="1">
      <alignment horizontal="center" vertical="center"/>
      <protection locked="0"/>
    </xf>
    <xf numFmtId="0" fontId="9" fillId="17" borderId="14" xfId="0" applyFont="1" applyFill="1" applyBorder="1" applyAlignment="1" applyProtection="1">
      <alignment horizontal="center" vertical="center" wrapText="1"/>
    </xf>
    <xf numFmtId="0" fontId="9" fillId="17" borderId="15" xfId="0" applyFont="1" applyFill="1" applyBorder="1" applyAlignment="1" applyProtection="1">
      <alignment horizontal="center" vertical="center" wrapText="1"/>
    </xf>
    <xf numFmtId="0" fontId="9" fillId="17" borderId="13" xfId="0" applyFont="1" applyFill="1" applyBorder="1" applyAlignment="1" applyProtection="1">
      <alignment horizontal="center" vertical="center" wrapText="1"/>
    </xf>
    <xf numFmtId="0" fontId="4" fillId="18" borderId="0" xfId="0" applyFont="1" applyFill="1" applyBorder="1" applyAlignment="1" applyProtection="1">
      <alignment horizontal="center" vertical="center" wrapText="1"/>
    </xf>
    <xf numFmtId="0" fontId="9" fillId="8" borderId="6" xfId="0" applyFont="1" applyFill="1" applyBorder="1" applyAlignment="1" applyProtection="1">
      <alignment horizontal="center" vertical="center" wrapText="1"/>
    </xf>
    <xf numFmtId="0" fontId="4" fillId="18" borderId="7" xfId="0" applyFont="1" applyFill="1" applyBorder="1" applyAlignment="1" applyProtection="1">
      <alignment horizontal="center" vertical="center" wrapText="1"/>
    </xf>
    <xf numFmtId="0" fontId="4" fillId="18" borderId="8" xfId="0" applyFont="1" applyFill="1" applyBorder="1" applyAlignment="1" applyProtection="1">
      <alignment horizontal="center" vertical="center" wrapText="1"/>
    </xf>
    <xf numFmtId="0" fontId="4" fillId="18" borderId="9" xfId="0" applyFont="1" applyFill="1" applyBorder="1" applyAlignment="1" applyProtection="1">
      <alignment horizontal="center" vertical="center" wrapText="1"/>
    </xf>
    <xf numFmtId="0" fontId="4" fillId="18" borderId="10" xfId="0" applyFont="1" applyFill="1" applyBorder="1" applyAlignment="1" applyProtection="1">
      <alignment horizontal="center" vertical="center" wrapText="1"/>
    </xf>
    <xf numFmtId="0" fontId="4" fillId="18" borderId="11" xfId="0" applyFont="1" applyFill="1" applyBorder="1" applyAlignment="1" applyProtection="1">
      <alignment horizontal="center" vertical="center" wrapText="1"/>
    </xf>
    <xf numFmtId="0" fontId="4" fillId="18" borderId="12" xfId="0" applyFont="1" applyFill="1" applyBorder="1" applyAlignment="1" applyProtection="1">
      <alignment horizontal="center" vertical="center" wrapText="1"/>
    </xf>
    <xf numFmtId="0" fontId="9" fillId="17" borderId="10" xfId="0" applyFont="1" applyFill="1" applyBorder="1" applyAlignment="1" applyProtection="1">
      <alignment horizontal="center" vertical="center" wrapText="1"/>
    </xf>
    <xf numFmtId="0" fontId="9" fillId="17" borderId="11" xfId="0" applyFont="1" applyFill="1" applyBorder="1" applyAlignment="1" applyProtection="1">
      <alignment horizontal="center" vertical="center" wrapText="1"/>
    </xf>
    <xf numFmtId="0" fontId="9" fillId="17" borderId="12" xfId="0" applyFont="1" applyFill="1" applyBorder="1" applyAlignment="1" applyProtection="1">
      <alignment horizontal="center" vertical="center" wrapText="1"/>
    </xf>
    <xf numFmtId="0" fontId="12" fillId="19" borderId="3" xfId="0" applyFont="1" applyFill="1" applyBorder="1" applyAlignment="1" applyProtection="1">
      <alignment horizontal="center" vertical="center"/>
      <protection locked="0"/>
    </xf>
    <xf numFmtId="0" fontId="9" fillId="20" borderId="3" xfId="0" applyFont="1" applyFill="1" applyBorder="1" applyAlignment="1" applyProtection="1">
      <alignment horizontal="center" vertical="center"/>
      <protection locked="0"/>
    </xf>
    <xf numFmtId="0" fontId="9" fillId="20" borderId="4" xfId="0" applyFont="1" applyFill="1" applyBorder="1" applyAlignment="1" applyProtection="1">
      <alignment horizontal="center" vertical="center"/>
      <protection locked="0"/>
    </xf>
    <xf numFmtId="0" fontId="9" fillId="20" borderId="0" xfId="0" applyFont="1" applyFill="1" applyBorder="1" applyAlignment="1" applyProtection="1">
      <alignment horizontal="center" vertical="center"/>
      <protection locked="0"/>
    </xf>
    <xf numFmtId="168" fontId="9" fillId="17" borderId="4" xfId="0" applyNumberFormat="1" applyFont="1" applyFill="1" applyBorder="1" applyAlignment="1" applyProtection="1">
      <alignment horizontal="center" vertical="center"/>
      <protection locked="0"/>
    </xf>
    <xf numFmtId="168" fontId="9" fillId="17" borderId="0" xfId="0" applyNumberFormat="1" applyFont="1" applyFill="1" applyBorder="1" applyAlignment="1" applyProtection="1">
      <alignment horizontal="center" vertical="center"/>
      <protection locked="0"/>
    </xf>
    <xf numFmtId="171" fontId="9" fillId="17" borderId="4" xfId="0" applyNumberFormat="1" applyFont="1" applyFill="1" applyBorder="1" applyAlignment="1" applyProtection="1">
      <alignment horizontal="center" vertical="center"/>
      <protection locked="0"/>
    </xf>
    <xf numFmtId="171" fontId="9" fillId="17" borderId="2" xfId="0" applyNumberFormat="1" applyFont="1" applyFill="1" applyBorder="1" applyAlignment="1" applyProtection="1">
      <alignment horizontal="center" vertical="center"/>
      <protection locked="0"/>
    </xf>
    <xf numFmtId="0" fontId="4" fillId="21" borderId="2" xfId="0" applyFont="1" applyFill="1" applyBorder="1" applyAlignment="1" applyProtection="1">
      <alignment horizontal="center" vertical="center"/>
      <protection locked="0"/>
    </xf>
    <xf numFmtId="1" fontId="9" fillId="17" borderId="3" xfId="0" applyNumberFormat="1" applyFont="1" applyFill="1" applyBorder="1" applyAlignment="1" applyProtection="1">
      <alignment horizontal="center" vertical="center"/>
      <protection locked="0"/>
    </xf>
    <xf numFmtId="1" fontId="9" fillId="17" borderId="4" xfId="0" applyNumberFormat="1" applyFont="1" applyFill="1" applyBorder="1" applyAlignment="1" applyProtection="1">
      <alignment horizontal="center" vertical="center"/>
      <protection locked="0"/>
    </xf>
    <xf numFmtId="0" fontId="9" fillId="17" borderId="3" xfId="0" applyFont="1" applyFill="1" applyBorder="1" applyAlignment="1" applyProtection="1">
      <alignment horizontal="center" vertical="center"/>
      <protection locked="0"/>
    </xf>
    <xf numFmtId="0" fontId="9" fillId="17" borderId="4" xfId="0" applyFont="1" applyFill="1" applyBorder="1" applyAlignment="1" applyProtection="1">
      <alignment horizontal="center" vertical="center"/>
      <protection locked="0"/>
    </xf>
    <xf numFmtId="0" fontId="4" fillId="15" borderId="0" xfId="0" applyFont="1" applyFill="1" applyBorder="1" applyAlignment="1" applyProtection="1">
      <alignment horizontal="center" vertical="center"/>
    </xf>
    <xf numFmtId="0" fontId="10" fillId="8" borderId="0" xfId="0" applyFont="1" applyFill="1" applyBorder="1" applyAlignment="1" applyProtection="1">
      <alignment horizontal="center" vertical="center" wrapText="1"/>
      <protection locked="0"/>
    </xf>
    <xf numFmtId="167" fontId="10" fillId="8" borderId="0" xfId="0" applyNumberFormat="1" applyFont="1" applyFill="1" applyBorder="1" applyAlignment="1" applyProtection="1">
      <alignment horizontal="center" vertical="center"/>
      <protection locked="0"/>
    </xf>
    <xf numFmtId="0" fontId="10" fillId="8" borderId="0" xfId="0" applyFont="1" applyFill="1" applyBorder="1" applyAlignment="1" applyProtection="1">
      <alignment horizontal="center" vertical="center"/>
    </xf>
    <xf numFmtId="171" fontId="9" fillId="17" borderId="0" xfId="0" applyNumberFormat="1" applyFont="1" applyFill="1" applyBorder="1" applyAlignment="1" applyProtection="1">
      <alignment horizontal="center" vertical="center"/>
      <protection locked="0"/>
    </xf>
    <xf numFmtId="0" fontId="9" fillId="20" borderId="2" xfId="0" applyFont="1" applyFill="1" applyBorder="1" applyAlignment="1" applyProtection="1">
      <alignment horizontal="center" vertical="center"/>
      <protection locked="0"/>
    </xf>
    <xf numFmtId="0" fontId="9" fillId="17" borderId="0" xfId="0" applyFont="1" applyFill="1" applyBorder="1" applyAlignment="1" applyProtection="1">
      <alignment horizontal="center" vertical="center"/>
      <protection locked="0"/>
    </xf>
    <xf numFmtId="0" fontId="9" fillId="8" borderId="2" xfId="0" applyFont="1" applyFill="1" applyBorder="1" applyAlignment="1" applyProtection="1">
      <alignment horizontal="center" vertical="center"/>
    </xf>
    <xf numFmtId="0" fontId="4" fillId="15" borderId="0" xfId="0" applyFont="1" applyFill="1" applyBorder="1" applyAlignment="1" applyProtection="1">
      <alignment horizontal="center" vertical="center" wrapText="1"/>
    </xf>
    <xf numFmtId="0" fontId="4" fillId="30" borderId="4" xfId="0" applyFont="1" applyFill="1" applyBorder="1" applyAlignment="1" applyProtection="1">
      <alignment horizontal="center" vertical="center"/>
      <protection locked="0"/>
    </xf>
    <xf numFmtId="0" fontId="4" fillId="30" borderId="2" xfId="0" applyFont="1" applyFill="1" applyBorder="1" applyAlignment="1" applyProtection="1">
      <alignment horizontal="center" vertical="center"/>
      <protection locked="0"/>
    </xf>
    <xf numFmtId="178" fontId="9" fillId="17" borderId="3" xfId="0" applyNumberFormat="1" applyFont="1" applyFill="1" applyBorder="1" applyAlignment="1" applyProtection="1">
      <alignment horizontal="center" vertical="center"/>
    </xf>
    <xf numFmtId="0" fontId="9" fillId="19" borderId="3" xfId="0" applyNumberFormat="1" applyFont="1" applyFill="1" applyBorder="1" applyAlignment="1" applyProtection="1">
      <alignment horizontal="center" vertical="center"/>
    </xf>
    <xf numFmtId="178" fontId="9" fillId="19" borderId="3" xfId="0" applyNumberFormat="1" applyFont="1" applyFill="1" applyBorder="1" applyAlignment="1" applyProtection="1">
      <alignment horizontal="center" vertical="center"/>
    </xf>
    <xf numFmtId="179" fontId="9" fillId="19" borderId="3" xfId="0" applyNumberFormat="1" applyFont="1" applyFill="1" applyBorder="1" applyAlignment="1" applyProtection="1">
      <alignment horizontal="center" vertical="center"/>
    </xf>
    <xf numFmtId="179" fontId="9" fillId="17" borderId="3" xfId="0" applyNumberFormat="1" applyFont="1" applyFill="1" applyBorder="1" applyAlignment="1" applyProtection="1">
      <alignment horizontal="center" vertical="center"/>
    </xf>
    <xf numFmtId="0" fontId="4" fillId="15" borderId="0" xfId="0" applyFont="1" applyFill="1" applyBorder="1" applyAlignment="1" applyProtection="1">
      <alignment horizontal="center" vertical="center" wrapText="1"/>
      <protection locked="0"/>
    </xf>
    <xf numFmtId="0" fontId="9" fillId="8" borderId="0" xfId="0" applyFont="1" applyFill="1" applyBorder="1" applyAlignment="1" applyProtection="1">
      <alignment horizontal="center" vertical="center" wrapText="1"/>
      <protection locked="0"/>
    </xf>
    <xf numFmtId="0" fontId="24" fillId="0" borderId="0" xfId="0" applyFont="1" applyAlignment="1">
      <alignment horizontal="center" vertical="center" wrapText="1"/>
    </xf>
    <xf numFmtId="0" fontId="4" fillId="7" borderId="0" xfId="0" applyFont="1" applyFill="1" applyBorder="1" applyAlignment="1" applyProtection="1">
      <alignment horizontal="center" vertical="center"/>
      <protection locked="0"/>
    </xf>
    <xf numFmtId="0" fontId="7" fillId="12" borderId="0" xfId="0" applyFont="1" applyFill="1" applyBorder="1" applyAlignment="1" applyProtection="1">
      <alignment horizontal="center" vertical="center"/>
      <protection locked="0"/>
    </xf>
    <xf numFmtId="9" fontId="4" fillId="11" borderId="0" xfId="1" applyFont="1" applyFill="1" applyBorder="1" applyAlignment="1" applyProtection="1">
      <alignment horizontal="center" vertical="center"/>
      <protection locked="0"/>
    </xf>
    <xf numFmtId="0" fontId="22" fillId="15" borderId="0" xfId="2" applyFont="1" applyFill="1" applyBorder="1" applyAlignment="1" applyProtection="1">
      <alignment horizontal="center" vertical="center"/>
      <protection locked="0"/>
    </xf>
    <xf numFmtId="0" fontId="23" fillId="15" borderId="0" xfId="2" applyFont="1" applyFill="1" applyBorder="1" applyAlignment="1" applyProtection="1">
      <alignment horizontal="center" vertical="center"/>
      <protection locked="0"/>
    </xf>
    <xf numFmtId="0" fontId="4" fillId="15" borderId="14" xfId="0" applyFont="1" applyFill="1" applyBorder="1" applyAlignment="1" applyProtection="1">
      <alignment horizontal="center" vertical="center" wrapText="1"/>
      <protection locked="0"/>
    </xf>
    <xf numFmtId="0" fontId="4" fillId="15" borderId="7" xfId="0" applyFont="1" applyFill="1" applyBorder="1" applyAlignment="1" applyProtection="1">
      <alignment horizontal="center" vertical="center" wrapText="1"/>
    </xf>
    <xf numFmtId="0" fontId="4" fillId="15" borderId="8" xfId="0" applyFont="1" applyFill="1" applyBorder="1" applyAlignment="1" applyProtection="1">
      <alignment horizontal="center" vertical="center" wrapText="1"/>
    </xf>
    <xf numFmtId="165" fontId="4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8" borderId="0" xfId="0" applyFont="1" applyFill="1" applyBorder="1" applyAlignment="1" applyProtection="1">
      <alignment horizontal="center" vertical="center" wrapText="1"/>
    </xf>
  </cellXfs>
  <cellStyles count="3">
    <cellStyle name="Lien hypertexte" xfId="2" builtinId="8"/>
    <cellStyle name="Normal" xfId="0" builtinId="0"/>
    <cellStyle name="Pourcentage" xfId="1" builtinId="5"/>
  </cellStyles>
  <dxfs count="127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62626"/>
        <name val="Arial"/>
        <scheme val="none"/>
      </font>
      <numFmt numFmtId="165" formatCode="0.0&quot; g&quot;"/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rgb="FFFFFFF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5" formatCode="0.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0.0&quot; kcal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/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9847407452621"/>
        <name val="Arial"/>
        <scheme val="none"/>
      </font>
      <numFmt numFmtId="165" formatCode="0.0&quot; g&quot;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bottom style="thick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86" formatCode="#,#00&quot; g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solid">
          <fgColor theme="7" tint="0.59999389629810485"/>
          <bgColor theme="7" tint="0.59999389629810485"/>
        </patternFill>
      </fill>
    </dxf>
    <dxf>
      <fill>
        <patternFill patternType="solid">
          <fgColor theme="7" tint="0.59999389629810485"/>
          <bgColor theme="7" tint="0.59999389629810485"/>
        </patternFill>
      </fill>
    </dxf>
    <dxf>
      <font>
        <b/>
        <color theme="0"/>
      </font>
      <fill>
        <patternFill patternType="solid">
          <fgColor theme="7"/>
          <bgColor theme="7"/>
        </patternFill>
      </fill>
    </dxf>
    <dxf>
      <font>
        <b/>
        <color theme="0"/>
      </font>
      <fill>
        <patternFill patternType="solid">
          <fgColor theme="7"/>
          <bgColor theme="7"/>
        </patternFill>
      </fill>
    </dxf>
    <dxf>
      <font>
        <b/>
        <i val="0"/>
        <color theme="1" tint="0.24994659260841701"/>
      </font>
      <fill>
        <patternFill patternType="solid">
          <fgColor theme="7"/>
          <bgColor theme="0" tint="-4.9989318521683403E-2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7"/>
          <bgColor theme="7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7" tint="0.79998168889431442"/>
          <bgColor theme="7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 patternType="solid">
          <fgColor theme="8" tint="0.59999389629810485"/>
          <bgColor theme="8" tint="0.59999389629810485"/>
        </patternFill>
      </fill>
    </dxf>
    <dxf>
      <fill>
        <patternFill patternType="solid">
          <fgColor theme="8" tint="0.59999389629810485"/>
          <bgColor theme="8" tint="0.59999389629810485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b/>
        <i val="0"/>
        <color theme="1" tint="0.24994659260841701"/>
      </font>
      <fill>
        <patternFill patternType="solid">
          <fgColor theme="8"/>
          <bgColor theme="0" tint="-4.9989318521683403E-2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8"/>
          <bgColor theme="8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8" tint="0.79998168889431442"/>
          <bgColor theme="8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i val="0"/>
        <color theme="1" tint="0.24994659260841701"/>
      </font>
      <fill>
        <patternFill patternType="solid">
          <fgColor theme="6"/>
          <bgColor theme="0" tint="-4.9989318521683403E-2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 patternType="solid">
          <fgColor theme="9" tint="0.59999389629810485"/>
          <bgColor theme="9" tint="0.59999389629810485"/>
        </patternFill>
      </fill>
    </dxf>
    <dxf>
      <fill>
        <patternFill patternType="solid">
          <fgColor theme="9" tint="0.59999389629810485"/>
          <bgColor theme="9" tint="0.59999389629810485"/>
        </patternFill>
      </fill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b/>
        <i val="0"/>
        <color theme="1" tint="0.24994659260841701"/>
      </font>
      <fill>
        <patternFill patternType="solid">
          <fgColor theme="9"/>
          <bgColor theme="0" tint="-4.9989318521683403E-2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9" tint="0.79998168889431442"/>
          <bgColor theme="9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 patternType="solid">
          <fgColor theme="4" tint="0.59999389629810485"/>
          <bgColor theme="4" tint="0.59999389629810485"/>
        </patternFill>
      </fill>
    </dxf>
    <dxf>
      <fill>
        <patternFill patternType="solid">
          <fgColor theme="4" tint="0.59999389629810485"/>
          <bgColor theme="4" tint="0.59999389629810485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b/>
        <i val="0"/>
        <color theme="1" tint="0.24994659260841701"/>
      </font>
      <fill>
        <patternFill patternType="solid">
          <fgColor theme="4"/>
          <bgColor theme="0" tint="-4.9989318521683403E-2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4" tint="0.79998168889431442"/>
          <bgColor theme="4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5" defaultTableStyle="TableStyleMedium2" defaultPivotStyle="PivotStyleLight16">
    <tableStyle name="Bleu foncé" pivot="0" count="7">
      <tableStyleElement type="wholeTable" dxfId="1269"/>
      <tableStyleElement type="headerRow" dxfId="1268"/>
      <tableStyleElement type="totalRow" dxfId="1267"/>
      <tableStyleElement type="firstColumn" dxfId="1266"/>
      <tableStyleElement type="lastColumn" dxfId="1265"/>
      <tableStyleElement type="firstRowStripe" dxfId="1264"/>
      <tableStyleElement type="firstColumnStripe" dxfId="1263"/>
    </tableStyle>
    <tableStyle name="Orange" pivot="0" count="7">
      <tableStyleElement type="wholeTable" dxfId="1262"/>
      <tableStyleElement type="headerRow" dxfId="1261"/>
      <tableStyleElement type="totalRow" dxfId="1260"/>
      <tableStyleElement type="firstColumn" dxfId="1259"/>
      <tableStyleElement type="lastColumn" dxfId="1258"/>
      <tableStyleElement type="firstRowStripe" dxfId="1257"/>
      <tableStyleElement type="firstColumnStripe" dxfId="1256"/>
    </tableStyle>
    <tableStyle name="Vert" pivot="0" count="7">
      <tableStyleElement type="wholeTable" dxfId="1255"/>
      <tableStyleElement type="headerRow" dxfId="1254"/>
      <tableStyleElement type="totalRow" dxfId="1253"/>
      <tableStyleElement type="firstColumn" dxfId="1252"/>
      <tableStyleElement type="lastColumn" dxfId="1251"/>
      <tableStyleElement type="firstRowStripe" dxfId="1250"/>
      <tableStyleElement type="firstColumnStripe" dxfId="1249"/>
    </tableStyle>
    <tableStyle name="Vert d'eau" pivot="0" count="7">
      <tableStyleElement type="wholeTable" dxfId="1248"/>
      <tableStyleElement type="headerRow" dxfId="1247"/>
      <tableStyleElement type="totalRow" dxfId="1246"/>
      <tableStyleElement type="firstColumn" dxfId="1245"/>
      <tableStyleElement type="lastColumn" dxfId="1244"/>
      <tableStyleElement type="firstRowStripe" dxfId="1243"/>
      <tableStyleElement type="firstColumnStripe" dxfId="1242"/>
    </tableStyle>
    <tableStyle name="Violet" pivot="0" count="7">
      <tableStyleElement type="wholeTable" dxfId="1241"/>
      <tableStyleElement type="headerRow" dxfId="1240"/>
      <tableStyleElement type="totalRow" dxfId="1239"/>
      <tableStyleElement type="firstColumn" dxfId="1238"/>
      <tableStyleElement type="lastColumn" dxfId="1237"/>
      <tableStyleElement type="firstRowStripe" dxfId="1236"/>
      <tableStyleElement type="firstColumnStripe" dxfId="123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CheckBox" fmlaLink="$A$14" lockText="1" noThreeD="1"/>
</file>

<file path=xl/ctrlProps/ctrlProp2.xml><?xml version="1.0" encoding="utf-8"?>
<formControlPr xmlns="http://schemas.microsoft.com/office/spreadsheetml/2009/9/main" objectType="CheckBox" fmlaLink="$A$15" lockText="1" noThreeD="1"/>
</file>

<file path=xl/ctrlProps/ctrlProp3.xml><?xml version="1.0" encoding="utf-8"?>
<formControlPr xmlns="http://schemas.microsoft.com/office/spreadsheetml/2009/9/main" objectType="CheckBox" fmlaLink="$A$16" lockText="1" noThreeD="1"/>
</file>

<file path=xl/ctrlProps/ctrlProp4.xml><?xml version="1.0" encoding="utf-8"?>
<formControlPr xmlns="http://schemas.microsoft.com/office/spreadsheetml/2009/9/main" objectType="CheckBox" fmlaLink="$A$17" lockText="1" noThreeD="1"/>
</file>

<file path=xl/ctrlProps/ctrlProp5.xml><?xml version="1.0" encoding="utf-8"?>
<formControlPr xmlns="http://schemas.microsoft.com/office/spreadsheetml/2009/9/main" objectType="CheckBox" fmlaLink="$F$16" lockText="1" noThreeD="1"/>
</file>

<file path=xl/ctrlProps/ctrlProp6.xml><?xml version="1.0" encoding="utf-8"?>
<formControlPr xmlns="http://schemas.microsoft.com/office/spreadsheetml/2009/9/main" objectType="CheckBox" fmlaLink="$F$15" lockText="1" noThreeD="1"/>
</file>

<file path=xl/ctrlProps/ctrlProp7.xml><?xml version="1.0" encoding="utf-8"?>
<formControlPr xmlns="http://schemas.microsoft.com/office/spreadsheetml/2009/9/main" objectType="CheckBox" fmlaLink="$F$14" lockText="1" noThreeD="1"/>
</file>

<file path=xl/ctrlProps/ctrlProp8.xml><?xml version="1.0" encoding="utf-8"?>
<formControlPr xmlns="http://schemas.microsoft.com/office/spreadsheetml/2009/9/main" objectType="CheckBox" fmlaLink="$F$17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13</xdr:row>
          <xdr:rowOff>9525</xdr:rowOff>
        </xdr:from>
        <xdr:to>
          <xdr:col>2</xdr:col>
          <xdr:colOff>1562100</xdr:colOff>
          <xdr:row>13</xdr:row>
          <xdr:rowOff>466725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14</xdr:row>
          <xdr:rowOff>9525</xdr:rowOff>
        </xdr:from>
        <xdr:to>
          <xdr:col>2</xdr:col>
          <xdr:colOff>1562100</xdr:colOff>
          <xdr:row>14</xdr:row>
          <xdr:rowOff>466725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15</xdr:row>
          <xdr:rowOff>9525</xdr:rowOff>
        </xdr:from>
        <xdr:to>
          <xdr:col>2</xdr:col>
          <xdr:colOff>1562100</xdr:colOff>
          <xdr:row>15</xdr:row>
          <xdr:rowOff>466725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16</xdr:row>
          <xdr:rowOff>9525</xdr:rowOff>
        </xdr:from>
        <xdr:to>
          <xdr:col>2</xdr:col>
          <xdr:colOff>1562100</xdr:colOff>
          <xdr:row>16</xdr:row>
          <xdr:rowOff>466725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15</xdr:row>
          <xdr:rowOff>9525</xdr:rowOff>
        </xdr:from>
        <xdr:to>
          <xdr:col>4</xdr:col>
          <xdr:colOff>1562100</xdr:colOff>
          <xdr:row>15</xdr:row>
          <xdr:rowOff>466725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14</xdr:row>
          <xdr:rowOff>9525</xdr:rowOff>
        </xdr:from>
        <xdr:to>
          <xdr:col>4</xdr:col>
          <xdr:colOff>1562100</xdr:colOff>
          <xdr:row>14</xdr:row>
          <xdr:rowOff>466725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13</xdr:row>
          <xdr:rowOff>9525</xdr:rowOff>
        </xdr:from>
        <xdr:to>
          <xdr:col>4</xdr:col>
          <xdr:colOff>1562100</xdr:colOff>
          <xdr:row>13</xdr:row>
          <xdr:rowOff>466725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15</xdr:row>
          <xdr:rowOff>485775</xdr:rowOff>
        </xdr:from>
        <xdr:to>
          <xdr:col>4</xdr:col>
          <xdr:colOff>1590675</xdr:colOff>
          <xdr:row>16</xdr:row>
          <xdr:rowOff>419100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962478</xdr:colOff>
      <xdr:row>11</xdr:row>
      <xdr:rowOff>155121</xdr:rowOff>
    </xdr:from>
    <xdr:ext cx="65" cy="162224"/>
    <xdr:sp macro="" textlink="">
      <xdr:nvSpPr>
        <xdr:cNvPr id="3" name="ZoneTexte 2"/>
        <xdr:cNvSpPr txBox="1"/>
      </xdr:nvSpPr>
      <xdr:spPr>
        <a:xfrm>
          <a:off x="8110764" y="3965121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4</xdr:col>
      <xdr:colOff>962478</xdr:colOff>
      <xdr:row>13</xdr:row>
      <xdr:rowOff>155121</xdr:rowOff>
    </xdr:from>
    <xdr:ext cx="65" cy="162224"/>
    <xdr:sp macro="" textlink="">
      <xdr:nvSpPr>
        <xdr:cNvPr id="4" name="ZoneTexte 3"/>
        <xdr:cNvSpPr txBox="1"/>
      </xdr:nvSpPr>
      <xdr:spPr>
        <a:xfrm>
          <a:off x="8110764" y="4618264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962478</xdr:colOff>
      <xdr:row>5</xdr:row>
      <xdr:rowOff>0</xdr:rowOff>
    </xdr:from>
    <xdr:ext cx="65" cy="162224"/>
    <xdr:sp macro="" textlink="">
      <xdr:nvSpPr>
        <xdr:cNvPr id="2" name="ZoneTexte 1"/>
        <xdr:cNvSpPr txBox="1"/>
      </xdr:nvSpPr>
      <xdr:spPr>
        <a:xfrm>
          <a:off x="8112578" y="3660321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962478</xdr:colOff>
      <xdr:row>6</xdr:row>
      <xdr:rowOff>155121</xdr:rowOff>
    </xdr:from>
    <xdr:ext cx="65" cy="162224"/>
    <xdr:sp macro="" textlink="">
      <xdr:nvSpPr>
        <xdr:cNvPr id="3" name="ZoneTexte 2"/>
        <xdr:cNvSpPr txBox="1"/>
      </xdr:nvSpPr>
      <xdr:spPr>
        <a:xfrm>
          <a:off x="8112578" y="4320721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962478</xdr:colOff>
      <xdr:row>8</xdr:row>
      <xdr:rowOff>0</xdr:rowOff>
    </xdr:from>
    <xdr:ext cx="65" cy="162224"/>
    <xdr:sp macro="" textlink="">
      <xdr:nvSpPr>
        <xdr:cNvPr id="4" name="ZoneTexte 3"/>
        <xdr:cNvSpPr txBox="1"/>
      </xdr:nvSpPr>
      <xdr:spPr>
        <a:xfrm>
          <a:off x="8112578" y="4981121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962478</xdr:colOff>
      <xdr:row>0</xdr:row>
      <xdr:rowOff>0</xdr:rowOff>
    </xdr:from>
    <xdr:ext cx="65" cy="162224"/>
    <xdr:sp macro="" textlink="">
      <xdr:nvSpPr>
        <xdr:cNvPr id="2" name="ZoneTexte 1"/>
        <xdr:cNvSpPr txBox="1"/>
      </xdr:nvSpPr>
      <xdr:spPr>
        <a:xfrm>
          <a:off x="4893128" y="1905000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962478</xdr:colOff>
      <xdr:row>0</xdr:row>
      <xdr:rowOff>155121</xdr:rowOff>
    </xdr:from>
    <xdr:ext cx="65" cy="162224"/>
    <xdr:sp macro="" textlink="">
      <xdr:nvSpPr>
        <xdr:cNvPr id="3" name="ZoneTexte 2"/>
        <xdr:cNvSpPr txBox="1"/>
      </xdr:nvSpPr>
      <xdr:spPr>
        <a:xfrm>
          <a:off x="4893128" y="2390321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3</xdr:col>
      <xdr:colOff>962478</xdr:colOff>
      <xdr:row>2</xdr:row>
      <xdr:rowOff>0</xdr:rowOff>
    </xdr:from>
    <xdr:ext cx="65" cy="162224"/>
    <xdr:sp macro="" textlink="">
      <xdr:nvSpPr>
        <xdr:cNvPr id="4" name="ZoneTexte 3"/>
        <xdr:cNvSpPr txBox="1"/>
      </xdr:nvSpPr>
      <xdr:spPr>
        <a:xfrm>
          <a:off x="4893128" y="2895600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161924</xdr:colOff>
      <xdr:row>9</xdr:row>
      <xdr:rowOff>66675</xdr:rowOff>
    </xdr:from>
    <xdr:to>
      <xdr:col>5</xdr:col>
      <xdr:colOff>247650</xdr:colOff>
      <xdr:row>15</xdr:row>
      <xdr:rowOff>38100</xdr:rowOff>
    </xdr:to>
    <xdr:sp macro="[0]!Gerer_liste_aliments" textlink="">
      <xdr:nvSpPr>
        <xdr:cNvPr id="2" name="Rogner un rectangle avec un coin du même côté 1"/>
        <xdr:cNvSpPr/>
      </xdr:nvSpPr>
      <xdr:spPr>
        <a:xfrm>
          <a:off x="1838324" y="1695450"/>
          <a:ext cx="2600326" cy="1057275"/>
        </a:xfrm>
        <a:prstGeom prst="snip2SameRect">
          <a:avLst/>
        </a:prstGeom>
        <a:scene3d>
          <a:camera prst="orthographicFront" fov="0">
            <a:rot lat="0" lon="0" rev="0"/>
          </a:camera>
          <a:lightRig rig="threePt" dir="t">
            <a:rot lat="0" lon="0" rev="1800000"/>
          </a:lightRig>
        </a:scene3d>
        <a:sp3d prstMaterial="matte">
          <a:bevelT h="20000" prst="angle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Accès</a:t>
          </a:r>
          <a:r>
            <a:rPr lang="fr-FR" sz="2400" baseline="0"/>
            <a:t> feuille </a:t>
          </a:r>
        </a:p>
        <a:p>
          <a:pPr algn="ctr"/>
          <a:r>
            <a:rPr lang="fr-FR" sz="2400" baseline="0"/>
            <a:t>Aliments</a:t>
          </a:r>
          <a:endParaRPr lang="fr-FR" sz="2400"/>
        </a:p>
      </xdr:txBody>
    </xdr:sp>
    <xdr:clientData/>
  </xdr:twoCellAnchor>
  <xdr:twoCellAnchor>
    <xdr:from>
      <xdr:col>6</xdr:col>
      <xdr:colOff>342899</xdr:colOff>
      <xdr:row>9</xdr:row>
      <xdr:rowOff>85724</xdr:rowOff>
    </xdr:from>
    <xdr:to>
      <xdr:col>9</xdr:col>
      <xdr:colOff>628650</xdr:colOff>
      <xdr:row>15</xdr:row>
      <xdr:rowOff>28575</xdr:rowOff>
    </xdr:to>
    <xdr:sp macro="[0]!choix" textlink="">
      <xdr:nvSpPr>
        <xdr:cNvPr id="3" name="Rogner un rectangle avec un coin du même côté 2"/>
        <xdr:cNvSpPr/>
      </xdr:nvSpPr>
      <xdr:spPr>
        <a:xfrm>
          <a:off x="5372099" y="1714499"/>
          <a:ext cx="2800351" cy="1028701"/>
        </a:xfrm>
        <a:prstGeom prst="snip2Same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Accès</a:t>
          </a:r>
          <a:r>
            <a:rPr lang="fr-FR" sz="2400"/>
            <a:t> </a:t>
          </a:r>
        </a:p>
        <a:p>
          <a:pPr algn="ctr"/>
          <a:r>
            <a:rPr lang="fr-FR" sz="2400"/>
            <a:t>jours de semaine</a:t>
          </a:r>
        </a:p>
      </xdr:txBody>
    </xdr:sp>
    <xdr:clientData/>
  </xdr:twoCellAnchor>
  <xdr:twoCellAnchor>
    <xdr:from>
      <xdr:col>6</xdr:col>
      <xdr:colOff>733425</xdr:colOff>
      <xdr:row>20</xdr:row>
      <xdr:rowOff>28574</xdr:rowOff>
    </xdr:from>
    <xdr:to>
      <xdr:col>9</xdr:col>
      <xdr:colOff>257175</xdr:colOff>
      <xdr:row>23</xdr:row>
      <xdr:rowOff>161924</xdr:rowOff>
    </xdr:to>
    <xdr:sp macro="[0]!RAZ_Jours_semaine" textlink="">
      <xdr:nvSpPr>
        <xdr:cNvPr id="4" name="Trapèze 3"/>
        <xdr:cNvSpPr/>
      </xdr:nvSpPr>
      <xdr:spPr>
        <a:xfrm>
          <a:off x="5762625" y="3648074"/>
          <a:ext cx="2038350" cy="676275"/>
        </a:xfrm>
        <a:prstGeom prst="trapezoid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 des données de la semaine</a:t>
          </a:r>
        </a:p>
      </xdr:txBody>
    </xdr:sp>
    <xdr:clientData/>
  </xdr:twoCellAnchor>
  <xdr:twoCellAnchor>
    <xdr:from>
      <xdr:col>2</xdr:col>
      <xdr:colOff>619125</xdr:colOff>
      <xdr:row>20</xdr:row>
      <xdr:rowOff>1</xdr:rowOff>
    </xdr:from>
    <xdr:to>
      <xdr:col>5</xdr:col>
      <xdr:colOff>0</xdr:colOff>
      <xdr:row>23</xdr:row>
      <xdr:rowOff>85726</xdr:rowOff>
    </xdr:to>
    <xdr:sp macro="[0]!sauve" textlink="">
      <xdr:nvSpPr>
        <xdr:cNvPr id="5" name="Trapèze 4"/>
        <xdr:cNvSpPr/>
      </xdr:nvSpPr>
      <xdr:spPr>
        <a:xfrm>
          <a:off x="2295525" y="3619501"/>
          <a:ext cx="1895475" cy="628650"/>
        </a:xfrm>
        <a:prstGeom prst="trapezoid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Sauvegarde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2</xdr:col>
      <xdr:colOff>3097</xdr:colOff>
      <xdr:row>2</xdr:row>
      <xdr:rowOff>377371</xdr:rowOff>
    </xdr:to>
    <xdr:sp macro="[0]!Module1.Ajouter_un_aliment" textlink="">
      <xdr:nvSpPr>
        <xdr:cNvPr id="2" name="Rectangle 1"/>
        <xdr:cNvSpPr/>
      </xdr:nvSpPr>
      <xdr:spPr>
        <a:xfrm>
          <a:off x="711200" y="781050"/>
          <a:ext cx="2136697" cy="358321"/>
        </a:xfrm>
        <a:prstGeom prst="rect">
          <a:avLst/>
        </a:prstGeom>
        <a:solidFill>
          <a:schemeClr val="accent2"/>
        </a:solidFill>
        <a:ln w="12700">
          <a:noFill/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Ajouter</a:t>
          </a:r>
          <a:r>
            <a:rPr lang="fr-FR" sz="1600" b="1" baseline="0">
              <a:solidFill>
                <a:schemeClr val="bg1"/>
              </a:solidFill>
            </a:rPr>
            <a:t> un aliment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530678</xdr:colOff>
      <xdr:row>1</xdr:row>
      <xdr:rowOff>13607</xdr:rowOff>
    </xdr:from>
    <xdr:to>
      <xdr:col>3</xdr:col>
      <xdr:colOff>95250</xdr:colOff>
      <xdr:row>2</xdr:row>
      <xdr:rowOff>231321</xdr:rowOff>
    </xdr:to>
    <xdr:sp macro="[0]!va_accueil" textlink="">
      <xdr:nvSpPr>
        <xdr:cNvPr id="3" name="Rogner un rectangle avec un coin du même côté 2"/>
        <xdr:cNvSpPr/>
      </xdr:nvSpPr>
      <xdr:spPr>
        <a:xfrm>
          <a:off x="3388178" y="394607"/>
          <a:ext cx="1700893" cy="598714"/>
        </a:xfrm>
        <a:prstGeom prst="snip2Same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Retour 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2</xdr:col>
      <xdr:colOff>3097</xdr:colOff>
      <xdr:row>2</xdr:row>
      <xdr:rowOff>377371</xdr:rowOff>
    </xdr:to>
    <xdr:sp macro="[0]!Module1.Ajouter_un_aliment" textlink="">
      <xdr:nvSpPr>
        <xdr:cNvPr id="2" name="Rectangle 1"/>
        <xdr:cNvSpPr/>
      </xdr:nvSpPr>
      <xdr:spPr>
        <a:xfrm>
          <a:off x="711200" y="781050"/>
          <a:ext cx="2136697" cy="358321"/>
        </a:xfrm>
        <a:prstGeom prst="rect">
          <a:avLst/>
        </a:prstGeom>
        <a:solidFill>
          <a:schemeClr val="accent2"/>
        </a:solidFill>
        <a:ln w="12700">
          <a:noFill/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Ajouter</a:t>
          </a:r>
          <a:r>
            <a:rPr lang="fr-FR" sz="1600" b="1" baseline="0">
              <a:solidFill>
                <a:schemeClr val="bg1"/>
              </a:solidFill>
            </a:rPr>
            <a:t> un aliment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789216</xdr:colOff>
      <xdr:row>1</xdr:row>
      <xdr:rowOff>81643</xdr:rowOff>
    </xdr:from>
    <xdr:to>
      <xdr:col>3</xdr:col>
      <xdr:colOff>435429</xdr:colOff>
      <xdr:row>2</xdr:row>
      <xdr:rowOff>299357</xdr:rowOff>
    </xdr:to>
    <xdr:sp macro="[0]!va_accueil" textlink="">
      <xdr:nvSpPr>
        <xdr:cNvPr id="3" name="Rogner un rectangle avec un coin du même côté 2"/>
        <xdr:cNvSpPr/>
      </xdr:nvSpPr>
      <xdr:spPr>
        <a:xfrm>
          <a:off x="3646716" y="462643"/>
          <a:ext cx="1782534" cy="598714"/>
        </a:xfrm>
        <a:prstGeom prst="snip2Same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Retour Accueil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2</xdr:col>
      <xdr:colOff>3097</xdr:colOff>
      <xdr:row>2</xdr:row>
      <xdr:rowOff>377371</xdr:rowOff>
    </xdr:to>
    <xdr:sp macro="[0]!Module1.Ajouter_un_aliment" textlink="">
      <xdr:nvSpPr>
        <xdr:cNvPr id="2" name="Rectangle 1"/>
        <xdr:cNvSpPr/>
      </xdr:nvSpPr>
      <xdr:spPr>
        <a:xfrm>
          <a:off x="711200" y="781050"/>
          <a:ext cx="2136697" cy="358321"/>
        </a:xfrm>
        <a:prstGeom prst="rect">
          <a:avLst/>
        </a:prstGeom>
        <a:solidFill>
          <a:schemeClr val="accent2"/>
        </a:solidFill>
        <a:ln w="12700">
          <a:noFill/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Ajouter</a:t>
          </a:r>
          <a:r>
            <a:rPr lang="fr-FR" sz="1600" b="1" baseline="0">
              <a:solidFill>
                <a:schemeClr val="bg1"/>
              </a:solidFill>
            </a:rPr>
            <a:t> un aliment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925286</xdr:colOff>
      <xdr:row>1</xdr:row>
      <xdr:rowOff>54429</xdr:rowOff>
    </xdr:from>
    <xdr:to>
      <xdr:col>3</xdr:col>
      <xdr:colOff>517072</xdr:colOff>
      <xdr:row>2</xdr:row>
      <xdr:rowOff>272143</xdr:rowOff>
    </xdr:to>
    <xdr:sp macro="[0]!va_accueil" textlink="">
      <xdr:nvSpPr>
        <xdr:cNvPr id="3" name="Rogner un rectangle avec un coin du même côté 2"/>
        <xdr:cNvSpPr/>
      </xdr:nvSpPr>
      <xdr:spPr>
        <a:xfrm>
          <a:off x="3782786" y="435429"/>
          <a:ext cx="1728107" cy="598714"/>
        </a:xfrm>
        <a:prstGeom prst="snip2Same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Retour Accueil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2</xdr:col>
      <xdr:colOff>3097</xdr:colOff>
      <xdr:row>2</xdr:row>
      <xdr:rowOff>377371</xdr:rowOff>
    </xdr:to>
    <xdr:sp macro="[0]!Module1.Ajouter_un_aliment" textlink="">
      <xdr:nvSpPr>
        <xdr:cNvPr id="2" name="Rectangle 1"/>
        <xdr:cNvSpPr/>
      </xdr:nvSpPr>
      <xdr:spPr>
        <a:xfrm>
          <a:off x="711200" y="781050"/>
          <a:ext cx="2136697" cy="358321"/>
        </a:xfrm>
        <a:prstGeom prst="rect">
          <a:avLst/>
        </a:prstGeom>
        <a:solidFill>
          <a:schemeClr val="accent2"/>
        </a:solidFill>
        <a:ln w="12700">
          <a:noFill/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Ajouter</a:t>
          </a:r>
          <a:r>
            <a:rPr lang="fr-FR" sz="1600" b="1" baseline="0">
              <a:solidFill>
                <a:schemeClr val="bg1"/>
              </a:solidFill>
            </a:rPr>
            <a:t> un aliment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898071</xdr:colOff>
      <xdr:row>1</xdr:row>
      <xdr:rowOff>68036</xdr:rowOff>
    </xdr:from>
    <xdr:to>
      <xdr:col>3</xdr:col>
      <xdr:colOff>449036</xdr:colOff>
      <xdr:row>2</xdr:row>
      <xdr:rowOff>285750</xdr:rowOff>
    </xdr:to>
    <xdr:sp macro="[0]!va_accueil" textlink="">
      <xdr:nvSpPr>
        <xdr:cNvPr id="3" name="Rogner un rectangle avec un coin du même côté 2"/>
        <xdr:cNvSpPr/>
      </xdr:nvSpPr>
      <xdr:spPr>
        <a:xfrm>
          <a:off x="3755571" y="449036"/>
          <a:ext cx="1687286" cy="598714"/>
        </a:xfrm>
        <a:prstGeom prst="snip2Same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Retour Accueil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2</xdr:col>
      <xdr:colOff>3097</xdr:colOff>
      <xdr:row>2</xdr:row>
      <xdr:rowOff>377371</xdr:rowOff>
    </xdr:to>
    <xdr:sp macro="[0]!Module1.Ajouter_un_aliment" textlink="">
      <xdr:nvSpPr>
        <xdr:cNvPr id="2" name="Rectangle 1"/>
        <xdr:cNvSpPr/>
      </xdr:nvSpPr>
      <xdr:spPr>
        <a:xfrm>
          <a:off x="711200" y="781050"/>
          <a:ext cx="2136697" cy="358321"/>
        </a:xfrm>
        <a:prstGeom prst="rect">
          <a:avLst/>
        </a:prstGeom>
        <a:solidFill>
          <a:schemeClr val="accent2"/>
        </a:solidFill>
        <a:ln w="12700">
          <a:noFill/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Ajouter</a:t>
          </a:r>
          <a:r>
            <a:rPr lang="fr-FR" sz="1600" b="1" baseline="0">
              <a:solidFill>
                <a:schemeClr val="bg1"/>
              </a:solidFill>
            </a:rPr>
            <a:t> un aliment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503464</xdr:colOff>
      <xdr:row>1</xdr:row>
      <xdr:rowOff>54429</xdr:rowOff>
    </xdr:from>
    <xdr:to>
      <xdr:col>3</xdr:col>
      <xdr:colOff>68036</xdr:colOff>
      <xdr:row>2</xdr:row>
      <xdr:rowOff>272143</xdr:rowOff>
    </xdr:to>
    <xdr:sp macro="[0]!va_accueil" textlink="">
      <xdr:nvSpPr>
        <xdr:cNvPr id="3" name="Rogner un rectangle avec un coin du même côté 2"/>
        <xdr:cNvSpPr/>
      </xdr:nvSpPr>
      <xdr:spPr>
        <a:xfrm>
          <a:off x="3360964" y="435429"/>
          <a:ext cx="1700893" cy="598714"/>
        </a:xfrm>
        <a:prstGeom prst="snip2Same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Retour Accueil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2</xdr:col>
      <xdr:colOff>3097</xdr:colOff>
      <xdr:row>2</xdr:row>
      <xdr:rowOff>377371</xdr:rowOff>
    </xdr:to>
    <xdr:sp macro="[0]!Module1.Ajouter_un_aliment" textlink="">
      <xdr:nvSpPr>
        <xdr:cNvPr id="2" name="Rectangle 1"/>
        <xdr:cNvSpPr/>
      </xdr:nvSpPr>
      <xdr:spPr>
        <a:xfrm>
          <a:off x="711200" y="781050"/>
          <a:ext cx="2136697" cy="358321"/>
        </a:xfrm>
        <a:prstGeom prst="rect">
          <a:avLst/>
        </a:prstGeom>
        <a:solidFill>
          <a:schemeClr val="accent2"/>
        </a:solidFill>
        <a:ln w="12700">
          <a:noFill/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Ajouter</a:t>
          </a:r>
          <a:r>
            <a:rPr lang="fr-FR" sz="1600" b="1" baseline="0">
              <a:solidFill>
                <a:schemeClr val="bg1"/>
              </a:solidFill>
            </a:rPr>
            <a:t> un aliment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449036</xdr:colOff>
      <xdr:row>1</xdr:row>
      <xdr:rowOff>68036</xdr:rowOff>
    </xdr:from>
    <xdr:to>
      <xdr:col>2</xdr:col>
      <xdr:colOff>2068286</xdr:colOff>
      <xdr:row>2</xdr:row>
      <xdr:rowOff>285750</xdr:rowOff>
    </xdr:to>
    <xdr:sp macro="[0]!va_accueil" textlink="">
      <xdr:nvSpPr>
        <xdr:cNvPr id="3" name="Rogner un rectangle avec un coin du même côté 2"/>
        <xdr:cNvSpPr/>
      </xdr:nvSpPr>
      <xdr:spPr>
        <a:xfrm>
          <a:off x="3306536" y="449036"/>
          <a:ext cx="1619250" cy="598714"/>
        </a:xfrm>
        <a:prstGeom prst="snip2Same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Retour Accueil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19050</xdr:rowOff>
    </xdr:from>
    <xdr:to>
      <xdr:col>2</xdr:col>
      <xdr:colOff>3097</xdr:colOff>
      <xdr:row>2</xdr:row>
      <xdr:rowOff>377371</xdr:rowOff>
    </xdr:to>
    <xdr:sp macro="[0]!Module1.Ajouter_un_aliment" textlink="">
      <xdr:nvSpPr>
        <xdr:cNvPr id="2" name="Rectangle 1"/>
        <xdr:cNvSpPr/>
      </xdr:nvSpPr>
      <xdr:spPr>
        <a:xfrm>
          <a:off x="711200" y="781050"/>
          <a:ext cx="2136697" cy="358321"/>
        </a:xfrm>
        <a:prstGeom prst="rect">
          <a:avLst/>
        </a:prstGeom>
        <a:solidFill>
          <a:schemeClr val="accent2"/>
        </a:solidFill>
        <a:ln w="12700">
          <a:noFill/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Ajouter</a:t>
          </a:r>
          <a:r>
            <a:rPr lang="fr-FR" sz="1600" b="1" baseline="0">
              <a:solidFill>
                <a:schemeClr val="bg1"/>
              </a:solidFill>
            </a:rPr>
            <a:t> un aliment</a:t>
          </a:r>
          <a:endParaRPr lang="fr-FR" sz="20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503464</xdr:colOff>
      <xdr:row>1</xdr:row>
      <xdr:rowOff>54428</xdr:rowOff>
    </xdr:from>
    <xdr:to>
      <xdr:col>3</xdr:col>
      <xdr:colOff>81642</xdr:colOff>
      <xdr:row>2</xdr:row>
      <xdr:rowOff>272142</xdr:rowOff>
    </xdr:to>
    <xdr:sp macro="[0]!va_accueil" textlink="">
      <xdr:nvSpPr>
        <xdr:cNvPr id="3" name="Rogner un rectangle avec un coin du même côté 2"/>
        <xdr:cNvSpPr/>
      </xdr:nvSpPr>
      <xdr:spPr>
        <a:xfrm>
          <a:off x="3360964" y="435428"/>
          <a:ext cx="1714499" cy="598714"/>
        </a:xfrm>
        <a:prstGeom prst="snip2Same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Retour Accueil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962478</xdr:colOff>
      <xdr:row>9</xdr:row>
      <xdr:rowOff>0</xdr:rowOff>
    </xdr:from>
    <xdr:ext cx="65" cy="162224"/>
    <xdr:sp macro="" textlink="">
      <xdr:nvSpPr>
        <xdr:cNvPr id="4" name="ZoneTexte 3"/>
        <xdr:cNvSpPr txBox="1"/>
      </xdr:nvSpPr>
      <xdr:spPr>
        <a:xfrm>
          <a:off x="4893128" y="2895600"/>
          <a:ext cx="65" cy="1622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247650</xdr:rowOff>
    </xdr:from>
    <xdr:to>
      <xdr:col>3</xdr:col>
      <xdr:colOff>19050</xdr:colOff>
      <xdr:row>0</xdr:row>
      <xdr:rowOff>752475</xdr:rowOff>
    </xdr:to>
    <xdr:sp macro="[0]!Ajout_liste_aliments" textlink="">
      <xdr:nvSpPr>
        <xdr:cNvPr id="2" name="Rectangle 1"/>
        <xdr:cNvSpPr/>
      </xdr:nvSpPr>
      <xdr:spPr>
        <a:xfrm>
          <a:off x="838200" y="247650"/>
          <a:ext cx="4019550" cy="504825"/>
        </a:xfrm>
        <a:prstGeom prst="rect">
          <a:avLst/>
        </a:prstGeom>
        <a:solidFill>
          <a:schemeClr val="accent2"/>
        </a:solidFill>
        <a:ln w="9525">
          <a:noFill/>
        </a:ln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Ajouter</a:t>
          </a:r>
          <a:r>
            <a:rPr lang="fr-FR" sz="1400" b="1" baseline="0">
              <a:solidFill>
                <a:schemeClr val="bg1"/>
              </a:solidFill>
            </a:rPr>
            <a:t> un aliment à la liste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3</xdr:col>
      <xdr:colOff>276225</xdr:colOff>
      <xdr:row>0</xdr:row>
      <xdr:rowOff>209550</xdr:rowOff>
    </xdr:from>
    <xdr:to>
      <xdr:col>5</xdr:col>
      <xdr:colOff>9524</xdr:colOff>
      <xdr:row>0</xdr:row>
      <xdr:rowOff>771525</xdr:rowOff>
    </xdr:to>
    <xdr:sp macro="[0]!va_accueil" textlink="">
      <xdr:nvSpPr>
        <xdr:cNvPr id="3" name="Rogner un rectangle avec un coin du même côté 2"/>
        <xdr:cNvSpPr/>
      </xdr:nvSpPr>
      <xdr:spPr>
        <a:xfrm>
          <a:off x="5114925" y="209550"/>
          <a:ext cx="1543049" cy="561975"/>
        </a:xfrm>
        <a:prstGeom prst="snip2Same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Retour 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Repas3" displayName="Repas3" ref="B14:H15" headerRowCount="0" insertRow="1" totalsRowCount="1" headerRowDxfId="1234" dataDxfId="1233" totalsRowDxfId="1231" tableBorderDxfId="1232">
  <tableColumns count="7">
    <tableColumn id="1" name="Aliment" headerRowDxfId="1230" dataDxfId="1229" totalsRowDxfId="1228"/>
    <tableColumn id="2" name="Quantité" headerRowDxfId="1227" dataDxfId="1226" totalsRowDxfId="1225"/>
    <tableColumn id="3" name="Unité" headerRowDxfId="1224" dataDxfId="1223" totalsRowDxfId="1222">
      <calculatedColumnFormula>IF(Repas3[[#This Row],[Aliment]]="","",VLOOKUP(Repas3[[#This Row],[Aliment]],Liste_Aliments[],3,FALSE))</calculatedColumnFormula>
    </tableColumn>
    <tableColumn id="4" name="Kcal" totalsRowFunction="sum" headerRowDxfId="1221" dataDxfId="1220" totalsRowDxfId="1219">
      <calculatedColumnFormula>IF(Repas3[[#This Row],[Aliment]]="","",(Repas3[[#This Row],[Quantité]]*VLOOKUP(Repas3[[#This Row],[Aliment]],Liste_Aliments[],4,FALSE))/VLOOKUP(Repas3[[#This Row],[Aliment]],Liste_Aliments[],2,FALSE))</calculatedColumnFormula>
    </tableColumn>
    <tableColumn id="5" name="Protéines" totalsRowFunction="sum" headerRowDxfId="1218" dataDxfId="1217" totalsRowDxfId="1216">
      <calculatedColumnFormula>IF(Repas3[[#This Row],[Aliment]]="","",(Repas3[[#This Row],[Quantité]]*VLOOKUP(Repas3[[#This Row],[Aliment]],Liste_Aliments[],5,FALSE))/VLOOKUP(Repas3[[#This Row],[Aliment]],Liste_Aliments[],2,FALSE))</calculatedColumnFormula>
    </tableColumn>
    <tableColumn id="6" name="Glucides" totalsRowFunction="sum" headerRowDxfId="1215" dataDxfId="1214" totalsRowDxfId="1213">
      <calculatedColumnFormula>IF(Repas3[[#This Row],[Aliment]]="","",(Repas3[[#This Row],[Quantité]]*VLOOKUP(Repas3[[#This Row],[Aliment]],Liste_Aliments[],6,FALSE))/VLOOKUP(Repas3[[#This Row],[Aliment]],Liste_Aliments[],2,FALSE))</calculatedColumnFormula>
    </tableColumn>
    <tableColumn id="7" name="Lipides" totalsRowFunction="sum" headerRowDxfId="1212" dataDxfId="1211" totalsRowDxfId="1210">
      <calculatedColumnFormula>IF(Repas3[[#This Row],[Aliment]]="","",(Repas3[[#This Row],[Quantité]]*VLOOKUP(Repas3[[#This Row],[Aliment]],Liste_Aliments[],7,FALSE))/VLOOKUP(Repas3[[#This Row],[Aliment]],Liste_Aliments[],2,FALSE))</calculatedColumnFormula>
    </tableColumn>
  </tableColumns>
  <tableStyleInfo name="Violet" showFirstColumn="0" showLastColumn="0" showRowStripes="1" showColumnStripes="0"/>
</table>
</file>

<file path=xl/tables/table2.xml><?xml version="1.0" encoding="utf-8"?>
<table xmlns="http://schemas.openxmlformats.org/spreadsheetml/2006/main" id="5" name="Repas4" displayName="Repas4" ref="B18:H19" headerRowCount="0" insertRow="1" totalsRowCount="1" headerRowDxfId="1209" dataDxfId="1208" totalsRowDxfId="1206" tableBorderDxfId="1207">
  <tableColumns count="7">
    <tableColumn id="1" name="Aliment" headerRowDxfId="1205" dataDxfId="1204" totalsRowDxfId="1203"/>
    <tableColumn id="2" name="Quantité" headerRowDxfId="1202" dataDxfId="1201" totalsRowDxfId="1200"/>
    <tableColumn id="3" name="Unité" headerRowDxfId="1199" dataDxfId="1198" totalsRowDxfId="1197">
      <calculatedColumnFormula>IF(Repas4[[#This Row],[Aliment]]="","",VLOOKUP(Repas4[[#This Row],[Aliment]],Liste_Aliments[],3,FALSE))</calculatedColumnFormula>
    </tableColumn>
    <tableColumn id="4" name="Kcal" totalsRowFunction="sum" headerRowDxfId="1196" dataDxfId="1195" totalsRowDxfId="1194">
      <calculatedColumnFormula>IF(Repas4[[#This Row],[Aliment]]="","",(Repas4[[#This Row],[Quantité]]*VLOOKUP(Repas4[[#This Row],[Aliment]],Liste_Aliments[],4,FALSE))/VLOOKUP(Repas4[[#This Row],[Aliment]],Liste_Aliments[],2,FALSE))</calculatedColumnFormula>
    </tableColumn>
    <tableColumn id="5" name="Protéines" totalsRowFunction="sum" headerRowDxfId="1193" dataDxfId="1192" totalsRowDxfId="1191">
      <calculatedColumnFormula>IF(Repas4[[#This Row],[Aliment]]="","",(Repas4[[#This Row],[Quantité]]*VLOOKUP(Repas4[[#This Row],[Aliment]],Liste_Aliments[],5,FALSE))/VLOOKUP(Repas4[[#This Row],[Aliment]],Liste_Aliments[],2,FALSE))</calculatedColumnFormula>
    </tableColumn>
    <tableColumn id="6" name="Glucides" totalsRowFunction="sum" headerRowDxfId="1190" dataDxfId="1189" totalsRowDxfId="1188">
      <calculatedColumnFormula>IF(Repas4[[#This Row],[Aliment]]="","",(Repas4[[#This Row],[Quantité]]*VLOOKUP(Repas4[[#This Row],[Aliment]],Liste_Aliments[],6,FALSE))/VLOOKUP(Repas4[[#This Row],[Aliment]],Liste_Aliments[],2,FALSE))</calculatedColumnFormula>
    </tableColumn>
    <tableColumn id="7" name="Lipides" totalsRowFunction="sum" headerRowDxfId="1187" dataDxfId="1186" totalsRowDxfId="1185">
      <calculatedColumnFormula>IF(Repas4[[#This Row],[Aliment]]="","",(Repas4[[#This Row],[Quantité]]*VLOOKUP(Repas4[[#This Row],[Aliment]],Liste_Aliments[],7,FALSE))/VLOOKUP(Repas4[[#This Row],[Aliment]],Liste_Aliments[],2,FALSE))</calculatedColumnFormula>
    </tableColumn>
  </tableColumns>
  <tableStyleInfo name="Vert d'eau" showFirstColumn="0" showLastColumn="0" showRowStripes="1" showColumnStripes="0"/>
</table>
</file>

<file path=xl/tables/table3.xml><?xml version="1.0" encoding="utf-8"?>
<table xmlns="http://schemas.openxmlformats.org/spreadsheetml/2006/main" id="6" name="Repas5" displayName="Repas5" ref="B22:H23" headerRowCount="0" insertRow="1" totalsRowCount="1" headerRowDxfId="1184" dataDxfId="1183" totalsRowDxfId="1181" tableBorderDxfId="1182">
  <tableColumns count="7">
    <tableColumn id="1" name="Aliment" headerRowDxfId="1180" dataDxfId="1179" totalsRowDxfId="1178"/>
    <tableColumn id="2" name="Quantité" headerRowDxfId="1177" dataDxfId="1176" totalsRowDxfId="1175"/>
    <tableColumn id="3" name="Unité" headerRowDxfId="1174" dataDxfId="1173" totalsRowDxfId="1172">
      <calculatedColumnFormula>IF(Repas5[[#This Row],[Aliment]]="","",VLOOKUP(Repas5[[#This Row],[Aliment]],Liste_Aliments[],3,FALSE))</calculatedColumnFormula>
    </tableColumn>
    <tableColumn id="4" name="Kcal" totalsRowFunction="sum" headerRowDxfId="1171" dataDxfId="1170" totalsRowDxfId="1169">
      <calculatedColumnFormula>IF(Repas5[[#This Row],[Aliment]]="","",(Repas5[[#This Row],[Quantité]]*VLOOKUP(Repas5[[#This Row],[Aliment]],Liste_Aliments[],4,FALSE))/VLOOKUP(Repas5[[#This Row],[Aliment]],Liste_Aliments[],2,FALSE))</calculatedColumnFormula>
    </tableColumn>
    <tableColumn id="5" name="Protéines" totalsRowFunction="sum" headerRowDxfId="1168" dataDxfId="1167" totalsRowDxfId="1166">
      <calculatedColumnFormula>IF(Repas5[[#This Row],[Aliment]]="","",(Repas5[[#This Row],[Quantité]]*VLOOKUP(Repas5[[#This Row],[Aliment]],Liste_Aliments[],5,FALSE))/VLOOKUP(Repas5[[#This Row],[Aliment]],Liste_Aliments[],2,FALSE))</calculatedColumnFormula>
    </tableColumn>
    <tableColumn id="6" name="Glucides" totalsRowFunction="sum" headerRowDxfId="1165" dataDxfId="1164" totalsRowDxfId="1163">
      <calculatedColumnFormula>IF(Repas5[[#This Row],[Aliment]]="","",(Repas5[[#This Row],[Quantité]]*VLOOKUP(Repas5[[#This Row],[Aliment]],Liste_Aliments[],6,FALSE))/VLOOKUP(Repas5[[#This Row],[Aliment]],Liste_Aliments[],2,FALSE))</calculatedColumnFormula>
    </tableColumn>
    <tableColumn id="7" name="Lipides" totalsRowFunction="sum" headerRowDxfId="1162" dataDxfId="1161" totalsRowDxfId="1160">
      <calculatedColumnFormula>IF(Repas5[[#This Row],[Aliment]]="","",(Repas5[[#This Row],[Quantité]]*VLOOKUP(Repas5[[#This Row],[Aliment]],Liste_Aliments[],7,FALSE))/VLOOKUP(Repas5[[#This Row],[Aliment]],Liste_Aliments[],2,FALSE))</calculatedColumnFormula>
    </tableColumn>
  </tableColumns>
  <tableStyleInfo name="Orange" showFirstColumn="0" showLastColumn="0" showRowStripes="1" showColumnStripes="0"/>
</table>
</file>

<file path=xl/tables/table4.xml><?xml version="1.0" encoding="utf-8"?>
<table xmlns="http://schemas.openxmlformats.org/spreadsheetml/2006/main" id="7" name="Repas6" displayName="Repas6" ref="B26:H27" headerRowCount="0" insertRow="1" totalsRowCount="1" headerRowDxfId="1159" dataDxfId="1158" totalsRowDxfId="1156" tableBorderDxfId="1157">
  <tableColumns count="7">
    <tableColumn id="1" name="Aliment" headerRowDxfId="1155" dataDxfId="1154" totalsRowDxfId="1153"/>
    <tableColumn id="2" name="Quantité" headerRowDxfId="1152" dataDxfId="1151" totalsRowDxfId="1150"/>
    <tableColumn id="3" name="Unité" headerRowDxfId="1149" dataDxfId="1148" totalsRowDxfId="1147">
      <calculatedColumnFormula>IF(Repas6[[#This Row],[Aliment]]="","",VLOOKUP(Repas6[[#This Row],[Aliment]],Liste_Aliments[],3,FALSE))</calculatedColumnFormula>
    </tableColumn>
    <tableColumn id="4" name="Kcal" totalsRowFunction="sum" headerRowDxfId="1146" dataDxfId="1145" totalsRowDxfId="1144">
      <calculatedColumnFormula>IF(Repas6[[#This Row],[Aliment]]="","",(Repas6[[#This Row],[Quantité]]*VLOOKUP(Repas6[[#This Row],[Aliment]],Liste_Aliments[],4,FALSE))/VLOOKUP(Repas6[[#This Row],[Aliment]],Liste_Aliments[],2,FALSE))</calculatedColumnFormula>
    </tableColumn>
    <tableColumn id="5" name="Protéines" totalsRowFunction="sum" headerRowDxfId="1143" dataDxfId="1142" totalsRowDxfId="1141">
      <calculatedColumnFormula>IF(Repas6[[#This Row],[Aliment]]="","",(Repas6[[#This Row],[Quantité]]*VLOOKUP(Repas6[[#This Row],[Aliment]],Liste_Aliments[],5,FALSE))/VLOOKUP(Repas6[[#This Row],[Aliment]],Liste_Aliments[],2,FALSE))</calculatedColumnFormula>
    </tableColumn>
    <tableColumn id="6" name="Glucides" totalsRowFunction="sum" headerRowDxfId="1140" dataDxfId="1139" totalsRowDxfId="1138">
      <calculatedColumnFormula>IF(Repas6[[#This Row],[Aliment]]="","",(Repas6[[#This Row],[Quantité]]*VLOOKUP(Repas6[[#This Row],[Aliment]],Liste_Aliments[],6,FALSE))/VLOOKUP(Repas6[[#This Row],[Aliment]],Liste_Aliments[],2,FALSE))</calculatedColumnFormula>
    </tableColumn>
    <tableColumn id="7" name="Lipides" totalsRowFunction="sum" headerRowDxfId="1137" dataDxfId="1136" totalsRowDxfId="1135">
      <calculatedColumnFormula>IF(Repas6[[#This Row],[Aliment]]="","",(Repas6[[#This Row],[Quantité]]*VLOOKUP(Repas6[[#This Row],[Aliment]],Liste_Aliments[],7,FALSE))/VLOOKUP(Repas6[[#This Row],[Aliment]],Liste_Aliments[],2,FALSE))</calculatedColumnFormula>
    </tableColumn>
  </tableColumns>
  <tableStyleInfo name="Bleu foncé" showFirstColumn="0" showLastColumn="0" showRowStripes="1" showColumnStripes="0"/>
</table>
</file>

<file path=xl/tables/table5.xml><?xml version="1.0" encoding="utf-8"?>
<table xmlns="http://schemas.openxmlformats.org/spreadsheetml/2006/main" id="8" name="Repas7" displayName="Repas7" ref="B30:H31" headerRowCount="0" insertRow="1" totalsRowCount="1" headerRowDxfId="1134" dataDxfId="1133" totalsRowDxfId="1132">
  <tableColumns count="7">
    <tableColumn id="1" name="Aliment" headerRowDxfId="1131" dataDxfId="1130" totalsRowDxfId="1129"/>
    <tableColumn id="2" name="Quantité" headerRowDxfId="1128" dataDxfId="1127" totalsRowDxfId="1126"/>
    <tableColumn id="3" name="Unité" headerRowDxfId="1125" dataDxfId="1124" totalsRowDxfId="1123">
      <calculatedColumnFormula>IF(Repas7[[#This Row],[Aliment]]="","",VLOOKUP(Repas7[[#This Row],[Aliment]],Liste_Aliments[],3,FALSE))</calculatedColumnFormula>
    </tableColumn>
    <tableColumn id="4" name="Kcal" totalsRowFunction="sum" headerRowDxfId="1122" dataDxfId="1121" totalsRowDxfId="1120">
      <calculatedColumnFormula>IF(Repas7[[#This Row],[Aliment]]="","",(Repas7[[#This Row],[Quantité]]*VLOOKUP(Repas7[[#This Row],[Aliment]],Liste_Aliments[],4,FALSE))/VLOOKUP(Repas7[[#This Row],[Aliment]],Liste_Aliments[],2,FALSE))</calculatedColumnFormula>
    </tableColumn>
    <tableColumn id="5" name="Protéines" totalsRowFunction="sum" headerRowDxfId="1119" dataDxfId="1118" totalsRowDxfId="1117">
      <calculatedColumnFormula>IF(Repas7[[#This Row],[Aliment]]="","",(Repas7[[#This Row],[Quantité]]*VLOOKUP(Repas7[[#This Row],[Aliment]],Liste_Aliments[],5,FALSE))/VLOOKUP(Repas7[[#This Row],[Aliment]],Liste_Aliments[],2,FALSE))</calculatedColumnFormula>
    </tableColumn>
    <tableColumn id="6" name="Glucides" totalsRowFunction="sum" headerRowDxfId="1116" dataDxfId="1115" totalsRowDxfId="1114">
      <calculatedColumnFormula>IF(Repas7[[#This Row],[Aliment]]="","",(Repas7[[#This Row],[Quantité]]*VLOOKUP(Repas7[[#This Row],[Aliment]],Liste_Aliments[],6,FALSE))/VLOOKUP(Repas7[[#This Row],[Aliment]],Liste_Aliments[],2,FALSE))</calculatedColumnFormula>
    </tableColumn>
    <tableColumn id="7" name="Lipides" totalsRowFunction="sum" headerRowDxfId="1113" dataDxfId="1112" totalsRowDxfId="1111">
      <calculatedColumnFormula>IF(Repas7[[#This Row],[Aliment]]="","",(Repas7[[#This Row],[Quantité]]*VLOOKUP(Repas7[[#This Row],[Aliment]],Liste_Aliments[],7,FALSE))/VLOOKUP(Repas7[[#This Row],[Aliment]],Liste_Aliments[],2,FALSE))</calculatedColumnFormula>
    </tableColumn>
  </tableColumns>
  <tableStyleInfo name="Vert" showFirstColumn="0" showLastColumn="0" showRowStripes="1" showColumnStripes="0"/>
</table>
</file>

<file path=xl/tables/table6.xml><?xml version="1.0" encoding="utf-8"?>
<table xmlns="http://schemas.openxmlformats.org/spreadsheetml/2006/main" id="3" name="Repas2" displayName="Repas2" ref="B10:H11" headerRowCount="0" insertRow="1" totalsRowCount="1" headerRowDxfId="1110" dataDxfId="1109" totalsRowDxfId="1107" tableBorderDxfId="1108">
  <tableColumns count="7">
    <tableColumn id="1" name="Aliment" headerRowDxfId="1106" dataDxfId="1105" totalsRowDxfId="1104"/>
    <tableColumn id="2" name="Quantité" headerRowDxfId="1103" dataDxfId="1102" totalsRowDxfId="1101"/>
    <tableColumn id="3" name="Unité" headerRowDxfId="1100" dataDxfId="1099" totalsRowDxfId="1098">
      <calculatedColumnFormula>IF(Repas2[[#This Row],[Aliment]]="","",VLOOKUP(Repas2[[#This Row],[Aliment]],Liste_Aliments[],3,FALSE))</calculatedColumnFormula>
    </tableColumn>
    <tableColumn id="4" name="Kcal" totalsRowFunction="sum" headerRowDxfId="1097" dataDxfId="1096" totalsRowDxfId="1095">
      <calculatedColumnFormula>IF(Repas2[[#This Row],[Aliment]]="","",(Repas2[[#This Row],[Quantité]]*VLOOKUP(Repas2[[#This Row],[Aliment]],Liste_Aliments[],4,FALSE))/VLOOKUP(Repas2[[#This Row],[Aliment]],Liste_Aliments[],2,FALSE))</calculatedColumnFormula>
    </tableColumn>
    <tableColumn id="5" name="Protéines" totalsRowFunction="sum" headerRowDxfId="1094" dataDxfId="1093" totalsRowDxfId="1092">
      <calculatedColumnFormula>IF(Repas2[[#This Row],[Aliment]]="","",(Repas2[[#This Row],[Quantité]]*VLOOKUP(Repas2[[#This Row],[Aliment]],Liste_Aliments[],5,FALSE))/VLOOKUP(Repas2[[#This Row],[Aliment]],Liste_Aliments[],2,FALSE))</calculatedColumnFormula>
    </tableColumn>
    <tableColumn id="6" name="Glucides" totalsRowFunction="sum" headerRowDxfId="1091" dataDxfId="1090" totalsRowDxfId="1089">
      <calculatedColumnFormula>IF(Repas2[[#This Row],[Aliment]]="","",(Repas2[[#This Row],[Quantité]]*VLOOKUP(Repas2[[#This Row],[Aliment]],Liste_Aliments[],6,FALSE))/VLOOKUP(Repas2[[#This Row],[Aliment]],Liste_Aliments[],2,FALSE))</calculatedColumnFormula>
    </tableColumn>
    <tableColumn id="7" name="Lipides" totalsRowFunction="sum" headerRowDxfId="1088" dataDxfId="1087" totalsRowDxfId="1086">
      <calculatedColumnFormula>IF(Repas2[[#This Row],[Aliment]]="","",(Repas2[[#This Row],[Quantité]]*VLOOKUP(Repas2[[#This Row],[Aliment]],Liste_Aliments[],7,FALSE))/VLOOKUP(Repas2[[#This Row],[Aliment]],Liste_Aliments[],2,FALSE))</calculatedColumnFormula>
    </tableColumn>
  </tableColumns>
  <tableStyleInfo name="Vert" showFirstColumn="0" showLastColumn="0" showRowStripes="1" showColumnStripes="0"/>
</table>
</file>

<file path=xl/tables/table7.xml><?xml version="1.0" encoding="utf-8"?>
<table xmlns="http://schemas.openxmlformats.org/spreadsheetml/2006/main" id="1" name="Repas1" displayName="Repas1" ref="B6:H7" headerRowCount="0" insertRow="1" totalsRowCount="1" headerRowDxfId="1085" dataDxfId="1084" totalsRowDxfId="1082" tableBorderDxfId="1083">
  <sortState ref="B7:I22">
    <sortCondition ref="B6:B22"/>
  </sortState>
  <tableColumns count="7">
    <tableColumn id="1" name="Aliment" headerRowDxfId="1081" dataDxfId="1080" totalsRowDxfId="1079"/>
    <tableColumn id="2" name="Quantité" headerRowDxfId="1078" dataDxfId="1077" totalsRowDxfId="1076"/>
    <tableColumn id="3" name="Unité" headerRowDxfId="1075" dataDxfId="1074" totalsRowDxfId="1073">
      <calculatedColumnFormula>IF(Repas1[[#This Row],[Aliment]]="","",VLOOKUP(Repas1[[#This Row],[Aliment]],Liste_Aliments[],3,FALSE))</calculatedColumnFormula>
    </tableColumn>
    <tableColumn id="4" name="Kcal" totalsRowFunction="sum" headerRowDxfId="1072" dataDxfId="1071" totalsRowDxfId="1070">
      <calculatedColumnFormula>IF(Repas1[[#This Row],[Aliment]]="","",(Repas1[[#This Row],[Quantité]]*VLOOKUP(Repas1[[#This Row],[Aliment]],Liste_Aliments[],4,FALSE))/VLOOKUP(Repas1[[#This Row],[Aliment]],Liste_Aliments[],2,FALSE))</calculatedColumnFormula>
    </tableColumn>
    <tableColumn id="5" name="Protéines" totalsRowFunction="sum" headerRowDxfId="1069" dataDxfId="1068" totalsRowDxfId="1067">
      <calculatedColumnFormula>IF(Repas1[[#This Row],[Aliment]]="","",(Repas1[[#This Row],[Quantité]]*VLOOKUP(Repas1[[#This Row],[Aliment]],Liste_Aliments[],5,FALSE))/VLOOKUP(Repas1[[#This Row],[Aliment]],Liste_Aliments[],2,FALSE))</calculatedColumnFormula>
    </tableColumn>
    <tableColumn id="6" name="Glucides" totalsRowFunction="sum" headerRowDxfId="1066" dataDxfId="1065" totalsRowDxfId="1064">
      <calculatedColumnFormula>IF(Repas1[[#This Row],[Aliment]]="","",(Repas1[[#This Row],[Quantité]]*VLOOKUP(Repas1[[#This Row],[Aliment]],Liste_Aliments[],6,FALSE))/VLOOKUP(Repas1[[#This Row],[Aliment]],Liste_Aliments[],2,FALSE))</calculatedColumnFormula>
    </tableColumn>
    <tableColumn id="7" name="Lipides" totalsRowFunction="sum" headerRowDxfId="1063" dataDxfId="1062" totalsRowDxfId="1061">
      <calculatedColumnFormula>IF(Repas1[[#This Row],[Aliment]]="","",(Repas1[[#This Row],[Quantité]]*VLOOKUP(Repas1[[#This Row],[Aliment]],Liste_Aliments[],7,FALSE))/VLOOKUP(Repas1[[#This Row],[Aliment]],Liste_Aliments[],2,FALSE))</calculatedColumnFormula>
    </tableColumn>
  </tableColumns>
  <tableStyleInfo name="Bleu foncé" showFirstColumn="0" showLastColumn="0" showRowStripes="1" showColumnStripes="0"/>
</table>
</file>

<file path=xl/tables/table8.xml><?xml version="1.0" encoding="utf-8"?>
<table xmlns="http://schemas.openxmlformats.org/spreadsheetml/2006/main" id="2" name="Repas31" displayName="Repas31" ref="B14:H15" headerRowCount="0" insertRow="1" totalsRowCount="1" headerRowDxfId="1060" dataDxfId="1059" totalsRowDxfId="1057" tableBorderDxfId="1058">
  <tableColumns count="7">
    <tableColumn id="1" name="Aliment" headerRowDxfId="1056" dataDxfId="1055" totalsRowDxfId="1054"/>
    <tableColumn id="2" name="Quantité" headerRowDxfId="1053" dataDxfId="1052" totalsRowDxfId="1051"/>
    <tableColumn id="3" name="Unité" headerRowDxfId="1050" dataDxfId="1049" totalsRowDxfId="1048">
      <calculatedColumnFormula>IF(Repas31[[#This Row],[Aliment]]="","",VLOOKUP(Repas31[[#This Row],[Aliment]],Liste_Aliments[],3,FALSE))</calculatedColumnFormula>
    </tableColumn>
    <tableColumn id="4" name="Kcal" totalsRowFunction="sum" headerRowDxfId="1047" dataDxfId="1046" totalsRowDxfId="1045">
      <calculatedColumnFormula>IF(Repas31[[#This Row],[Aliment]]="","",(Repas31[[#This Row],[Quantité]]*VLOOKUP(Repas31[[#This Row],[Aliment]],Liste_Aliments[],4,FALSE))/VLOOKUP(Repas31[[#This Row],[Aliment]],Liste_Aliments[],2,FALSE))</calculatedColumnFormula>
    </tableColumn>
    <tableColumn id="5" name="Protéines" totalsRowFunction="sum" headerRowDxfId="1044" dataDxfId="1043" totalsRowDxfId="1042">
      <calculatedColumnFormula>IF(Repas31[[#This Row],[Aliment]]="","",(Repas31[[#This Row],[Quantité]]*VLOOKUP(Repas31[[#This Row],[Aliment]],Liste_Aliments[],5,FALSE))/VLOOKUP(Repas31[[#This Row],[Aliment]],Liste_Aliments[],2,FALSE))</calculatedColumnFormula>
    </tableColumn>
    <tableColumn id="6" name="Glucides" totalsRowFunction="sum" headerRowDxfId="1041" dataDxfId="1040" totalsRowDxfId="1039">
      <calculatedColumnFormula>IF(Repas31[[#This Row],[Aliment]]="","",(Repas31[[#This Row],[Quantité]]*VLOOKUP(Repas31[[#This Row],[Aliment]],Liste_Aliments[],6,FALSE))/VLOOKUP(Repas31[[#This Row],[Aliment]],Liste_Aliments[],2,FALSE))</calculatedColumnFormula>
    </tableColumn>
    <tableColumn id="7" name="Lipides" totalsRowFunction="sum" headerRowDxfId="1038" dataDxfId="1037" totalsRowDxfId="1036">
      <calculatedColumnFormula>IF(Repas31[[#This Row],[Aliment]]="","",(Repas31[[#This Row],[Quantité]]*VLOOKUP(Repas31[[#This Row],[Aliment]],Liste_Aliments[],7,FALSE))/VLOOKUP(Repas31[[#This Row],[Aliment]],Liste_Aliments[],2,FALSE))</calculatedColumnFormula>
    </tableColumn>
  </tableColumns>
  <tableStyleInfo name="Violet" showFirstColumn="0" showLastColumn="0" showRowStripes="1" showColumnStripes="0"/>
</table>
</file>

<file path=xl/tables/table9.xml><?xml version="1.0" encoding="utf-8"?>
<table xmlns="http://schemas.openxmlformats.org/spreadsheetml/2006/main" id="10" name="Repas41" displayName="Repas41" ref="B18:H19" headerRowCount="0" insertRow="1" totalsRowCount="1" headerRowDxfId="1035" dataDxfId="1034" totalsRowDxfId="1032" tableBorderDxfId="1033">
  <tableColumns count="7">
    <tableColumn id="1" name="Aliment" headerRowDxfId="1031" dataDxfId="1030" totalsRowDxfId="1029"/>
    <tableColumn id="2" name="Quantité" headerRowDxfId="1028" dataDxfId="1027" totalsRowDxfId="1026"/>
    <tableColumn id="3" name="Unité" headerRowDxfId="1025" dataDxfId="1024" totalsRowDxfId="1023">
      <calculatedColumnFormula>IF(Repas41[[#This Row],[Aliment]]="","",VLOOKUP(Repas41[[#This Row],[Aliment]],Liste_Aliments[],3,FALSE))</calculatedColumnFormula>
    </tableColumn>
    <tableColumn id="4" name="Kcal" totalsRowFunction="sum" headerRowDxfId="1022" dataDxfId="1021" totalsRowDxfId="1020">
      <calculatedColumnFormula>IF(Repas41[[#This Row],[Aliment]]="","",(Repas41[[#This Row],[Quantité]]*VLOOKUP(Repas41[[#This Row],[Aliment]],Liste_Aliments[],4,FALSE))/VLOOKUP(Repas41[[#This Row],[Aliment]],Liste_Aliments[],2,FALSE))</calculatedColumnFormula>
    </tableColumn>
    <tableColumn id="5" name="Protéines" totalsRowFunction="sum" headerRowDxfId="1019" dataDxfId="1018" totalsRowDxfId="1017">
      <calculatedColumnFormula>IF(Repas41[[#This Row],[Aliment]]="","",(Repas41[[#This Row],[Quantité]]*VLOOKUP(Repas41[[#This Row],[Aliment]],Liste_Aliments[],5,FALSE))/VLOOKUP(Repas41[[#This Row],[Aliment]],Liste_Aliments[],2,FALSE))</calculatedColumnFormula>
    </tableColumn>
    <tableColumn id="6" name="Glucides" totalsRowFunction="sum" headerRowDxfId="1016" dataDxfId="1015" totalsRowDxfId="1014">
      <calculatedColumnFormula>IF(Repas41[[#This Row],[Aliment]]="","",(Repas41[[#This Row],[Quantité]]*VLOOKUP(Repas41[[#This Row],[Aliment]],Liste_Aliments[],6,FALSE))/VLOOKUP(Repas41[[#This Row],[Aliment]],Liste_Aliments[],2,FALSE))</calculatedColumnFormula>
    </tableColumn>
    <tableColumn id="7" name="Lipides" totalsRowFunction="sum" headerRowDxfId="1013" dataDxfId="1012" totalsRowDxfId="1011">
      <calculatedColumnFormula>IF(Repas41[[#This Row],[Aliment]]="","",(Repas41[[#This Row],[Quantité]]*VLOOKUP(Repas41[[#This Row],[Aliment]],Liste_Aliments[],7,FALSE))/VLOOKUP(Repas41[[#This Row],[Aliment]],Liste_Aliments[],2,FALSE))</calculatedColumnFormula>
    </tableColumn>
  </tableColumns>
  <tableStyleInfo name="Vert d'eau" showFirstColumn="0" showLastColumn="0" showRowStripes="1" showColumnStripes="0"/>
</table>
</file>

<file path=xl/tables/table10.xml><?xml version="1.0" encoding="utf-8"?>
<table xmlns="http://schemas.openxmlformats.org/spreadsheetml/2006/main" id="11" name="Repas51" displayName="Repas51" ref="B22:H23" headerRowCount="0" insertRow="1" totalsRowCount="1" headerRowDxfId="1010" dataDxfId="1009" totalsRowDxfId="1007" tableBorderDxfId="1008">
  <tableColumns count="7">
    <tableColumn id="1" name="Aliment" headerRowDxfId="1006" dataDxfId="1005" totalsRowDxfId="1004"/>
    <tableColumn id="2" name="Quantité" headerRowDxfId="1003" dataDxfId="1002" totalsRowDxfId="1001"/>
    <tableColumn id="3" name="Unité" headerRowDxfId="1000" dataDxfId="999" totalsRowDxfId="998">
      <calculatedColumnFormula>IF(Repas51[[#This Row],[Aliment]]="","",VLOOKUP(Repas51[[#This Row],[Aliment]],Liste_Aliments[],3,FALSE))</calculatedColumnFormula>
    </tableColumn>
    <tableColumn id="4" name="Kcal" totalsRowFunction="sum" headerRowDxfId="997" dataDxfId="996" totalsRowDxfId="995">
      <calculatedColumnFormula>IF(Repas51[[#This Row],[Aliment]]="","",(Repas51[[#This Row],[Quantité]]*VLOOKUP(Repas51[[#This Row],[Aliment]],Liste_Aliments[],4,FALSE))/VLOOKUP(Repas51[[#This Row],[Aliment]],Liste_Aliments[],2,FALSE))</calculatedColumnFormula>
    </tableColumn>
    <tableColumn id="5" name="Protéines" totalsRowFunction="sum" headerRowDxfId="994" dataDxfId="993" totalsRowDxfId="992">
      <calculatedColumnFormula>IF(Repas51[[#This Row],[Aliment]]="","",(Repas51[[#This Row],[Quantité]]*VLOOKUP(Repas51[[#This Row],[Aliment]],Liste_Aliments[],5,FALSE))/VLOOKUP(Repas51[[#This Row],[Aliment]],Liste_Aliments[],2,FALSE))</calculatedColumnFormula>
    </tableColumn>
    <tableColumn id="6" name="Glucides" totalsRowFunction="sum" headerRowDxfId="991" dataDxfId="990" totalsRowDxfId="989">
      <calculatedColumnFormula>IF(Repas51[[#This Row],[Aliment]]="","",(Repas51[[#This Row],[Quantité]]*VLOOKUP(Repas51[[#This Row],[Aliment]],Liste_Aliments[],6,FALSE))/VLOOKUP(Repas51[[#This Row],[Aliment]],Liste_Aliments[],2,FALSE))</calculatedColumnFormula>
    </tableColumn>
    <tableColumn id="7" name="Lipides" totalsRowFunction="sum" headerRowDxfId="988" dataDxfId="987" totalsRowDxfId="986">
      <calculatedColumnFormula>IF(Repas51[[#This Row],[Aliment]]="","",(Repas51[[#This Row],[Quantité]]*VLOOKUP(Repas51[[#This Row],[Aliment]],Liste_Aliments[],7,FALSE))/VLOOKUP(Repas51[[#This Row],[Aliment]],Liste_Aliments[],2,FALSE))</calculatedColumnFormula>
    </tableColumn>
  </tableColumns>
  <tableStyleInfo name="Orange" showFirstColumn="0" showLastColumn="0" showRowStripes="1" showColumnStripes="0"/>
</table>
</file>

<file path=xl/tables/table11.xml><?xml version="1.0" encoding="utf-8"?>
<table xmlns="http://schemas.openxmlformats.org/spreadsheetml/2006/main" id="13" name="Repas71" displayName="Repas71" ref="B30:H31" headerRowCount="0" insertRow="1" totalsRowCount="1" headerRowDxfId="985" dataDxfId="984" totalsRowDxfId="983">
  <tableColumns count="7">
    <tableColumn id="1" name="Aliment" headerRowDxfId="982" dataDxfId="981" totalsRowDxfId="980"/>
    <tableColumn id="2" name="Quantité" headerRowDxfId="979" dataDxfId="978" totalsRowDxfId="977"/>
    <tableColumn id="3" name="Unité" headerRowDxfId="976" dataDxfId="975" totalsRowDxfId="974">
      <calculatedColumnFormula>IF(Repas71[[#This Row],[Aliment]]="","",VLOOKUP(Repas71[[#This Row],[Aliment]],Liste_Aliments[],3,FALSE))</calculatedColumnFormula>
    </tableColumn>
    <tableColumn id="4" name="Kcal" totalsRowFunction="sum" headerRowDxfId="973" dataDxfId="972" totalsRowDxfId="971">
      <calculatedColumnFormula>IF(Repas71[[#This Row],[Aliment]]="","",(Repas71[[#This Row],[Quantité]]*VLOOKUP(Repas71[[#This Row],[Aliment]],Liste_Aliments[],4,FALSE))/VLOOKUP(Repas71[[#This Row],[Aliment]],Liste_Aliments[],2,FALSE))</calculatedColumnFormula>
    </tableColumn>
    <tableColumn id="5" name="Protéines" totalsRowFunction="sum" headerRowDxfId="970" dataDxfId="969" totalsRowDxfId="968">
      <calculatedColumnFormula>IF(Repas71[[#This Row],[Aliment]]="","",(Repas71[[#This Row],[Quantité]]*VLOOKUP(Repas71[[#This Row],[Aliment]],Liste_Aliments[],5,FALSE))/VLOOKUP(Repas71[[#This Row],[Aliment]],Liste_Aliments[],2,FALSE))</calculatedColumnFormula>
    </tableColumn>
    <tableColumn id="6" name="Glucides" totalsRowFunction="sum" headerRowDxfId="967" dataDxfId="966" totalsRowDxfId="965">
      <calculatedColumnFormula>IF(Repas71[[#This Row],[Aliment]]="","",(Repas71[[#This Row],[Quantité]]*VLOOKUP(Repas71[[#This Row],[Aliment]],Liste_Aliments[],6,FALSE))/VLOOKUP(Repas71[[#This Row],[Aliment]],Liste_Aliments[],2,FALSE))</calculatedColumnFormula>
    </tableColumn>
    <tableColumn id="7" name="Lipides" totalsRowFunction="sum" headerRowDxfId="964" dataDxfId="963" totalsRowDxfId="962">
      <calculatedColumnFormula>IF(Repas71[[#This Row],[Aliment]]="","",(Repas71[[#This Row],[Quantité]]*VLOOKUP(Repas71[[#This Row],[Aliment]],Liste_Aliments[],7,FALSE))/VLOOKUP(Repas71[[#This Row],[Aliment]],Liste_Aliments[],2,FALSE))</calculatedColumnFormula>
    </tableColumn>
  </tableColumns>
  <tableStyleInfo name="Vert" showFirstColumn="0" showLastColumn="0" showRowStripes="1" showColumnStripes="0"/>
</table>
</file>

<file path=xl/tables/table12.xml><?xml version="1.0" encoding="utf-8"?>
<table xmlns="http://schemas.openxmlformats.org/spreadsheetml/2006/main" id="14" name="Repas21" displayName="Repas21" ref="B10:H11" headerRowCount="0" insertRow="1" totalsRowCount="1" headerRowDxfId="961" dataDxfId="960" totalsRowDxfId="958" tableBorderDxfId="959">
  <tableColumns count="7">
    <tableColumn id="1" name="Aliment" headerRowDxfId="957" dataDxfId="956" totalsRowDxfId="955"/>
    <tableColumn id="2" name="Quantité" headerRowDxfId="954" dataDxfId="953" totalsRowDxfId="952"/>
    <tableColumn id="3" name="Unité" headerRowDxfId="951" dataDxfId="950" totalsRowDxfId="949">
      <calculatedColumnFormula>IF(Repas21[[#This Row],[Aliment]]="","",VLOOKUP(Repas21[[#This Row],[Aliment]],Liste_Aliments[],3,FALSE))</calculatedColumnFormula>
    </tableColumn>
    <tableColumn id="4" name="Kcal" totalsRowFunction="sum" headerRowDxfId="948" dataDxfId="947" totalsRowDxfId="946">
      <calculatedColumnFormula>IF(Repas21[[#This Row],[Aliment]]="","",(Repas21[[#This Row],[Quantité]]*VLOOKUP(Repas21[[#This Row],[Aliment]],Liste_Aliments[],4,FALSE))/VLOOKUP(Repas21[[#This Row],[Aliment]],Liste_Aliments[],2,FALSE))</calculatedColumnFormula>
    </tableColumn>
    <tableColumn id="5" name="Protéines" totalsRowFunction="sum" headerRowDxfId="945" dataDxfId="944" totalsRowDxfId="943">
      <calculatedColumnFormula>IF(Repas21[[#This Row],[Aliment]]="","",(Repas21[[#This Row],[Quantité]]*VLOOKUP(Repas21[[#This Row],[Aliment]],Liste_Aliments[],5,FALSE))/VLOOKUP(Repas21[[#This Row],[Aliment]],Liste_Aliments[],2,FALSE))</calculatedColumnFormula>
    </tableColumn>
    <tableColumn id="6" name="Glucides" totalsRowFunction="sum" headerRowDxfId="942" dataDxfId="941" totalsRowDxfId="940">
      <calculatedColumnFormula>IF(Repas21[[#This Row],[Aliment]]="","",(Repas21[[#This Row],[Quantité]]*VLOOKUP(Repas21[[#This Row],[Aliment]],Liste_Aliments[],6,FALSE))/VLOOKUP(Repas21[[#This Row],[Aliment]],Liste_Aliments[],2,FALSE))</calculatedColumnFormula>
    </tableColumn>
    <tableColumn id="7" name="Lipides" totalsRowFunction="sum" headerRowDxfId="939" dataDxfId="938" totalsRowDxfId="937">
      <calculatedColumnFormula>IF(Repas21[[#This Row],[Aliment]]="","",(Repas21[[#This Row],[Quantité]]*VLOOKUP(Repas21[[#This Row],[Aliment]],Liste_Aliments[],7,FALSE))/VLOOKUP(Repas21[[#This Row],[Aliment]],Liste_Aliments[],2,FALSE))</calculatedColumnFormula>
    </tableColumn>
  </tableColumns>
  <tableStyleInfo name="Vert" showFirstColumn="0" showLastColumn="0" showRowStripes="1" showColumnStripes="0"/>
</table>
</file>

<file path=xl/tables/table13.xml><?xml version="1.0" encoding="utf-8"?>
<table xmlns="http://schemas.openxmlformats.org/spreadsheetml/2006/main" id="15" name="Repas11" displayName="Repas11" ref="B6:H7" headerRowCount="0" insertRow="1" totalsRowCount="1" headerRowDxfId="936" dataDxfId="935" totalsRowDxfId="933" tableBorderDxfId="934">
  <sortState ref="B6:I21">
    <sortCondition ref="B6:B22"/>
  </sortState>
  <tableColumns count="7">
    <tableColumn id="1" name="Aliment" headerRowDxfId="932" dataDxfId="931" totalsRowDxfId="930"/>
    <tableColumn id="2" name="Quantité" headerRowDxfId="929" dataDxfId="928" totalsRowDxfId="927"/>
    <tableColumn id="3" name="Unité" headerRowDxfId="926" dataDxfId="925" totalsRowDxfId="924">
      <calculatedColumnFormula>IF(Repas11[[#This Row],[Aliment]]="","",VLOOKUP(Repas11[[#This Row],[Aliment]],Liste_Aliments[],3,FALSE))</calculatedColumnFormula>
    </tableColumn>
    <tableColumn id="4" name="Kcal" totalsRowFunction="sum" headerRowDxfId="923" dataDxfId="922" totalsRowDxfId="921">
      <calculatedColumnFormula>IF(Repas11[[#This Row],[Aliment]]="","",(Repas11[[#This Row],[Quantité]]*VLOOKUP(Repas11[[#This Row],[Aliment]],Liste_Aliments[],4,FALSE))/VLOOKUP(Repas11[[#This Row],[Aliment]],Liste_Aliments[],2,FALSE))</calculatedColumnFormula>
    </tableColumn>
    <tableColumn id="5" name="Protéines" totalsRowFunction="sum" headerRowDxfId="920" dataDxfId="919" totalsRowDxfId="918">
      <calculatedColumnFormula>IF(Repas11[[#This Row],[Aliment]]="","",(Repas11[[#This Row],[Quantité]]*VLOOKUP(Repas11[[#This Row],[Aliment]],Liste_Aliments[],5,FALSE))/VLOOKUP(Repas11[[#This Row],[Aliment]],Liste_Aliments[],2,FALSE))</calculatedColumnFormula>
    </tableColumn>
    <tableColumn id="6" name="Glucides" totalsRowFunction="sum" headerRowDxfId="917" dataDxfId="916" totalsRowDxfId="915">
      <calculatedColumnFormula>IF(Repas11[[#This Row],[Aliment]]="","",(Repas11[[#This Row],[Quantité]]*VLOOKUP(Repas11[[#This Row],[Aliment]],Liste_Aliments[],6,FALSE))/VLOOKUP(Repas11[[#This Row],[Aliment]],Liste_Aliments[],2,FALSE))</calculatedColumnFormula>
    </tableColumn>
    <tableColumn id="7" name="Lipides" totalsRowFunction="sum" headerRowDxfId="914" dataDxfId="913" totalsRowDxfId="912">
      <calculatedColumnFormula>IF(Repas11[[#This Row],[Aliment]]="","",(Repas11[[#This Row],[Quantité]]*VLOOKUP(Repas11[[#This Row],[Aliment]],Liste_Aliments[],7,FALSE))/VLOOKUP(Repas11[[#This Row],[Aliment]],Liste_Aliments[],2,FALSE))</calculatedColumnFormula>
    </tableColumn>
  </tableColumns>
  <tableStyleInfo name="Bleu foncé" showFirstColumn="0" showLastColumn="0" showRowStripes="1" showColumnStripes="0"/>
</table>
</file>

<file path=xl/tables/table14.xml><?xml version="1.0" encoding="utf-8"?>
<table xmlns="http://schemas.openxmlformats.org/spreadsheetml/2006/main" id="12" name="Repas61" displayName="Repas61" ref="B26:H27" headerRowCount="0" insertRow="1" totalsRowCount="1" headerRowDxfId="911" dataDxfId="910" totalsRowDxfId="908" tableBorderDxfId="909">
  <tableColumns count="7">
    <tableColumn id="1" name="Aliment" headerRowDxfId="907" dataDxfId="906" totalsRowDxfId="905"/>
    <tableColumn id="2" name="Quantité" headerRowDxfId="904" dataDxfId="903" totalsRowDxfId="902"/>
    <tableColumn id="3" name="Unité" headerRowDxfId="901" dataDxfId="900" totalsRowDxfId="899">
      <calculatedColumnFormula>IF(Repas61[[#This Row],[Aliment]]="","",VLOOKUP(Repas61[[#This Row],[Aliment]],Liste_Aliments[],3,FALSE))</calculatedColumnFormula>
    </tableColumn>
    <tableColumn id="4" name="Kcal" totalsRowFunction="sum" headerRowDxfId="898" dataDxfId="897" totalsRowDxfId="896">
      <calculatedColumnFormula>IF(Repas61[[#This Row],[Aliment]]="","",(Repas61[[#This Row],[Quantité]]*VLOOKUP(Repas61[[#This Row],[Aliment]],Liste_Aliments[],4,FALSE))/VLOOKUP(Repas61[[#This Row],[Aliment]],Liste_Aliments[],2,FALSE))</calculatedColumnFormula>
    </tableColumn>
    <tableColumn id="5" name="Protéines" totalsRowFunction="sum" headerRowDxfId="895" dataDxfId="894" totalsRowDxfId="893">
      <calculatedColumnFormula>IF(Repas61[[#This Row],[Aliment]]="","",(Repas61[[#This Row],[Quantité]]*VLOOKUP(Repas61[[#This Row],[Aliment]],Liste_Aliments[],5,FALSE))/VLOOKUP(Repas61[[#This Row],[Aliment]],Liste_Aliments[],2,FALSE))</calculatedColumnFormula>
    </tableColumn>
    <tableColumn id="6" name="Glucides" totalsRowFunction="sum" headerRowDxfId="892" dataDxfId="891" totalsRowDxfId="890">
      <calculatedColumnFormula>IF(Repas61[[#This Row],[Aliment]]="","",(Repas61[[#This Row],[Quantité]]*VLOOKUP(Repas61[[#This Row],[Aliment]],Liste_Aliments[],6,FALSE))/VLOOKUP(Repas61[[#This Row],[Aliment]],Liste_Aliments[],2,FALSE))</calculatedColumnFormula>
    </tableColumn>
    <tableColumn id="7" name="Lipides" totalsRowFunction="sum" headerRowDxfId="889" dataDxfId="888" totalsRowDxfId="887">
      <calculatedColumnFormula>IF(Repas61[[#This Row],[Aliment]]="","",(Repas61[[#This Row],[Quantité]]*VLOOKUP(Repas61[[#This Row],[Aliment]],Liste_Aliments[],7,FALSE))/VLOOKUP(Repas61[[#This Row],[Aliment]],Liste_Aliments[],2,FALSE))</calculatedColumnFormula>
    </tableColumn>
  </tableColumns>
  <tableStyleInfo name="Bleu foncé" showFirstColumn="0" showLastColumn="0" showRowStripes="1" showColumnStripes="0"/>
</table>
</file>

<file path=xl/tables/table15.xml><?xml version="1.0" encoding="utf-8"?>
<table xmlns="http://schemas.openxmlformats.org/spreadsheetml/2006/main" id="16" name="Repas32" displayName="Repas32" ref="B14:H15" headerRowCount="0" insertRow="1" totalsRowCount="1" headerRowDxfId="886" dataDxfId="885" totalsRowDxfId="883" tableBorderDxfId="884">
  <tableColumns count="7">
    <tableColumn id="1" name="Aliment" headerRowDxfId="882" dataDxfId="881" totalsRowDxfId="880"/>
    <tableColumn id="2" name="Quantité" headerRowDxfId="879" dataDxfId="878" totalsRowDxfId="877"/>
    <tableColumn id="3" name="Unité" headerRowDxfId="876" dataDxfId="875" totalsRowDxfId="874"/>
    <tableColumn id="4" name="Kcal" totalsRowFunction="sum" headerRowDxfId="873" dataDxfId="872" totalsRowDxfId="871"/>
    <tableColumn id="5" name="Protéines" totalsRowFunction="sum" headerRowDxfId="870" dataDxfId="869" totalsRowDxfId="868"/>
    <tableColumn id="6" name="Glucides" totalsRowFunction="sum" headerRowDxfId="867" dataDxfId="866" totalsRowDxfId="865"/>
    <tableColumn id="7" name="Lipides" totalsRowFunction="sum" headerRowDxfId="864" dataDxfId="863" totalsRowDxfId="862"/>
  </tableColumns>
  <tableStyleInfo name="Violet" showFirstColumn="0" showLastColumn="0" showRowStripes="1" showColumnStripes="0"/>
</table>
</file>

<file path=xl/tables/table16.xml><?xml version="1.0" encoding="utf-8"?>
<table xmlns="http://schemas.openxmlformats.org/spreadsheetml/2006/main" id="17" name="Repas42" displayName="Repas42" ref="B18:H19" headerRowCount="0" insertRow="1" totalsRowCount="1" headerRowDxfId="861" dataDxfId="860" totalsRowDxfId="858" tableBorderDxfId="859">
  <tableColumns count="7">
    <tableColumn id="1" name="Aliment" headerRowDxfId="857" dataDxfId="856" totalsRowDxfId="855"/>
    <tableColumn id="2" name="Quantité" headerRowDxfId="854" dataDxfId="853" totalsRowDxfId="852"/>
    <tableColumn id="3" name="Unité" headerRowDxfId="851" dataDxfId="850" totalsRowDxfId="849">
      <calculatedColumnFormula>IF(Repas42[[#This Row],[Aliment]]="","",VLOOKUP(Repas42[[#This Row],[Aliment]],Liste_Aliments[],3,FALSE))</calculatedColumnFormula>
    </tableColumn>
    <tableColumn id="4" name="Kcal" totalsRowFunction="sum" headerRowDxfId="848" dataDxfId="847" totalsRowDxfId="846">
      <calculatedColumnFormula>IF(Repas42[[#This Row],[Aliment]]="","",(Repas42[[#This Row],[Quantité]]*VLOOKUP(Repas42[[#This Row],[Aliment]],Liste_Aliments[],4,FALSE))/VLOOKUP(Repas42[[#This Row],[Aliment]],Liste_Aliments[],2,FALSE))</calculatedColumnFormula>
    </tableColumn>
    <tableColumn id="5" name="Protéines" totalsRowFunction="sum" headerRowDxfId="845" dataDxfId="844" totalsRowDxfId="843">
      <calculatedColumnFormula>IF(Repas42[[#This Row],[Aliment]]="","",(Repas42[[#This Row],[Quantité]]*VLOOKUP(Repas42[[#This Row],[Aliment]],Liste_Aliments[],5,FALSE))/VLOOKUP(Repas42[[#This Row],[Aliment]],Liste_Aliments[],2,FALSE))</calculatedColumnFormula>
    </tableColumn>
    <tableColumn id="6" name="Glucides" totalsRowFunction="sum" headerRowDxfId="842" dataDxfId="841" totalsRowDxfId="840">
      <calculatedColumnFormula>IF(Repas42[[#This Row],[Aliment]]="","",(Repas42[[#This Row],[Quantité]]*VLOOKUP(Repas42[[#This Row],[Aliment]],Liste_Aliments[],6,FALSE))/VLOOKUP(Repas42[[#This Row],[Aliment]],Liste_Aliments[],2,FALSE))</calculatedColumnFormula>
    </tableColumn>
    <tableColumn id="7" name="Lipides" totalsRowFunction="sum" headerRowDxfId="839" dataDxfId="838" totalsRowDxfId="837">
      <calculatedColumnFormula>IF(Repas42[[#This Row],[Aliment]]="","",(Repas42[[#This Row],[Quantité]]*VLOOKUP(Repas42[[#This Row],[Aliment]],Liste_Aliments[],7,FALSE))/VLOOKUP(Repas42[[#This Row],[Aliment]],Liste_Aliments[],2,FALSE))</calculatedColumnFormula>
    </tableColumn>
  </tableColumns>
  <tableStyleInfo name="Vert d'eau" showFirstColumn="0" showLastColumn="0" showRowStripes="1" showColumnStripes="0"/>
</table>
</file>

<file path=xl/tables/table17.xml><?xml version="1.0" encoding="utf-8"?>
<table xmlns="http://schemas.openxmlformats.org/spreadsheetml/2006/main" id="18" name="Repas52" displayName="Repas52" ref="B22:H23" headerRowCount="0" insertRow="1" totalsRowCount="1" headerRowDxfId="836" dataDxfId="835" totalsRowDxfId="833" tableBorderDxfId="834">
  <tableColumns count="7">
    <tableColumn id="1" name="Aliment" headerRowDxfId="832" dataDxfId="831" totalsRowDxfId="830"/>
    <tableColumn id="2" name="Quantité" headerRowDxfId="829" dataDxfId="828" totalsRowDxfId="827"/>
    <tableColumn id="3" name="Unité" headerRowDxfId="826" dataDxfId="825" totalsRowDxfId="824">
      <calculatedColumnFormula>IF(Repas52[[#This Row],[Aliment]]="","",VLOOKUP(Repas52[[#This Row],[Aliment]],Liste_Aliments[],3,FALSE))</calculatedColumnFormula>
    </tableColumn>
    <tableColumn id="4" name="Kcal" totalsRowFunction="sum" headerRowDxfId="823" dataDxfId="822" totalsRowDxfId="821">
      <calculatedColumnFormula>IF(Repas52[[#This Row],[Aliment]]="","",(Repas52[[#This Row],[Quantité]]*VLOOKUP(Repas52[[#This Row],[Aliment]],Liste_Aliments[],4,FALSE))/VLOOKUP(Repas52[[#This Row],[Aliment]],Liste_Aliments[],2,FALSE))</calculatedColumnFormula>
    </tableColumn>
    <tableColumn id="5" name="Protéines" totalsRowFunction="sum" headerRowDxfId="820" dataDxfId="819" totalsRowDxfId="818">
      <calculatedColumnFormula>IF(Repas52[[#This Row],[Aliment]]="","",(Repas52[[#This Row],[Quantité]]*VLOOKUP(Repas52[[#This Row],[Aliment]],Liste_Aliments[],5,FALSE))/VLOOKUP(Repas52[[#This Row],[Aliment]],Liste_Aliments[],2,FALSE))</calculatedColumnFormula>
    </tableColumn>
    <tableColumn id="6" name="Glucides" totalsRowFunction="sum" headerRowDxfId="817" dataDxfId="816" totalsRowDxfId="815">
      <calculatedColumnFormula>IF(Repas52[[#This Row],[Aliment]]="","",(Repas52[[#This Row],[Quantité]]*VLOOKUP(Repas52[[#This Row],[Aliment]],Liste_Aliments[],6,FALSE))/VLOOKUP(Repas52[[#This Row],[Aliment]],Liste_Aliments[],2,FALSE))</calculatedColumnFormula>
    </tableColumn>
    <tableColumn id="7" name="Lipides" totalsRowFunction="sum" headerRowDxfId="814" dataDxfId="813" totalsRowDxfId="812">
      <calculatedColumnFormula>IF(Repas52[[#This Row],[Aliment]]="","",(Repas52[[#This Row],[Quantité]]*VLOOKUP(Repas52[[#This Row],[Aliment]],Liste_Aliments[],7,FALSE))/VLOOKUP(Repas52[[#This Row],[Aliment]],Liste_Aliments[],2,FALSE))</calculatedColumnFormula>
    </tableColumn>
  </tableColumns>
  <tableStyleInfo name="Orange" showFirstColumn="0" showLastColumn="0" showRowStripes="1" showColumnStripes="0"/>
</table>
</file>

<file path=xl/tables/table18.xml><?xml version="1.0" encoding="utf-8"?>
<table xmlns="http://schemas.openxmlformats.org/spreadsheetml/2006/main" id="19" name="Repas62" displayName="Repas62" ref="B26:H27" headerRowCount="0" insertRow="1" totalsRowCount="1" headerRowDxfId="811" dataDxfId="810" totalsRowDxfId="808" tableBorderDxfId="809">
  <tableColumns count="7">
    <tableColumn id="1" name="Aliment" headerRowDxfId="807" dataDxfId="806" totalsRowDxfId="805"/>
    <tableColumn id="2" name="Quantité" headerRowDxfId="804" dataDxfId="803" totalsRowDxfId="802"/>
    <tableColumn id="3" name="Unité" headerRowDxfId="801" dataDxfId="800" totalsRowDxfId="799">
      <calculatedColumnFormula>IF(Repas62[[#This Row],[Aliment]]="","",VLOOKUP(Repas62[[#This Row],[Aliment]],Liste_Aliments[],3,FALSE))</calculatedColumnFormula>
    </tableColumn>
    <tableColumn id="4" name="Kcal" totalsRowFunction="sum" headerRowDxfId="798" dataDxfId="797" totalsRowDxfId="796">
      <calculatedColumnFormula>IF(Repas62[[#This Row],[Aliment]]="","",(Repas62[[#This Row],[Quantité]]*VLOOKUP(Repas62[[#This Row],[Aliment]],Liste_Aliments[],4,FALSE))/VLOOKUP(Repas62[[#This Row],[Aliment]],Liste_Aliments[],2,FALSE))</calculatedColumnFormula>
    </tableColumn>
    <tableColumn id="5" name="Protéines" totalsRowFunction="sum" headerRowDxfId="795" dataDxfId="794" totalsRowDxfId="793">
      <calculatedColumnFormula>IF(Repas62[[#This Row],[Aliment]]="","",(Repas62[[#This Row],[Quantité]]*VLOOKUP(Repas62[[#This Row],[Aliment]],Liste_Aliments[],5,FALSE))/VLOOKUP(Repas62[[#This Row],[Aliment]],Liste_Aliments[],2,FALSE))</calculatedColumnFormula>
    </tableColumn>
    <tableColumn id="6" name="Glucides" totalsRowFunction="sum" headerRowDxfId="792" dataDxfId="791" totalsRowDxfId="790">
      <calculatedColumnFormula>IF(Repas62[[#This Row],[Aliment]]="","",(Repas62[[#This Row],[Quantité]]*VLOOKUP(Repas62[[#This Row],[Aliment]],Liste_Aliments[],6,FALSE))/VLOOKUP(Repas62[[#This Row],[Aliment]],Liste_Aliments[],2,FALSE))</calculatedColumnFormula>
    </tableColumn>
    <tableColumn id="7" name="Lipides" totalsRowFunction="sum" headerRowDxfId="789" dataDxfId="788" totalsRowDxfId="787">
      <calculatedColumnFormula>IF(Repas62[[#This Row],[Aliment]]="","",(Repas62[[#This Row],[Quantité]]*VLOOKUP(Repas62[[#This Row],[Aliment]],Liste_Aliments[],7,FALSE))/VLOOKUP(Repas62[[#This Row],[Aliment]],Liste_Aliments[],2,FALSE))</calculatedColumnFormula>
    </tableColumn>
  </tableColumns>
  <tableStyleInfo name="Bleu foncé" showFirstColumn="0" showLastColumn="0" showRowStripes="1" showColumnStripes="0"/>
</table>
</file>

<file path=xl/tables/table19.xml><?xml version="1.0" encoding="utf-8"?>
<table xmlns="http://schemas.openxmlformats.org/spreadsheetml/2006/main" id="20" name="Repas72" displayName="Repas72" ref="B30:H31" headerRowCount="0" insertRow="1" totalsRowCount="1" headerRowDxfId="786" dataDxfId="785" totalsRowDxfId="784">
  <tableColumns count="7">
    <tableColumn id="1" name="Aliment" headerRowDxfId="783" dataDxfId="782" totalsRowDxfId="781"/>
    <tableColumn id="2" name="Quantité" headerRowDxfId="780" dataDxfId="779" totalsRowDxfId="778"/>
    <tableColumn id="3" name="Unité" headerRowDxfId="777" dataDxfId="776" totalsRowDxfId="775">
      <calculatedColumnFormula>IF(Repas72[[#This Row],[Aliment]]="","",VLOOKUP(Repas72[[#This Row],[Aliment]],Liste_Aliments[],3,FALSE))</calculatedColumnFormula>
    </tableColumn>
    <tableColumn id="4" name="Kcal" totalsRowFunction="sum" headerRowDxfId="774" dataDxfId="773" totalsRowDxfId="772">
      <calculatedColumnFormula>IF(Repas72[[#This Row],[Aliment]]="","",(Repas72[[#This Row],[Quantité]]*VLOOKUP(Repas72[[#This Row],[Aliment]],Liste_Aliments[],4,FALSE))/VLOOKUP(Repas72[[#This Row],[Aliment]],Liste_Aliments[],2,FALSE))</calculatedColumnFormula>
    </tableColumn>
    <tableColumn id="5" name="Protéines" totalsRowFunction="sum" headerRowDxfId="771" dataDxfId="770" totalsRowDxfId="769">
      <calculatedColumnFormula>IF(Repas72[[#This Row],[Aliment]]="","",(Repas72[[#This Row],[Quantité]]*VLOOKUP(Repas72[[#This Row],[Aliment]],Liste_Aliments[],5,FALSE))/VLOOKUP(Repas72[[#This Row],[Aliment]],Liste_Aliments[],2,FALSE))</calculatedColumnFormula>
    </tableColumn>
    <tableColumn id="6" name="Glucides" totalsRowFunction="sum" headerRowDxfId="768" dataDxfId="767" totalsRowDxfId="766">
      <calculatedColumnFormula>IF(Repas72[[#This Row],[Aliment]]="","",(Repas72[[#This Row],[Quantité]]*VLOOKUP(Repas72[[#This Row],[Aliment]],Liste_Aliments[],6,FALSE))/VLOOKUP(Repas72[[#This Row],[Aliment]],Liste_Aliments[],2,FALSE))</calculatedColumnFormula>
    </tableColumn>
    <tableColumn id="7" name="Lipides" totalsRowFunction="sum" headerRowDxfId="765" dataDxfId="764" totalsRowDxfId="763">
      <calculatedColumnFormula>IF(Repas72[[#This Row],[Aliment]]="","",(Repas72[[#This Row],[Quantité]]*VLOOKUP(Repas72[[#This Row],[Aliment]],Liste_Aliments[],7,FALSE))/VLOOKUP(Repas72[[#This Row],[Aliment]],Liste_Aliments[],2,FALSE))</calculatedColumnFormula>
    </tableColumn>
  </tableColumns>
  <tableStyleInfo name="Vert" showFirstColumn="0" showLastColumn="0" showRowStripes="1" showColumnStripes="0"/>
</table>
</file>

<file path=xl/tables/table20.xml><?xml version="1.0" encoding="utf-8"?>
<table xmlns="http://schemas.openxmlformats.org/spreadsheetml/2006/main" id="21" name="Repas22" displayName="Repas22" ref="B10:H11" headerRowCount="0" insertRow="1" totalsRowCount="1" headerRowDxfId="762" dataDxfId="761" totalsRowDxfId="759" tableBorderDxfId="760">
  <tableColumns count="7">
    <tableColumn id="1" name="Aliment" headerRowDxfId="758" dataDxfId="757" totalsRowDxfId="756"/>
    <tableColumn id="2" name="Quantité" headerRowDxfId="755" dataDxfId="754" totalsRowDxfId="753"/>
    <tableColumn id="3" name="Unité" headerRowDxfId="752" dataDxfId="751" totalsRowDxfId="750">
      <calculatedColumnFormula>IF(Repas22[[#This Row],[Aliment]]="","",VLOOKUP(Repas22[[#This Row],[Aliment]],Liste_Aliments[],3,FALSE))</calculatedColumnFormula>
    </tableColumn>
    <tableColumn id="4" name="Kcal" totalsRowFunction="sum" headerRowDxfId="749" dataDxfId="748" totalsRowDxfId="747">
      <calculatedColumnFormula>IF(Repas22[[#This Row],[Aliment]]="","",(Repas22[[#This Row],[Quantité]]*VLOOKUP(Repas22[[#This Row],[Aliment]],Liste_Aliments[],4,FALSE))/VLOOKUP(Repas22[[#This Row],[Aliment]],Liste_Aliments[],2,FALSE))</calculatedColumnFormula>
    </tableColumn>
    <tableColumn id="5" name="Protéines" totalsRowFunction="sum" headerRowDxfId="746" dataDxfId="745" totalsRowDxfId="744">
      <calculatedColumnFormula>IF(Repas22[[#This Row],[Aliment]]="","",(Repas22[[#This Row],[Quantité]]*VLOOKUP(Repas22[[#This Row],[Aliment]],Liste_Aliments[],5,FALSE))/VLOOKUP(Repas22[[#This Row],[Aliment]],Liste_Aliments[],2,FALSE))</calculatedColumnFormula>
    </tableColumn>
    <tableColumn id="6" name="Glucides" totalsRowFunction="sum" headerRowDxfId="743" dataDxfId="742" totalsRowDxfId="741">
      <calculatedColumnFormula>IF(Repas22[[#This Row],[Aliment]]="","",(Repas22[[#This Row],[Quantité]]*VLOOKUP(Repas22[[#This Row],[Aliment]],Liste_Aliments[],6,FALSE))/VLOOKUP(Repas22[[#This Row],[Aliment]],Liste_Aliments[],2,FALSE))</calculatedColumnFormula>
    </tableColumn>
    <tableColumn id="7" name="Lipides" totalsRowFunction="sum" headerRowDxfId="740" dataDxfId="739" totalsRowDxfId="738">
      <calculatedColumnFormula>IF(Repas22[[#This Row],[Aliment]]="","",(Repas22[[#This Row],[Quantité]]*VLOOKUP(Repas22[[#This Row],[Aliment]],Liste_Aliments[],7,FALSE))/VLOOKUP(Repas22[[#This Row],[Aliment]],Liste_Aliments[],2,FALSE))</calculatedColumnFormula>
    </tableColumn>
  </tableColumns>
  <tableStyleInfo name="Vert" showFirstColumn="0" showLastColumn="0" showRowStripes="1" showColumnStripes="0"/>
</table>
</file>

<file path=xl/tables/table21.xml><?xml version="1.0" encoding="utf-8"?>
<table xmlns="http://schemas.openxmlformats.org/spreadsheetml/2006/main" id="22" name="Repas12" displayName="Repas12" ref="B6:H7" headerRowCount="0" insertRow="1" totalsRowCount="1" headerRowDxfId="737" dataDxfId="736" totalsRowDxfId="734" tableBorderDxfId="735">
  <sortState ref="B6:I21">
    <sortCondition ref="B6:B22"/>
  </sortState>
  <tableColumns count="7">
    <tableColumn id="1" name="Aliment" headerRowDxfId="733" dataDxfId="732" totalsRowDxfId="731"/>
    <tableColumn id="2" name="Quantité" headerRowDxfId="730" dataDxfId="729" totalsRowDxfId="728"/>
    <tableColumn id="3" name="Unité" headerRowDxfId="727" dataDxfId="726" totalsRowDxfId="725">
      <calculatedColumnFormula>IF(Repas12[[#This Row],[Aliment]]="","",VLOOKUP(Repas12[[#This Row],[Aliment]],Liste_Aliments[],3,FALSE))</calculatedColumnFormula>
    </tableColumn>
    <tableColumn id="4" name="Kcal" totalsRowFunction="sum" headerRowDxfId="724" dataDxfId="723" totalsRowDxfId="722">
      <calculatedColumnFormula>IF(Repas12[[#This Row],[Aliment]]="","",(Repas12[[#This Row],[Quantité]]*VLOOKUP(Repas12[[#This Row],[Aliment]],Liste_Aliments[],4,FALSE))/VLOOKUP(Repas12[[#This Row],[Aliment]],Liste_Aliments[],2,FALSE))</calculatedColumnFormula>
    </tableColumn>
    <tableColumn id="5" name="Protéines" totalsRowFunction="sum" headerRowDxfId="721" dataDxfId="720" totalsRowDxfId="719">
      <calculatedColumnFormula>IF(Repas12[[#This Row],[Aliment]]="","",(Repas12[[#This Row],[Quantité]]*VLOOKUP(Repas12[[#This Row],[Aliment]],Liste_Aliments[],5,FALSE))/VLOOKUP(Repas12[[#This Row],[Aliment]],Liste_Aliments[],2,FALSE))</calculatedColumnFormula>
    </tableColumn>
    <tableColumn id="6" name="Glucides" totalsRowFunction="sum" headerRowDxfId="718" dataDxfId="717" totalsRowDxfId="716">
      <calculatedColumnFormula>IF(Repas12[[#This Row],[Aliment]]="","",(Repas12[[#This Row],[Quantité]]*VLOOKUP(Repas12[[#This Row],[Aliment]],Liste_Aliments[],6,FALSE))/VLOOKUP(Repas12[[#This Row],[Aliment]],Liste_Aliments[],2,FALSE))</calculatedColumnFormula>
    </tableColumn>
    <tableColumn id="7" name="Lipides" totalsRowFunction="sum" headerRowDxfId="715" dataDxfId="714" totalsRowDxfId="713">
      <calculatedColumnFormula>IF(Repas12[[#This Row],[Aliment]]="","",(Repas12[[#This Row],[Quantité]]*VLOOKUP(Repas12[[#This Row],[Aliment]],Liste_Aliments[],7,FALSE))/VLOOKUP(Repas12[[#This Row],[Aliment]],Liste_Aliments[],2,FALSE))</calculatedColumnFormula>
    </tableColumn>
  </tableColumns>
  <tableStyleInfo name="Bleu foncé" showFirstColumn="0" showLastColumn="0" showRowStripes="1" showColumnStripes="0"/>
</table>
</file>

<file path=xl/tables/table22.xml><?xml version="1.0" encoding="utf-8"?>
<table xmlns="http://schemas.openxmlformats.org/spreadsheetml/2006/main" id="23" name="Repas33" displayName="Repas33" ref="B14:H15" headerRowCount="0" insertRow="1" totalsRowCount="1" headerRowDxfId="712" dataDxfId="711" totalsRowDxfId="709" tableBorderDxfId="710">
  <tableColumns count="7">
    <tableColumn id="1" name="Aliment" headerRowDxfId="708" dataDxfId="707" totalsRowDxfId="706"/>
    <tableColumn id="2" name="Quantité" headerRowDxfId="705" dataDxfId="704" totalsRowDxfId="703"/>
    <tableColumn id="3" name="Unité" headerRowDxfId="702" dataDxfId="701" totalsRowDxfId="700">
      <calculatedColumnFormula>IF(Repas33[[#This Row],[Aliment]]="","",VLOOKUP(Repas33[[#This Row],[Aliment]],Liste_Aliments[],3,FALSE))</calculatedColumnFormula>
    </tableColumn>
    <tableColumn id="4" name="Kcal" totalsRowFunction="sum" headerRowDxfId="699" dataDxfId="698" totalsRowDxfId="697">
      <calculatedColumnFormula>IF(Repas33[[#This Row],[Aliment]]="","",(Repas33[[#This Row],[Quantité]]*VLOOKUP(Repas33[[#This Row],[Aliment]],Liste_Aliments[],4,FALSE))/VLOOKUP(Repas33[[#This Row],[Aliment]],Liste_Aliments[],2,FALSE))</calculatedColumnFormula>
    </tableColumn>
    <tableColumn id="5" name="Protéines" totalsRowFunction="sum" headerRowDxfId="696" dataDxfId="695" totalsRowDxfId="694">
      <calculatedColumnFormula>IF(Repas33[[#This Row],[Aliment]]="","",(Repas33[[#This Row],[Quantité]]*VLOOKUP(Repas33[[#This Row],[Aliment]],Liste_Aliments[],5,FALSE))/VLOOKUP(Repas33[[#This Row],[Aliment]],Liste_Aliments[],2,FALSE))</calculatedColumnFormula>
    </tableColumn>
    <tableColumn id="6" name="Glucides" totalsRowFunction="sum" headerRowDxfId="693" dataDxfId="692" totalsRowDxfId="691">
      <calculatedColumnFormula>IF(Repas33[[#This Row],[Aliment]]="","",(Repas33[[#This Row],[Quantité]]*VLOOKUP(Repas33[[#This Row],[Aliment]],Liste_Aliments[],6,FALSE))/VLOOKUP(Repas33[[#This Row],[Aliment]],Liste_Aliments[],2,FALSE))</calculatedColumnFormula>
    </tableColumn>
    <tableColumn id="7" name="Lipides" totalsRowFunction="sum" headerRowDxfId="690" dataDxfId="689" totalsRowDxfId="688">
      <calculatedColumnFormula>IF(Repas33[[#This Row],[Aliment]]="","",(Repas33[[#This Row],[Quantité]]*VLOOKUP(Repas33[[#This Row],[Aliment]],Liste_Aliments[],7,FALSE))/VLOOKUP(Repas33[[#This Row],[Aliment]],Liste_Aliments[],2,FALSE))</calculatedColumnFormula>
    </tableColumn>
  </tableColumns>
  <tableStyleInfo name="Violet" showFirstColumn="0" showLastColumn="0" showRowStripes="1" showColumnStripes="0"/>
</table>
</file>

<file path=xl/tables/table23.xml><?xml version="1.0" encoding="utf-8"?>
<table xmlns="http://schemas.openxmlformats.org/spreadsheetml/2006/main" id="24" name="Repas43" displayName="Repas43" ref="B18:H19" headerRowCount="0" insertRow="1" totalsRowCount="1" headerRowDxfId="687" dataDxfId="686" totalsRowDxfId="684" tableBorderDxfId="685">
  <tableColumns count="7">
    <tableColumn id="1" name="Aliment" headerRowDxfId="683" dataDxfId="682" totalsRowDxfId="681"/>
    <tableColumn id="2" name="Quantité" headerRowDxfId="680" dataDxfId="679" totalsRowDxfId="678"/>
    <tableColumn id="3" name="Unité" headerRowDxfId="677" dataDxfId="676" totalsRowDxfId="675">
      <calculatedColumnFormula>IF(Repas43[[#This Row],[Aliment]]="","",VLOOKUP(Repas43[[#This Row],[Aliment]],Liste_Aliments[],3,FALSE))</calculatedColumnFormula>
    </tableColumn>
    <tableColumn id="4" name="Kcal" totalsRowFunction="sum" headerRowDxfId="674" dataDxfId="673" totalsRowDxfId="672">
      <calculatedColumnFormula>IF(Repas43[[#This Row],[Aliment]]="","",(Repas43[[#This Row],[Quantité]]*VLOOKUP(Repas43[[#This Row],[Aliment]],Liste_Aliments[],4,FALSE))/VLOOKUP(Repas43[[#This Row],[Aliment]],Liste_Aliments[],2,FALSE))</calculatedColumnFormula>
    </tableColumn>
    <tableColumn id="5" name="Protéines" totalsRowFunction="sum" headerRowDxfId="671" dataDxfId="670" totalsRowDxfId="669">
      <calculatedColumnFormula>IF(Repas43[[#This Row],[Aliment]]="","",(Repas43[[#This Row],[Quantité]]*VLOOKUP(Repas43[[#This Row],[Aliment]],Liste_Aliments[],5,FALSE))/VLOOKUP(Repas43[[#This Row],[Aliment]],Liste_Aliments[],2,FALSE))</calculatedColumnFormula>
    </tableColumn>
    <tableColumn id="6" name="Glucides" totalsRowFunction="sum" headerRowDxfId="668" dataDxfId="667" totalsRowDxfId="666">
      <calculatedColumnFormula>IF(Repas43[[#This Row],[Aliment]]="","",(Repas43[[#This Row],[Quantité]]*VLOOKUP(Repas43[[#This Row],[Aliment]],Liste_Aliments[],6,FALSE))/VLOOKUP(Repas43[[#This Row],[Aliment]],Liste_Aliments[],2,FALSE))</calculatedColumnFormula>
    </tableColumn>
    <tableColumn id="7" name="Lipides" totalsRowFunction="sum" headerRowDxfId="665" dataDxfId="664" totalsRowDxfId="663">
      <calculatedColumnFormula>IF(Repas43[[#This Row],[Aliment]]="","",(Repas43[[#This Row],[Quantité]]*VLOOKUP(Repas43[[#This Row],[Aliment]],Liste_Aliments[],7,FALSE))/VLOOKUP(Repas43[[#This Row],[Aliment]],Liste_Aliments[],2,FALSE))</calculatedColumnFormula>
    </tableColumn>
  </tableColumns>
  <tableStyleInfo name="Vert d'eau" showFirstColumn="0" showLastColumn="0" showRowStripes="1" showColumnStripes="0"/>
</table>
</file>

<file path=xl/tables/table24.xml><?xml version="1.0" encoding="utf-8"?>
<table xmlns="http://schemas.openxmlformats.org/spreadsheetml/2006/main" id="25" name="Repas53" displayName="Repas53" ref="B22:H23" headerRowCount="0" insertRow="1" totalsRowCount="1" headerRowDxfId="662" dataDxfId="661" totalsRowDxfId="659" tableBorderDxfId="660">
  <tableColumns count="7">
    <tableColumn id="1" name="Aliment" headerRowDxfId="658" dataDxfId="657" totalsRowDxfId="656"/>
    <tableColumn id="2" name="Quantité" headerRowDxfId="655" dataDxfId="654" totalsRowDxfId="653"/>
    <tableColumn id="3" name="Unité" headerRowDxfId="652" dataDxfId="651" totalsRowDxfId="650">
      <calculatedColumnFormula>IF(Repas53[[#This Row],[Aliment]]="","",VLOOKUP(Repas53[[#This Row],[Aliment]],Liste_Aliments[],3,FALSE))</calculatedColumnFormula>
    </tableColumn>
    <tableColumn id="4" name="Kcal" totalsRowFunction="sum" headerRowDxfId="649" dataDxfId="648" totalsRowDxfId="647">
      <calculatedColumnFormula>IF(Repas53[[#This Row],[Aliment]]="","",(Repas53[[#This Row],[Quantité]]*VLOOKUP(Repas53[[#This Row],[Aliment]],Liste_Aliments[],4,FALSE))/VLOOKUP(Repas53[[#This Row],[Aliment]],Liste_Aliments[],2,FALSE))</calculatedColumnFormula>
    </tableColumn>
    <tableColumn id="5" name="Protéines" totalsRowFunction="sum" headerRowDxfId="646" dataDxfId="645" totalsRowDxfId="644">
      <calculatedColumnFormula>IF(Repas53[[#This Row],[Aliment]]="","",(Repas53[[#This Row],[Quantité]]*VLOOKUP(Repas53[[#This Row],[Aliment]],Liste_Aliments[],5,FALSE))/VLOOKUP(Repas53[[#This Row],[Aliment]],Liste_Aliments[],2,FALSE))</calculatedColumnFormula>
    </tableColumn>
    <tableColumn id="6" name="Glucides" totalsRowFunction="sum" headerRowDxfId="643" dataDxfId="642" totalsRowDxfId="641">
      <calculatedColumnFormula>IF(Repas53[[#This Row],[Aliment]]="","",(Repas53[[#This Row],[Quantité]]*VLOOKUP(Repas53[[#This Row],[Aliment]],Liste_Aliments[],6,FALSE))/VLOOKUP(Repas53[[#This Row],[Aliment]],Liste_Aliments[],2,FALSE))</calculatedColumnFormula>
    </tableColumn>
    <tableColumn id="7" name="Lipides" totalsRowFunction="sum" headerRowDxfId="640" dataDxfId="639" totalsRowDxfId="638">
      <calculatedColumnFormula>IF(Repas53[[#This Row],[Aliment]]="","",(Repas53[[#This Row],[Quantité]]*VLOOKUP(Repas53[[#This Row],[Aliment]],Liste_Aliments[],7,FALSE))/VLOOKUP(Repas53[[#This Row],[Aliment]],Liste_Aliments[],2,FALSE))</calculatedColumnFormula>
    </tableColumn>
  </tableColumns>
  <tableStyleInfo name="Orange" showFirstColumn="0" showLastColumn="0" showRowStripes="1" showColumnStripes="0"/>
</table>
</file>

<file path=xl/tables/table25.xml><?xml version="1.0" encoding="utf-8"?>
<table xmlns="http://schemas.openxmlformats.org/spreadsheetml/2006/main" id="26" name="Repas63" displayName="Repas63" ref="B26:H27" headerRowCount="0" insertRow="1" totalsRowCount="1" headerRowDxfId="637" dataDxfId="636" totalsRowDxfId="634" tableBorderDxfId="635">
  <tableColumns count="7">
    <tableColumn id="1" name="Aliment" headerRowDxfId="633" dataDxfId="632" totalsRowDxfId="631"/>
    <tableColumn id="2" name="Quantité" headerRowDxfId="630" dataDxfId="629" totalsRowDxfId="628"/>
    <tableColumn id="3" name="Unité" headerRowDxfId="627" dataDxfId="626" totalsRowDxfId="625">
      <calculatedColumnFormula>IF(Repas63[[#This Row],[Aliment]]="","",VLOOKUP(Repas63[[#This Row],[Aliment]],Liste_Aliments[],3,FALSE))</calculatedColumnFormula>
    </tableColumn>
    <tableColumn id="4" name="Kcal" totalsRowFunction="sum" headerRowDxfId="624" dataDxfId="623" totalsRowDxfId="622">
      <calculatedColumnFormula>IF(Repas63[[#This Row],[Aliment]]="","",(Repas63[[#This Row],[Quantité]]*VLOOKUP(Repas63[[#This Row],[Aliment]],Liste_Aliments[],4,FALSE))/VLOOKUP(Repas63[[#This Row],[Aliment]],Liste_Aliments[],2,FALSE))</calculatedColumnFormula>
    </tableColumn>
    <tableColumn id="5" name="Protéines" totalsRowFunction="sum" headerRowDxfId="621" dataDxfId="620" totalsRowDxfId="619">
      <calculatedColumnFormula>IF(Repas63[[#This Row],[Aliment]]="","",(Repas63[[#This Row],[Quantité]]*VLOOKUP(Repas63[[#This Row],[Aliment]],Liste_Aliments[],5,FALSE))/VLOOKUP(Repas63[[#This Row],[Aliment]],Liste_Aliments[],2,FALSE))</calculatedColumnFormula>
    </tableColumn>
    <tableColumn id="6" name="Glucides" totalsRowFunction="sum" headerRowDxfId="618" dataDxfId="617" totalsRowDxfId="616">
      <calculatedColumnFormula>IF(Repas63[[#This Row],[Aliment]]="","",(Repas63[[#This Row],[Quantité]]*VLOOKUP(Repas63[[#This Row],[Aliment]],Liste_Aliments[],6,FALSE))/VLOOKUP(Repas63[[#This Row],[Aliment]],Liste_Aliments[],2,FALSE))</calculatedColumnFormula>
    </tableColumn>
    <tableColumn id="7" name="Lipides" totalsRowFunction="sum" headerRowDxfId="615" dataDxfId="614" totalsRowDxfId="613">
      <calculatedColumnFormula>IF(Repas63[[#This Row],[Aliment]]="","",(Repas63[[#This Row],[Quantité]]*VLOOKUP(Repas63[[#This Row],[Aliment]],Liste_Aliments[],7,FALSE))/VLOOKUP(Repas63[[#This Row],[Aliment]],Liste_Aliments[],2,FALSE))</calculatedColumnFormula>
    </tableColumn>
  </tableColumns>
  <tableStyleInfo name="Bleu foncé" showFirstColumn="0" showLastColumn="0" showRowStripes="1" showColumnStripes="0"/>
</table>
</file>

<file path=xl/tables/table26.xml><?xml version="1.0" encoding="utf-8"?>
<table xmlns="http://schemas.openxmlformats.org/spreadsheetml/2006/main" id="27" name="Repas73" displayName="Repas73" ref="B30:H31" headerRowCount="0" insertRow="1" totalsRowCount="1" headerRowDxfId="612" dataDxfId="611" totalsRowDxfId="610">
  <tableColumns count="7">
    <tableColumn id="1" name="Aliment" headerRowDxfId="609" dataDxfId="608" totalsRowDxfId="607"/>
    <tableColumn id="2" name="Quantité" headerRowDxfId="606" dataDxfId="605" totalsRowDxfId="604"/>
    <tableColumn id="3" name="Unité" headerRowDxfId="603" dataDxfId="602" totalsRowDxfId="601">
      <calculatedColumnFormula>IF(Repas73[[#This Row],[Aliment]]="","",VLOOKUP(Repas73[[#This Row],[Aliment]],Liste_Aliments[],3,FALSE))</calculatedColumnFormula>
    </tableColumn>
    <tableColumn id="4" name="Kcal" totalsRowFunction="sum" headerRowDxfId="600" dataDxfId="599" totalsRowDxfId="598">
      <calculatedColumnFormula>IF(Repas73[[#This Row],[Aliment]]="","",(Repas73[[#This Row],[Quantité]]*VLOOKUP(Repas73[[#This Row],[Aliment]],Liste_Aliments[],4,FALSE))/VLOOKUP(Repas73[[#This Row],[Aliment]],Liste_Aliments[],2,FALSE))</calculatedColumnFormula>
    </tableColumn>
    <tableColumn id="5" name="Protéines" totalsRowFunction="sum" headerRowDxfId="597" dataDxfId="596" totalsRowDxfId="595">
      <calculatedColumnFormula>IF(Repas73[[#This Row],[Aliment]]="","",(Repas73[[#This Row],[Quantité]]*VLOOKUP(Repas73[[#This Row],[Aliment]],Liste_Aliments[],5,FALSE))/VLOOKUP(Repas73[[#This Row],[Aliment]],Liste_Aliments[],2,FALSE))</calculatedColumnFormula>
    </tableColumn>
    <tableColumn id="6" name="Glucides" totalsRowFunction="sum" headerRowDxfId="594" dataDxfId="593" totalsRowDxfId="592">
      <calculatedColumnFormula>IF(Repas73[[#This Row],[Aliment]]="","",(Repas73[[#This Row],[Quantité]]*VLOOKUP(Repas73[[#This Row],[Aliment]],Liste_Aliments[],6,FALSE))/VLOOKUP(Repas73[[#This Row],[Aliment]],Liste_Aliments[],2,FALSE))</calculatedColumnFormula>
    </tableColumn>
    <tableColumn id="7" name="Lipides" totalsRowFunction="sum" headerRowDxfId="591" dataDxfId="590" totalsRowDxfId="589">
      <calculatedColumnFormula>IF(Repas73[[#This Row],[Aliment]]="","",(Repas73[[#This Row],[Quantité]]*VLOOKUP(Repas73[[#This Row],[Aliment]],Liste_Aliments[],7,FALSE))/VLOOKUP(Repas73[[#This Row],[Aliment]],Liste_Aliments[],2,FALSE))</calculatedColumnFormula>
    </tableColumn>
  </tableColumns>
  <tableStyleInfo name="Vert" showFirstColumn="0" showLastColumn="0" showRowStripes="1" showColumnStripes="0"/>
</table>
</file>

<file path=xl/tables/table27.xml><?xml version="1.0" encoding="utf-8"?>
<table xmlns="http://schemas.openxmlformats.org/spreadsheetml/2006/main" id="28" name="Repas23" displayName="Repas23" ref="B10:H11" headerRowCount="0" insertRow="1" totalsRowCount="1" headerRowDxfId="588" dataDxfId="587" totalsRowDxfId="585" tableBorderDxfId="586">
  <tableColumns count="7">
    <tableColumn id="1" name="Aliment" headerRowDxfId="584" dataDxfId="583" totalsRowDxfId="582"/>
    <tableColumn id="2" name="Quantité" headerRowDxfId="581" dataDxfId="580" totalsRowDxfId="579"/>
    <tableColumn id="3" name="Unité" headerRowDxfId="578" dataDxfId="577" totalsRowDxfId="576"/>
    <tableColumn id="4" name="Kcal" totalsRowFunction="sum" headerRowDxfId="575" dataDxfId="574" totalsRowDxfId="573"/>
    <tableColumn id="5" name="Protéines" totalsRowFunction="sum" headerRowDxfId="572" dataDxfId="571" totalsRowDxfId="570"/>
    <tableColumn id="6" name="Glucides" totalsRowFunction="sum" headerRowDxfId="569" dataDxfId="568" totalsRowDxfId="567"/>
    <tableColumn id="7" name="Lipides" totalsRowFunction="sum" headerRowDxfId="566" dataDxfId="565" totalsRowDxfId="564"/>
  </tableColumns>
  <tableStyleInfo name="Vert" showFirstColumn="0" showLastColumn="0" showRowStripes="1" showColumnStripes="0"/>
</table>
</file>

<file path=xl/tables/table28.xml><?xml version="1.0" encoding="utf-8"?>
<table xmlns="http://schemas.openxmlformats.org/spreadsheetml/2006/main" id="29" name="Repas13" displayName="Repas13" ref="B6:H7" headerRowCount="0" insertRow="1" totalsRowCount="1" headerRowDxfId="563" dataDxfId="562" totalsRowDxfId="560" tableBorderDxfId="561">
  <sortState ref="B6:I21">
    <sortCondition ref="B6:B22"/>
  </sortState>
  <tableColumns count="7">
    <tableColumn id="1" name="Aliment" headerRowDxfId="559" dataDxfId="558" totalsRowDxfId="557"/>
    <tableColumn id="2" name="Quantité" headerRowDxfId="556" dataDxfId="555" totalsRowDxfId="554"/>
    <tableColumn id="3" name="Unité" headerRowDxfId="553" dataDxfId="552" totalsRowDxfId="551">
      <calculatedColumnFormula>IF(Repas13[[#This Row],[Aliment]]="","",VLOOKUP(Repas13[[#This Row],[Aliment]],Liste_Aliments[],3,FALSE))</calculatedColumnFormula>
    </tableColumn>
    <tableColumn id="4" name="Kcal" totalsRowFunction="sum" headerRowDxfId="550" dataDxfId="549" totalsRowDxfId="548">
      <calculatedColumnFormula>IF(Repas13[[#This Row],[Aliment]]="","",(Repas13[[#This Row],[Quantité]]*VLOOKUP(Repas13[[#This Row],[Aliment]],Liste_Aliments[],4,FALSE))/VLOOKUP(Repas13[[#This Row],[Aliment]],Liste_Aliments[],2,FALSE))</calculatedColumnFormula>
    </tableColumn>
    <tableColumn id="5" name="Protéines" totalsRowFunction="sum" headerRowDxfId="547" dataDxfId="546" totalsRowDxfId="545">
      <calculatedColumnFormula>IF(Repas13[[#This Row],[Aliment]]="","",(Repas13[[#This Row],[Quantité]]*VLOOKUP(Repas13[[#This Row],[Aliment]],Liste_Aliments[],5,FALSE))/VLOOKUP(Repas13[[#This Row],[Aliment]],Liste_Aliments[],2,FALSE))</calculatedColumnFormula>
    </tableColumn>
    <tableColumn id="6" name="Glucides" totalsRowFunction="sum" headerRowDxfId="544" dataDxfId="543" totalsRowDxfId="542">
      <calculatedColumnFormula>IF(Repas13[[#This Row],[Aliment]]="","",(Repas13[[#This Row],[Quantité]]*VLOOKUP(Repas13[[#This Row],[Aliment]],Liste_Aliments[],6,FALSE))/VLOOKUP(Repas13[[#This Row],[Aliment]],Liste_Aliments[],2,FALSE))</calculatedColumnFormula>
    </tableColumn>
    <tableColumn id="7" name="Lipides" totalsRowFunction="sum" headerRowDxfId="541" dataDxfId="540" totalsRowDxfId="539">
      <calculatedColumnFormula>IF(Repas13[[#This Row],[Aliment]]="","",(Repas13[[#This Row],[Quantité]]*VLOOKUP(Repas13[[#This Row],[Aliment]],Liste_Aliments[],7,FALSE))/VLOOKUP(Repas13[[#This Row],[Aliment]],Liste_Aliments[],2,FALSE))</calculatedColumnFormula>
    </tableColumn>
  </tableColumns>
  <tableStyleInfo name="Bleu foncé" showFirstColumn="0" showLastColumn="0" showRowStripes="1" showColumnStripes="0"/>
</table>
</file>

<file path=xl/tables/table29.xml><?xml version="1.0" encoding="utf-8"?>
<table xmlns="http://schemas.openxmlformats.org/spreadsheetml/2006/main" id="30" name="Repas34" displayName="Repas34" ref="B14:H15" headerRowCount="0" insertRow="1" totalsRowCount="1" headerRowDxfId="538" dataDxfId="537" totalsRowDxfId="535" tableBorderDxfId="536">
  <tableColumns count="7">
    <tableColumn id="1" name="Aliment" headerRowDxfId="534" dataDxfId="533" totalsRowDxfId="532"/>
    <tableColumn id="2" name="Quantité" headerRowDxfId="531" dataDxfId="530" totalsRowDxfId="529"/>
    <tableColumn id="3" name="Unité" headerRowDxfId="528" dataDxfId="527" totalsRowDxfId="526"/>
    <tableColumn id="4" name="Kcal" totalsRowFunction="sum" headerRowDxfId="525" dataDxfId="524" totalsRowDxfId="523"/>
    <tableColumn id="5" name="Protéines" totalsRowFunction="sum" headerRowDxfId="522" dataDxfId="521" totalsRowDxfId="520"/>
    <tableColumn id="6" name="Glucides" totalsRowFunction="sum" headerRowDxfId="519" dataDxfId="518" totalsRowDxfId="517"/>
    <tableColumn id="7" name="Lipides" totalsRowFunction="sum" headerRowDxfId="516" dataDxfId="515" totalsRowDxfId="514"/>
  </tableColumns>
  <tableStyleInfo name="Violet" showFirstColumn="0" showLastColumn="0" showRowStripes="1" showColumnStripes="0"/>
</table>
</file>

<file path=xl/tables/table30.xml><?xml version="1.0" encoding="utf-8"?>
<table xmlns="http://schemas.openxmlformats.org/spreadsheetml/2006/main" id="31" name="Repas44" displayName="Repas44" ref="B18:H19" headerRowCount="0" insertRow="1" totalsRowCount="1" headerRowDxfId="513" dataDxfId="512" totalsRowDxfId="510" tableBorderDxfId="511">
  <tableColumns count="7">
    <tableColumn id="1" name="Aliment" headerRowDxfId="509" dataDxfId="508" totalsRowDxfId="507"/>
    <tableColumn id="2" name="Quantité" headerRowDxfId="506" dataDxfId="505" totalsRowDxfId="504"/>
    <tableColumn id="3" name="Unité" headerRowDxfId="503" dataDxfId="502" totalsRowDxfId="501">
      <calculatedColumnFormula>IF(Repas44[[#This Row],[Aliment]]="","",VLOOKUP(Repas44[[#This Row],[Aliment]],Liste_Aliments[],3,FALSE))</calculatedColumnFormula>
    </tableColumn>
    <tableColumn id="4" name="Kcal" totalsRowFunction="sum" headerRowDxfId="500" dataDxfId="499" totalsRowDxfId="498">
      <calculatedColumnFormula>IF(Repas44[[#This Row],[Aliment]]="","",(Repas44[[#This Row],[Quantité]]*VLOOKUP(Repas44[[#This Row],[Aliment]],Liste_Aliments[],4,FALSE))/VLOOKUP(Repas44[[#This Row],[Aliment]],Liste_Aliments[],2,FALSE))</calculatedColumnFormula>
    </tableColumn>
    <tableColumn id="5" name="Protéines" totalsRowFunction="sum" headerRowDxfId="497" dataDxfId="496" totalsRowDxfId="495">
      <calculatedColumnFormula>IF(Repas44[[#This Row],[Aliment]]="","",(Repas44[[#This Row],[Quantité]]*VLOOKUP(Repas44[[#This Row],[Aliment]],Liste_Aliments[],5,FALSE))/VLOOKUP(Repas44[[#This Row],[Aliment]],Liste_Aliments[],2,FALSE))</calculatedColumnFormula>
    </tableColumn>
    <tableColumn id="6" name="Glucides" totalsRowFunction="sum" headerRowDxfId="494" dataDxfId="493" totalsRowDxfId="492">
      <calculatedColumnFormula>IF(Repas44[[#This Row],[Aliment]]="","",(Repas44[[#This Row],[Quantité]]*VLOOKUP(Repas44[[#This Row],[Aliment]],Liste_Aliments[],6,FALSE))/VLOOKUP(Repas44[[#This Row],[Aliment]],Liste_Aliments[],2,FALSE))</calculatedColumnFormula>
    </tableColumn>
    <tableColumn id="7" name="Lipides" totalsRowFunction="sum" headerRowDxfId="491" dataDxfId="490" totalsRowDxfId="489">
      <calculatedColumnFormula>IF(Repas44[[#This Row],[Aliment]]="","",(Repas44[[#This Row],[Quantité]]*VLOOKUP(Repas44[[#This Row],[Aliment]],Liste_Aliments[],7,FALSE))/VLOOKUP(Repas44[[#This Row],[Aliment]],Liste_Aliments[],2,FALSE))</calculatedColumnFormula>
    </tableColumn>
  </tableColumns>
  <tableStyleInfo name="Vert d'eau" showFirstColumn="0" showLastColumn="0" showRowStripes="1" showColumnStripes="0"/>
</table>
</file>

<file path=xl/tables/table31.xml><?xml version="1.0" encoding="utf-8"?>
<table xmlns="http://schemas.openxmlformats.org/spreadsheetml/2006/main" id="32" name="Repas54" displayName="Repas54" ref="B22:H23" headerRowCount="0" insertRow="1" totalsRowCount="1" headerRowDxfId="488" dataDxfId="487" totalsRowDxfId="485" tableBorderDxfId="486">
  <tableColumns count="7">
    <tableColumn id="1" name="Aliment" headerRowDxfId="484" dataDxfId="483" totalsRowDxfId="482"/>
    <tableColumn id="2" name="Quantité" headerRowDxfId="481" dataDxfId="480" totalsRowDxfId="479"/>
    <tableColumn id="3" name="Unité" headerRowDxfId="478" dataDxfId="477" totalsRowDxfId="476">
      <calculatedColumnFormula>IF(Repas54[[#This Row],[Aliment]]="","",VLOOKUP(Repas54[[#This Row],[Aliment]],Liste_Aliments[],3,FALSE))</calculatedColumnFormula>
    </tableColumn>
    <tableColumn id="4" name="Kcal" totalsRowFunction="sum" headerRowDxfId="475" dataDxfId="474" totalsRowDxfId="473">
      <calculatedColumnFormula>IF(Repas54[[#This Row],[Aliment]]="","",(Repas54[[#This Row],[Quantité]]*VLOOKUP(Repas54[[#This Row],[Aliment]],Liste_Aliments[],4,FALSE))/VLOOKUP(Repas54[[#This Row],[Aliment]],Liste_Aliments[],2,FALSE))</calculatedColumnFormula>
    </tableColumn>
    <tableColumn id="5" name="Protéines" totalsRowFunction="sum" headerRowDxfId="472" dataDxfId="471" totalsRowDxfId="470">
      <calculatedColumnFormula>IF(Repas54[[#This Row],[Aliment]]="","",(Repas54[[#This Row],[Quantité]]*VLOOKUP(Repas54[[#This Row],[Aliment]],Liste_Aliments[],5,FALSE))/VLOOKUP(Repas54[[#This Row],[Aliment]],Liste_Aliments[],2,FALSE))</calculatedColumnFormula>
    </tableColumn>
    <tableColumn id="6" name="Glucides" totalsRowFunction="sum" headerRowDxfId="469" dataDxfId="468" totalsRowDxfId="467">
      <calculatedColumnFormula>IF(Repas54[[#This Row],[Aliment]]="","",(Repas54[[#This Row],[Quantité]]*VLOOKUP(Repas54[[#This Row],[Aliment]],Liste_Aliments[],6,FALSE))/VLOOKUP(Repas54[[#This Row],[Aliment]],Liste_Aliments[],2,FALSE))</calculatedColumnFormula>
    </tableColumn>
    <tableColumn id="7" name="Lipides" totalsRowFunction="sum" headerRowDxfId="466" dataDxfId="465" totalsRowDxfId="464">
      <calculatedColumnFormula>IF(Repas54[[#This Row],[Aliment]]="","",(Repas54[[#This Row],[Quantité]]*VLOOKUP(Repas54[[#This Row],[Aliment]],Liste_Aliments[],7,FALSE))/VLOOKUP(Repas54[[#This Row],[Aliment]],Liste_Aliments[],2,FALSE))</calculatedColumnFormula>
    </tableColumn>
  </tableColumns>
  <tableStyleInfo name="Orange" showFirstColumn="0" showLastColumn="0" showRowStripes="1" showColumnStripes="0"/>
</table>
</file>

<file path=xl/tables/table32.xml><?xml version="1.0" encoding="utf-8"?>
<table xmlns="http://schemas.openxmlformats.org/spreadsheetml/2006/main" id="33" name="Repas64" displayName="Repas64" ref="B26:H27" headerRowCount="0" insertRow="1" totalsRowCount="1" headerRowDxfId="463" dataDxfId="462" totalsRowDxfId="460" tableBorderDxfId="461">
  <tableColumns count="7">
    <tableColumn id="1" name="Aliment" headerRowDxfId="459" dataDxfId="458" totalsRowDxfId="457"/>
    <tableColumn id="2" name="Quantité" headerRowDxfId="456" dataDxfId="455" totalsRowDxfId="454"/>
    <tableColumn id="3" name="Unité" headerRowDxfId="453" dataDxfId="452" totalsRowDxfId="451">
      <calculatedColumnFormula>IF(Repas64[[#This Row],[Aliment]]="","",VLOOKUP(Repas64[[#This Row],[Aliment]],Liste_Aliments[],3,FALSE))</calculatedColumnFormula>
    </tableColumn>
    <tableColumn id="4" name="Kcal" totalsRowFunction="sum" headerRowDxfId="450" dataDxfId="449" totalsRowDxfId="448">
      <calculatedColumnFormula>IF(Repas64[[#This Row],[Aliment]]="","",(Repas64[[#This Row],[Quantité]]*VLOOKUP(Repas64[[#This Row],[Aliment]],Liste_Aliments[],4,FALSE))/VLOOKUP(Repas64[[#This Row],[Aliment]],Liste_Aliments[],2,FALSE))</calculatedColumnFormula>
    </tableColumn>
    <tableColumn id="5" name="Protéines" totalsRowFunction="sum" headerRowDxfId="447" dataDxfId="446" totalsRowDxfId="445">
      <calculatedColumnFormula>IF(Repas64[[#This Row],[Aliment]]="","",(Repas64[[#This Row],[Quantité]]*VLOOKUP(Repas64[[#This Row],[Aliment]],Liste_Aliments[],5,FALSE))/VLOOKUP(Repas64[[#This Row],[Aliment]],Liste_Aliments[],2,FALSE))</calculatedColumnFormula>
    </tableColumn>
    <tableColumn id="6" name="Glucides" totalsRowFunction="sum" headerRowDxfId="444" dataDxfId="443" totalsRowDxfId="442">
      <calculatedColumnFormula>IF(Repas64[[#This Row],[Aliment]]="","",(Repas64[[#This Row],[Quantité]]*VLOOKUP(Repas64[[#This Row],[Aliment]],Liste_Aliments[],6,FALSE))/VLOOKUP(Repas64[[#This Row],[Aliment]],Liste_Aliments[],2,FALSE))</calculatedColumnFormula>
    </tableColumn>
    <tableColumn id="7" name="Lipides" totalsRowFunction="sum" headerRowDxfId="441" dataDxfId="440" totalsRowDxfId="439">
      <calculatedColumnFormula>IF(Repas64[[#This Row],[Aliment]]="","",(Repas64[[#This Row],[Quantité]]*VLOOKUP(Repas64[[#This Row],[Aliment]],Liste_Aliments[],7,FALSE))/VLOOKUP(Repas64[[#This Row],[Aliment]],Liste_Aliments[],2,FALSE))</calculatedColumnFormula>
    </tableColumn>
  </tableColumns>
  <tableStyleInfo name="Bleu foncé" showFirstColumn="0" showLastColumn="0" showRowStripes="1" showColumnStripes="0"/>
</table>
</file>

<file path=xl/tables/table33.xml><?xml version="1.0" encoding="utf-8"?>
<table xmlns="http://schemas.openxmlformats.org/spreadsheetml/2006/main" id="34" name="Repas74" displayName="Repas74" ref="B30:H31" headerRowCount="0" insertRow="1" totalsRowCount="1" headerRowDxfId="438" dataDxfId="437" totalsRowDxfId="436">
  <tableColumns count="7">
    <tableColumn id="1" name="Aliment" headerRowDxfId="435" dataDxfId="434" totalsRowDxfId="433"/>
    <tableColumn id="2" name="Quantité" headerRowDxfId="432" dataDxfId="431" totalsRowDxfId="430"/>
    <tableColumn id="3" name="Unité" headerRowDxfId="429" dataDxfId="428" totalsRowDxfId="427">
      <calculatedColumnFormula>IF(Repas74[[#This Row],[Aliment]]="","",VLOOKUP(Repas74[[#This Row],[Aliment]],Liste_Aliments[],3,FALSE))</calculatedColumnFormula>
    </tableColumn>
    <tableColumn id="4" name="Kcal" totalsRowFunction="sum" headerRowDxfId="426" dataDxfId="425" totalsRowDxfId="424">
      <calculatedColumnFormula>IF(Repas74[[#This Row],[Aliment]]="","",(Repas74[[#This Row],[Quantité]]*VLOOKUP(Repas74[[#This Row],[Aliment]],Liste_Aliments[],4,FALSE))/VLOOKUP(Repas74[[#This Row],[Aliment]],Liste_Aliments[],2,FALSE))</calculatedColumnFormula>
    </tableColumn>
    <tableColumn id="5" name="Protéines" totalsRowFunction="sum" headerRowDxfId="423" dataDxfId="422" totalsRowDxfId="421">
      <calculatedColumnFormula>IF(Repas74[[#This Row],[Aliment]]="","",(Repas74[[#This Row],[Quantité]]*VLOOKUP(Repas74[[#This Row],[Aliment]],Liste_Aliments[],5,FALSE))/VLOOKUP(Repas74[[#This Row],[Aliment]],Liste_Aliments[],2,FALSE))</calculatedColumnFormula>
    </tableColumn>
    <tableColumn id="6" name="Glucides" totalsRowFunction="sum" headerRowDxfId="420" dataDxfId="419" totalsRowDxfId="418">
      <calculatedColumnFormula>IF(Repas74[[#This Row],[Aliment]]="","",(Repas74[[#This Row],[Quantité]]*VLOOKUP(Repas74[[#This Row],[Aliment]],Liste_Aliments[],6,FALSE))/VLOOKUP(Repas74[[#This Row],[Aliment]],Liste_Aliments[],2,FALSE))</calculatedColumnFormula>
    </tableColumn>
    <tableColumn id="7" name="Lipides" totalsRowFunction="sum" headerRowDxfId="417" dataDxfId="416" totalsRowDxfId="415">
      <calculatedColumnFormula>IF(Repas74[[#This Row],[Aliment]]="","",(Repas74[[#This Row],[Quantité]]*VLOOKUP(Repas74[[#This Row],[Aliment]],Liste_Aliments[],7,FALSE))/VLOOKUP(Repas74[[#This Row],[Aliment]],Liste_Aliments[],2,FALSE))</calculatedColumnFormula>
    </tableColumn>
  </tableColumns>
  <tableStyleInfo name="Vert" showFirstColumn="0" showLastColumn="0" showRowStripes="1" showColumnStripes="0"/>
</table>
</file>

<file path=xl/tables/table34.xml><?xml version="1.0" encoding="utf-8"?>
<table xmlns="http://schemas.openxmlformats.org/spreadsheetml/2006/main" id="35" name="Repas24" displayName="Repas24" ref="B10:H11" headerRowCount="0" insertRow="1" totalsRowCount="1" headerRowDxfId="414" dataDxfId="413" totalsRowDxfId="411" tableBorderDxfId="412">
  <tableColumns count="7">
    <tableColumn id="1" name="Aliment" headerRowDxfId="410" dataDxfId="409" totalsRowDxfId="408"/>
    <tableColumn id="2" name="Quantité" headerRowDxfId="407" dataDxfId="406" totalsRowDxfId="405"/>
    <tableColumn id="3" name="Unité" headerRowDxfId="404" dataDxfId="403" totalsRowDxfId="402"/>
    <tableColumn id="4" name="Kcal" totalsRowFunction="sum" headerRowDxfId="401" dataDxfId="400" totalsRowDxfId="399"/>
    <tableColumn id="5" name="Protéines" totalsRowFunction="sum" headerRowDxfId="398" dataDxfId="397" totalsRowDxfId="396"/>
    <tableColumn id="6" name="Glucides" totalsRowFunction="sum" headerRowDxfId="395" dataDxfId="394" totalsRowDxfId="393"/>
    <tableColumn id="7" name="Lipides" totalsRowFunction="sum" headerRowDxfId="392" dataDxfId="391" totalsRowDxfId="390"/>
  </tableColumns>
  <tableStyleInfo name="Vert" showFirstColumn="0" showLastColumn="0" showRowStripes="1" showColumnStripes="0"/>
</table>
</file>

<file path=xl/tables/table35.xml><?xml version="1.0" encoding="utf-8"?>
<table xmlns="http://schemas.openxmlformats.org/spreadsheetml/2006/main" id="36" name="Repas14" displayName="Repas14" ref="B6:H7" headerRowCount="0" insertRow="1" totalsRowCount="1" headerRowDxfId="389" dataDxfId="388" totalsRowDxfId="386" tableBorderDxfId="387">
  <sortState ref="B6:I21">
    <sortCondition ref="B6:B22"/>
  </sortState>
  <tableColumns count="7">
    <tableColumn id="1" name="Aliment" headerRowDxfId="385" dataDxfId="384" totalsRowDxfId="383"/>
    <tableColumn id="2" name="Quantité" headerRowDxfId="382" dataDxfId="381" totalsRowDxfId="380"/>
    <tableColumn id="3" name="Unité" headerRowDxfId="379" dataDxfId="378" totalsRowDxfId="377">
      <calculatedColumnFormula>IF(Repas14[[#This Row],[Aliment]]="","",VLOOKUP(Repas14[[#This Row],[Aliment]],Liste_Aliments[],3,FALSE))</calculatedColumnFormula>
    </tableColumn>
    <tableColumn id="4" name="Kcal" totalsRowFunction="sum" headerRowDxfId="376" dataDxfId="375" totalsRowDxfId="374">
      <calculatedColumnFormula>IF(Repas14[[#This Row],[Aliment]]="","",(Repas14[[#This Row],[Quantité]]*VLOOKUP(Repas14[[#This Row],[Aliment]],Liste_Aliments[],4,FALSE))/VLOOKUP(Repas14[[#This Row],[Aliment]],Liste_Aliments[],2,FALSE))</calculatedColumnFormula>
    </tableColumn>
    <tableColumn id="5" name="Protéines" totalsRowFunction="sum" headerRowDxfId="373" dataDxfId="372" totalsRowDxfId="371">
      <calculatedColumnFormula>IF(Repas14[[#This Row],[Aliment]]="","",(Repas14[[#This Row],[Quantité]]*VLOOKUP(Repas14[[#This Row],[Aliment]],Liste_Aliments[],5,FALSE))/VLOOKUP(Repas14[[#This Row],[Aliment]],Liste_Aliments[],2,FALSE))</calculatedColumnFormula>
    </tableColumn>
    <tableColumn id="6" name="Glucides" totalsRowFunction="sum" headerRowDxfId="370" dataDxfId="369" totalsRowDxfId="368">
      <calculatedColumnFormula>IF(Repas14[[#This Row],[Aliment]]="","",(Repas14[[#This Row],[Quantité]]*VLOOKUP(Repas14[[#This Row],[Aliment]],Liste_Aliments[],6,FALSE))/VLOOKUP(Repas14[[#This Row],[Aliment]],Liste_Aliments[],2,FALSE))</calculatedColumnFormula>
    </tableColumn>
    <tableColumn id="7" name="Lipides" totalsRowFunction="sum" headerRowDxfId="367" dataDxfId="366" totalsRowDxfId="365">
      <calculatedColumnFormula>IF(Repas14[[#This Row],[Aliment]]="","",(Repas14[[#This Row],[Quantité]]*VLOOKUP(Repas14[[#This Row],[Aliment]],Liste_Aliments[],7,FALSE))/VLOOKUP(Repas14[[#This Row],[Aliment]],Liste_Aliments[],2,FALSE))</calculatedColumnFormula>
    </tableColumn>
  </tableColumns>
  <tableStyleInfo name="Bleu foncé" showFirstColumn="0" showLastColumn="0" showRowStripes="1" showColumnStripes="0"/>
</table>
</file>

<file path=xl/tables/table36.xml><?xml version="1.0" encoding="utf-8"?>
<table xmlns="http://schemas.openxmlformats.org/spreadsheetml/2006/main" id="37" name="Repas35" displayName="Repas35" ref="B14:H15" headerRowCount="0" insertRow="1" totalsRowCount="1" headerRowDxfId="364" dataDxfId="363" totalsRowDxfId="361" tableBorderDxfId="362">
  <tableColumns count="7">
    <tableColumn id="1" name="Aliment" headerRowDxfId="360" dataDxfId="359" totalsRowDxfId="358"/>
    <tableColumn id="2" name="Quantité" headerRowDxfId="357" dataDxfId="356" totalsRowDxfId="355"/>
    <tableColumn id="3" name="Unité" headerRowDxfId="354" dataDxfId="353" totalsRowDxfId="352">
      <calculatedColumnFormula>IF(Repas35[[#This Row],[Aliment]]="","",VLOOKUP(Repas35[[#This Row],[Aliment]],Liste_Aliments[],3,FALSE))</calculatedColumnFormula>
    </tableColumn>
    <tableColumn id="4" name="Kcal" totalsRowFunction="sum" headerRowDxfId="351" dataDxfId="350" totalsRowDxfId="349">
      <calculatedColumnFormula>IF(Repas35[[#This Row],[Aliment]]="","",(Repas35[[#This Row],[Quantité]]*VLOOKUP(Repas35[[#This Row],[Aliment]],Liste_Aliments[],4,FALSE))/VLOOKUP(Repas35[[#This Row],[Aliment]],Liste_Aliments[],2,FALSE))</calculatedColumnFormula>
    </tableColumn>
    <tableColumn id="5" name="Protéines" totalsRowFunction="sum" headerRowDxfId="348" dataDxfId="347" totalsRowDxfId="346">
      <calculatedColumnFormula>IF(Repas35[[#This Row],[Aliment]]="","",(Repas35[[#This Row],[Quantité]]*VLOOKUP(Repas35[[#This Row],[Aliment]],Liste_Aliments[],5,FALSE))/VLOOKUP(Repas35[[#This Row],[Aliment]],Liste_Aliments[],2,FALSE))</calculatedColumnFormula>
    </tableColumn>
    <tableColumn id="6" name="Glucides" totalsRowFunction="sum" headerRowDxfId="345" dataDxfId="344" totalsRowDxfId="343">
      <calculatedColumnFormula>IF(Repas35[[#This Row],[Aliment]]="","",(Repas35[[#This Row],[Quantité]]*VLOOKUP(Repas35[[#This Row],[Aliment]],Liste_Aliments[],6,FALSE))/VLOOKUP(Repas35[[#This Row],[Aliment]],Liste_Aliments[],2,FALSE))</calculatedColumnFormula>
    </tableColumn>
    <tableColumn id="7" name="Lipides" totalsRowFunction="sum" headerRowDxfId="342" dataDxfId="341" totalsRowDxfId="340">
      <calculatedColumnFormula>IF(Repas35[[#This Row],[Aliment]]="","",(Repas35[[#This Row],[Quantité]]*VLOOKUP(Repas35[[#This Row],[Aliment]],Liste_Aliments[],7,FALSE))/VLOOKUP(Repas35[[#This Row],[Aliment]],Liste_Aliments[],2,FALSE))</calculatedColumnFormula>
    </tableColumn>
  </tableColumns>
  <tableStyleInfo name="Violet" showFirstColumn="0" showLastColumn="0" showRowStripes="1" showColumnStripes="0"/>
</table>
</file>

<file path=xl/tables/table37.xml><?xml version="1.0" encoding="utf-8"?>
<table xmlns="http://schemas.openxmlformats.org/spreadsheetml/2006/main" id="38" name="Repas45" displayName="Repas45" ref="B18:H19" headerRowCount="0" insertRow="1" totalsRowCount="1" headerRowDxfId="339" dataDxfId="338" totalsRowDxfId="336" tableBorderDxfId="337">
  <tableColumns count="7">
    <tableColumn id="1" name="Aliment" headerRowDxfId="335" dataDxfId="334" totalsRowDxfId="333"/>
    <tableColumn id="2" name="Quantité" headerRowDxfId="332" dataDxfId="331" totalsRowDxfId="330"/>
    <tableColumn id="3" name="Unité" headerRowDxfId="329" dataDxfId="328" totalsRowDxfId="327">
      <calculatedColumnFormula>IF(Repas45[[#This Row],[Aliment]]="","",VLOOKUP(Repas45[[#This Row],[Aliment]],Liste_Aliments[],3,FALSE))</calculatedColumnFormula>
    </tableColumn>
    <tableColumn id="4" name="Kcal" totalsRowFunction="sum" headerRowDxfId="326" dataDxfId="325" totalsRowDxfId="324">
      <calculatedColumnFormula>IF(Repas45[[#This Row],[Aliment]]="","",(Repas45[[#This Row],[Quantité]]*VLOOKUP(Repas45[[#This Row],[Aliment]],Liste_Aliments[],4,FALSE))/VLOOKUP(Repas45[[#This Row],[Aliment]],Liste_Aliments[],2,FALSE))</calculatedColumnFormula>
    </tableColumn>
    <tableColumn id="5" name="Protéines" totalsRowFunction="sum" headerRowDxfId="323" dataDxfId="322" totalsRowDxfId="321">
      <calculatedColumnFormula>IF(Repas45[[#This Row],[Aliment]]="","",(Repas45[[#This Row],[Quantité]]*VLOOKUP(Repas45[[#This Row],[Aliment]],Liste_Aliments[],5,FALSE))/VLOOKUP(Repas45[[#This Row],[Aliment]],Liste_Aliments[],2,FALSE))</calculatedColumnFormula>
    </tableColumn>
    <tableColumn id="6" name="Glucides" totalsRowFunction="sum" headerRowDxfId="320" dataDxfId="319" totalsRowDxfId="318">
      <calculatedColumnFormula>IF(Repas45[[#This Row],[Aliment]]="","",(Repas45[[#This Row],[Quantité]]*VLOOKUP(Repas45[[#This Row],[Aliment]],Liste_Aliments[],6,FALSE))/VLOOKUP(Repas45[[#This Row],[Aliment]],Liste_Aliments[],2,FALSE))</calculatedColumnFormula>
    </tableColumn>
    <tableColumn id="7" name="Lipides" totalsRowFunction="sum" headerRowDxfId="317" dataDxfId="316" totalsRowDxfId="315">
      <calculatedColumnFormula>IF(Repas45[[#This Row],[Aliment]]="","",(Repas45[[#This Row],[Quantité]]*VLOOKUP(Repas45[[#This Row],[Aliment]],Liste_Aliments[],7,FALSE))/VLOOKUP(Repas45[[#This Row],[Aliment]],Liste_Aliments[],2,FALSE))</calculatedColumnFormula>
    </tableColumn>
  </tableColumns>
  <tableStyleInfo name="Vert d'eau" showFirstColumn="0" showLastColumn="0" showRowStripes="1" showColumnStripes="0"/>
</table>
</file>

<file path=xl/tables/table38.xml><?xml version="1.0" encoding="utf-8"?>
<table xmlns="http://schemas.openxmlformats.org/spreadsheetml/2006/main" id="39" name="Repas55" displayName="Repas55" ref="B22:H23" headerRowCount="0" insertRow="1" totalsRowCount="1" headerRowDxfId="314" dataDxfId="313" totalsRowDxfId="311" tableBorderDxfId="312">
  <tableColumns count="7">
    <tableColumn id="1" name="Aliment" headerRowDxfId="310" dataDxfId="309" totalsRowDxfId="308"/>
    <tableColumn id="2" name="Quantité" headerRowDxfId="307" dataDxfId="306" totalsRowDxfId="305"/>
    <tableColumn id="3" name="Unité" headerRowDxfId="304" dataDxfId="303" totalsRowDxfId="302">
      <calculatedColumnFormula>IF(Repas55[[#This Row],[Aliment]]="","",VLOOKUP(Repas55[[#This Row],[Aliment]],Liste_Aliments[],3,FALSE))</calculatedColumnFormula>
    </tableColumn>
    <tableColumn id="4" name="Kcal" totalsRowFunction="sum" headerRowDxfId="301" dataDxfId="300" totalsRowDxfId="299">
      <calculatedColumnFormula>IF(Repas55[[#This Row],[Aliment]]="","",(Repas55[[#This Row],[Quantité]]*VLOOKUP(Repas55[[#This Row],[Aliment]],Liste_Aliments[],4,FALSE))/VLOOKUP(Repas55[[#This Row],[Aliment]],Liste_Aliments[],2,FALSE))</calculatedColumnFormula>
    </tableColumn>
    <tableColumn id="5" name="Protéines" totalsRowFunction="sum" headerRowDxfId="298" dataDxfId="297" totalsRowDxfId="296">
      <calculatedColumnFormula>IF(Repas55[[#This Row],[Aliment]]="","",(Repas55[[#This Row],[Quantité]]*VLOOKUP(Repas55[[#This Row],[Aliment]],Liste_Aliments[],5,FALSE))/VLOOKUP(Repas55[[#This Row],[Aliment]],Liste_Aliments[],2,FALSE))</calculatedColumnFormula>
    </tableColumn>
    <tableColumn id="6" name="Glucides" totalsRowFunction="sum" headerRowDxfId="295" dataDxfId="294" totalsRowDxfId="293">
      <calculatedColumnFormula>IF(Repas55[[#This Row],[Aliment]]="","",(Repas55[[#This Row],[Quantité]]*VLOOKUP(Repas55[[#This Row],[Aliment]],Liste_Aliments[],6,FALSE))/VLOOKUP(Repas55[[#This Row],[Aliment]],Liste_Aliments[],2,FALSE))</calculatedColumnFormula>
    </tableColumn>
    <tableColumn id="7" name="Lipides" totalsRowFunction="sum" headerRowDxfId="292" dataDxfId="291" totalsRowDxfId="290">
      <calculatedColumnFormula>IF(Repas55[[#This Row],[Aliment]]="","",(Repas55[[#This Row],[Quantité]]*VLOOKUP(Repas55[[#This Row],[Aliment]],Liste_Aliments[],7,FALSE))/VLOOKUP(Repas55[[#This Row],[Aliment]],Liste_Aliments[],2,FALSE))</calculatedColumnFormula>
    </tableColumn>
  </tableColumns>
  <tableStyleInfo name="Orange" showFirstColumn="0" showLastColumn="0" showRowStripes="1" showColumnStripes="0"/>
</table>
</file>

<file path=xl/tables/table39.xml><?xml version="1.0" encoding="utf-8"?>
<table xmlns="http://schemas.openxmlformats.org/spreadsheetml/2006/main" id="40" name="Repas65" displayName="Repas65" ref="B26:H27" headerRowCount="0" insertRow="1" totalsRowCount="1" headerRowDxfId="289" dataDxfId="288" totalsRowDxfId="286" tableBorderDxfId="287">
  <tableColumns count="7">
    <tableColumn id="1" name="Aliment" headerRowDxfId="285" dataDxfId="284" totalsRowDxfId="283"/>
    <tableColumn id="2" name="Quantité" headerRowDxfId="282" dataDxfId="281" totalsRowDxfId="280"/>
    <tableColumn id="3" name="Unité" headerRowDxfId="279" dataDxfId="278" totalsRowDxfId="277">
      <calculatedColumnFormula>IF(Repas65[[#This Row],[Aliment]]="","",VLOOKUP(Repas65[[#This Row],[Aliment]],Liste_Aliments[],3,FALSE))</calculatedColumnFormula>
    </tableColumn>
    <tableColumn id="4" name="Kcal" totalsRowFunction="sum" headerRowDxfId="276" dataDxfId="275" totalsRowDxfId="274">
      <calculatedColumnFormula>IF(Repas65[[#This Row],[Aliment]]="","",(Repas65[[#This Row],[Quantité]]*VLOOKUP(Repas65[[#This Row],[Aliment]],Liste_Aliments[],4,FALSE))/VLOOKUP(Repas65[[#This Row],[Aliment]],Liste_Aliments[],2,FALSE))</calculatedColumnFormula>
    </tableColumn>
    <tableColumn id="5" name="Protéines" totalsRowFunction="sum" headerRowDxfId="273" dataDxfId="272" totalsRowDxfId="271">
      <calculatedColumnFormula>IF(Repas65[[#This Row],[Aliment]]="","",(Repas65[[#This Row],[Quantité]]*VLOOKUP(Repas65[[#This Row],[Aliment]],Liste_Aliments[],5,FALSE))/VLOOKUP(Repas65[[#This Row],[Aliment]],Liste_Aliments[],2,FALSE))</calculatedColumnFormula>
    </tableColumn>
    <tableColumn id="6" name="Glucides" totalsRowFunction="sum" headerRowDxfId="270" dataDxfId="269" totalsRowDxfId="268">
      <calculatedColumnFormula>IF(Repas65[[#This Row],[Aliment]]="","",(Repas65[[#This Row],[Quantité]]*VLOOKUP(Repas65[[#This Row],[Aliment]],Liste_Aliments[],6,FALSE))/VLOOKUP(Repas65[[#This Row],[Aliment]],Liste_Aliments[],2,FALSE))</calculatedColumnFormula>
    </tableColumn>
    <tableColumn id="7" name="Lipides" totalsRowFunction="sum" headerRowDxfId="267" dataDxfId="266" totalsRowDxfId="265">
      <calculatedColumnFormula>IF(Repas65[[#This Row],[Aliment]]="","",(Repas65[[#This Row],[Quantité]]*VLOOKUP(Repas65[[#This Row],[Aliment]],Liste_Aliments[],7,FALSE))/VLOOKUP(Repas65[[#This Row],[Aliment]],Liste_Aliments[],2,FALSE))</calculatedColumnFormula>
    </tableColumn>
  </tableColumns>
  <tableStyleInfo name="Bleu foncé" showFirstColumn="0" showLastColumn="0" showRowStripes="1" showColumnStripes="0"/>
</table>
</file>

<file path=xl/tables/table40.xml><?xml version="1.0" encoding="utf-8"?>
<table xmlns="http://schemas.openxmlformats.org/spreadsheetml/2006/main" id="41" name="Repas75" displayName="Repas75" ref="B30:H31" headerRowCount="0" insertRow="1" totalsRowCount="1" headerRowDxfId="264" dataDxfId="263" totalsRowDxfId="262">
  <tableColumns count="7">
    <tableColumn id="1" name="Aliment" headerRowDxfId="261" dataDxfId="260" totalsRowDxfId="259"/>
    <tableColumn id="2" name="Quantité" headerRowDxfId="258" dataDxfId="257" totalsRowDxfId="256"/>
    <tableColumn id="3" name="Unité" headerRowDxfId="255" dataDxfId="254" totalsRowDxfId="253">
      <calculatedColumnFormula>IF(Repas75[[#This Row],[Aliment]]="","",VLOOKUP(Repas75[[#This Row],[Aliment]],Liste_Aliments[],3,FALSE))</calculatedColumnFormula>
    </tableColumn>
    <tableColumn id="4" name="Kcal" totalsRowFunction="sum" headerRowDxfId="252" dataDxfId="251" totalsRowDxfId="250">
      <calculatedColumnFormula>IF(Repas75[[#This Row],[Aliment]]="","",(Repas75[[#This Row],[Quantité]]*VLOOKUP(Repas75[[#This Row],[Aliment]],Liste_Aliments[],4,FALSE))/VLOOKUP(Repas75[[#This Row],[Aliment]],Liste_Aliments[],2,FALSE))</calculatedColumnFormula>
    </tableColumn>
    <tableColumn id="5" name="Protéines" totalsRowFunction="sum" headerRowDxfId="249" dataDxfId="248" totalsRowDxfId="247">
      <calculatedColumnFormula>IF(Repas75[[#This Row],[Aliment]]="","",(Repas75[[#This Row],[Quantité]]*VLOOKUP(Repas75[[#This Row],[Aliment]],Liste_Aliments[],5,FALSE))/VLOOKUP(Repas75[[#This Row],[Aliment]],Liste_Aliments[],2,FALSE))</calculatedColumnFormula>
    </tableColumn>
    <tableColumn id="6" name="Glucides" totalsRowFunction="sum" headerRowDxfId="246" dataDxfId="245" totalsRowDxfId="244">
      <calculatedColumnFormula>IF(Repas75[[#This Row],[Aliment]]="","",(Repas75[[#This Row],[Quantité]]*VLOOKUP(Repas75[[#This Row],[Aliment]],Liste_Aliments[],6,FALSE))/VLOOKUP(Repas75[[#This Row],[Aliment]],Liste_Aliments[],2,FALSE))</calculatedColumnFormula>
    </tableColumn>
    <tableColumn id="7" name="Lipides" totalsRowFunction="sum" headerRowDxfId="243" dataDxfId="242" totalsRowDxfId="241">
      <calculatedColumnFormula>IF(Repas75[[#This Row],[Aliment]]="","",(Repas75[[#This Row],[Quantité]]*VLOOKUP(Repas75[[#This Row],[Aliment]],Liste_Aliments[],7,FALSE))/VLOOKUP(Repas75[[#This Row],[Aliment]],Liste_Aliments[],2,FALSE))</calculatedColumnFormula>
    </tableColumn>
  </tableColumns>
  <tableStyleInfo name="Vert" showFirstColumn="0" showLastColumn="0" showRowStripes="1" showColumnStripes="0"/>
</table>
</file>

<file path=xl/tables/table41.xml><?xml version="1.0" encoding="utf-8"?>
<table xmlns="http://schemas.openxmlformats.org/spreadsheetml/2006/main" id="42" name="Repas25" displayName="Repas25" ref="B10:H11" headerRowCount="0" insertRow="1" totalsRowCount="1" headerRowDxfId="240" dataDxfId="239" totalsRowDxfId="237" tableBorderDxfId="238">
  <tableColumns count="7">
    <tableColumn id="1" name="Aliment" headerRowDxfId="236" dataDxfId="235" totalsRowDxfId="234"/>
    <tableColumn id="2" name="Quantité" headerRowDxfId="233" dataDxfId="232" totalsRowDxfId="231"/>
    <tableColumn id="3" name="Unité" headerRowDxfId="230" dataDxfId="229" totalsRowDxfId="228"/>
    <tableColumn id="4" name="Kcal" totalsRowFunction="sum" headerRowDxfId="227" dataDxfId="226" totalsRowDxfId="225"/>
    <tableColumn id="5" name="Protéines" totalsRowFunction="sum" headerRowDxfId="224" dataDxfId="223" totalsRowDxfId="222"/>
    <tableColumn id="6" name="Glucides" totalsRowFunction="sum" headerRowDxfId="221" dataDxfId="220" totalsRowDxfId="219"/>
    <tableColumn id="7" name="Lipides" totalsRowFunction="sum" headerRowDxfId="218" dataDxfId="217" totalsRowDxfId="216"/>
  </tableColumns>
  <tableStyleInfo name="Vert" showFirstColumn="0" showLastColumn="0" showRowStripes="1" showColumnStripes="0"/>
</table>
</file>

<file path=xl/tables/table42.xml><?xml version="1.0" encoding="utf-8"?>
<table xmlns="http://schemas.openxmlformats.org/spreadsheetml/2006/main" id="43" name="Repas15" displayName="Repas15" ref="B6:H7" headerRowCount="0" insertRow="1" totalsRowCount="1" headerRowDxfId="215" dataDxfId="214" totalsRowDxfId="212" tableBorderDxfId="213">
  <sortState ref="B6:I21">
    <sortCondition ref="B6:B22"/>
  </sortState>
  <tableColumns count="7">
    <tableColumn id="1" name="Aliment" headerRowDxfId="211" dataDxfId="210" totalsRowDxfId="209"/>
    <tableColumn id="2" name="Quantité" headerRowDxfId="208" dataDxfId="207" totalsRowDxfId="206"/>
    <tableColumn id="3" name="Unité" headerRowDxfId="205" dataDxfId="204" totalsRowDxfId="203">
      <calculatedColumnFormula>IF(Repas15[[#This Row],[Aliment]]="","",VLOOKUP(Repas15[[#This Row],[Aliment]],Liste_Aliments[],3,FALSE))</calculatedColumnFormula>
    </tableColumn>
    <tableColumn id="4" name="Kcal" totalsRowFunction="sum" headerRowDxfId="202" dataDxfId="201" totalsRowDxfId="200">
      <calculatedColumnFormula>IF(Repas15[[#This Row],[Aliment]]="","",(Repas15[[#This Row],[Quantité]]*VLOOKUP(Repas15[[#This Row],[Aliment]],Liste_Aliments[],4,FALSE))/VLOOKUP(Repas15[[#This Row],[Aliment]],Liste_Aliments[],2,FALSE))</calculatedColumnFormula>
    </tableColumn>
    <tableColumn id="5" name="Protéines" totalsRowFunction="sum" headerRowDxfId="199" dataDxfId="198" totalsRowDxfId="197">
      <calculatedColumnFormula>IF(Repas15[[#This Row],[Aliment]]="","",(Repas15[[#This Row],[Quantité]]*VLOOKUP(Repas15[[#This Row],[Aliment]],Liste_Aliments[],5,FALSE))/VLOOKUP(Repas15[[#This Row],[Aliment]],Liste_Aliments[],2,FALSE))</calculatedColumnFormula>
    </tableColumn>
    <tableColumn id="6" name="Glucides" totalsRowFunction="sum" headerRowDxfId="196" dataDxfId="195" totalsRowDxfId="194">
      <calculatedColumnFormula>IF(Repas15[[#This Row],[Aliment]]="","",(Repas15[[#This Row],[Quantité]]*VLOOKUP(Repas15[[#This Row],[Aliment]],Liste_Aliments[],6,FALSE))/VLOOKUP(Repas15[[#This Row],[Aliment]],Liste_Aliments[],2,FALSE))</calculatedColumnFormula>
    </tableColumn>
    <tableColumn id="7" name="Lipides" totalsRowFunction="sum" headerRowDxfId="193" dataDxfId="192" totalsRowDxfId="191">
      <calculatedColumnFormula>IF(Repas15[[#This Row],[Aliment]]="","",(Repas15[[#This Row],[Quantité]]*VLOOKUP(Repas15[[#This Row],[Aliment]],Liste_Aliments[],7,FALSE))/VLOOKUP(Repas15[[#This Row],[Aliment]],Liste_Aliments[],2,FALSE))</calculatedColumnFormula>
    </tableColumn>
  </tableColumns>
  <tableStyleInfo name="Bleu foncé" showFirstColumn="0" showLastColumn="0" showRowStripes="1" showColumnStripes="0"/>
</table>
</file>

<file path=xl/tables/table43.xml><?xml version="1.0" encoding="utf-8"?>
<table xmlns="http://schemas.openxmlformats.org/spreadsheetml/2006/main" id="44" name="Repas36" displayName="Repas36" ref="B14:H15" headerRowCount="0" insertRow="1" totalsRowCount="1" headerRowDxfId="190" dataDxfId="189" totalsRowDxfId="187" tableBorderDxfId="188">
  <tableColumns count="7">
    <tableColumn id="1" name="Aliment" headerRowDxfId="186" dataDxfId="185" totalsRowDxfId="184"/>
    <tableColumn id="2" name="Quantité" headerRowDxfId="183" dataDxfId="182" totalsRowDxfId="181"/>
    <tableColumn id="3" name="Unité" headerRowDxfId="180" dataDxfId="179" totalsRowDxfId="178"/>
    <tableColumn id="4" name="Kcal" totalsRowFunction="sum" headerRowDxfId="177" dataDxfId="176" totalsRowDxfId="175"/>
    <tableColumn id="5" name="Protéines" totalsRowFunction="sum" headerRowDxfId="174" dataDxfId="173" totalsRowDxfId="172"/>
    <tableColumn id="6" name="Glucides" totalsRowFunction="sum" headerRowDxfId="171" dataDxfId="170" totalsRowDxfId="169"/>
    <tableColumn id="7" name="Lipides" totalsRowFunction="sum" headerRowDxfId="168" dataDxfId="167" totalsRowDxfId="166"/>
  </tableColumns>
  <tableStyleInfo name="Violet" showFirstColumn="0" showLastColumn="0" showRowStripes="1" showColumnStripes="0"/>
</table>
</file>

<file path=xl/tables/table44.xml><?xml version="1.0" encoding="utf-8"?>
<table xmlns="http://schemas.openxmlformats.org/spreadsheetml/2006/main" id="45" name="Repas46" displayName="Repas46" ref="B18:H19" headerRowCount="0" insertRow="1" totalsRowCount="1" headerRowDxfId="165" dataDxfId="164" totalsRowDxfId="162" tableBorderDxfId="163">
  <tableColumns count="7">
    <tableColumn id="1" name="Aliment" headerRowDxfId="161" dataDxfId="160" totalsRowDxfId="159"/>
    <tableColumn id="2" name="Quantité" headerRowDxfId="158" dataDxfId="157" totalsRowDxfId="156"/>
    <tableColumn id="3" name="Unité" headerRowDxfId="155" dataDxfId="154" totalsRowDxfId="153">
      <calculatedColumnFormula>IF(Repas46[[#This Row],[Aliment]]="","",VLOOKUP(Repas46[[#This Row],[Aliment]],Liste_Aliments[],3,FALSE))</calculatedColumnFormula>
    </tableColumn>
    <tableColumn id="4" name="Kcal" totalsRowFunction="sum" headerRowDxfId="152" dataDxfId="151" totalsRowDxfId="150">
      <calculatedColumnFormula>IF(Repas46[[#This Row],[Aliment]]="","",(Repas46[[#This Row],[Quantité]]*VLOOKUP(Repas46[[#This Row],[Aliment]],Liste_Aliments[],4,FALSE))/VLOOKUP(Repas46[[#This Row],[Aliment]],Liste_Aliments[],2,FALSE))</calculatedColumnFormula>
    </tableColumn>
    <tableColumn id="5" name="Protéines" totalsRowFunction="sum" headerRowDxfId="149" dataDxfId="148" totalsRowDxfId="147">
      <calculatedColumnFormula>IF(Repas46[[#This Row],[Aliment]]="","",(Repas46[[#This Row],[Quantité]]*VLOOKUP(Repas46[[#This Row],[Aliment]],Liste_Aliments[],5,FALSE))/VLOOKUP(Repas46[[#This Row],[Aliment]],Liste_Aliments[],2,FALSE))</calculatedColumnFormula>
    </tableColumn>
    <tableColumn id="6" name="Glucides" totalsRowFunction="sum" headerRowDxfId="146" dataDxfId="145" totalsRowDxfId="144">
      <calculatedColumnFormula>IF(Repas46[[#This Row],[Aliment]]="","",(Repas46[[#This Row],[Quantité]]*VLOOKUP(Repas46[[#This Row],[Aliment]],Liste_Aliments[],6,FALSE))/VLOOKUP(Repas46[[#This Row],[Aliment]],Liste_Aliments[],2,FALSE))</calculatedColumnFormula>
    </tableColumn>
    <tableColumn id="7" name="Lipides" totalsRowFunction="sum" headerRowDxfId="143" dataDxfId="142" totalsRowDxfId="141">
      <calculatedColumnFormula>IF(Repas46[[#This Row],[Aliment]]="","",(Repas46[[#This Row],[Quantité]]*VLOOKUP(Repas46[[#This Row],[Aliment]],Liste_Aliments[],7,FALSE))/VLOOKUP(Repas46[[#This Row],[Aliment]],Liste_Aliments[],2,FALSE))</calculatedColumnFormula>
    </tableColumn>
  </tableColumns>
  <tableStyleInfo name="Vert d'eau" showFirstColumn="0" showLastColumn="0" showRowStripes="1" showColumnStripes="0"/>
</table>
</file>

<file path=xl/tables/table45.xml><?xml version="1.0" encoding="utf-8"?>
<table xmlns="http://schemas.openxmlformats.org/spreadsheetml/2006/main" id="46" name="Repas56" displayName="Repas56" ref="B22:H23" headerRowCount="0" insertRow="1" totalsRowCount="1" headerRowDxfId="140" dataDxfId="139" totalsRowDxfId="137" tableBorderDxfId="138">
  <tableColumns count="7">
    <tableColumn id="1" name="Aliment" headerRowDxfId="136" dataDxfId="135" totalsRowDxfId="134"/>
    <tableColumn id="2" name="Quantité" headerRowDxfId="133" dataDxfId="132" totalsRowDxfId="131"/>
    <tableColumn id="3" name="Unité" headerRowDxfId="130" dataDxfId="129" totalsRowDxfId="128">
      <calculatedColumnFormula>IF(Repas56[[#This Row],[Aliment]]="","",VLOOKUP(Repas56[[#This Row],[Aliment]],Liste_Aliments[],3,FALSE))</calculatedColumnFormula>
    </tableColumn>
    <tableColumn id="4" name="Kcal" totalsRowFunction="sum" headerRowDxfId="127" dataDxfId="126" totalsRowDxfId="125">
      <calculatedColumnFormula>IF(Repas56[[#This Row],[Aliment]]="","",(Repas56[[#This Row],[Quantité]]*VLOOKUP(Repas56[[#This Row],[Aliment]],Liste_Aliments[],4,FALSE))/VLOOKUP(Repas56[[#This Row],[Aliment]],Liste_Aliments[],2,FALSE))</calculatedColumnFormula>
    </tableColumn>
    <tableColumn id="5" name="Protéines" totalsRowFunction="sum" headerRowDxfId="124" dataDxfId="123" totalsRowDxfId="122">
      <calculatedColumnFormula>IF(Repas56[[#This Row],[Aliment]]="","",(Repas56[[#This Row],[Quantité]]*VLOOKUP(Repas56[[#This Row],[Aliment]],Liste_Aliments[],5,FALSE))/VLOOKUP(Repas56[[#This Row],[Aliment]],Liste_Aliments[],2,FALSE))</calculatedColumnFormula>
    </tableColumn>
    <tableColumn id="6" name="Glucides" totalsRowFunction="sum" headerRowDxfId="121" dataDxfId="120" totalsRowDxfId="119">
      <calculatedColumnFormula>IF(Repas56[[#This Row],[Aliment]]="","",(Repas56[[#This Row],[Quantité]]*VLOOKUP(Repas56[[#This Row],[Aliment]],Liste_Aliments[],6,FALSE))/VLOOKUP(Repas56[[#This Row],[Aliment]],Liste_Aliments[],2,FALSE))</calculatedColumnFormula>
    </tableColumn>
    <tableColumn id="7" name="Lipides" totalsRowFunction="sum" headerRowDxfId="118" dataDxfId="117" totalsRowDxfId="116">
      <calculatedColumnFormula>IF(Repas56[[#This Row],[Aliment]]="","",(Repas56[[#This Row],[Quantité]]*VLOOKUP(Repas56[[#This Row],[Aliment]],Liste_Aliments[],7,FALSE))/VLOOKUP(Repas56[[#This Row],[Aliment]],Liste_Aliments[],2,FALSE))</calculatedColumnFormula>
    </tableColumn>
  </tableColumns>
  <tableStyleInfo name="Orange" showFirstColumn="0" showLastColumn="0" showRowStripes="1" showColumnStripes="0"/>
</table>
</file>

<file path=xl/tables/table46.xml><?xml version="1.0" encoding="utf-8"?>
<table xmlns="http://schemas.openxmlformats.org/spreadsheetml/2006/main" id="47" name="Repas66" displayName="Repas66" ref="B26:H27" headerRowCount="0" insertRow="1" totalsRowCount="1" headerRowDxfId="115" dataDxfId="114" totalsRowDxfId="112" tableBorderDxfId="113">
  <tableColumns count="7">
    <tableColumn id="1" name="Aliment" headerRowDxfId="111" dataDxfId="110" totalsRowDxfId="109"/>
    <tableColumn id="2" name="Quantité" headerRowDxfId="108" dataDxfId="107" totalsRowDxfId="106"/>
    <tableColumn id="3" name="Unité" headerRowDxfId="105" dataDxfId="104" totalsRowDxfId="103">
      <calculatedColumnFormula>IF(Repas66[[#This Row],[Aliment]]="","",VLOOKUP(Repas66[[#This Row],[Aliment]],Liste_Aliments[],3,FALSE))</calculatedColumnFormula>
    </tableColumn>
    <tableColumn id="4" name="Kcal" totalsRowFunction="sum" headerRowDxfId="102" dataDxfId="101" totalsRowDxfId="100">
      <calculatedColumnFormula>IF(Repas66[[#This Row],[Aliment]]="","",(Repas66[[#This Row],[Quantité]]*VLOOKUP(Repas66[[#This Row],[Aliment]],Liste_Aliments[],4,FALSE))/VLOOKUP(Repas66[[#This Row],[Aliment]],Liste_Aliments[],2,FALSE))</calculatedColumnFormula>
    </tableColumn>
    <tableColumn id="5" name="Protéines" totalsRowFunction="sum" headerRowDxfId="99" dataDxfId="98" totalsRowDxfId="97">
      <calculatedColumnFormula>IF(Repas66[[#This Row],[Aliment]]="","",(Repas66[[#This Row],[Quantité]]*VLOOKUP(Repas66[[#This Row],[Aliment]],Liste_Aliments[],5,FALSE))/VLOOKUP(Repas66[[#This Row],[Aliment]],Liste_Aliments[],2,FALSE))</calculatedColumnFormula>
    </tableColumn>
    <tableColumn id="6" name="Glucides" totalsRowFunction="sum" headerRowDxfId="96" dataDxfId="95" totalsRowDxfId="94">
      <calculatedColumnFormula>IF(Repas66[[#This Row],[Aliment]]="","",(Repas66[[#This Row],[Quantité]]*VLOOKUP(Repas66[[#This Row],[Aliment]],Liste_Aliments[],6,FALSE))/VLOOKUP(Repas66[[#This Row],[Aliment]],Liste_Aliments[],2,FALSE))</calculatedColumnFormula>
    </tableColumn>
    <tableColumn id="7" name="Lipides" totalsRowFunction="sum" headerRowDxfId="93" dataDxfId="92" totalsRowDxfId="91">
      <calculatedColumnFormula>IF(Repas66[[#This Row],[Aliment]]="","",(Repas66[[#This Row],[Quantité]]*VLOOKUP(Repas66[[#This Row],[Aliment]],Liste_Aliments[],7,FALSE))/VLOOKUP(Repas66[[#This Row],[Aliment]],Liste_Aliments[],2,FALSE))</calculatedColumnFormula>
    </tableColumn>
  </tableColumns>
  <tableStyleInfo name="Bleu foncé" showFirstColumn="0" showLastColumn="0" showRowStripes="1" showColumnStripes="0"/>
</table>
</file>

<file path=xl/tables/table47.xml><?xml version="1.0" encoding="utf-8"?>
<table xmlns="http://schemas.openxmlformats.org/spreadsheetml/2006/main" id="48" name="Repas76" displayName="Repas76" ref="B30:H31" headerRowCount="0" insertRow="1" totalsRowCount="1" headerRowDxfId="90" dataDxfId="89" totalsRowDxfId="88">
  <tableColumns count="7">
    <tableColumn id="1" name="Aliment" headerRowDxfId="87" dataDxfId="86" totalsRowDxfId="85"/>
    <tableColumn id="2" name="Quantité" headerRowDxfId="84" dataDxfId="83" totalsRowDxfId="82"/>
    <tableColumn id="3" name="Unité" headerRowDxfId="81" dataDxfId="80" totalsRowDxfId="79">
      <calculatedColumnFormula>IF(Repas76[[#This Row],[Aliment]]="","",VLOOKUP(Repas76[[#This Row],[Aliment]],Liste_Aliments[],3,FALSE))</calculatedColumnFormula>
    </tableColumn>
    <tableColumn id="4" name="Kcal" totalsRowFunction="sum" headerRowDxfId="78" dataDxfId="77" totalsRowDxfId="76">
      <calculatedColumnFormula>IF(Repas76[[#This Row],[Aliment]]="","",(Repas76[[#This Row],[Quantité]]*VLOOKUP(Repas76[[#This Row],[Aliment]],Liste_Aliments[],4,FALSE))/VLOOKUP(Repas76[[#This Row],[Aliment]],Liste_Aliments[],2,FALSE))</calculatedColumnFormula>
    </tableColumn>
    <tableColumn id="5" name="Protéines" totalsRowFunction="sum" headerRowDxfId="75" dataDxfId="74" totalsRowDxfId="73">
      <calculatedColumnFormula>IF(Repas76[[#This Row],[Aliment]]="","",(Repas76[[#This Row],[Quantité]]*VLOOKUP(Repas76[[#This Row],[Aliment]],Liste_Aliments[],5,FALSE))/VLOOKUP(Repas76[[#This Row],[Aliment]],Liste_Aliments[],2,FALSE))</calculatedColumnFormula>
    </tableColumn>
    <tableColumn id="6" name="Glucides" totalsRowFunction="sum" headerRowDxfId="72" dataDxfId="71" totalsRowDxfId="70">
      <calculatedColumnFormula>IF(Repas76[[#This Row],[Aliment]]="","",(Repas76[[#This Row],[Quantité]]*VLOOKUP(Repas76[[#This Row],[Aliment]],Liste_Aliments[],6,FALSE))/VLOOKUP(Repas76[[#This Row],[Aliment]],Liste_Aliments[],2,FALSE))</calculatedColumnFormula>
    </tableColumn>
    <tableColumn id="7" name="Lipides" totalsRowFunction="sum" headerRowDxfId="69" dataDxfId="68" totalsRowDxfId="67">
      <calculatedColumnFormula>IF(Repas76[[#This Row],[Aliment]]="","",(Repas76[[#This Row],[Quantité]]*VLOOKUP(Repas76[[#This Row],[Aliment]],Liste_Aliments[],7,FALSE))/VLOOKUP(Repas76[[#This Row],[Aliment]],Liste_Aliments[],2,FALSE))</calculatedColumnFormula>
    </tableColumn>
  </tableColumns>
  <tableStyleInfo name="Vert" showFirstColumn="0" showLastColumn="0" showRowStripes="1" showColumnStripes="0"/>
</table>
</file>

<file path=xl/tables/table48.xml><?xml version="1.0" encoding="utf-8"?>
<table xmlns="http://schemas.openxmlformats.org/spreadsheetml/2006/main" id="49" name="Repas26" displayName="Repas26" ref="B10:H11" headerRowCount="0" insertRow="1" totalsRowCount="1" headerRowDxfId="66" dataDxfId="65" totalsRowDxfId="63" tableBorderDxfId="64">
  <tableColumns count="7">
    <tableColumn id="1" name="Aliment" headerRowDxfId="62" dataDxfId="61" totalsRowDxfId="60"/>
    <tableColumn id="2" name="Quantité" headerRowDxfId="59" dataDxfId="58" totalsRowDxfId="57"/>
    <tableColumn id="3" name="Unité" headerRowDxfId="56" dataDxfId="55" totalsRowDxfId="54">
      <calculatedColumnFormula>IF(Repas26[[#This Row],[Aliment]]="","",VLOOKUP(Repas26[[#This Row],[Aliment]],Liste_Aliments[],3,FALSE))</calculatedColumnFormula>
    </tableColumn>
    <tableColumn id="4" name="Kcal" totalsRowFunction="sum" headerRowDxfId="53" dataDxfId="52" totalsRowDxfId="51">
      <calculatedColumnFormula>IF(Repas26[[#This Row],[Aliment]]="","",(Repas26[[#This Row],[Quantité]]*VLOOKUP(Repas26[[#This Row],[Aliment]],Liste_Aliments[],4,FALSE))/VLOOKUP(Repas26[[#This Row],[Aliment]],Liste_Aliments[],2,FALSE))</calculatedColumnFormula>
    </tableColumn>
    <tableColumn id="5" name="Protéines" totalsRowFunction="sum" headerRowDxfId="50" dataDxfId="49" totalsRowDxfId="48">
      <calculatedColumnFormula>IF(Repas26[[#This Row],[Aliment]]="","",(Repas26[[#This Row],[Quantité]]*VLOOKUP(Repas26[[#This Row],[Aliment]],Liste_Aliments[],5,FALSE))/VLOOKUP(Repas26[[#This Row],[Aliment]],Liste_Aliments[],2,FALSE))</calculatedColumnFormula>
    </tableColumn>
    <tableColumn id="6" name="Glucides" totalsRowFunction="sum" headerRowDxfId="47" dataDxfId="46" totalsRowDxfId="45">
      <calculatedColumnFormula>IF(Repas26[[#This Row],[Aliment]]="","",(Repas26[[#This Row],[Quantité]]*VLOOKUP(Repas26[[#This Row],[Aliment]],Liste_Aliments[],6,FALSE))/VLOOKUP(Repas26[[#This Row],[Aliment]],Liste_Aliments[],2,FALSE))</calculatedColumnFormula>
    </tableColumn>
    <tableColumn id="7" name="Lipides" totalsRowFunction="sum" headerRowDxfId="44" dataDxfId="43" totalsRowDxfId="42">
      <calculatedColumnFormula>IF(Repas26[[#This Row],[Aliment]]="","",(Repas26[[#This Row],[Quantité]]*VLOOKUP(Repas26[[#This Row],[Aliment]],Liste_Aliments[],7,FALSE))/VLOOKUP(Repas26[[#This Row],[Aliment]],Liste_Aliments[],2,FALSE))</calculatedColumnFormula>
    </tableColumn>
  </tableColumns>
  <tableStyleInfo name="Vert" showFirstColumn="0" showLastColumn="0" showRowStripes="1" showColumnStripes="0"/>
</table>
</file>

<file path=xl/tables/table49.xml><?xml version="1.0" encoding="utf-8"?>
<table xmlns="http://schemas.openxmlformats.org/spreadsheetml/2006/main" id="50" name="Repas16" displayName="Repas16" ref="B6:H7" headerRowCount="0" insertRow="1" totalsRowCount="1" headerRowDxfId="41" dataDxfId="40" totalsRowDxfId="38" tableBorderDxfId="39">
  <sortState ref="B6:I21">
    <sortCondition ref="B6:B22"/>
  </sortState>
  <tableColumns count="7">
    <tableColumn id="1" name="Aliment" headerRowDxfId="37" dataDxfId="36" totalsRowDxfId="35"/>
    <tableColumn id="2" name="Quantité" headerRowDxfId="34" dataDxfId="33" totalsRowDxfId="32"/>
    <tableColumn id="3" name="Unité" headerRowDxfId="31" dataDxfId="30" totalsRowDxfId="29">
      <calculatedColumnFormula>IF(Repas16[[#This Row],[Aliment]]="","",VLOOKUP(Repas16[[#This Row],[Aliment]],Liste_Aliments[],3,FALSE))</calculatedColumnFormula>
    </tableColumn>
    <tableColumn id="4" name="Kcal" totalsRowFunction="sum" headerRowDxfId="28" dataDxfId="27" totalsRowDxfId="26">
      <calculatedColumnFormula>IF(Repas16[[#This Row],[Aliment]]="","",(Repas16[[#This Row],[Quantité]]*VLOOKUP(Repas16[[#This Row],[Aliment]],Liste_Aliments[],4,FALSE))/VLOOKUP(Repas16[[#This Row],[Aliment]],Liste_Aliments[],2,FALSE))</calculatedColumnFormula>
    </tableColumn>
    <tableColumn id="5" name="Protéines" totalsRowFunction="sum" headerRowDxfId="25" dataDxfId="24" totalsRowDxfId="23">
      <calculatedColumnFormula>IF(Repas16[[#This Row],[Aliment]]="","",(Repas16[[#This Row],[Quantité]]*VLOOKUP(Repas16[[#This Row],[Aliment]],Liste_Aliments[],5,FALSE))/VLOOKUP(Repas16[[#This Row],[Aliment]],Liste_Aliments[],2,FALSE))</calculatedColumnFormula>
    </tableColumn>
    <tableColumn id="6" name="Glucides" totalsRowFunction="sum" headerRowDxfId="22" dataDxfId="21" totalsRowDxfId="20">
      <calculatedColumnFormula>IF(Repas16[[#This Row],[Aliment]]="","",(Repas16[[#This Row],[Quantité]]*VLOOKUP(Repas16[[#This Row],[Aliment]],Liste_Aliments[],6,FALSE))/VLOOKUP(Repas16[[#This Row],[Aliment]],Liste_Aliments[],2,FALSE))</calculatedColumnFormula>
    </tableColumn>
    <tableColumn id="7" name="Lipides" totalsRowFunction="sum" headerRowDxfId="19" dataDxfId="18" totalsRowDxfId="17">
      <calculatedColumnFormula>IF(Repas16[[#This Row],[Aliment]]="","",(Repas16[[#This Row],[Quantité]]*VLOOKUP(Repas16[[#This Row],[Aliment]],Liste_Aliments[],7,FALSE))/VLOOKUP(Repas16[[#This Row],[Aliment]],Liste_Aliments[],2,FALSE))</calculatedColumnFormula>
    </tableColumn>
  </tableColumns>
  <tableStyleInfo name="Bleu foncé" showFirstColumn="0" showLastColumn="0" showRowStripes="1" showColumnStripes="0"/>
</table>
</file>

<file path=xl/tables/table50.xml><?xml version="1.0" encoding="utf-8"?>
<table xmlns="http://schemas.openxmlformats.org/spreadsheetml/2006/main" id="9" name="Liste_Aliments" displayName="Liste_Aliments" ref="B2:H64" headerRowDxfId="16" dataDxfId="15" totalsRowDxfId="14">
  <sortState ref="B3:H67">
    <sortCondition ref="B2"/>
  </sortState>
  <tableColumns count="7">
    <tableColumn id="1" name="Aliment" dataDxfId="13" totalsRowDxfId="12"/>
    <tableColumn id="2" name="Poids" dataDxfId="11" totalsRowDxfId="10"/>
    <tableColumn id="3" name="Unité" dataDxfId="9" totalsRowDxfId="8"/>
    <tableColumn id="4" name="kcal" dataDxfId="7" totalsRowDxfId="6"/>
    <tableColumn id="5" name="P" dataDxfId="5" totalsRowDxfId="4"/>
    <tableColumn id="6" name="G" dataDxfId="3" totalsRowDxfId="2"/>
    <tableColumn id="7" name="L" dataDxfId="1" totalsRowDxfId="0"/>
  </tableColumns>
  <tableStyleInfo name="TableStyleMedium2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dul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que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Modul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7500"/>
                <a:satMod val="137000"/>
              </a:schemeClr>
            </a:gs>
            <a:gs pos="55000">
              <a:schemeClr val="phClr">
                <a:shade val="69000"/>
                <a:satMod val="137000"/>
              </a:schemeClr>
            </a:gs>
            <a:gs pos="100000">
              <a:schemeClr val="phClr">
                <a:shade val="98000"/>
                <a:satMod val="137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48000" cap="flat" cmpd="thickThin" algn="ctr">
          <a:solidFill>
            <a:schemeClr val="phClr"/>
          </a:solidFill>
          <a:prstDash val="solid"/>
        </a:ln>
        <a:ln w="48500" cap="flat" cmpd="thickThin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5000" dist="25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39000" dist="254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39000" dist="25400" dir="5400000" rotWithShape="0">
              <a:srgbClr val="000000">
                <a:alpha val="38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1800000"/>
            </a:lightRig>
          </a:scene3d>
          <a:sp3d prstMaterial="matte">
            <a:bevelT h="200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8000"/>
                <a:satMod val="300000"/>
              </a:schemeClr>
            </a:gs>
            <a:gs pos="12000">
              <a:schemeClr val="phClr">
                <a:tint val="48000"/>
                <a:satMod val="300000"/>
              </a:schemeClr>
            </a:gs>
            <a:gs pos="20000">
              <a:schemeClr val="phClr">
                <a:tint val="49000"/>
                <a:satMod val="30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10000" t="-25000" r="10000" b="125000"/>
          </a:path>
        </a:gradFill>
        <a:blipFill>
          <a:blip xmlns:r="http://schemas.openxmlformats.org/officeDocument/2006/relationships" r:embed="rId1">
            <a:duotone>
              <a:schemeClr val="phClr">
                <a:shade val="75000"/>
                <a:satMod val="105000"/>
              </a:schemeClr>
              <a:schemeClr val="phClr">
                <a:tint val="95000"/>
                <a:satMod val="105000"/>
              </a:schemeClr>
            </a:duotone>
          </a:blip>
          <a:tile tx="0" ty="0" sx="38000" sy="38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3.xml"/><Relationship Id="rId3" Type="http://schemas.openxmlformats.org/officeDocument/2006/relationships/table" Target="../tables/table8.xml"/><Relationship Id="rId7" Type="http://schemas.openxmlformats.org/officeDocument/2006/relationships/table" Target="../tables/table12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11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Relationship Id="rId9" Type="http://schemas.openxmlformats.org/officeDocument/2006/relationships/table" Target="../tables/table14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0.xml"/><Relationship Id="rId3" Type="http://schemas.openxmlformats.org/officeDocument/2006/relationships/table" Target="../tables/table15.xml"/><Relationship Id="rId7" Type="http://schemas.openxmlformats.org/officeDocument/2006/relationships/table" Target="../tables/table19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18.xml"/><Relationship Id="rId5" Type="http://schemas.openxmlformats.org/officeDocument/2006/relationships/table" Target="../tables/table17.xml"/><Relationship Id="rId4" Type="http://schemas.openxmlformats.org/officeDocument/2006/relationships/table" Target="../tables/table16.xml"/><Relationship Id="rId9" Type="http://schemas.openxmlformats.org/officeDocument/2006/relationships/table" Target="../tables/table21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7.xml"/><Relationship Id="rId3" Type="http://schemas.openxmlformats.org/officeDocument/2006/relationships/table" Target="../tables/table22.xml"/><Relationship Id="rId7" Type="http://schemas.openxmlformats.org/officeDocument/2006/relationships/table" Target="../tables/table26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25.xml"/><Relationship Id="rId5" Type="http://schemas.openxmlformats.org/officeDocument/2006/relationships/table" Target="../tables/table24.xml"/><Relationship Id="rId4" Type="http://schemas.openxmlformats.org/officeDocument/2006/relationships/table" Target="../tables/table23.xml"/><Relationship Id="rId9" Type="http://schemas.openxmlformats.org/officeDocument/2006/relationships/table" Target="../tables/table28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4.xml"/><Relationship Id="rId3" Type="http://schemas.openxmlformats.org/officeDocument/2006/relationships/table" Target="../tables/table29.xml"/><Relationship Id="rId7" Type="http://schemas.openxmlformats.org/officeDocument/2006/relationships/table" Target="../tables/table33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Relationship Id="rId6" Type="http://schemas.openxmlformats.org/officeDocument/2006/relationships/table" Target="../tables/table32.xml"/><Relationship Id="rId5" Type="http://schemas.openxmlformats.org/officeDocument/2006/relationships/table" Target="../tables/table31.xml"/><Relationship Id="rId4" Type="http://schemas.openxmlformats.org/officeDocument/2006/relationships/table" Target="../tables/table30.xml"/><Relationship Id="rId9" Type="http://schemas.openxmlformats.org/officeDocument/2006/relationships/table" Target="../tables/table35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1.xml"/><Relationship Id="rId3" Type="http://schemas.openxmlformats.org/officeDocument/2006/relationships/table" Target="../tables/table36.xml"/><Relationship Id="rId7" Type="http://schemas.openxmlformats.org/officeDocument/2006/relationships/table" Target="../tables/table40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Relationship Id="rId6" Type="http://schemas.openxmlformats.org/officeDocument/2006/relationships/table" Target="../tables/table39.xml"/><Relationship Id="rId5" Type="http://schemas.openxmlformats.org/officeDocument/2006/relationships/table" Target="../tables/table38.xml"/><Relationship Id="rId4" Type="http://schemas.openxmlformats.org/officeDocument/2006/relationships/table" Target="../tables/table37.xml"/><Relationship Id="rId9" Type="http://schemas.openxmlformats.org/officeDocument/2006/relationships/table" Target="../tables/table42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8.xml"/><Relationship Id="rId3" Type="http://schemas.openxmlformats.org/officeDocument/2006/relationships/table" Target="../tables/table43.xml"/><Relationship Id="rId7" Type="http://schemas.openxmlformats.org/officeDocument/2006/relationships/table" Target="../tables/table47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46.xml"/><Relationship Id="rId5" Type="http://schemas.openxmlformats.org/officeDocument/2006/relationships/table" Target="../tables/table45.xml"/><Relationship Id="rId4" Type="http://schemas.openxmlformats.org/officeDocument/2006/relationships/table" Target="../tables/table44.xml"/><Relationship Id="rId9" Type="http://schemas.openxmlformats.org/officeDocument/2006/relationships/table" Target="../tables/table49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0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8048"/>
  <sheetViews>
    <sheetView zoomScale="70" zoomScaleNormal="70" workbookViewId="0">
      <pane ySplit="3" topLeftCell="A4" activePane="bottomLeft" state="frozen"/>
      <selection pane="bottomLeft" activeCell="B5" sqref="B5:C5"/>
    </sheetView>
  </sheetViews>
  <sheetFormatPr baseColWidth="10" defaultColWidth="9" defaultRowHeight="15.75" x14ac:dyDescent="0.2"/>
  <cols>
    <col min="1" max="1" width="9.375" style="13" customWidth="1"/>
    <col min="2" max="2" width="28" style="13" customWidth="1"/>
    <col min="3" max="3" width="14.25" style="13" customWidth="1"/>
    <col min="4" max="4" width="28" style="13" customWidth="1"/>
    <col min="5" max="9" width="14.25" style="13" customWidth="1"/>
    <col min="10" max="18" width="11.375" style="13" customWidth="1"/>
    <col min="19" max="231" width="11" style="13" customWidth="1"/>
    <col min="232" max="255" width="9" style="13" customWidth="1"/>
    <col min="256" max="16384" width="9" style="13"/>
  </cols>
  <sheetData>
    <row r="1" spans="1:9" ht="30" customHeight="1" x14ac:dyDescent="0.2">
      <c r="F1" s="45"/>
      <c r="G1" s="45"/>
    </row>
    <row r="2" spans="1:9" s="15" customFormat="1" ht="30" customHeight="1" x14ac:dyDescent="0.2">
      <c r="B2" s="238" t="s">
        <v>133</v>
      </c>
      <c r="C2" s="238"/>
      <c r="D2" s="238"/>
      <c r="E2" s="238"/>
      <c r="F2" s="45"/>
      <c r="G2" s="45"/>
      <c r="H2" s="14"/>
    </row>
    <row r="3" spans="1:9" s="15" customFormat="1" ht="30" customHeight="1" x14ac:dyDescent="0.2">
      <c r="B3" s="86"/>
      <c r="C3" s="239"/>
      <c r="D3" s="239"/>
      <c r="E3" s="16"/>
      <c r="F3" s="65"/>
      <c r="G3" s="65"/>
      <c r="H3" s="14"/>
    </row>
    <row r="4" spans="1:9" s="15" customFormat="1" ht="30" customHeight="1" thickBot="1" x14ac:dyDescent="0.25">
      <c r="B4" s="240" t="s">
        <v>91</v>
      </c>
      <c r="C4" s="241"/>
      <c r="D4" s="241" t="s">
        <v>90</v>
      </c>
      <c r="E4" s="242"/>
      <c r="F4" s="45"/>
      <c r="G4" s="45"/>
      <c r="H4" s="14"/>
    </row>
    <row r="5" spans="1:9" s="15" customFormat="1" ht="30" customHeight="1" thickBot="1" x14ac:dyDescent="0.25">
      <c r="B5" s="246"/>
      <c r="C5" s="247"/>
      <c r="D5" s="247"/>
      <c r="E5" s="248"/>
      <c r="F5" s="45"/>
      <c r="G5" s="45"/>
      <c r="H5" s="14"/>
    </row>
    <row r="6" spans="1:9" s="15" customFormat="1" ht="30" customHeight="1" thickBot="1" x14ac:dyDescent="0.25">
      <c r="B6" s="243" t="s">
        <v>120</v>
      </c>
      <c r="C6" s="244"/>
      <c r="D6" s="244" t="s">
        <v>122</v>
      </c>
      <c r="E6" s="245"/>
      <c r="F6" s="79"/>
      <c r="G6" s="14"/>
    </row>
    <row r="7" spans="1:9" s="15" customFormat="1" ht="30" customHeight="1" x14ac:dyDescent="0.2">
      <c r="B7" s="237"/>
      <c r="C7" s="235"/>
      <c r="D7" s="235"/>
      <c r="E7" s="236"/>
      <c r="F7" s="98"/>
      <c r="G7" s="14"/>
    </row>
    <row r="8" spans="1:9" s="15" customFormat="1" ht="30" customHeight="1" x14ac:dyDescent="0.2">
      <c r="B8" s="12"/>
      <c r="C8" s="16"/>
      <c r="D8" s="16"/>
      <c r="E8" s="16"/>
      <c r="F8" s="16"/>
      <c r="G8" s="14"/>
    </row>
    <row r="9" spans="1:9" ht="26.25" customHeight="1" thickBot="1" x14ac:dyDescent="0.25">
      <c r="B9" s="87" t="s">
        <v>111</v>
      </c>
      <c r="C9" s="140">
        <v>0</v>
      </c>
      <c r="D9" s="141" t="s">
        <v>92</v>
      </c>
      <c r="E9" s="88">
        <v>0</v>
      </c>
      <c r="F9" s="79"/>
      <c r="G9" s="18"/>
    </row>
    <row r="10" spans="1:9" ht="26.25" customHeight="1" thickBot="1" x14ac:dyDescent="0.25">
      <c r="B10" s="96" t="s">
        <v>85</v>
      </c>
      <c r="C10" s="142">
        <v>0</v>
      </c>
      <c r="D10" s="143" t="s">
        <v>93</v>
      </c>
      <c r="E10" s="138">
        <v>0</v>
      </c>
      <c r="F10" s="80"/>
      <c r="G10" s="19"/>
      <c r="I10" s="20"/>
    </row>
    <row r="11" spans="1:9" s="104" customFormat="1" ht="26.25" customHeight="1" thickBot="1" x14ac:dyDescent="0.25">
      <c r="B11" s="89" t="s">
        <v>143</v>
      </c>
      <c r="C11" s="144"/>
      <c r="D11" s="139" t="s">
        <v>144</v>
      </c>
      <c r="E11" s="90"/>
      <c r="F11" s="137"/>
      <c r="I11" s="20"/>
    </row>
    <row r="12" spans="1:9" ht="26.25" customHeight="1" x14ac:dyDescent="0.2">
      <c r="B12" s="91"/>
      <c r="C12" s="91"/>
      <c r="D12" s="92"/>
      <c r="E12" s="93"/>
      <c r="F12" s="81"/>
      <c r="G12" s="19"/>
    </row>
    <row r="13" spans="1:9" ht="26.25" customHeight="1" x14ac:dyDescent="0.2">
      <c r="B13" s="231" t="s">
        <v>94</v>
      </c>
      <c r="C13" s="231"/>
      <c r="D13" s="231"/>
      <c r="E13" s="231"/>
      <c r="F13" s="19"/>
      <c r="G13" s="19"/>
      <c r="H13" s="17"/>
    </row>
    <row r="14" spans="1:9" ht="26.25" customHeight="1" thickBot="1" x14ac:dyDescent="0.25">
      <c r="A14" s="83" t="b">
        <v>0</v>
      </c>
      <c r="B14" s="94" t="s">
        <v>83</v>
      </c>
      <c r="C14" s="99" t="b">
        <v>0</v>
      </c>
      <c r="D14" s="100" t="s">
        <v>97</v>
      </c>
      <c r="E14" s="95" t="b">
        <v>0</v>
      </c>
      <c r="F14" s="85" t="b">
        <v>0</v>
      </c>
      <c r="G14" s="19"/>
      <c r="H14" s="19"/>
    </row>
    <row r="15" spans="1:9" ht="26.25" customHeight="1" thickBot="1" x14ac:dyDescent="0.25">
      <c r="A15" s="83" t="b">
        <v>0</v>
      </c>
      <c r="B15" s="96" t="s">
        <v>89</v>
      </c>
      <c r="C15" s="101" t="b">
        <v>0</v>
      </c>
      <c r="D15" s="102" t="s">
        <v>98</v>
      </c>
      <c r="E15" s="97" t="b">
        <v>0</v>
      </c>
      <c r="F15" s="84" t="b">
        <v>0</v>
      </c>
      <c r="G15" s="17"/>
      <c r="H15" s="17"/>
      <c r="I15" s="82"/>
    </row>
    <row r="16" spans="1:9" ht="26.25" customHeight="1" thickBot="1" x14ac:dyDescent="0.25">
      <c r="A16" s="83" t="b">
        <v>0</v>
      </c>
      <c r="B16" s="96" t="s">
        <v>95</v>
      </c>
      <c r="C16" s="101" t="b">
        <v>0</v>
      </c>
      <c r="D16" s="102" t="s">
        <v>99</v>
      </c>
      <c r="E16" s="97" t="b">
        <v>0</v>
      </c>
      <c r="F16" s="85" t="b">
        <v>0</v>
      </c>
      <c r="G16" s="19"/>
      <c r="H16" s="19"/>
      <c r="I16" s="42"/>
    </row>
    <row r="17" spans="1:9" ht="26.25" customHeight="1" thickBot="1" x14ac:dyDescent="0.25">
      <c r="A17" s="83" t="b">
        <v>0</v>
      </c>
      <c r="B17" s="89" t="s">
        <v>96</v>
      </c>
      <c r="C17" s="103" t="b">
        <v>0</v>
      </c>
      <c r="D17" s="136" t="s">
        <v>142</v>
      </c>
      <c r="E17" s="135"/>
      <c r="F17" s="85" t="b">
        <v>0</v>
      </c>
      <c r="G17" s="19"/>
      <c r="H17" s="19"/>
      <c r="I17" s="42"/>
    </row>
    <row r="18" spans="1:9" s="36" customFormat="1" ht="26.25" customHeight="1" x14ac:dyDescent="0.2">
      <c r="B18" s="24"/>
      <c r="C18" s="27"/>
      <c r="D18" s="27"/>
      <c r="E18" s="27"/>
      <c r="F18" s="46"/>
      <c r="G18" s="46"/>
      <c r="H18" s="37"/>
    </row>
    <row r="19" spans="1:9" s="31" customFormat="1" ht="26.25" customHeight="1" x14ac:dyDescent="0.2">
      <c r="B19" s="232" t="s">
        <v>128</v>
      </c>
      <c r="C19" s="232"/>
      <c r="D19" s="232"/>
      <c r="E19" s="232"/>
      <c r="F19" s="27"/>
      <c r="G19" s="27"/>
      <c r="H19" s="27"/>
    </row>
    <row r="20" spans="1:9" ht="26.25" customHeight="1" x14ac:dyDescent="0.2">
      <c r="B20" s="233"/>
      <c r="C20" s="233"/>
      <c r="D20" s="233"/>
      <c r="E20" s="233"/>
      <c r="F20" s="19"/>
      <c r="G20" s="19"/>
      <c r="H20" s="19"/>
      <c r="I20" s="25"/>
    </row>
    <row r="21" spans="1:9" ht="26.25" customHeight="1" x14ac:dyDescent="0.2">
      <c r="E21" s="22"/>
      <c r="F21" s="19"/>
      <c r="G21" s="19"/>
      <c r="H21" s="19"/>
      <c r="I21" s="25"/>
    </row>
    <row r="22" spans="1:9" ht="26.25" customHeight="1" x14ac:dyDescent="0.2">
      <c r="B22" s="26"/>
      <c r="C22" s="17"/>
      <c r="D22" s="17"/>
      <c r="E22" s="17"/>
      <c r="F22" s="19"/>
      <c r="G22" s="19"/>
      <c r="H22" s="19"/>
      <c r="I22" s="20"/>
    </row>
    <row r="23" spans="1:9" ht="26.25" customHeight="1" x14ac:dyDescent="0.2">
      <c r="E23" s="22"/>
      <c r="F23" s="17"/>
      <c r="G23" s="17"/>
      <c r="H23" s="17"/>
    </row>
    <row r="24" spans="1:9" ht="26.25" customHeight="1" x14ac:dyDescent="0.2">
      <c r="E24" s="22"/>
      <c r="F24" s="19"/>
      <c r="G24" s="19"/>
      <c r="H24" s="19"/>
    </row>
    <row r="25" spans="1:9" ht="26.25" customHeight="1" x14ac:dyDescent="0.2">
      <c r="E25" s="22"/>
      <c r="F25" s="19"/>
      <c r="G25" s="19"/>
      <c r="H25" s="19"/>
    </row>
    <row r="26" spans="1:9" ht="26.25" customHeight="1" x14ac:dyDescent="0.2">
      <c r="B26" s="17"/>
      <c r="E26" s="17"/>
      <c r="F26" s="19"/>
      <c r="G26" s="19"/>
      <c r="H26" s="19"/>
    </row>
    <row r="27" spans="1:9" ht="26.25" customHeight="1" x14ac:dyDescent="0.2">
      <c r="E27" s="22"/>
      <c r="F27" s="17"/>
      <c r="G27" s="17"/>
      <c r="H27" s="17"/>
    </row>
    <row r="28" spans="1:9" ht="26.25" customHeight="1" x14ac:dyDescent="0.2">
      <c r="E28" s="22"/>
      <c r="F28" s="19"/>
      <c r="G28" s="19"/>
      <c r="H28" s="19"/>
    </row>
    <row r="29" spans="1:9" ht="26.25" customHeight="1" x14ac:dyDescent="0.2">
      <c r="E29" s="22"/>
      <c r="F29" s="19"/>
      <c r="G29" s="19"/>
      <c r="H29" s="19"/>
    </row>
    <row r="30" spans="1:9" ht="26.25" customHeight="1" x14ac:dyDescent="0.2">
      <c r="B30" s="23"/>
      <c r="C30" s="17"/>
      <c r="D30" s="17"/>
      <c r="E30" s="17"/>
      <c r="F30" s="19"/>
      <c r="G30" s="19"/>
      <c r="H30" s="19"/>
    </row>
    <row r="31" spans="1:9" ht="26.25" customHeight="1" x14ac:dyDescent="0.2">
      <c r="D31" s="21"/>
      <c r="E31" s="22"/>
      <c r="F31" s="17"/>
      <c r="G31" s="17"/>
      <c r="H31" s="17"/>
    </row>
    <row r="32" spans="1:9" ht="26.25" customHeight="1" x14ac:dyDescent="0.2">
      <c r="D32" s="21"/>
      <c r="E32" s="22"/>
      <c r="F32" s="19"/>
      <c r="G32" s="19"/>
      <c r="H32" s="19"/>
    </row>
    <row r="33" spans="2:8" ht="26.25" customHeight="1" x14ac:dyDescent="0.2">
      <c r="E33" s="22"/>
      <c r="F33" s="19"/>
      <c r="G33" s="19"/>
      <c r="H33" s="19"/>
    </row>
    <row r="34" spans="2:8" ht="26.25" customHeight="1" x14ac:dyDescent="0.2">
      <c r="B34" s="234"/>
      <c r="C34" s="234"/>
      <c r="D34" s="234"/>
      <c r="E34" s="28"/>
      <c r="F34" s="19"/>
      <c r="G34" s="19"/>
      <c r="H34" s="19"/>
    </row>
    <row r="35" spans="2:8" ht="26.25" customHeight="1" x14ac:dyDescent="0.2">
      <c r="B35" s="234"/>
      <c r="C35" s="234"/>
      <c r="D35" s="234"/>
      <c r="E35" s="234"/>
      <c r="F35" s="29"/>
      <c r="G35" s="29"/>
      <c r="H35" s="29"/>
    </row>
    <row r="36" spans="2:8" ht="26.25" customHeight="1" x14ac:dyDescent="0.2">
      <c r="B36" s="229"/>
      <c r="C36" s="229"/>
      <c r="D36" s="229"/>
      <c r="E36" s="229"/>
      <c r="F36" s="29"/>
      <c r="G36" s="29"/>
      <c r="H36" s="29"/>
    </row>
    <row r="37" spans="2:8" ht="26.25" customHeight="1" x14ac:dyDescent="0.2">
      <c r="B37" s="230"/>
      <c r="C37" s="230"/>
      <c r="D37" s="230"/>
      <c r="F37" s="30"/>
      <c r="G37" s="30"/>
      <c r="H37" s="30"/>
    </row>
    <row r="38" spans="2:8" ht="26.25" customHeight="1" x14ac:dyDescent="0.2"/>
    <row r="39" spans="2:8" ht="26.25" customHeight="1" x14ac:dyDescent="0.2"/>
    <row r="40" spans="2:8" ht="26.25" customHeight="1" x14ac:dyDescent="0.2"/>
    <row r="41" spans="2:8" ht="26.25" customHeight="1" x14ac:dyDescent="0.2"/>
    <row r="42" spans="2:8" ht="26.25" customHeight="1" x14ac:dyDescent="0.2"/>
    <row r="43" spans="2:8" ht="26.25" customHeight="1" x14ac:dyDescent="0.2"/>
    <row r="44" spans="2:8" ht="26.25" customHeight="1" x14ac:dyDescent="0.2"/>
    <row r="45" spans="2:8" ht="26.25" customHeight="1" x14ac:dyDescent="0.2"/>
    <row r="46" spans="2:8" ht="26.25" customHeight="1" x14ac:dyDescent="0.2"/>
    <row r="47" spans="2:8" ht="26.25" customHeight="1" x14ac:dyDescent="0.2"/>
    <row r="48" spans="2:8" ht="26.25" customHeight="1" x14ac:dyDescent="0.2"/>
    <row r="49" ht="26.25" customHeight="1" x14ac:dyDescent="0.2"/>
    <row r="50" ht="26.25" customHeight="1" x14ac:dyDescent="0.2"/>
    <row r="51" ht="26.25" customHeight="1" x14ac:dyDescent="0.2"/>
    <row r="52" ht="26.25" customHeight="1" x14ac:dyDescent="0.2"/>
    <row r="53" ht="26.25" customHeight="1" x14ac:dyDescent="0.2"/>
    <row r="54" ht="26.25" customHeight="1" x14ac:dyDescent="0.2"/>
    <row r="55" ht="26.25" customHeight="1" x14ac:dyDescent="0.2"/>
    <row r="56" ht="26.25" customHeight="1" x14ac:dyDescent="0.2"/>
    <row r="57" ht="26.25" customHeight="1" x14ac:dyDescent="0.2"/>
    <row r="58" ht="26.25" customHeight="1" x14ac:dyDescent="0.2"/>
    <row r="59" ht="26.25" customHeight="1" x14ac:dyDescent="0.2"/>
    <row r="60" ht="26.25" customHeight="1" x14ac:dyDescent="0.2"/>
    <row r="61" ht="26.25" customHeight="1" x14ac:dyDescent="0.2"/>
    <row r="62" ht="26.25" customHeight="1" x14ac:dyDescent="0.2"/>
    <row r="63" ht="26.25" customHeight="1" x14ac:dyDescent="0.2"/>
    <row r="64" ht="26.25" customHeight="1" x14ac:dyDescent="0.2"/>
    <row r="65" ht="26.25" customHeight="1" x14ac:dyDescent="0.2"/>
    <row r="66" ht="26.25" customHeight="1" x14ac:dyDescent="0.2"/>
    <row r="67" ht="26.25" customHeight="1" x14ac:dyDescent="0.2"/>
    <row r="68" ht="26.25" customHeight="1" x14ac:dyDescent="0.2"/>
    <row r="69" ht="26.25" customHeight="1" x14ac:dyDescent="0.2"/>
    <row r="70" ht="26.25" customHeight="1" x14ac:dyDescent="0.2"/>
    <row r="71" ht="26.25" customHeight="1" x14ac:dyDescent="0.2"/>
    <row r="72" ht="26.25" customHeight="1" x14ac:dyDescent="0.2"/>
    <row r="73" ht="26.25" customHeight="1" x14ac:dyDescent="0.2"/>
    <row r="74" ht="26.25" customHeight="1" x14ac:dyDescent="0.2"/>
    <row r="75" ht="26.25" customHeight="1" x14ac:dyDescent="0.2"/>
    <row r="76" ht="26.25" customHeight="1" x14ac:dyDescent="0.2"/>
    <row r="77" ht="26.25" customHeight="1" x14ac:dyDescent="0.2"/>
    <row r="78" ht="26.25" customHeight="1" x14ac:dyDescent="0.2"/>
    <row r="79" ht="26.25" customHeight="1" x14ac:dyDescent="0.2"/>
    <row r="80" ht="26.25" customHeight="1" x14ac:dyDescent="0.2"/>
    <row r="81" ht="26.25" customHeight="1" x14ac:dyDescent="0.2"/>
    <row r="82" ht="26.25" customHeight="1" x14ac:dyDescent="0.2"/>
    <row r="83" ht="26.25" customHeight="1" x14ac:dyDescent="0.2"/>
    <row r="84" ht="26.25" customHeight="1" x14ac:dyDescent="0.2"/>
    <row r="85" ht="26.25" customHeight="1" x14ac:dyDescent="0.2"/>
    <row r="86" ht="26.25" customHeight="1" x14ac:dyDescent="0.2"/>
    <row r="87" ht="26.25" customHeight="1" x14ac:dyDescent="0.2"/>
    <row r="88" ht="26.25" customHeight="1" x14ac:dyDescent="0.2"/>
    <row r="89" ht="26.25" customHeight="1" x14ac:dyDescent="0.2"/>
    <row r="90" ht="26.25" customHeight="1" x14ac:dyDescent="0.2"/>
    <row r="91" ht="26.25" customHeight="1" x14ac:dyDescent="0.2"/>
    <row r="92" ht="26.25" customHeight="1" x14ac:dyDescent="0.2"/>
    <row r="93" ht="26.25" customHeight="1" x14ac:dyDescent="0.2"/>
    <row r="94" ht="26.25" customHeight="1" x14ac:dyDescent="0.2"/>
    <row r="95" ht="26.25" customHeight="1" x14ac:dyDescent="0.2"/>
    <row r="96" ht="26.25" customHeight="1" x14ac:dyDescent="0.2"/>
    <row r="97" ht="26.25" customHeight="1" x14ac:dyDescent="0.2"/>
    <row r="98" ht="26.25" customHeight="1" x14ac:dyDescent="0.2"/>
    <row r="99" ht="26.25" customHeight="1" x14ac:dyDescent="0.2"/>
    <row r="100" ht="26.25" customHeight="1" x14ac:dyDescent="0.2"/>
    <row r="101" ht="26.25" customHeight="1" x14ac:dyDescent="0.2"/>
    <row r="102" ht="26.25" customHeight="1" x14ac:dyDescent="0.2"/>
    <row r="103" ht="26.25" customHeight="1" x14ac:dyDescent="0.2"/>
    <row r="104" ht="26.25" customHeight="1" x14ac:dyDescent="0.2"/>
    <row r="105" ht="26.25" customHeight="1" x14ac:dyDescent="0.2"/>
    <row r="106" ht="26.25" customHeight="1" x14ac:dyDescent="0.2"/>
    <row r="107" ht="26.25" customHeight="1" x14ac:dyDescent="0.2"/>
    <row r="108" ht="26.25" customHeight="1" x14ac:dyDescent="0.2"/>
    <row r="109" ht="26.25" customHeight="1" x14ac:dyDescent="0.2"/>
    <row r="110" ht="26.25" customHeight="1" x14ac:dyDescent="0.2"/>
    <row r="111" ht="26.25" customHeight="1" x14ac:dyDescent="0.2"/>
    <row r="112" ht="26.25" customHeight="1" x14ac:dyDescent="0.2"/>
    <row r="113" ht="26.25" customHeight="1" x14ac:dyDescent="0.2"/>
    <row r="114" ht="26.25" customHeight="1" x14ac:dyDescent="0.2"/>
    <row r="115" ht="26.25" customHeight="1" x14ac:dyDescent="0.2"/>
    <row r="116" ht="26.25" customHeight="1" x14ac:dyDescent="0.2"/>
    <row r="117" ht="26.25" customHeight="1" x14ac:dyDescent="0.2"/>
    <row r="118" ht="26.25" customHeight="1" x14ac:dyDescent="0.2"/>
    <row r="119" ht="26.25" customHeight="1" x14ac:dyDescent="0.2"/>
    <row r="120" ht="26.25" customHeight="1" x14ac:dyDescent="0.2"/>
    <row r="121" ht="26.25" customHeight="1" x14ac:dyDescent="0.2"/>
    <row r="122" ht="26.25" customHeight="1" x14ac:dyDescent="0.2"/>
    <row r="123" ht="26.25" customHeight="1" x14ac:dyDescent="0.2"/>
    <row r="124" ht="26.25" customHeight="1" x14ac:dyDescent="0.2"/>
    <row r="125" ht="26.25" customHeight="1" x14ac:dyDescent="0.2"/>
    <row r="126" ht="26.25" customHeight="1" x14ac:dyDescent="0.2"/>
    <row r="127" ht="26.25" customHeight="1" x14ac:dyDescent="0.2"/>
    <row r="128" ht="26.25" customHeight="1" x14ac:dyDescent="0.2"/>
    <row r="129" ht="26.25" customHeight="1" x14ac:dyDescent="0.2"/>
    <row r="130" ht="26.25" customHeight="1" x14ac:dyDescent="0.2"/>
    <row r="131" ht="26.25" customHeight="1" x14ac:dyDescent="0.2"/>
    <row r="132" ht="26.25" customHeight="1" x14ac:dyDescent="0.2"/>
    <row r="133" ht="26.25" customHeight="1" x14ac:dyDescent="0.2"/>
    <row r="134" ht="26.25" customHeight="1" x14ac:dyDescent="0.2"/>
    <row r="135" ht="26.25" customHeight="1" x14ac:dyDescent="0.2"/>
    <row r="136" ht="26.25" customHeight="1" x14ac:dyDescent="0.2"/>
    <row r="137" ht="26.25" customHeight="1" x14ac:dyDescent="0.2"/>
    <row r="138" ht="26.25" customHeight="1" x14ac:dyDescent="0.2"/>
    <row r="139" ht="26.25" customHeight="1" x14ac:dyDescent="0.2"/>
    <row r="140" ht="26.25" customHeight="1" x14ac:dyDescent="0.2"/>
    <row r="141" ht="26.25" customHeight="1" x14ac:dyDescent="0.2"/>
    <row r="142" ht="26.25" customHeight="1" x14ac:dyDescent="0.2"/>
    <row r="143" ht="26.25" customHeight="1" x14ac:dyDescent="0.2"/>
    <row r="144" ht="26.25" customHeight="1" x14ac:dyDescent="0.2"/>
    <row r="145" ht="26.25" customHeight="1" x14ac:dyDescent="0.2"/>
    <row r="146" ht="26.25" customHeight="1" x14ac:dyDescent="0.2"/>
    <row r="147" ht="26.25" customHeight="1" x14ac:dyDescent="0.2"/>
    <row r="148" ht="26.25" customHeight="1" x14ac:dyDescent="0.2"/>
    <row r="149" ht="26.25" customHeight="1" x14ac:dyDescent="0.2"/>
    <row r="150" ht="26.25" customHeight="1" x14ac:dyDescent="0.2"/>
    <row r="151" ht="26.25" customHeight="1" x14ac:dyDescent="0.2"/>
    <row r="152" ht="26.25" customHeight="1" x14ac:dyDescent="0.2"/>
    <row r="153" ht="26.25" customHeight="1" x14ac:dyDescent="0.2"/>
    <row r="154" ht="26.25" customHeight="1" x14ac:dyDescent="0.2"/>
    <row r="155" ht="26.25" customHeight="1" x14ac:dyDescent="0.2"/>
    <row r="156" ht="26.25" customHeight="1" x14ac:dyDescent="0.2"/>
    <row r="157" ht="26.25" customHeight="1" x14ac:dyDescent="0.2"/>
    <row r="158" ht="26.25" customHeight="1" x14ac:dyDescent="0.2"/>
    <row r="159" ht="26.25" customHeight="1" x14ac:dyDescent="0.2"/>
    <row r="160" ht="26.25" customHeight="1" x14ac:dyDescent="0.2"/>
    <row r="161" ht="26.25" customHeight="1" x14ac:dyDescent="0.2"/>
    <row r="162" ht="26.25" customHeight="1" x14ac:dyDescent="0.2"/>
    <row r="163" ht="26.25" customHeight="1" x14ac:dyDescent="0.2"/>
    <row r="164" ht="26.25" customHeight="1" x14ac:dyDescent="0.2"/>
    <row r="165" ht="26.25" customHeight="1" x14ac:dyDescent="0.2"/>
    <row r="166" ht="26.25" customHeight="1" x14ac:dyDescent="0.2"/>
    <row r="167" ht="26.25" customHeight="1" x14ac:dyDescent="0.2"/>
    <row r="168" ht="26.25" customHeight="1" x14ac:dyDescent="0.2"/>
    <row r="169" ht="26.25" customHeight="1" x14ac:dyDescent="0.2"/>
    <row r="170" ht="26.25" customHeight="1" x14ac:dyDescent="0.2"/>
    <row r="171" ht="26.25" customHeight="1" x14ac:dyDescent="0.2"/>
    <row r="172" ht="26.25" customHeight="1" x14ac:dyDescent="0.2"/>
    <row r="173" ht="26.25" customHeight="1" x14ac:dyDescent="0.2"/>
    <row r="174" ht="26.25" customHeight="1" x14ac:dyDescent="0.2"/>
    <row r="175" ht="26.25" customHeight="1" x14ac:dyDescent="0.2"/>
    <row r="176" ht="26.25" customHeight="1" x14ac:dyDescent="0.2"/>
    <row r="177" ht="26.25" customHeight="1" x14ac:dyDescent="0.2"/>
    <row r="178" ht="26.25" customHeight="1" x14ac:dyDescent="0.2"/>
    <row r="179" ht="26.25" customHeight="1" x14ac:dyDescent="0.2"/>
    <row r="180" ht="26.25" customHeight="1" x14ac:dyDescent="0.2"/>
    <row r="181" ht="26.25" customHeight="1" x14ac:dyDescent="0.2"/>
    <row r="182" ht="26.25" customHeight="1" x14ac:dyDescent="0.2"/>
    <row r="183" ht="26.25" customHeight="1" x14ac:dyDescent="0.2"/>
    <row r="184" ht="26.25" customHeight="1" x14ac:dyDescent="0.2"/>
    <row r="185" ht="26.25" customHeight="1" x14ac:dyDescent="0.2"/>
    <row r="186" ht="26.25" customHeight="1" x14ac:dyDescent="0.2"/>
    <row r="187" ht="26.25" customHeight="1" x14ac:dyDescent="0.2"/>
    <row r="188" ht="26.25" customHeight="1" x14ac:dyDescent="0.2"/>
    <row r="189" ht="26.25" customHeight="1" x14ac:dyDescent="0.2"/>
    <row r="190" ht="26.25" customHeight="1" x14ac:dyDescent="0.2"/>
    <row r="191" ht="26.25" customHeight="1" x14ac:dyDescent="0.2"/>
    <row r="192" ht="26.25" customHeight="1" x14ac:dyDescent="0.2"/>
    <row r="193" ht="26.25" customHeight="1" x14ac:dyDescent="0.2"/>
    <row r="194" ht="26.25" customHeight="1" x14ac:dyDescent="0.2"/>
    <row r="195" ht="26.25" customHeight="1" x14ac:dyDescent="0.2"/>
    <row r="196" ht="26.25" customHeight="1" x14ac:dyDescent="0.2"/>
    <row r="197" ht="26.25" customHeight="1" x14ac:dyDescent="0.2"/>
    <row r="198" ht="26.25" customHeight="1" x14ac:dyDescent="0.2"/>
    <row r="199" ht="26.25" customHeight="1" x14ac:dyDescent="0.2"/>
    <row r="200" ht="26.25" customHeight="1" x14ac:dyDescent="0.2"/>
    <row r="201" ht="26.25" customHeight="1" x14ac:dyDescent="0.2"/>
    <row r="202" ht="26.25" customHeight="1" x14ac:dyDescent="0.2"/>
    <row r="203" ht="26.25" customHeight="1" x14ac:dyDescent="0.2"/>
    <row r="204" ht="26.25" customHeight="1" x14ac:dyDescent="0.2"/>
    <row r="205" ht="26.25" customHeight="1" x14ac:dyDescent="0.2"/>
    <row r="206" ht="26.25" customHeight="1" x14ac:dyDescent="0.2"/>
    <row r="207" ht="26.25" customHeight="1" x14ac:dyDescent="0.2"/>
    <row r="208" ht="26.25" customHeight="1" x14ac:dyDescent="0.2"/>
    <row r="209" ht="26.25" customHeight="1" x14ac:dyDescent="0.2"/>
    <row r="210" ht="26.25" customHeight="1" x14ac:dyDescent="0.2"/>
    <row r="211" ht="26.25" customHeight="1" x14ac:dyDescent="0.2"/>
    <row r="212" ht="26.25" customHeight="1" x14ac:dyDescent="0.2"/>
    <row r="213" ht="26.25" customHeight="1" x14ac:dyDescent="0.2"/>
    <row r="214" ht="26.25" customHeight="1" x14ac:dyDescent="0.2"/>
    <row r="215" ht="26.25" customHeight="1" x14ac:dyDescent="0.2"/>
    <row r="216" ht="26.25" customHeight="1" x14ac:dyDescent="0.2"/>
    <row r="217" ht="26.25" customHeight="1" x14ac:dyDescent="0.2"/>
    <row r="218" ht="26.25" customHeight="1" x14ac:dyDescent="0.2"/>
    <row r="219" ht="26.25" customHeight="1" x14ac:dyDescent="0.2"/>
    <row r="220" ht="26.25" customHeight="1" x14ac:dyDescent="0.2"/>
    <row r="221" ht="26.25" customHeight="1" x14ac:dyDescent="0.2"/>
    <row r="222" ht="26.25" customHeight="1" x14ac:dyDescent="0.2"/>
    <row r="223" ht="26.25" customHeight="1" x14ac:dyDescent="0.2"/>
    <row r="224" ht="26.25" customHeight="1" x14ac:dyDescent="0.2"/>
    <row r="225" ht="26.25" customHeight="1" x14ac:dyDescent="0.2"/>
    <row r="226" ht="26.25" customHeight="1" x14ac:dyDescent="0.2"/>
    <row r="227" ht="26.25" customHeight="1" x14ac:dyDescent="0.2"/>
    <row r="228" ht="26.25" customHeight="1" x14ac:dyDescent="0.2"/>
    <row r="229" ht="26.25" customHeight="1" x14ac:dyDescent="0.2"/>
    <row r="230" ht="26.25" customHeight="1" x14ac:dyDescent="0.2"/>
    <row r="231" ht="26.25" customHeight="1" x14ac:dyDescent="0.2"/>
    <row r="232" ht="26.25" customHeight="1" x14ac:dyDescent="0.2"/>
    <row r="233" ht="26.25" customHeight="1" x14ac:dyDescent="0.2"/>
    <row r="234" ht="26.25" customHeight="1" x14ac:dyDescent="0.2"/>
    <row r="235" ht="26.25" customHeight="1" x14ac:dyDescent="0.2"/>
    <row r="236" ht="26.25" customHeight="1" x14ac:dyDescent="0.2"/>
    <row r="237" ht="26.25" customHeight="1" x14ac:dyDescent="0.2"/>
    <row r="238" ht="26.25" customHeight="1" x14ac:dyDescent="0.2"/>
    <row r="239" ht="26.25" customHeight="1" x14ac:dyDescent="0.2"/>
    <row r="240" ht="26.25" customHeight="1" x14ac:dyDescent="0.2"/>
    <row r="241" ht="26.25" customHeight="1" x14ac:dyDescent="0.2"/>
    <row r="242" ht="26.25" customHeight="1" x14ac:dyDescent="0.2"/>
    <row r="243" ht="26.25" customHeight="1" x14ac:dyDescent="0.2"/>
    <row r="244" ht="26.25" customHeight="1" x14ac:dyDescent="0.2"/>
    <row r="245" ht="26.25" customHeight="1" x14ac:dyDescent="0.2"/>
    <row r="246" ht="26.25" customHeight="1" x14ac:dyDescent="0.2"/>
    <row r="247" ht="26.25" customHeight="1" x14ac:dyDescent="0.2"/>
    <row r="248" ht="26.25" customHeight="1" x14ac:dyDescent="0.2"/>
    <row r="249" ht="26.25" customHeight="1" x14ac:dyDescent="0.2"/>
    <row r="250" ht="26.25" customHeight="1" x14ac:dyDescent="0.2"/>
    <row r="251" ht="26.25" customHeight="1" x14ac:dyDescent="0.2"/>
    <row r="252" ht="26.25" customHeight="1" x14ac:dyDescent="0.2"/>
    <row r="253" ht="26.25" customHeight="1" x14ac:dyDescent="0.2"/>
    <row r="254" ht="26.25" customHeight="1" x14ac:dyDescent="0.2"/>
    <row r="255" ht="26.25" customHeight="1" x14ac:dyDescent="0.2"/>
    <row r="256" ht="26.25" customHeight="1" x14ac:dyDescent="0.2"/>
    <row r="257" ht="26.25" customHeight="1" x14ac:dyDescent="0.2"/>
    <row r="258" ht="26.25" customHeight="1" x14ac:dyDescent="0.2"/>
    <row r="259" ht="26.25" customHeight="1" x14ac:dyDescent="0.2"/>
    <row r="260" ht="26.25" customHeight="1" x14ac:dyDescent="0.2"/>
    <row r="261" ht="26.25" customHeight="1" x14ac:dyDescent="0.2"/>
    <row r="262" ht="26.25" customHeight="1" x14ac:dyDescent="0.2"/>
    <row r="263" ht="26.25" customHeight="1" x14ac:dyDescent="0.2"/>
    <row r="264" ht="26.25" customHeight="1" x14ac:dyDescent="0.2"/>
    <row r="265" ht="26.25" customHeight="1" x14ac:dyDescent="0.2"/>
    <row r="266" ht="26.25" customHeight="1" x14ac:dyDescent="0.2"/>
    <row r="267" ht="26.25" customHeight="1" x14ac:dyDescent="0.2"/>
    <row r="268" ht="26.25" customHeight="1" x14ac:dyDescent="0.2"/>
    <row r="269" ht="26.25" customHeight="1" x14ac:dyDescent="0.2"/>
    <row r="270" ht="26.25" customHeight="1" x14ac:dyDescent="0.2"/>
    <row r="271" ht="26.25" customHeight="1" x14ac:dyDescent="0.2"/>
    <row r="272" ht="26.25" customHeight="1" x14ac:dyDescent="0.2"/>
    <row r="273" ht="26.25" customHeight="1" x14ac:dyDescent="0.2"/>
    <row r="274" ht="26.25" customHeight="1" x14ac:dyDescent="0.2"/>
    <row r="275" ht="26.25" customHeight="1" x14ac:dyDescent="0.2"/>
    <row r="276" ht="26.25" customHeight="1" x14ac:dyDescent="0.2"/>
    <row r="277" ht="26.25" customHeight="1" x14ac:dyDescent="0.2"/>
    <row r="278" ht="26.25" customHeight="1" x14ac:dyDescent="0.2"/>
    <row r="279" ht="26.25" customHeight="1" x14ac:dyDescent="0.2"/>
    <row r="280" ht="26.25" customHeight="1" x14ac:dyDescent="0.2"/>
    <row r="281" ht="26.25" customHeight="1" x14ac:dyDescent="0.2"/>
    <row r="282" ht="26.25" customHeight="1" x14ac:dyDescent="0.2"/>
    <row r="283" ht="26.25" customHeight="1" x14ac:dyDescent="0.2"/>
    <row r="284" ht="26.25" customHeight="1" x14ac:dyDescent="0.2"/>
    <row r="285" ht="26.25" customHeight="1" x14ac:dyDescent="0.2"/>
    <row r="286" ht="26.25" customHeight="1" x14ac:dyDescent="0.2"/>
    <row r="287" ht="26.25" customHeight="1" x14ac:dyDescent="0.2"/>
    <row r="288" ht="26.25" customHeight="1" x14ac:dyDescent="0.2"/>
    <row r="289" ht="26.25" customHeight="1" x14ac:dyDescent="0.2"/>
    <row r="290" ht="26.25" customHeight="1" x14ac:dyDescent="0.2"/>
    <row r="291" ht="26.25" customHeight="1" x14ac:dyDescent="0.2"/>
    <row r="292" ht="26.25" customHeight="1" x14ac:dyDescent="0.2"/>
    <row r="293" ht="26.25" customHeight="1" x14ac:dyDescent="0.2"/>
    <row r="294" ht="26.25" customHeight="1" x14ac:dyDescent="0.2"/>
    <row r="295" ht="26.25" customHeight="1" x14ac:dyDescent="0.2"/>
    <row r="296" ht="26.25" customHeight="1" x14ac:dyDescent="0.2"/>
    <row r="297" ht="26.25" customHeight="1" x14ac:dyDescent="0.2"/>
    <row r="298" ht="26.25" customHeight="1" x14ac:dyDescent="0.2"/>
    <row r="299" ht="26.25" customHeight="1" x14ac:dyDescent="0.2"/>
    <row r="300" ht="26.25" customHeight="1" x14ac:dyDescent="0.2"/>
    <row r="301" ht="26.25" customHeight="1" x14ac:dyDescent="0.2"/>
    <row r="302" ht="26.25" customHeight="1" x14ac:dyDescent="0.2"/>
    <row r="303" ht="26.25" customHeight="1" x14ac:dyDescent="0.2"/>
    <row r="304" ht="26.25" customHeight="1" x14ac:dyDescent="0.2"/>
    <row r="305" ht="26.25" customHeight="1" x14ac:dyDescent="0.2"/>
    <row r="306" ht="26.25" customHeight="1" x14ac:dyDescent="0.2"/>
    <row r="307" ht="26.25" customHeight="1" x14ac:dyDescent="0.2"/>
    <row r="308" ht="26.25" customHeight="1" x14ac:dyDescent="0.2"/>
    <row r="309" ht="26.25" customHeight="1" x14ac:dyDescent="0.2"/>
    <row r="310" ht="26.25" customHeight="1" x14ac:dyDescent="0.2"/>
    <row r="311" ht="26.25" customHeight="1" x14ac:dyDescent="0.2"/>
    <row r="312" ht="26.25" customHeight="1" x14ac:dyDescent="0.2"/>
    <row r="313" ht="26.25" customHeight="1" x14ac:dyDescent="0.2"/>
    <row r="314" ht="26.25" customHeight="1" x14ac:dyDescent="0.2"/>
    <row r="315" ht="26.25" customHeight="1" x14ac:dyDescent="0.2"/>
    <row r="316" ht="26.25" customHeight="1" x14ac:dyDescent="0.2"/>
    <row r="317" ht="26.25" customHeight="1" x14ac:dyDescent="0.2"/>
    <row r="318" ht="26.25" customHeight="1" x14ac:dyDescent="0.2"/>
    <row r="319" ht="26.25" customHeight="1" x14ac:dyDescent="0.2"/>
    <row r="320" ht="26.25" customHeight="1" x14ac:dyDescent="0.2"/>
    <row r="321" ht="26.25" customHeight="1" x14ac:dyDescent="0.2"/>
    <row r="322" ht="26.25" customHeight="1" x14ac:dyDescent="0.2"/>
    <row r="323" ht="26.25" customHeight="1" x14ac:dyDescent="0.2"/>
    <row r="324" ht="26.25" customHeight="1" x14ac:dyDescent="0.2"/>
    <row r="325" ht="26.25" customHeight="1" x14ac:dyDescent="0.2"/>
    <row r="326" ht="26.25" customHeight="1" x14ac:dyDescent="0.2"/>
    <row r="327" ht="26.25" customHeight="1" x14ac:dyDescent="0.2"/>
    <row r="328" ht="26.25" customHeight="1" x14ac:dyDescent="0.2"/>
    <row r="329" ht="26.25" customHeight="1" x14ac:dyDescent="0.2"/>
    <row r="330" ht="26.25" customHeight="1" x14ac:dyDescent="0.2"/>
    <row r="331" ht="26.25" customHeight="1" x14ac:dyDescent="0.2"/>
    <row r="332" ht="26.25" customHeight="1" x14ac:dyDescent="0.2"/>
    <row r="333" ht="26.25" customHeight="1" x14ac:dyDescent="0.2"/>
    <row r="334" ht="26.25" customHeight="1" x14ac:dyDescent="0.2"/>
    <row r="335" ht="26.25" customHeight="1" x14ac:dyDescent="0.2"/>
    <row r="336" ht="26.25" customHeight="1" x14ac:dyDescent="0.2"/>
    <row r="337" ht="26.25" customHeight="1" x14ac:dyDescent="0.2"/>
    <row r="338" ht="26.25" customHeight="1" x14ac:dyDescent="0.2"/>
    <row r="339" ht="26.25" customHeight="1" x14ac:dyDescent="0.2"/>
    <row r="340" ht="26.25" customHeight="1" x14ac:dyDescent="0.2"/>
    <row r="341" ht="26.25" customHeight="1" x14ac:dyDescent="0.2"/>
    <row r="342" ht="26.25" customHeight="1" x14ac:dyDescent="0.2"/>
    <row r="343" ht="26.25" customHeight="1" x14ac:dyDescent="0.2"/>
    <row r="344" ht="26.25" customHeight="1" x14ac:dyDescent="0.2"/>
    <row r="345" ht="26.25" customHeight="1" x14ac:dyDescent="0.2"/>
    <row r="346" ht="26.25" customHeight="1" x14ac:dyDescent="0.2"/>
    <row r="347" ht="26.25" customHeight="1" x14ac:dyDescent="0.2"/>
    <row r="348" ht="26.25" customHeight="1" x14ac:dyDescent="0.2"/>
    <row r="349" ht="26.25" customHeight="1" x14ac:dyDescent="0.2"/>
    <row r="350" ht="26.25" customHeight="1" x14ac:dyDescent="0.2"/>
    <row r="351" ht="26.25" customHeight="1" x14ac:dyDescent="0.2"/>
    <row r="352" ht="26.25" customHeight="1" x14ac:dyDescent="0.2"/>
    <row r="353" ht="26.25" customHeight="1" x14ac:dyDescent="0.2"/>
    <row r="354" ht="26.25" customHeight="1" x14ac:dyDescent="0.2"/>
    <row r="355" ht="26.25" customHeight="1" x14ac:dyDescent="0.2"/>
    <row r="356" ht="26.25" customHeight="1" x14ac:dyDescent="0.2"/>
    <row r="357" ht="26.25" customHeight="1" x14ac:dyDescent="0.2"/>
    <row r="358" ht="26.25" customHeight="1" x14ac:dyDescent="0.2"/>
    <row r="359" ht="26.25" customHeight="1" x14ac:dyDescent="0.2"/>
    <row r="360" ht="26.25" customHeight="1" x14ac:dyDescent="0.2"/>
    <row r="361" ht="26.25" customHeight="1" x14ac:dyDescent="0.2"/>
    <row r="362" ht="26.25" customHeight="1" x14ac:dyDescent="0.2"/>
    <row r="363" ht="26.25" customHeight="1" x14ac:dyDescent="0.2"/>
    <row r="364" ht="26.25" customHeight="1" x14ac:dyDescent="0.2"/>
    <row r="365" ht="26.25" customHeight="1" x14ac:dyDescent="0.2"/>
    <row r="366" ht="26.25" customHeight="1" x14ac:dyDescent="0.2"/>
    <row r="367" ht="26.25" customHeight="1" x14ac:dyDescent="0.2"/>
    <row r="368" ht="26.25" customHeight="1" x14ac:dyDescent="0.2"/>
    <row r="369" ht="26.25" customHeight="1" x14ac:dyDescent="0.2"/>
    <row r="370" ht="26.25" customHeight="1" x14ac:dyDescent="0.2"/>
    <row r="371" ht="26.25" customHeight="1" x14ac:dyDescent="0.2"/>
    <row r="372" ht="26.25" customHeight="1" x14ac:dyDescent="0.2"/>
    <row r="373" ht="26.25" customHeight="1" x14ac:dyDescent="0.2"/>
    <row r="374" ht="26.25" customHeight="1" x14ac:dyDescent="0.2"/>
    <row r="375" ht="26.25" customHeight="1" x14ac:dyDescent="0.2"/>
    <row r="376" ht="26.25" customHeight="1" x14ac:dyDescent="0.2"/>
    <row r="377" ht="26.25" customHeight="1" x14ac:dyDescent="0.2"/>
    <row r="378" ht="26.25" customHeight="1" x14ac:dyDescent="0.2"/>
    <row r="379" ht="26.25" customHeight="1" x14ac:dyDescent="0.2"/>
    <row r="380" ht="26.25" customHeight="1" x14ac:dyDescent="0.2"/>
    <row r="381" ht="26.25" customHeight="1" x14ac:dyDescent="0.2"/>
    <row r="382" ht="26.25" customHeight="1" x14ac:dyDescent="0.2"/>
    <row r="383" ht="26.25" customHeight="1" x14ac:dyDescent="0.2"/>
    <row r="384" ht="26.25" customHeight="1" x14ac:dyDescent="0.2"/>
    <row r="385" ht="26.25" customHeight="1" x14ac:dyDescent="0.2"/>
    <row r="386" ht="26.25" customHeight="1" x14ac:dyDescent="0.2"/>
    <row r="387" ht="26.25" customHeight="1" x14ac:dyDescent="0.2"/>
    <row r="388" ht="26.25" customHeight="1" x14ac:dyDescent="0.2"/>
    <row r="389" ht="26.25" customHeight="1" x14ac:dyDescent="0.2"/>
    <row r="390" ht="26.25" customHeight="1" x14ac:dyDescent="0.2"/>
    <row r="391" ht="26.25" customHeight="1" x14ac:dyDescent="0.2"/>
    <row r="392" ht="26.25" customHeight="1" x14ac:dyDescent="0.2"/>
    <row r="393" ht="26.25" customHeight="1" x14ac:dyDescent="0.2"/>
    <row r="394" ht="26.25" customHeight="1" x14ac:dyDescent="0.2"/>
    <row r="395" ht="26.25" customHeight="1" x14ac:dyDescent="0.2"/>
    <row r="396" ht="26.25" customHeight="1" x14ac:dyDescent="0.2"/>
    <row r="397" ht="26.25" customHeight="1" x14ac:dyDescent="0.2"/>
    <row r="398" ht="26.25" customHeight="1" x14ac:dyDescent="0.2"/>
    <row r="399" ht="26.25" customHeight="1" x14ac:dyDescent="0.2"/>
    <row r="400" ht="26.25" customHeight="1" x14ac:dyDescent="0.2"/>
    <row r="401" ht="26.25" customHeight="1" x14ac:dyDescent="0.2"/>
    <row r="402" ht="26.25" customHeight="1" x14ac:dyDescent="0.2"/>
    <row r="403" ht="26.25" customHeight="1" x14ac:dyDescent="0.2"/>
    <row r="404" ht="26.25" customHeight="1" x14ac:dyDescent="0.2"/>
    <row r="405" ht="26.25" customHeight="1" x14ac:dyDescent="0.2"/>
    <row r="406" ht="26.25" customHeight="1" x14ac:dyDescent="0.2"/>
    <row r="407" ht="26.25" customHeight="1" x14ac:dyDescent="0.2"/>
    <row r="408" ht="26.25" customHeight="1" x14ac:dyDescent="0.2"/>
    <row r="409" ht="26.25" customHeight="1" x14ac:dyDescent="0.2"/>
    <row r="410" ht="26.25" customHeight="1" x14ac:dyDescent="0.2"/>
    <row r="411" ht="26.25" customHeight="1" x14ac:dyDescent="0.2"/>
    <row r="412" ht="26.25" customHeight="1" x14ac:dyDescent="0.2"/>
    <row r="413" ht="26.25" customHeight="1" x14ac:dyDescent="0.2"/>
    <row r="414" ht="26.25" customHeight="1" x14ac:dyDescent="0.2"/>
    <row r="415" ht="26.25" customHeight="1" x14ac:dyDescent="0.2"/>
    <row r="416" ht="26.25" customHeight="1" x14ac:dyDescent="0.2"/>
    <row r="417" ht="26.25" customHeight="1" x14ac:dyDescent="0.2"/>
    <row r="418" ht="26.25" customHeight="1" x14ac:dyDescent="0.2"/>
    <row r="419" ht="26.25" customHeight="1" x14ac:dyDescent="0.2"/>
    <row r="420" ht="26.25" customHeight="1" x14ac:dyDescent="0.2"/>
    <row r="421" ht="26.25" customHeight="1" x14ac:dyDescent="0.2"/>
    <row r="422" ht="26.25" customHeight="1" x14ac:dyDescent="0.2"/>
    <row r="423" ht="26.25" customHeight="1" x14ac:dyDescent="0.2"/>
    <row r="424" ht="26.25" customHeight="1" x14ac:dyDescent="0.2"/>
    <row r="425" ht="26.25" customHeight="1" x14ac:dyDescent="0.2"/>
    <row r="426" ht="26.25" customHeight="1" x14ac:dyDescent="0.2"/>
    <row r="427" ht="26.25" customHeight="1" x14ac:dyDescent="0.2"/>
    <row r="428" ht="26.25" customHeight="1" x14ac:dyDescent="0.2"/>
    <row r="429" ht="26.25" customHeight="1" x14ac:dyDescent="0.2"/>
    <row r="430" ht="26.25" customHeight="1" x14ac:dyDescent="0.2"/>
    <row r="431" ht="26.25" customHeight="1" x14ac:dyDescent="0.2"/>
    <row r="432" ht="26.25" customHeight="1" x14ac:dyDescent="0.2"/>
    <row r="433" ht="26.25" customHeight="1" x14ac:dyDescent="0.2"/>
    <row r="434" ht="26.25" customHeight="1" x14ac:dyDescent="0.2"/>
    <row r="435" ht="26.25" customHeight="1" x14ac:dyDescent="0.2"/>
    <row r="436" ht="26.25" customHeight="1" x14ac:dyDescent="0.2"/>
    <row r="437" ht="26.25" customHeight="1" x14ac:dyDescent="0.2"/>
    <row r="438" ht="26.25" customHeight="1" x14ac:dyDescent="0.2"/>
    <row r="439" ht="26.25" customHeight="1" x14ac:dyDescent="0.2"/>
    <row r="440" ht="26.25" customHeight="1" x14ac:dyDescent="0.2"/>
    <row r="441" ht="26.25" customHeight="1" x14ac:dyDescent="0.2"/>
    <row r="442" ht="26.25" customHeight="1" x14ac:dyDescent="0.2"/>
    <row r="443" ht="26.25" customHeight="1" x14ac:dyDescent="0.2"/>
    <row r="444" ht="26.25" customHeight="1" x14ac:dyDescent="0.2"/>
    <row r="445" ht="26.25" customHeight="1" x14ac:dyDescent="0.2"/>
    <row r="446" ht="26.25" customHeight="1" x14ac:dyDescent="0.2"/>
    <row r="447" ht="26.25" customHeight="1" x14ac:dyDescent="0.2"/>
    <row r="448" ht="26.25" customHeight="1" x14ac:dyDescent="0.2"/>
    <row r="449" ht="26.25" customHeight="1" x14ac:dyDescent="0.2"/>
    <row r="450" ht="26.25" customHeight="1" x14ac:dyDescent="0.2"/>
    <row r="451" ht="26.25" customHeight="1" x14ac:dyDescent="0.2"/>
    <row r="452" ht="26.25" customHeight="1" x14ac:dyDescent="0.2"/>
    <row r="453" ht="26.25" customHeight="1" x14ac:dyDescent="0.2"/>
    <row r="454" ht="26.25" customHeight="1" x14ac:dyDescent="0.2"/>
    <row r="455" ht="26.25" customHeight="1" x14ac:dyDescent="0.2"/>
    <row r="456" ht="26.25" customHeight="1" x14ac:dyDescent="0.2"/>
    <row r="457" ht="26.25" customHeight="1" x14ac:dyDescent="0.2"/>
    <row r="458" ht="26.25" customHeight="1" x14ac:dyDescent="0.2"/>
    <row r="459" ht="26.25" customHeight="1" x14ac:dyDescent="0.2"/>
    <row r="460" ht="26.25" customHeight="1" x14ac:dyDescent="0.2"/>
    <row r="461" ht="26.25" customHeight="1" x14ac:dyDescent="0.2"/>
    <row r="462" ht="26.25" customHeight="1" x14ac:dyDescent="0.2"/>
    <row r="463" ht="26.25" customHeight="1" x14ac:dyDescent="0.2"/>
    <row r="464" ht="26.25" customHeight="1" x14ac:dyDescent="0.2"/>
    <row r="465" ht="26.25" customHeight="1" x14ac:dyDescent="0.2"/>
    <row r="466" ht="26.25" customHeight="1" x14ac:dyDescent="0.2"/>
    <row r="467" ht="26.25" customHeight="1" x14ac:dyDescent="0.2"/>
    <row r="468" ht="26.25" customHeight="1" x14ac:dyDescent="0.2"/>
    <row r="469" ht="26.25" customHeight="1" x14ac:dyDescent="0.2"/>
    <row r="470" ht="26.25" customHeight="1" x14ac:dyDescent="0.2"/>
    <row r="471" ht="26.25" customHeight="1" x14ac:dyDescent="0.2"/>
    <row r="472" ht="26.25" customHeight="1" x14ac:dyDescent="0.2"/>
    <row r="473" ht="26.25" customHeight="1" x14ac:dyDescent="0.2"/>
    <row r="474" ht="26.25" customHeight="1" x14ac:dyDescent="0.2"/>
    <row r="475" ht="26.25" customHeight="1" x14ac:dyDescent="0.2"/>
    <row r="476" ht="26.25" customHeight="1" x14ac:dyDescent="0.2"/>
    <row r="477" ht="26.25" customHeight="1" x14ac:dyDescent="0.2"/>
    <row r="478" ht="26.25" customHeight="1" x14ac:dyDescent="0.2"/>
    <row r="479" ht="26.25" customHeight="1" x14ac:dyDescent="0.2"/>
    <row r="480" ht="26.25" customHeight="1" x14ac:dyDescent="0.2"/>
    <row r="481" ht="26.25" customHeight="1" x14ac:dyDescent="0.2"/>
    <row r="482" ht="26.25" customHeight="1" x14ac:dyDescent="0.2"/>
    <row r="483" ht="26.25" customHeight="1" x14ac:dyDescent="0.2"/>
    <row r="484" ht="26.25" customHeight="1" x14ac:dyDescent="0.2"/>
    <row r="485" ht="26.25" customHeight="1" x14ac:dyDescent="0.2"/>
    <row r="486" ht="26.25" customHeight="1" x14ac:dyDescent="0.2"/>
    <row r="487" ht="26.25" customHeight="1" x14ac:dyDescent="0.2"/>
    <row r="488" ht="26.25" customHeight="1" x14ac:dyDescent="0.2"/>
    <row r="489" ht="26.25" customHeight="1" x14ac:dyDescent="0.2"/>
    <row r="490" ht="26.25" customHeight="1" x14ac:dyDescent="0.2"/>
    <row r="491" ht="26.25" customHeight="1" x14ac:dyDescent="0.2"/>
    <row r="492" ht="26.25" customHeight="1" x14ac:dyDescent="0.2"/>
    <row r="493" ht="26.25" customHeight="1" x14ac:dyDescent="0.2"/>
    <row r="494" ht="26.25" customHeight="1" x14ac:dyDescent="0.2"/>
    <row r="495" ht="26.25" customHeight="1" x14ac:dyDescent="0.2"/>
    <row r="496" ht="26.25" customHeight="1" x14ac:dyDescent="0.2"/>
    <row r="497" ht="26.25" customHeight="1" x14ac:dyDescent="0.2"/>
    <row r="498" ht="26.25" customHeight="1" x14ac:dyDescent="0.2"/>
    <row r="499" ht="26.25" customHeight="1" x14ac:dyDescent="0.2"/>
    <row r="500" ht="26.25" customHeight="1" x14ac:dyDescent="0.2"/>
    <row r="501" ht="26.25" customHeight="1" x14ac:dyDescent="0.2"/>
    <row r="502" ht="26.25" customHeight="1" x14ac:dyDescent="0.2"/>
    <row r="503" ht="26.25" customHeight="1" x14ac:dyDescent="0.2"/>
    <row r="504" ht="26.25" customHeight="1" x14ac:dyDescent="0.2"/>
    <row r="505" ht="26.25" customHeight="1" x14ac:dyDescent="0.2"/>
    <row r="506" ht="26.25" customHeight="1" x14ac:dyDescent="0.2"/>
    <row r="507" ht="26.25" customHeight="1" x14ac:dyDescent="0.2"/>
    <row r="508" ht="26.25" customHeight="1" x14ac:dyDescent="0.2"/>
    <row r="509" ht="26.25" customHeight="1" x14ac:dyDescent="0.2"/>
    <row r="510" ht="26.25" customHeight="1" x14ac:dyDescent="0.2"/>
    <row r="511" ht="26.25" customHeight="1" x14ac:dyDescent="0.2"/>
    <row r="512" ht="26.25" customHeight="1" x14ac:dyDescent="0.2"/>
    <row r="513" ht="26.25" customHeight="1" x14ac:dyDescent="0.2"/>
    <row r="514" ht="26.25" customHeight="1" x14ac:dyDescent="0.2"/>
    <row r="515" ht="26.25" customHeight="1" x14ac:dyDescent="0.2"/>
    <row r="516" ht="26.25" customHeight="1" x14ac:dyDescent="0.2"/>
    <row r="517" ht="26.25" customHeight="1" x14ac:dyDescent="0.2"/>
    <row r="518" ht="26.25" customHeight="1" x14ac:dyDescent="0.2"/>
    <row r="519" ht="26.25" customHeight="1" x14ac:dyDescent="0.2"/>
    <row r="520" ht="26.25" customHeight="1" x14ac:dyDescent="0.2"/>
    <row r="521" ht="26.25" customHeight="1" x14ac:dyDescent="0.2"/>
    <row r="522" ht="26.25" customHeight="1" x14ac:dyDescent="0.2"/>
    <row r="523" ht="26.25" customHeight="1" x14ac:dyDescent="0.2"/>
    <row r="524" ht="26.25" customHeight="1" x14ac:dyDescent="0.2"/>
    <row r="525" ht="26.25" customHeight="1" x14ac:dyDescent="0.2"/>
    <row r="526" ht="26.25" customHeight="1" x14ac:dyDescent="0.2"/>
    <row r="527" ht="26.25" customHeight="1" x14ac:dyDescent="0.2"/>
    <row r="528" ht="26.25" customHeight="1" x14ac:dyDescent="0.2"/>
    <row r="529" ht="26.25" customHeight="1" x14ac:dyDescent="0.2"/>
    <row r="530" ht="26.25" customHeight="1" x14ac:dyDescent="0.2"/>
    <row r="531" ht="26.25" customHeight="1" x14ac:dyDescent="0.2"/>
    <row r="532" ht="26.25" customHeight="1" x14ac:dyDescent="0.2"/>
    <row r="533" ht="26.25" customHeight="1" x14ac:dyDescent="0.2"/>
    <row r="534" ht="26.25" customHeight="1" x14ac:dyDescent="0.2"/>
    <row r="535" ht="26.25" customHeight="1" x14ac:dyDescent="0.2"/>
    <row r="536" ht="26.25" customHeight="1" x14ac:dyDescent="0.2"/>
    <row r="537" ht="26.25" customHeight="1" x14ac:dyDescent="0.2"/>
    <row r="538" ht="26.25" customHeight="1" x14ac:dyDescent="0.2"/>
    <row r="539" ht="26.25" customHeight="1" x14ac:dyDescent="0.2"/>
    <row r="540" ht="26.25" customHeight="1" x14ac:dyDescent="0.2"/>
    <row r="541" ht="26.25" customHeight="1" x14ac:dyDescent="0.2"/>
    <row r="542" ht="26.25" customHeight="1" x14ac:dyDescent="0.2"/>
    <row r="543" ht="26.25" customHeight="1" x14ac:dyDescent="0.2"/>
    <row r="544" ht="26.25" customHeight="1" x14ac:dyDescent="0.2"/>
    <row r="545" ht="26.25" customHeight="1" x14ac:dyDescent="0.2"/>
    <row r="546" ht="26.25" customHeight="1" x14ac:dyDescent="0.2"/>
    <row r="547" ht="26.25" customHeight="1" x14ac:dyDescent="0.2"/>
    <row r="548" ht="26.25" customHeight="1" x14ac:dyDescent="0.2"/>
    <row r="549" ht="26.25" customHeight="1" x14ac:dyDescent="0.2"/>
    <row r="550" ht="26.25" customHeight="1" x14ac:dyDescent="0.2"/>
    <row r="551" ht="26.25" customHeight="1" x14ac:dyDescent="0.2"/>
    <row r="552" ht="26.25" customHeight="1" x14ac:dyDescent="0.2"/>
    <row r="553" ht="26.25" customHeight="1" x14ac:dyDescent="0.2"/>
    <row r="554" ht="26.25" customHeight="1" x14ac:dyDescent="0.2"/>
    <row r="555" ht="26.25" customHeight="1" x14ac:dyDescent="0.2"/>
    <row r="556" ht="26.25" customHeight="1" x14ac:dyDescent="0.2"/>
    <row r="557" ht="26.25" customHeight="1" x14ac:dyDescent="0.2"/>
    <row r="558" ht="26.25" customHeight="1" x14ac:dyDescent="0.2"/>
    <row r="559" ht="26.25" customHeight="1" x14ac:dyDescent="0.2"/>
    <row r="560" ht="26.25" customHeight="1" x14ac:dyDescent="0.2"/>
    <row r="561" ht="26.25" customHeight="1" x14ac:dyDescent="0.2"/>
    <row r="562" ht="26.25" customHeight="1" x14ac:dyDescent="0.2"/>
    <row r="563" ht="26.25" customHeight="1" x14ac:dyDescent="0.2"/>
    <row r="564" ht="26.25" customHeight="1" x14ac:dyDescent="0.2"/>
    <row r="565" ht="26.25" customHeight="1" x14ac:dyDescent="0.2"/>
    <row r="566" ht="26.25" customHeight="1" x14ac:dyDescent="0.2"/>
    <row r="567" ht="26.25" customHeight="1" x14ac:dyDescent="0.2"/>
    <row r="568" ht="26.25" customHeight="1" x14ac:dyDescent="0.2"/>
    <row r="569" ht="26.25" customHeight="1" x14ac:dyDescent="0.2"/>
    <row r="570" ht="26.25" customHeight="1" x14ac:dyDescent="0.2"/>
    <row r="571" ht="26.25" customHeight="1" x14ac:dyDescent="0.2"/>
    <row r="572" ht="26.25" customHeight="1" x14ac:dyDescent="0.2"/>
    <row r="573" ht="26.25" customHeight="1" x14ac:dyDescent="0.2"/>
    <row r="574" ht="26.25" customHeight="1" x14ac:dyDescent="0.2"/>
    <row r="575" ht="26.25" customHeight="1" x14ac:dyDescent="0.2"/>
    <row r="576" ht="26.25" customHeight="1" x14ac:dyDescent="0.2"/>
    <row r="577" ht="26.25" customHeight="1" x14ac:dyDescent="0.2"/>
    <row r="578" ht="26.25" customHeight="1" x14ac:dyDescent="0.2"/>
    <row r="579" ht="26.25" customHeight="1" x14ac:dyDescent="0.2"/>
    <row r="580" ht="26.25" customHeight="1" x14ac:dyDescent="0.2"/>
    <row r="581" ht="26.25" customHeight="1" x14ac:dyDescent="0.2"/>
    <row r="582" ht="26.25" customHeight="1" x14ac:dyDescent="0.2"/>
    <row r="583" ht="26.25" customHeight="1" x14ac:dyDescent="0.2"/>
    <row r="584" ht="26.25" customHeight="1" x14ac:dyDescent="0.2"/>
    <row r="585" ht="26.25" customHeight="1" x14ac:dyDescent="0.2"/>
    <row r="586" ht="26.25" customHeight="1" x14ac:dyDescent="0.2"/>
    <row r="587" ht="26.25" customHeight="1" x14ac:dyDescent="0.2"/>
    <row r="588" ht="26.25" customHeight="1" x14ac:dyDescent="0.2"/>
    <row r="589" ht="26.25" customHeight="1" x14ac:dyDescent="0.2"/>
    <row r="590" ht="26.25" customHeight="1" x14ac:dyDescent="0.2"/>
    <row r="591" ht="26.25" customHeight="1" x14ac:dyDescent="0.2"/>
    <row r="592" ht="26.25" customHeight="1" x14ac:dyDescent="0.2"/>
    <row r="593" ht="26.25" customHeight="1" x14ac:dyDescent="0.2"/>
    <row r="594" ht="26.25" customHeight="1" x14ac:dyDescent="0.2"/>
    <row r="595" ht="26.25" customHeight="1" x14ac:dyDescent="0.2"/>
    <row r="596" ht="26.25" customHeight="1" x14ac:dyDescent="0.2"/>
    <row r="597" ht="26.25" customHeight="1" x14ac:dyDescent="0.2"/>
    <row r="598" ht="26.25" customHeight="1" x14ac:dyDescent="0.2"/>
    <row r="599" ht="26.25" customHeight="1" x14ac:dyDescent="0.2"/>
    <row r="600" ht="26.25" customHeight="1" x14ac:dyDescent="0.2"/>
    <row r="601" ht="26.25" customHeight="1" x14ac:dyDescent="0.2"/>
    <row r="602" ht="26.25" customHeight="1" x14ac:dyDescent="0.2"/>
    <row r="603" ht="26.25" customHeight="1" x14ac:dyDescent="0.2"/>
    <row r="604" ht="26.25" customHeight="1" x14ac:dyDescent="0.2"/>
    <row r="605" ht="26.25" customHeight="1" x14ac:dyDescent="0.2"/>
    <row r="606" ht="26.25" customHeight="1" x14ac:dyDescent="0.2"/>
    <row r="607" ht="26.25" customHeight="1" x14ac:dyDescent="0.2"/>
    <row r="608" ht="26.25" customHeight="1" x14ac:dyDescent="0.2"/>
    <row r="609" ht="26.25" customHeight="1" x14ac:dyDescent="0.2"/>
    <row r="610" ht="26.25" customHeight="1" x14ac:dyDescent="0.2"/>
    <row r="611" ht="26.25" customHeight="1" x14ac:dyDescent="0.2"/>
    <row r="612" ht="26.25" customHeight="1" x14ac:dyDescent="0.2"/>
    <row r="613" ht="26.25" customHeight="1" x14ac:dyDescent="0.2"/>
    <row r="614" ht="26.25" customHeight="1" x14ac:dyDescent="0.2"/>
    <row r="615" ht="26.25" customHeight="1" x14ac:dyDescent="0.2"/>
    <row r="616" ht="26.25" customHeight="1" x14ac:dyDescent="0.2"/>
    <row r="617" ht="26.25" customHeight="1" x14ac:dyDescent="0.2"/>
    <row r="618" ht="26.25" customHeight="1" x14ac:dyDescent="0.2"/>
    <row r="619" ht="26.25" customHeight="1" x14ac:dyDescent="0.2"/>
    <row r="620" ht="26.25" customHeight="1" x14ac:dyDescent="0.2"/>
    <row r="621" ht="26.25" customHeight="1" x14ac:dyDescent="0.2"/>
    <row r="622" ht="26.25" customHeight="1" x14ac:dyDescent="0.2"/>
    <row r="623" ht="26.25" customHeight="1" x14ac:dyDescent="0.2"/>
    <row r="624" ht="26.25" customHeight="1" x14ac:dyDescent="0.2"/>
    <row r="625" ht="26.25" customHeight="1" x14ac:dyDescent="0.2"/>
    <row r="626" ht="26.25" customHeight="1" x14ac:dyDescent="0.2"/>
    <row r="627" ht="26.25" customHeight="1" x14ac:dyDescent="0.2"/>
    <row r="628" ht="26.25" customHeight="1" x14ac:dyDescent="0.2"/>
    <row r="629" ht="26.25" customHeight="1" x14ac:dyDescent="0.2"/>
    <row r="630" ht="26.25" customHeight="1" x14ac:dyDescent="0.2"/>
    <row r="631" ht="26.25" customHeight="1" x14ac:dyDescent="0.2"/>
    <row r="632" ht="26.25" customHeight="1" x14ac:dyDescent="0.2"/>
    <row r="633" ht="26.25" customHeight="1" x14ac:dyDescent="0.2"/>
    <row r="634" ht="26.25" customHeight="1" x14ac:dyDescent="0.2"/>
    <row r="635" ht="26.25" customHeight="1" x14ac:dyDescent="0.2"/>
    <row r="636" ht="26.25" customHeight="1" x14ac:dyDescent="0.2"/>
    <row r="637" ht="26.25" customHeight="1" x14ac:dyDescent="0.2"/>
    <row r="638" ht="26.25" customHeight="1" x14ac:dyDescent="0.2"/>
    <row r="639" ht="26.25" customHeight="1" x14ac:dyDescent="0.2"/>
    <row r="640" ht="26.25" customHeight="1" x14ac:dyDescent="0.2"/>
    <row r="641" ht="26.25" customHeight="1" x14ac:dyDescent="0.2"/>
    <row r="642" ht="26.25" customHeight="1" x14ac:dyDescent="0.2"/>
    <row r="643" ht="26.25" customHeight="1" x14ac:dyDescent="0.2"/>
    <row r="644" ht="26.25" customHeight="1" x14ac:dyDescent="0.2"/>
    <row r="645" ht="26.25" customHeight="1" x14ac:dyDescent="0.2"/>
    <row r="646" ht="26.25" customHeight="1" x14ac:dyDescent="0.2"/>
    <row r="647" ht="26.25" customHeight="1" x14ac:dyDescent="0.2"/>
    <row r="648" ht="26.25" customHeight="1" x14ac:dyDescent="0.2"/>
    <row r="649" ht="26.25" customHeight="1" x14ac:dyDescent="0.2"/>
    <row r="650" ht="26.25" customHeight="1" x14ac:dyDescent="0.2"/>
    <row r="651" ht="26.25" customHeight="1" x14ac:dyDescent="0.2"/>
    <row r="652" ht="26.25" customHeight="1" x14ac:dyDescent="0.2"/>
    <row r="653" ht="26.25" customHeight="1" x14ac:dyDescent="0.2"/>
    <row r="654" ht="26.25" customHeight="1" x14ac:dyDescent="0.2"/>
    <row r="655" ht="26.25" customHeight="1" x14ac:dyDescent="0.2"/>
    <row r="656" ht="26.25" customHeight="1" x14ac:dyDescent="0.2"/>
    <row r="657" ht="26.25" customHeight="1" x14ac:dyDescent="0.2"/>
    <row r="658" ht="26.25" customHeight="1" x14ac:dyDescent="0.2"/>
    <row r="659" ht="26.25" customHeight="1" x14ac:dyDescent="0.2"/>
    <row r="660" ht="26.25" customHeight="1" x14ac:dyDescent="0.2"/>
    <row r="661" ht="26.25" customHeight="1" x14ac:dyDescent="0.2"/>
    <row r="662" ht="26.25" customHeight="1" x14ac:dyDescent="0.2"/>
    <row r="663" ht="26.25" customHeight="1" x14ac:dyDescent="0.2"/>
    <row r="664" ht="26.25" customHeight="1" x14ac:dyDescent="0.2"/>
    <row r="665" ht="26.25" customHeight="1" x14ac:dyDescent="0.2"/>
    <row r="666" ht="26.25" customHeight="1" x14ac:dyDescent="0.2"/>
    <row r="667" ht="26.25" customHeight="1" x14ac:dyDescent="0.2"/>
    <row r="668" ht="26.25" customHeight="1" x14ac:dyDescent="0.2"/>
    <row r="669" ht="26.25" customHeight="1" x14ac:dyDescent="0.2"/>
    <row r="670" ht="26.25" customHeight="1" x14ac:dyDescent="0.2"/>
    <row r="671" ht="26.25" customHeight="1" x14ac:dyDescent="0.2"/>
    <row r="672" ht="26.25" customHeight="1" x14ac:dyDescent="0.2"/>
    <row r="673" ht="26.25" customHeight="1" x14ac:dyDescent="0.2"/>
    <row r="674" ht="26.25" customHeight="1" x14ac:dyDescent="0.2"/>
    <row r="675" ht="26.25" customHeight="1" x14ac:dyDescent="0.2"/>
    <row r="676" ht="26.25" customHeight="1" x14ac:dyDescent="0.2"/>
    <row r="677" ht="26.25" customHeight="1" x14ac:dyDescent="0.2"/>
    <row r="678" ht="26.25" customHeight="1" x14ac:dyDescent="0.2"/>
    <row r="679" ht="26.25" customHeight="1" x14ac:dyDescent="0.2"/>
    <row r="680" ht="26.25" customHeight="1" x14ac:dyDescent="0.2"/>
    <row r="681" ht="26.25" customHeight="1" x14ac:dyDescent="0.2"/>
    <row r="682" ht="26.25" customHeight="1" x14ac:dyDescent="0.2"/>
    <row r="683" ht="26.25" customHeight="1" x14ac:dyDescent="0.2"/>
    <row r="684" ht="26.25" customHeight="1" x14ac:dyDescent="0.2"/>
    <row r="685" ht="26.25" customHeight="1" x14ac:dyDescent="0.2"/>
    <row r="686" ht="26.25" customHeight="1" x14ac:dyDescent="0.2"/>
    <row r="687" ht="26.25" customHeight="1" x14ac:dyDescent="0.2"/>
    <row r="688" ht="26.25" customHeight="1" x14ac:dyDescent="0.2"/>
    <row r="689" ht="26.25" customHeight="1" x14ac:dyDescent="0.2"/>
    <row r="690" ht="26.25" customHeight="1" x14ac:dyDescent="0.2"/>
    <row r="691" ht="26.25" customHeight="1" x14ac:dyDescent="0.2"/>
    <row r="692" ht="26.25" customHeight="1" x14ac:dyDescent="0.2"/>
    <row r="693" ht="26.25" customHeight="1" x14ac:dyDescent="0.2"/>
    <row r="694" ht="26.25" customHeight="1" x14ac:dyDescent="0.2"/>
    <row r="695" ht="26.25" customHeight="1" x14ac:dyDescent="0.2"/>
    <row r="696" ht="26.25" customHeight="1" x14ac:dyDescent="0.2"/>
    <row r="697" ht="26.25" customHeight="1" x14ac:dyDescent="0.2"/>
    <row r="698" ht="26.25" customHeight="1" x14ac:dyDescent="0.2"/>
    <row r="699" ht="26.25" customHeight="1" x14ac:dyDescent="0.2"/>
    <row r="700" ht="26.25" customHeight="1" x14ac:dyDescent="0.2"/>
    <row r="701" ht="26.25" customHeight="1" x14ac:dyDescent="0.2"/>
    <row r="702" ht="26.25" customHeight="1" x14ac:dyDescent="0.2"/>
    <row r="703" ht="26.25" customHeight="1" x14ac:dyDescent="0.2"/>
    <row r="704" ht="26.25" customHeight="1" x14ac:dyDescent="0.2"/>
    <row r="705" ht="26.25" customHeight="1" x14ac:dyDescent="0.2"/>
    <row r="706" ht="26.25" customHeight="1" x14ac:dyDescent="0.2"/>
    <row r="707" ht="26.25" customHeight="1" x14ac:dyDescent="0.2"/>
    <row r="708" ht="26.25" customHeight="1" x14ac:dyDescent="0.2"/>
    <row r="709" ht="26.25" customHeight="1" x14ac:dyDescent="0.2"/>
    <row r="710" ht="26.25" customHeight="1" x14ac:dyDescent="0.2"/>
    <row r="711" ht="26.25" customHeight="1" x14ac:dyDescent="0.2"/>
    <row r="712" ht="26.25" customHeight="1" x14ac:dyDescent="0.2"/>
    <row r="713" ht="26.25" customHeight="1" x14ac:dyDescent="0.2"/>
    <row r="714" ht="26.25" customHeight="1" x14ac:dyDescent="0.2"/>
    <row r="715" ht="26.25" customHeight="1" x14ac:dyDescent="0.2"/>
    <row r="716" ht="26.25" customHeight="1" x14ac:dyDescent="0.2"/>
    <row r="717" ht="26.25" customHeight="1" x14ac:dyDescent="0.2"/>
    <row r="718" ht="26.25" customHeight="1" x14ac:dyDescent="0.2"/>
    <row r="719" ht="26.25" customHeight="1" x14ac:dyDescent="0.2"/>
    <row r="720" ht="26.25" customHeight="1" x14ac:dyDescent="0.2"/>
    <row r="721" ht="26.25" customHeight="1" x14ac:dyDescent="0.2"/>
    <row r="722" ht="26.25" customHeight="1" x14ac:dyDescent="0.2"/>
    <row r="723" ht="26.25" customHeight="1" x14ac:dyDescent="0.2"/>
    <row r="724" ht="26.25" customHeight="1" x14ac:dyDescent="0.2"/>
    <row r="725" ht="26.25" customHeight="1" x14ac:dyDescent="0.2"/>
    <row r="726" ht="26.25" customHeight="1" x14ac:dyDescent="0.2"/>
    <row r="727" ht="26.25" customHeight="1" x14ac:dyDescent="0.2"/>
    <row r="728" ht="26.25" customHeight="1" x14ac:dyDescent="0.2"/>
    <row r="729" ht="26.25" customHeight="1" x14ac:dyDescent="0.2"/>
    <row r="730" ht="26.25" customHeight="1" x14ac:dyDescent="0.2"/>
    <row r="731" ht="26.25" customHeight="1" x14ac:dyDescent="0.2"/>
    <row r="732" ht="26.25" customHeight="1" x14ac:dyDescent="0.2"/>
    <row r="733" ht="26.25" customHeight="1" x14ac:dyDescent="0.2"/>
    <row r="734" ht="26.25" customHeight="1" x14ac:dyDescent="0.2"/>
    <row r="735" ht="26.25" customHeight="1" x14ac:dyDescent="0.2"/>
    <row r="736" ht="26.25" customHeight="1" x14ac:dyDescent="0.2"/>
    <row r="737" ht="26.25" customHeight="1" x14ac:dyDescent="0.2"/>
    <row r="738" ht="26.25" customHeight="1" x14ac:dyDescent="0.2"/>
    <row r="739" ht="26.25" customHeight="1" x14ac:dyDescent="0.2"/>
    <row r="740" ht="26.25" customHeight="1" x14ac:dyDescent="0.2"/>
    <row r="741" ht="26.25" customHeight="1" x14ac:dyDescent="0.2"/>
    <row r="742" ht="26.25" customHeight="1" x14ac:dyDescent="0.2"/>
    <row r="743" ht="26.25" customHeight="1" x14ac:dyDescent="0.2"/>
    <row r="744" ht="26.25" customHeight="1" x14ac:dyDescent="0.2"/>
    <row r="745" ht="26.25" customHeight="1" x14ac:dyDescent="0.2"/>
    <row r="746" ht="26.25" customHeight="1" x14ac:dyDescent="0.2"/>
    <row r="747" ht="26.25" customHeight="1" x14ac:dyDescent="0.2"/>
    <row r="748" ht="26.25" customHeight="1" x14ac:dyDescent="0.2"/>
    <row r="749" ht="26.25" customHeight="1" x14ac:dyDescent="0.2"/>
    <row r="750" ht="26.25" customHeight="1" x14ac:dyDescent="0.2"/>
    <row r="751" ht="26.25" customHeight="1" x14ac:dyDescent="0.2"/>
    <row r="752" ht="26.25" customHeight="1" x14ac:dyDescent="0.2"/>
    <row r="753" ht="26.25" customHeight="1" x14ac:dyDescent="0.2"/>
    <row r="754" ht="26.25" customHeight="1" x14ac:dyDescent="0.2"/>
    <row r="755" ht="26.25" customHeight="1" x14ac:dyDescent="0.2"/>
    <row r="756" ht="26.25" customHeight="1" x14ac:dyDescent="0.2"/>
    <row r="757" ht="26.25" customHeight="1" x14ac:dyDescent="0.2"/>
    <row r="758" ht="26.25" customHeight="1" x14ac:dyDescent="0.2"/>
    <row r="759" ht="26.25" customHeight="1" x14ac:dyDescent="0.2"/>
    <row r="760" ht="26.25" customHeight="1" x14ac:dyDescent="0.2"/>
    <row r="761" ht="26.25" customHeight="1" x14ac:dyDescent="0.2"/>
    <row r="762" ht="26.25" customHeight="1" x14ac:dyDescent="0.2"/>
    <row r="763" ht="26.25" customHeight="1" x14ac:dyDescent="0.2"/>
    <row r="764" ht="26.25" customHeight="1" x14ac:dyDescent="0.2"/>
    <row r="765" ht="26.25" customHeight="1" x14ac:dyDescent="0.2"/>
    <row r="766" ht="26.25" customHeight="1" x14ac:dyDescent="0.2"/>
    <row r="767" ht="26.25" customHeight="1" x14ac:dyDescent="0.2"/>
    <row r="768" ht="26.25" customHeight="1" x14ac:dyDescent="0.2"/>
    <row r="769" ht="26.25" customHeight="1" x14ac:dyDescent="0.2"/>
    <row r="770" ht="26.25" customHeight="1" x14ac:dyDescent="0.2"/>
    <row r="771" ht="26.25" customHeight="1" x14ac:dyDescent="0.2"/>
    <row r="772" ht="26.25" customHeight="1" x14ac:dyDescent="0.2"/>
    <row r="773" ht="26.25" customHeight="1" x14ac:dyDescent="0.2"/>
    <row r="774" ht="26.25" customHeight="1" x14ac:dyDescent="0.2"/>
    <row r="775" ht="26.25" customHeight="1" x14ac:dyDescent="0.2"/>
    <row r="776" ht="26.25" customHeight="1" x14ac:dyDescent="0.2"/>
    <row r="777" ht="26.25" customHeight="1" x14ac:dyDescent="0.2"/>
    <row r="778" ht="26.25" customHeight="1" x14ac:dyDescent="0.2"/>
    <row r="779" ht="26.25" customHeight="1" x14ac:dyDescent="0.2"/>
    <row r="780" ht="26.25" customHeight="1" x14ac:dyDescent="0.2"/>
    <row r="781" ht="26.25" customHeight="1" x14ac:dyDescent="0.2"/>
    <row r="782" ht="26.25" customHeight="1" x14ac:dyDescent="0.2"/>
    <row r="783" ht="26.25" customHeight="1" x14ac:dyDescent="0.2"/>
    <row r="784" ht="26.25" customHeight="1" x14ac:dyDescent="0.2"/>
    <row r="785" ht="26.25" customHeight="1" x14ac:dyDescent="0.2"/>
    <row r="786" ht="26.25" customHeight="1" x14ac:dyDescent="0.2"/>
    <row r="787" ht="26.25" customHeight="1" x14ac:dyDescent="0.2"/>
    <row r="788" ht="26.25" customHeight="1" x14ac:dyDescent="0.2"/>
    <row r="789" ht="26.25" customHeight="1" x14ac:dyDescent="0.2"/>
    <row r="790" ht="26.25" customHeight="1" x14ac:dyDescent="0.2"/>
    <row r="791" ht="26.25" customHeight="1" x14ac:dyDescent="0.2"/>
    <row r="792" ht="26.25" customHeight="1" x14ac:dyDescent="0.2"/>
    <row r="793" ht="26.25" customHeight="1" x14ac:dyDescent="0.2"/>
    <row r="794" ht="26.25" customHeight="1" x14ac:dyDescent="0.2"/>
    <row r="795" ht="26.25" customHeight="1" x14ac:dyDescent="0.2"/>
    <row r="796" ht="26.25" customHeight="1" x14ac:dyDescent="0.2"/>
    <row r="797" ht="26.25" customHeight="1" x14ac:dyDescent="0.2"/>
    <row r="798" ht="26.25" customHeight="1" x14ac:dyDescent="0.2"/>
    <row r="799" ht="26.25" customHeight="1" x14ac:dyDescent="0.2"/>
    <row r="800" ht="26.25" customHeight="1" x14ac:dyDescent="0.2"/>
    <row r="801" ht="26.25" customHeight="1" x14ac:dyDescent="0.2"/>
    <row r="802" ht="26.25" customHeight="1" x14ac:dyDescent="0.2"/>
    <row r="803" ht="26.25" customHeight="1" x14ac:dyDescent="0.2"/>
    <row r="804" ht="26.25" customHeight="1" x14ac:dyDescent="0.2"/>
    <row r="805" ht="26.25" customHeight="1" x14ac:dyDescent="0.2"/>
    <row r="806" ht="26.25" customHeight="1" x14ac:dyDescent="0.2"/>
    <row r="807" ht="26.25" customHeight="1" x14ac:dyDescent="0.2"/>
    <row r="808" ht="26.25" customHeight="1" x14ac:dyDescent="0.2"/>
    <row r="809" ht="26.25" customHeight="1" x14ac:dyDescent="0.2"/>
    <row r="810" ht="26.25" customHeight="1" x14ac:dyDescent="0.2"/>
    <row r="811" ht="26.25" customHeight="1" x14ac:dyDescent="0.2"/>
    <row r="812" ht="26.25" customHeight="1" x14ac:dyDescent="0.2"/>
    <row r="813" ht="26.25" customHeight="1" x14ac:dyDescent="0.2"/>
    <row r="814" ht="26.25" customHeight="1" x14ac:dyDescent="0.2"/>
    <row r="815" ht="26.25" customHeight="1" x14ac:dyDescent="0.2"/>
    <row r="816" ht="26.25" customHeight="1" x14ac:dyDescent="0.2"/>
    <row r="817" ht="26.25" customHeight="1" x14ac:dyDescent="0.2"/>
    <row r="818" ht="26.25" customHeight="1" x14ac:dyDescent="0.2"/>
    <row r="819" ht="26.25" customHeight="1" x14ac:dyDescent="0.2"/>
    <row r="820" ht="26.25" customHeight="1" x14ac:dyDescent="0.2"/>
    <row r="821" ht="26.25" customHeight="1" x14ac:dyDescent="0.2"/>
    <row r="822" ht="26.25" customHeight="1" x14ac:dyDescent="0.2"/>
    <row r="823" ht="26.25" customHeight="1" x14ac:dyDescent="0.2"/>
    <row r="824" ht="26.25" customHeight="1" x14ac:dyDescent="0.2"/>
    <row r="825" ht="26.25" customHeight="1" x14ac:dyDescent="0.2"/>
    <row r="826" ht="26.25" customHeight="1" x14ac:dyDescent="0.2"/>
    <row r="827" ht="26.25" customHeight="1" x14ac:dyDescent="0.2"/>
    <row r="828" ht="26.25" customHeight="1" x14ac:dyDescent="0.2"/>
    <row r="829" ht="26.25" customHeight="1" x14ac:dyDescent="0.2"/>
    <row r="830" ht="26.25" customHeight="1" x14ac:dyDescent="0.2"/>
    <row r="831" ht="26.25" customHeight="1" x14ac:dyDescent="0.2"/>
    <row r="832" ht="26.25" customHeight="1" x14ac:dyDescent="0.2"/>
    <row r="833" ht="26.25" customHeight="1" x14ac:dyDescent="0.2"/>
    <row r="834" ht="26.25" customHeight="1" x14ac:dyDescent="0.2"/>
    <row r="835" ht="26.25" customHeight="1" x14ac:dyDescent="0.2"/>
    <row r="836" ht="26.25" customHeight="1" x14ac:dyDescent="0.2"/>
    <row r="837" ht="26.25" customHeight="1" x14ac:dyDescent="0.2"/>
    <row r="838" ht="26.25" customHeight="1" x14ac:dyDescent="0.2"/>
    <row r="839" ht="26.25" customHeight="1" x14ac:dyDescent="0.2"/>
    <row r="840" ht="26.25" customHeight="1" x14ac:dyDescent="0.2"/>
    <row r="841" ht="26.25" customHeight="1" x14ac:dyDescent="0.2"/>
    <row r="842" ht="26.25" customHeight="1" x14ac:dyDescent="0.2"/>
    <row r="843" ht="26.25" customHeight="1" x14ac:dyDescent="0.2"/>
    <row r="844" ht="26.25" customHeight="1" x14ac:dyDescent="0.2"/>
    <row r="845" ht="26.25" customHeight="1" x14ac:dyDescent="0.2"/>
    <row r="846" ht="26.25" customHeight="1" x14ac:dyDescent="0.2"/>
    <row r="847" ht="26.25" customHeight="1" x14ac:dyDescent="0.2"/>
    <row r="848" ht="26.25" customHeight="1" x14ac:dyDescent="0.2"/>
    <row r="849" ht="26.25" customHeight="1" x14ac:dyDescent="0.2"/>
    <row r="850" ht="26.25" customHeight="1" x14ac:dyDescent="0.2"/>
    <row r="851" ht="26.25" customHeight="1" x14ac:dyDescent="0.2"/>
    <row r="852" ht="26.25" customHeight="1" x14ac:dyDescent="0.2"/>
    <row r="853" ht="26.25" customHeight="1" x14ac:dyDescent="0.2"/>
    <row r="854" ht="26.25" customHeight="1" x14ac:dyDescent="0.2"/>
    <row r="855" ht="26.25" customHeight="1" x14ac:dyDescent="0.2"/>
    <row r="856" ht="26.25" customHeight="1" x14ac:dyDescent="0.2"/>
    <row r="857" ht="26.25" customHeight="1" x14ac:dyDescent="0.2"/>
    <row r="858" ht="26.25" customHeight="1" x14ac:dyDescent="0.2"/>
    <row r="859" ht="26.25" customHeight="1" x14ac:dyDescent="0.2"/>
    <row r="860" ht="26.25" customHeight="1" x14ac:dyDescent="0.2"/>
    <row r="861" ht="26.25" customHeight="1" x14ac:dyDescent="0.2"/>
    <row r="862" ht="26.25" customHeight="1" x14ac:dyDescent="0.2"/>
    <row r="863" ht="26.25" customHeight="1" x14ac:dyDescent="0.2"/>
    <row r="864" ht="26.25" customHeight="1" x14ac:dyDescent="0.2"/>
    <row r="865" ht="26.25" customHeight="1" x14ac:dyDescent="0.2"/>
    <row r="866" ht="26.25" customHeight="1" x14ac:dyDescent="0.2"/>
    <row r="867" ht="26.25" customHeight="1" x14ac:dyDescent="0.2"/>
    <row r="868" ht="26.25" customHeight="1" x14ac:dyDescent="0.2"/>
    <row r="869" ht="26.25" customHeight="1" x14ac:dyDescent="0.2"/>
    <row r="870" ht="26.25" customHeight="1" x14ac:dyDescent="0.2"/>
    <row r="871" ht="26.25" customHeight="1" x14ac:dyDescent="0.2"/>
    <row r="872" ht="26.25" customHeight="1" x14ac:dyDescent="0.2"/>
    <row r="873" ht="26.25" customHeight="1" x14ac:dyDescent="0.2"/>
    <row r="874" ht="26.25" customHeight="1" x14ac:dyDescent="0.2"/>
    <row r="875" ht="26.25" customHeight="1" x14ac:dyDescent="0.2"/>
    <row r="876" ht="26.25" customHeight="1" x14ac:dyDescent="0.2"/>
    <row r="877" ht="26.25" customHeight="1" x14ac:dyDescent="0.2"/>
    <row r="878" ht="26.25" customHeight="1" x14ac:dyDescent="0.2"/>
    <row r="879" ht="26.25" customHeight="1" x14ac:dyDescent="0.2"/>
    <row r="880" ht="26.25" customHeight="1" x14ac:dyDescent="0.2"/>
    <row r="881" ht="26.25" customHeight="1" x14ac:dyDescent="0.2"/>
    <row r="882" ht="26.25" customHeight="1" x14ac:dyDescent="0.2"/>
    <row r="883" ht="26.25" customHeight="1" x14ac:dyDescent="0.2"/>
    <row r="884" ht="26.25" customHeight="1" x14ac:dyDescent="0.2"/>
    <row r="885" ht="26.25" customHeight="1" x14ac:dyDescent="0.2"/>
    <row r="886" ht="26.25" customHeight="1" x14ac:dyDescent="0.2"/>
    <row r="887" ht="26.25" customHeight="1" x14ac:dyDescent="0.2"/>
    <row r="888" ht="26.25" customHeight="1" x14ac:dyDescent="0.2"/>
    <row r="889" ht="26.25" customHeight="1" x14ac:dyDescent="0.2"/>
    <row r="890" ht="26.25" customHeight="1" x14ac:dyDescent="0.2"/>
    <row r="891" ht="26.25" customHeight="1" x14ac:dyDescent="0.2"/>
    <row r="892" ht="26.25" customHeight="1" x14ac:dyDescent="0.2"/>
    <row r="893" ht="26.25" customHeight="1" x14ac:dyDescent="0.2"/>
    <row r="894" ht="26.25" customHeight="1" x14ac:dyDescent="0.2"/>
    <row r="895" ht="26.25" customHeight="1" x14ac:dyDescent="0.2"/>
    <row r="896" ht="26.25" customHeight="1" x14ac:dyDescent="0.2"/>
    <row r="897" ht="26.25" customHeight="1" x14ac:dyDescent="0.2"/>
    <row r="898" ht="26.25" customHeight="1" x14ac:dyDescent="0.2"/>
    <row r="899" ht="26.25" customHeight="1" x14ac:dyDescent="0.2"/>
    <row r="900" ht="26.25" customHeight="1" x14ac:dyDescent="0.2"/>
    <row r="901" ht="26.25" customHeight="1" x14ac:dyDescent="0.2"/>
    <row r="902" ht="26.25" customHeight="1" x14ac:dyDescent="0.2"/>
    <row r="903" ht="26.25" customHeight="1" x14ac:dyDescent="0.2"/>
    <row r="904" ht="26.25" customHeight="1" x14ac:dyDescent="0.2"/>
    <row r="905" ht="26.25" customHeight="1" x14ac:dyDescent="0.2"/>
    <row r="906" ht="26.25" customHeight="1" x14ac:dyDescent="0.2"/>
    <row r="907" ht="26.25" customHeight="1" x14ac:dyDescent="0.2"/>
    <row r="908" ht="26.25" customHeight="1" x14ac:dyDescent="0.2"/>
    <row r="909" ht="26.25" customHeight="1" x14ac:dyDescent="0.2"/>
    <row r="910" ht="26.25" customHeight="1" x14ac:dyDescent="0.2"/>
    <row r="911" ht="26.25" customHeight="1" x14ac:dyDescent="0.2"/>
    <row r="912" ht="26.25" customHeight="1" x14ac:dyDescent="0.2"/>
    <row r="913" ht="26.25" customHeight="1" x14ac:dyDescent="0.2"/>
    <row r="914" ht="26.25" customHeight="1" x14ac:dyDescent="0.2"/>
    <row r="915" ht="26.25" customHeight="1" x14ac:dyDescent="0.2"/>
    <row r="916" ht="26.25" customHeight="1" x14ac:dyDescent="0.2"/>
    <row r="917" ht="26.25" customHeight="1" x14ac:dyDescent="0.2"/>
    <row r="918" ht="26.25" customHeight="1" x14ac:dyDescent="0.2"/>
    <row r="919" ht="26.25" customHeight="1" x14ac:dyDescent="0.2"/>
    <row r="920" ht="26.25" customHeight="1" x14ac:dyDescent="0.2"/>
    <row r="921" ht="26.25" customHeight="1" x14ac:dyDescent="0.2"/>
    <row r="922" ht="26.25" customHeight="1" x14ac:dyDescent="0.2"/>
    <row r="923" ht="26.25" customHeight="1" x14ac:dyDescent="0.2"/>
    <row r="924" ht="26.25" customHeight="1" x14ac:dyDescent="0.2"/>
    <row r="925" ht="26.25" customHeight="1" x14ac:dyDescent="0.2"/>
    <row r="926" ht="26.25" customHeight="1" x14ac:dyDescent="0.2"/>
    <row r="927" ht="26.25" customHeight="1" x14ac:dyDescent="0.2"/>
    <row r="928" ht="26.25" customHeight="1" x14ac:dyDescent="0.2"/>
    <row r="929" ht="26.25" customHeight="1" x14ac:dyDescent="0.2"/>
    <row r="930" ht="26.25" customHeight="1" x14ac:dyDescent="0.2"/>
    <row r="931" ht="26.25" customHeight="1" x14ac:dyDescent="0.2"/>
    <row r="932" ht="26.25" customHeight="1" x14ac:dyDescent="0.2"/>
    <row r="933" ht="26.25" customHeight="1" x14ac:dyDescent="0.2"/>
    <row r="934" ht="26.25" customHeight="1" x14ac:dyDescent="0.2"/>
    <row r="935" ht="26.25" customHeight="1" x14ac:dyDescent="0.2"/>
    <row r="936" ht="26.25" customHeight="1" x14ac:dyDescent="0.2"/>
    <row r="937" ht="26.25" customHeight="1" x14ac:dyDescent="0.2"/>
    <row r="938" ht="26.25" customHeight="1" x14ac:dyDescent="0.2"/>
    <row r="939" ht="26.25" customHeight="1" x14ac:dyDescent="0.2"/>
    <row r="940" ht="26.25" customHeight="1" x14ac:dyDescent="0.2"/>
    <row r="941" ht="26.25" customHeight="1" x14ac:dyDescent="0.2"/>
    <row r="942" ht="26.25" customHeight="1" x14ac:dyDescent="0.2"/>
    <row r="943" ht="26.25" customHeight="1" x14ac:dyDescent="0.2"/>
    <row r="944" ht="26.25" customHeight="1" x14ac:dyDescent="0.2"/>
    <row r="945" ht="26.25" customHeight="1" x14ac:dyDescent="0.2"/>
    <row r="946" ht="26.25" customHeight="1" x14ac:dyDescent="0.2"/>
    <row r="947" ht="26.25" customHeight="1" x14ac:dyDescent="0.2"/>
    <row r="948" ht="26.25" customHeight="1" x14ac:dyDescent="0.2"/>
    <row r="949" ht="26.25" customHeight="1" x14ac:dyDescent="0.2"/>
    <row r="950" ht="26.25" customHeight="1" x14ac:dyDescent="0.2"/>
    <row r="951" ht="26.25" customHeight="1" x14ac:dyDescent="0.2"/>
    <row r="952" ht="26.25" customHeight="1" x14ac:dyDescent="0.2"/>
    <row r="953" ht="26.25" customHeight="1" x14ac:dyDescent="0.2"/>
    <row r="954" ht="26.25" customHeight="1" x14ac:dyDescent="0.2"/>
    <row r="955" ht="26.25" customHeight="1" x14ac:dyDescent="0.2"/>
    <row r="956" ht="26.25" customHeight="1" x14ac:dyDescent="0.2"/>
    <row r="957" ht="26.25" customHeight="1" x14ac:dyDescent="0.2"/>
    <row r="958" ht="26.25" customHeight="1" x14ac:dyDescent="0.2"/>
    <row r="959" ht="26.25" customHeight="1" x14ac:dyDescent="0.2"/>
    <row r="960" ht="26.25" customHeight="1" x14ac:dyDescent="0.2"/>
    <row r="961" ht="26.25" customHeight="1" x14ac:dyDescent="0.2"/>
    <row r="962" ht="26.25" customHeight="1" x14ac:dyDescent="0.2"/>
    <row r="963" ht="26.25" customHeight="1" x14ac:dyDescent="0.2"/>
    <row r="964" ht="26.25" customHeight="1" x14ac:dyDescent="0.2"/>
    <row r="965" ht="26.25" customHeight="1" x14ac:dyDescent="0.2"/>
    <row r="966" ht="26.25" customHeight="1" x14ac:dyDescent="0.2"/>
    <row r="967" ht="26.25" customHeight="1" x14ac:dyDescent="0.2"/>
    <row r="968" ht="26.25" customHeight="1" x14ac:dyDescent="0.2"/>
    <row r="969" ht="26.25" customHeight="1" x14ac:dyDescent="0.2"/>
    <row r="970" ht="26.25" customHeight="1" x14ac:dyDescent="0.2"/>
    <row r="971" ht="26.25" customHeight="1" x14ac:dyDescent="0.2"/>
    <row r="972" ht="26.25" customHeight="1" x14ac:dyDescent="0.2"/>
    <row r="973" ht="26.25" customHeight="1" x14ac:dyDescent="0.2"/>
    <row r="974" ht="26.25" customHeight="1" x14ac:dyDescent="0.2"/>
    <row r="975" ht="26.25" customHeight="1" x14ac:dyDescent="0.2"/>
    <row r="976" ht="26.25" customHeight="1" x14ac:dyDescent="0.2"/>
    <row r="977" ht="26.25" customHeight="1" x14ac:dyDescent="0.2"/>
    <row r="978" ht="26.25" customHeight="1" x14ac:dyDescent="0.2"/>
    <row r="979" ht="26.25" customHeight="1" x14ac:dyDescent="0.2"/>
    <row r="980" ht="26.25" customHeight="1" x14ac:dyDescent="0.2"/>
    <row r="981" ht="26.25" customHeight="1" x14ac:dyDescent="0.2"/>
    <row r="982" ht="26.25" customHeight="1" x14ac:dyDescent="0.2"/>
    <row r="983" ht="26.25" customHeight="1" x14ac:dyDescent="0.2"/>
    <row r="984" ht="26.25" customHeight="1" x14ac:dyDescent="0.2"/>
    <row r="985" ht="26.25" customHeight="1" x14ac:dyDescent="0.2"/>
    <row r="986" ht="26.25" customHeight="1" x14ac:dyDescent="0.2"/>
    <row r="987" ht="26.25" customHeight="1" x14ac:dyDescent="0.2"/>
    <row r="988" ht="26.25" customHeight="1" x14ac:dyDescent="0.2"/>
    <row r="989" ht="26.25" customHeight="1" x14ac:dyDescent="0.2"/>
    <row r="990" ht="26.25" customHeight="1" x14ac:dyDescent="0.2"/>
    <row r="991" ht="26.25" customHeight="1" x14ac:dyDescent="0.2"/>
    <row r="992" ht="26.25" customHeight="1" x14ac:dyDescent="0.2"/>
    <row r="993" ht="26.25" customHeight="1" x14ac:dyDescent="0.2"/>
    <row r="994" ht="26.25" customHeight="1" x14ac:dyDescent="0.2"/>
    <row r="995" ht="26.25" customHeight="1" x14ac:dyDescent="0.2"/>
    <row r="996" ht="26.25" customHeight="1" x14ac:dyDescent="0.2"/>
    <row r="997" ht="26.25" customHeight="1" x14ac:dyDescent="0.2"/>
    <row r="998" ht="26.25" customHeight="1" x14ac:dyDescent="0.2"/>
    <row r="999" ht="26.25" customHeight="1" x14ac:dyDescent="0.2"/>
    <row r="1000" ht="26.25" customHeight="1" x14ac:dyDescent="0.2"/>
    <row r="1001" ht="26.25" customHeight="1" x14ac:dyDescent="0.2"/>
    <row r="1002" ht="26.25" customHeight="1" x14ac:dyDescent="0.2"/>
    <row r="1003" ht="26.25" customHeight="1" x14ac:dyDescent="0.2"/>
    <row r="1004" ht="26.25" customHeight="1" x14ac:dyDescent="0.2"/>
    <row r="1005" ht="26.25" customHeight="1" x14ac:dyDescent="0.2"/>
    <row r="1006" ht="26.25" customHeight="1" x14ac:dyDescent="0.2"/>
    <row r="1007" ht="26.25" customHeight="1" x14ac:dyDescent="0.2"/>
    <row r="1008" ht="26.25" customHeight="1" x14ac:dyDescent="0.2"/>
    <row r="1009" ht="26.25" customHeight="1" x14ac:dyDescent="0.2"/>
    <row r="1010" ht="26.25" customHeight="1" x14ac:dyDescent="0.2"/>
    <row r="1011" ht="26.25" customHeight="1" x14ac:dyDescent="0.2"/>
    <row r="1012" ht="26.25" customHeight="1" x14ac:dyDescent="0.2"/>
    <row r="1013" ht="26.25" customHeight="1" x14ac:dyDescent="0.2"/>
    <row r="1014" ht="26.25" customHeight="1" x14ac:dyDescent="0.2"/>
    <row r="1015" ht="26.25" customHeight="1" x14ac:dyDescent="0.2"/>
    <row r="1016" ht="26.25" customHeight="1" x14ac:dyDescent="0.2"/>
    <row r="1017" ht="26.25" customHeight="1" x14ac:dyDescent="0.2"/>
    <row r="1018" ht="26.25" customHeight="1" x14ac:dyDescent="0.2"/>
    <row r="1019" ht="26.25" customHeight="1" x14ac:dyDescent="0.2"/>
    <row r="1020" ht="26.25" customHeight="1" x14ac:dyDescent="0.2"/>
    <row r="1021" ht="26.25" customHeight="1" x14ac:dyDescent="0.2"/>
    <row r="1022" ht="26.25" customHeight="1" x14ac:dyDescent="0.2"/>
    <row r="1023" ht="26.25" customHeight="1" x14ac:dyDescent="0.2"/>
    <row r="1024" ht="26.25" customHeight="1" x14ac:dyDescent="0.2"/>
    <row r="1025" ht="26.25" customHeight="1" x14ac:dyDescent="0.2"/>
    <row r="1026" ht="26.25" customHeight="1" x14ac:dyDescent="0.2"/>
    <row r="1027" ht="26.25" customHeight="1" x14ac:dyDescent="0.2"/>
    <row r="1028" ht="26.25" customHeight="1" x14ac:dyDescent="0.2"/>
    <row r="1029" ht="26.25" customHeight="1" x14ac:dyDescent="0.2"/>
    <row r="1030" ht="26.25" customHeight="1" x14ac:dyDescent="0.2"/>
    <row r="1031" ht="26.25" customHeight="1" x14ac:dyDescent="0.2"/>
    <row r="1032" ht="26.25" customHeight="1" x14ac:dyDescent="0.2"/>
    <row r="1033" ht="26.25" customHeight="1" x14ac:dyDescent="0.2"/>
    <row r="1034" ht="26.25" customHeight="1" x14ac:dyDescent="0.2"/>
    <row r="1035" ht="26.25" customHeight="1" x14ac:dyDescent="0.2"/>
    <row r="1036" ht="26.25" customHeight="1" x14ac:dyDescent="0.2"/>
    <row r="1037" ht="26.25" customHeight="1" x14ac:dyDescent="0.2"/>
    <row r="1038" ht="26.25" customHeight="1" x14ac:dyDescent="0.2"/>
    <row r="1039" ht="26.25" customHeight="1" x14ac:dyDescent="0.2"/>
    <row r="1040" ht="26.25" customHeight="1" x14ac:dyDescent="0.2"/>
    <row r="1041" ht="26.25" customHeight="1" x14ac:dyDescent="0.2"/>
    <row r="1042" ht="26.25" customHeight="1" x14ac:dyDescent="0.2"/>
    <row r="1043" ht="26.25" customHeight="1" x14ac:dyDescent="0.2"/>
    <row r="1044" ht="26.25" customHeight="1" x14ac:dyDescent="0.2"/>
    <row r="1045" ht="26.25" customHeight="1" x14ac:dyDescent="0.2"/>
    <row r="1046" ht="26.25" customHeight="1" x14ac:dyDescent="0.2"/>
    <row r="1047" ht="26.25" customHeight="1" x14ac:dyDescent="0.2"/>
    <row r="1048" ht="26.25" customHeight="1" x14ac:dyDescent="0.2"/>
    <row r="1049" ht="26.25" customHeight="1" x14ac:dyDescent="0.2"/>
    <row r="1050" ht="26.25" customHeight="1" x14ac:dyDescent="0.2"/>
    <row r="1051" ht="26.25" customHeight="1" x14ac:dyDescent="0.2"/>
    <row r="1052" ht="26.25" customHeight="1" x14ac:dyDescent="0.2"/>
    <row r="1053" ht="26.25" customHeight="1" x14ac:dyDescent="0.2"/>
    <row r="1054" ht="26.25" customHeight="1" x14ac:dyDescent="0.2"/>
    <row r="1055" ht="26.25" customHeight="1" x14ac:dyDescent="0.2"/>
    <row r="1056" ht="26.25" customHeight="1" x14ac:dyDescent="0.2"/>
    <row r="1057" ht="26.25" customHeight="1" x14ac:dyDescent="0.2"/>
    <row r="1058" ht="26.25" customHeight="1" x14ac:dyDescent="0.2"/>
    <row r="1059" ht="26.25" customHeight="1" x14ac:dyDescent="0.2"/>
    <row r="1060" ht="26.25" customHeight="1" x14ac:dyDescent="0.2"/>
    <row r="1061" ht="26.25" customHeight="1" x14ac:dyDescent="0.2"/>
    <row r="1062" ht="26.25" customHeight="1" x14ac:dyDescent="0.2"/>
    <row r="1063" ht="26.25" customHeight="1" x14ac:dyDescent="0.2"/>
    <row r="1064" ht="26.25" customHeight="1" x14ac:dyDescent="0.2"/>
    <row r="1065" ht="26.25" customHeight="1" x14ac:dyDescent="0.2"/>
    <row r="1066" ht="26.25" customHeight="1" x14ac:dyDescent="0.2"/>
    <row r="1067" ht="26.25" customHeight="1" x14ac:dyDescent="0.2"/>
    <row r="1068" ht="26.25" customHeight="1" x14ac:dyDescent="0.2"/>
    <row r="1069" ht="26.25" customHeight="1" x14ac:dyDescent="0.2"/>
    <row r="1070" ht="26.25" customHeight="1" x14ac:dyDescent="0.2"/>
    <row r="1071" ht="26.25" customHeight="1" x14ac:dyDescent="0.2"/>
    <row r="1072" ht="26.25" customHeight="1" x14ac:dyDescent="0.2"/>
    <row r="1073" ht="26.25" customHeight="1" x14ac:dyDescent="0.2"/>
    <row r="1074" ht="26.25" customHeight="1" x14ac:dyDescent="0.2"/>
    <row r="1075" ht="26.25" customHeight="1" x14ac:dyDescent="0.2"/>
    <row r="1076" ht="26.25" customHeight="1" x14ac:dyDescent="0.2"/>
    <row r="1077" ht="26.25" customHeight="1" x14ac:dyDescent="0.2"/>
    <row r="1078" ht="26.25" customHeight="1" x14ac:dyDescent="0.2"/>
    <row r="1079" ht="26.25" customHeight="1" x14ac:dyDescent="0.2"/>
    <row r="1080" ht="26.25" customHeight="1" x14ac:dyDescent="0.2"/>
    <row r="1081" ht="26.25" customHeight="1" x14ac:dyDescent="0.2"/>
    <row r="1082" ht="26.25" customHeight="1" x14ac:dyDescent="0.2"/>
    <row r="1083" ht="26.25" customHeight="1" x14ac:dyDescent="0.2"/>
    <row r="1084" ht="26.25" customHeight="1" x14ac:dyDescent="0.2"/>
    <row r="1085" ht="26.25" customHeight="1" x14ac:dyDescent="0.2"/>
    <row r="1086" ht="26.25" customHeight="1" x14ac:dyDescent="0.2"/>
    <row r="1087" ht="26.25" customHeight="1" x14ac:dyDescent="0.2"/>
    <row r="1088" ht="26.25" customHeight="1" x14ac:dyDescent="0.2"/>
    <row r="1089" ht="26.25" customHeight="1" x14ac:dyDescent="0.2"/>
    <row r="1090" ht="26.25" customHeight="1" x14ac:dyDescent="0.2"/>
    <row r="1091" ht="26.25" customHeight="1" x14ac:dyDescent="0.2"/>
    <row r="1092" ht="26.25" customHeight="1" x14ac:dyDescent="0.2"/>
    <row r="1093" ht="26.25" customHeight="1" x14ac:dyDescent="0.2"/>
    <row r="1094" ht="26.25" customHeight="1" x14ac:dyDescent="0.2"/>
    <row r="1095" ht="26.25" customHeight="1" x14ac:dyDescent="0.2"/>
    <row r="1096" ht="26.25" customHeight="1" x14ac:dyDescent="0.2"/>
    <row r="1097" ht="26.25" customHeight="1" x14ac:dyDescent="0.2"/>
    <row r="1098" ht="26.25" customHeight="1" x14ac:dyDescent="0.2"/>
    <row r="1099" ht="26.25" customHeight="1" x14ac:dyDescent="0.2"/>
    <row r="1100" ht="26.25" customHeight="1" x14ac:dyDescent="0.2"/>
    <row r="1101" ht="26.25" customHeight="1" x14ac:dyDescent="0.2"/>
    <row r="1102" ht="26.25" customHeight="1" x14ac:dyDescent="0.2"/>
    <row r="1103" ht="26.25" customHeight="1" x14ac:dyDescent="0.2"/>
    <row r="1104" ht="26.25" customHeight="1" x14ac:dyDescent="0.2"/>
    <row r="1105" ht="26.25" customHeight="1" x14ac:dyDescent="0.2"/>
    <row r="1106" ht="26.25" customHeight="1" x14ac:dyDescent="0.2"/>
    <row r="1107" ht="26.25" customHeight="1" x14ac:dyDescent="0.2"/>
    <row r="1108" ht="26.25" customHeight="1" x14ac:dyDescent="0.2"/>
    <row r="1109" ht="26.25" customHeight="1" x14ac:dyDescent="0.2"/>
    <row r="1110" ht="26.25" customHeight="1" x14ac:dyDescent="0.2"/>
    <row r="1111" ht="26.25" customHeight="1" x14ac:dyDescent="0.2"/>
    <row r="1112" ht="26.25" customHeight="1" x14ac:dyDescent="0.2"/>
    <row r="1113" ht="26.25" customHeight="1" x14ac:dyDescent="0.2"/>
    <row r="1114" ht="26.25" customHeight="1" x14ac:dyDescent="0.2"/>
    <row r="1115" ht="26.25" customHeight="1" x14ac:dyDescent="0.2"/>
    <row r="1116" ht="26.25" customHeight="1" x14ac:dyDescent="0.2"/>
    <row r="1117" ht="26.25" customHeight="1" x14ac:dyDescent="0.2"/>
    <row r="1118" ht="26.25" customHeight="1" x14ac:dyDescent="0.2"/>
    <row r="1119" ht="26.25" customHeight="1" x14ac:dyDescent="0.2"/>
    <row r="1120" ht="26.25" customHeight="1" x14ac:dyDescent="0.2"/>
    <row r="1121" ht="26.25" customHeight="1" x14ac:dyDescent="0.2"/>
    <row r="1122" ht="26.25" customHeight="1" x14ac:dyDescent="0.2"/>
    <row r="1123" ht="26.25" customHeight="1" x14ac:dyDescent="0.2"/>
    <row r="1124" ht="26.25" customHeight="1" x14ac:dyDescent="0.2"/>
    <row r="1125" ht="26.25" customHeight="1" x14ac:dyDescent="0.2"/>
    <row r="1126" ht="26.25" customHeight="1" x14ac:dyDescent="0.2"/>
    <row r="1127" ht="26.25" customHeight="1" x14ac:dyDescent="0.2"/>
    <row r="1128" ht="26.25" customHeight="1" x14ac:dyDescent="0.2"/>
    <row r="1129" ht="26.25" customHeight="1" x14ac:dyDescent="0.2"/>
    <row r="1130" ht="26.25" customHeight="1" x14ac:dyDescent="0.2"/>
    <row r="1131" ht="26.25" customHeight="1" x14ac:dyDescent="0.2"/>
    <row r="1132" ht="26.25" customHeight="1" x14ac:dyDescent="0.2"/>
    <row r="1133" ht="26.25" customHeight="1" x14ac:dyDescent="0.2"/>
    <row r="1134" ht="26.25" customHeight="1" x14ac:dyDescent="0.2"/>
    <row r="1135" ht="26.25" customHeight="1" x14ac:dyDescent="0.2"/>
    <row r="1136" ht="26.25" customHeight="1" x14ac:dyDescent="0.2"/>
    <row r="1137" ht="26.25" customHeight="1" x14ac:dyDescent="0.2"/>
    <row r="1138" ht="26.25" customHeight="1" x14ac:dyDescent="0.2"/>
    <row r="1139" ht="26.25" customHeight="1" x14ac:dyDescent="0.2"/>
    <row r="1140" ht="26.25" customHeight="1" x14ac:dyDescent="0.2"/>
    <row r="1141" ht="26.25" customHeight="1" x14ac:dyDescent="0.2"/>
    <row r="1142" ht="26.25" customHeight="1" x14ac:dyDescent="0.2"/>
    <row r="1143" ht="26.25" customHeight="1" x14ac:dyDescent="0.2"/>
    <row r="1144" ht="26.25" customHeight="1" x14ac:dyDescent="0.2"/>
    <row r="1145" ht="26.25" customHeight="1" x14ac:dyDescent="0.2"/>
    <row r="1146" ht="26.25" customHeight="1" x14ac:dyDescent="0.2"/>
    <row r="1147" ht="26.25" customHeight="1" x14ac:dyDescent="0.2"/>
    <row r="1148" ht="26.25" customHeight="1" x14ac:dyDescent="0.2"/>
    <row r="1149" ht="26.25" customHeight="1" x14ac:dyDescent="0.2"/>
    <row r="1150" ht="26.25" customHeight="1" x14ac:dyDescent="0.2"/>
    <row r="1151" ht="26.25" customHeight="1" x14ac:dyDescent="0.2"/>
    <row r="1152" ht="26.25" customHeight="1" x14ac:dyDescent="0.2"/>
    <row r="1153" ht="26.25" customHeight="1" x14ac:dyDescent="0.2"/>
    <row r="1154" ht="26.25" customHeight="1" x14ac:dyDescent="0.2"/>
    <row r="1155" ht="26.25" customHeight="1" x14ac:dyDescent="0.2"/>
    <row r="1156" ht="26.25" customHeight="1" x14ac:dyDescent="0.2"/>
    <row r="1157" ht="26.25" customHeight="1" x14ac:dyDescent="0.2"/>
    <row r="1158" ht="26.25" customHeight="1" x14ac:dyDescent="0.2"/>
    <row r="1159" ht="26.25" customHeight="1" x14ac:dyDescent="0.2"/>
    <row r="1160" ht="26.25" customHeight="1" x14ac:dyDescent="0.2"/>
    <row r="1161" ht="26.25" customHeight="1" x14ac:dyDescent="0.2"/>
    <row r="1162" ht="26.25" customHeight="1" x14ac:dyDescent="0.2"/>
    <row r="1163" ht="26.25" customHeight="1" x14ac:dyDescent="0.2"/>
    <row r="1164" ht="26.25" customHeight="1" x14ac:dyDescent="0.2"/>
    <row r="1165" ht="26.25" customHeight="1" x14ac:dyDescent="0.2"/>
    <row r="1166" ht="26.25" customHeight="1" x14ac:dyDescent="0.2"/>
    <row r="1167" ht="26.25" customHeight="1" x14ac:dyDescent="0.2"/>
    <row r="1168" ht="26.25" customHeight="1" x14ac:dyDescent="0.2"/>
    <row r="1169" ht="26.25" customHeight="1" x14ac:dyDescent="0.2"/>
    <row r="1170" ht="26.25" customHeight="1" x14ac:dyDescent="0.2"/>
    <row r="1171" ht="26.25" customHeight="1" x14ac:dyDescent="0.2"/>
    <row r="1172" ht="26.25" customHeight="1" x14ac:dyDescent="0.2"/>
    <row r="1173" ht="26.25" customHeight="1" x14ac:dyDescent="0.2"/>
    <row r="1174" ht="26.25" customHeight="1" x14ac:dyDescent="0.2"/>
    <row r="1175" ht="26.25" customHeight="1" x14ac:dyDescent="0.2"/>
    <row r="1176" ht="26.25" customHeight="1" x14ac:dyDescent="0.2"/>
    <row r="1177" ht="26.25" customHeight="1" x14ac:dyDescent="0.2"/>
    <row r="1178" ht="26.25" customHeight="1" x14ac:dyDescent="0.2"/>
    <row r="1179" ht="26.25" customHeight="1" x14ac:dyDescent="0.2"/>
    <row r="1180" ht="26.25" customHeight="1" x14ac:dyDescent="0.2"/>
    <row r="1181" ht="26.25" customHeight="1" x14ac:dyDescent="0.2"/>
    <row r="1182" ht="26.25" customHeight="1" x14ac:dyDescent="0.2"/>
    <row r="1183" ht="26.25" customHeight="1" x14ac:dyDescent="0.2"/>
    <row r="1184" ht="26.25" customHeight="1" x14ac:dyDescent="0.2"/>
    <row r="1185" ht="26.25" customHeight="1" x14ac:dyDescent="0.2"/>
    <row r="1186" ht="26.25" customHeight="1" x14ac:dyDescent="0.2"/>
    <row r="1187" ht="26.25" customHeight="1" x14ac:dyDescent="0.2"/>
    <row r="1188" ht="26.25" customHeight="1" x14ac:dyDescent="0.2"/>
    <row r="1189" ht="26.25" customHeight="1" x14ac:dyDescent="0.2"/>
    <row r="1190" ht="26.25" customHeight="1" x14ac:dyDescent="0.2"/>
    <row r="1191" ht="26.25" customHeight="1" x14ac:dyDescent="0.2"/>
    <row r="1192" ht="26.25" customHeight="1" x14ac:dyDescent="0.2"/>
    <row r="1193" ht="26.25" customHeight="1" x14ac:dyDescent="0.2"/>
    <row r="1194" ht="26.25" customHeight="1" x14ac:dyDescent="0.2"/>
    <row r="1195" ht="26.25" customHeight="1" x14ac:dyDescent="0.2"/>
    <row r="1196" ht="26.25" customHeight="1" x14ac:dyDescent="0.2"/>
    <row r="1197" ht="26.25" customHeight="1" x14ac:dyDescent="0.2"/>
    <row r="1198" ht="26.25" customHeight="1" x14ac:dyDescent="0.2"/>
    <row r="1199" ht="26.25" customHeight="1" x14ac:dyDescent="0.2"/>
    <row r="1200" ht="26.25" customHeight="1" x14ac:dyDescent="0.2"/>
    <row r="1201" ht="26.25" customHeight="1" x14ac:dyDescent="0.2"/>
    <row r="1202" ht="26.25" customHeight="1" x14ac:dyDescent="0.2"/>
    <row r="1203" ht="26.25" customHeight="1" x14ac:dyDescent="0.2"/>
    <row r="1204" ht="26.25" customHeight="1" x14ac:dyDescent="0.2"/>
    <row r="1205" ht="26.25" customHeight="1" x14ac:dyDescent="0.2"/>
    <row r="1206" ht="26.25" customHeight="1" x14ac:dyDescent="0.2"/>
    <row r="1207" ht="26.25" customHeight="1" x14ac:dyDescent="0.2"/>
    <row r="1208" ht="26.25" customHeight="1" x14ac:dyDescent="0.2"/>
    <row r="1209" ht="26.25" customHeight="1" x14ac:dyDescent="0.2"/>
    <row r="1210" ht="26.25" customHeight="1" x14ac:dyDescent="0.2"/>
    <row r="1211" ht="26.25" customHeight="1" x14ac:dyDescent="0.2"/>
    <row r="1212" ht="26.25" customHeight="1" x14ac:dyDescent="0.2"/>
    <row r="1213" ht="26.25" customHeight="1" x14ac:dyDescent="0.2"/>
    <row r="1214" ht="26.25" customHeight="1" x14ac:dyDescent="0.2"/>
    <row r="1215" ht="26.25" customHeight="1" x14ac:dyDescent="0.2"/>
    <row r="1216" ht="26.25" customHeight="1" x14ac:dyDescent="0.2"/>
    <row r="1217" ht="26.25" customHeight="1" x14ac:dyDescent="0.2"/>
    <row r="1218" ht="26.25" customHeight="1" x14ac:dyDescent="0.2"/>
    <row r="1219" ht="26.25" customHeight="1" x14ac:dyDescent="0.2"/>
    <row r="1220" ht="26.25" customHeight="1" x14ac:dyDescent="0.2"/>
    <row r="1221" ht="26.25" customHeight="1" x14ac:dyDescent="0.2"/>
    <row r="1222" ht="26.25" customHeight="1" x14ac:dyDescent="0.2"/>
    <row r="1223" ht="26.25" customHeight="1" x14ac:dyDescent="0.2"/>
    <row r="1224" ht="26.25" customHeight="1" x14ac:dyDescent="0.2"/>
    <row r="1225" ht="26.25" customHeight="1" x14ac:dyDescent="0.2"/>
    <row r="1226" ht="26.25" customHeight="1" x14ac:dyDescent="0.2"/>
    <row r="1227" ht="26.25" customHeight="1" x14ac:dyDescent="0.2"/>
    <row r="1228" ht="26.25" customHeight="1" x14ac:dyDescent="0.2"/>
    <row r="1229" ht="26.25" customHeight="1" x14ac:dyDescent="0.2"/>
    <row r="1230" ht="26.25" customHeight="1" x14ac:dyDescent="0.2"/>
    <row r="1231" ht="26.25" customHeight="1" x14ac:dyDescent="0.2"/>
    <row r="1232" ht="26.25" customHeight="1" x14ac:dyDescent="0.2"/>
    <row r="1233" ht="26.25" customHeight="1" x14ac:dyDescent="0.2"/>
    <row r="1234" ht="26.25" customHeight="1" x14ac:dyDescent="0.2"/>
    <row r="1235" ht="26.25" customHeight="1" x14ac:dyDescent="0.2"/>
    <row r="1236" ht="26.25" customHeight="1" x14ac:dyDescent="0.2"/>
    <row r="1237" ht="26.25" customHeight="1" x14ac:dyDescent="0.2"/>
    <row r="1238" ht="26.25" customHeight="1" x14ac:dyDescent="0.2"/>
    <row r="1239" ht="26.25" customHeight="1" x14ac:dyDescent="0.2"/>
    <row r="1240" ht="26.25" customHeight="1" x14ac:dyDescent="0.2"/>
    <row r="1241" ht="26.25" customHeight="1" x14ac:dyDescent="0.2"/>
    <row r="1242" ht="26.25" customHeight="1" x14ac:dyDescent="0.2"/>
    <row r="1243" ht="26.25" customHeight="1" x14ac:dyDescent="0.2"/>
    <row r="1244" ht="26.25" customHeight="1" x14ac:dyDescent="0.2"/>
    <row r="1245" ht="26.25" customHeight="1" x14ac:dyDescent="0.2"/>
    <row r="1246" ht="26.25" customHeight="1" x14ac:dyDescent="0.2"/>
    <row r="1247" ht="26.25" customHeight="1" x14ac:dyDescent="0.2"/>
    <row r="1248" ht="26.25" customHeight="1" x14ac:dyDescent="0.2"/>
    <row r="1249" ht="26.25" customHeight="1" x14ac:dyDescent="0.2"/>
    <row r="1250" ht="26.25" customHeight="1" x14ac:dyDescent="0.2"/>
    <row r="1251" ht="26.25" customHeight="1" x14ac:dyDescent="0.2"/>
    <row r="1252" ht="26.25" customHeight="1" x14ac:dyDescent="0.2"/>
    <row r="1253" ht="26.25" customHeight="1" x14ac:dyDescent="0.2"/>
    <row r="1254" ht="26.25" customHeight="1" x14ac:dyDescent="0.2"/>
    <row r="1255" ht="26.25" customHeight="1" x14ac:dyDescent="0.2"/>
    <row r="1256" ht="26.25" customHeight="1" x14ac:dyDescent="0.2"/>
    <row r="1257" ht="26.25" customHeight="1" x14ac:dyDescent="0.2"/>
    <row r="1258" ht="26.25" customHeight="1" x14ac:dyDescent="0.2"/>
    <row r="1259" ht="26.25" customHeight="1" x14ac:dyDescent="0.2"/>
    <row r="1260" ht="26.25" customHeight="1" x14ac:dyDescent="0.2"/>
    <row r="1261" ht="26.25" customHeight="1" x14ac:dyDescent="0.2"/>
    <row r="1262" ht="26.25" customHeight="1" x14ac:dyDescent="0.2"/>
    <row r="1263" ht="26.25" customHeight="1" x14ac:dyDescent="0.2"/>
    <row r="1264" ht="26.25" customHeight="1" x14ac:dyDescent="0.2"/>
    <row r="1265" ht="26.25" customHeight="1" x14ac:dyDescent="0.2"/>
    <row r="1266" ht="26.25" customHeight="1" x14ac:dyDescent="0.2"/>
    <row r="1267" ht="26.25" customHeight="1" x14ac:dyDescent="0.2"/>
    <row r="1268" ht="26.25" customHeight="1" x14ac:dyDescent="0.2"/>
    <row r="1269" ht="26.25" customHeight="1" x14ac:dyDescent="0.2"/>
    <row r="1270" ht="26.25" customHeight="1" x14ac:dyDescent="0.2"/>
    <row r="1271" ht="26.25" customHeight="1" x14ac:dyDescent="0.2"/>
    <row r="1272" ht="26.25" customHeight="1" x14ac:dyDescent="0.2"/>
    <row r="1273" ht="26.25" customHeight="1" x14ac:dyDescent="0.2"/>
    <row r="1274" ht="26.25" customHeight="1" x14ac:dyDescent="0.2"/>
    <row r="1275" ht="26.25" customHeight="1" x14ac:dyDescent="0.2"/>
    <row r="1276" ht="26.25" customHeight="1" x14ac:dyDescent="0.2"/>
    <row r="1277" ht="26.25" customHeight="1" x14ac:dyDescent="0.2"/>
    <row r="1278" ht="26.25" customHeight="1" x14ac:dyDescent="0.2"/>
    <row r="1279" ht="26.25" customHeight="1" x14ac:dyDescent="0.2"/>
    <row r="1280" ht="26.25" customHeight="1" x14ac:dyDescent="0.2"/>
    <row r="1281" ht="26.25" customHeight="1" x14ac:dyDescent="0.2"/>
    <row r="1282" ht="26.25" customHeight="1" x14ac:dyDescent="0.2"/>
    <row r="1283" ht="26.25" customHeight="1" x14ac:dyDescent="0.2"/>
    <row r="1284" ht="26.25" customHeight="1" x14ac:dyDescent="0.2"/>
    <row r="1285" ht="26.25" customHeight="1" x14ac:dyDescent="0.2"/>
    <row r="1286" ht="26.25" customHeight="1" x14ac:dyDescent="0.2"/>
    <row r="1287" ht="26.25" customHeight="1" x14ac:dyDescent="0.2"/>
    <row r="1288" ht="26.25" customHeight="1" x14ac:dyDescent="0.2"/>
    <row r="1289" ht="26.25" customHeight="1" x14ac:dyDescent="0.2"/>
    <row r="1290" ht="26.25" customHeight="1" x14ac:dyDescent="0.2"/>
    <row r="1291" ht="26.25" customHeight="1" x14ac:dyDescent="0.2"/>
    <row r="1292" ht="26.25" customHeight="1" x14ac:dyDescent="0.2"/>
    <row r="1293" ht="26.25" customHeight="1" x14ac:dyDescent="0.2"/>
    <row r="1294" ht="26.25" customHeight="1" x14ac:dyDescent="0.2"/>
    <row r="1295" ht="26.25" customHeight="1" x14ac:dyDescent="0.2"/>
    <row r="1296" ht="26.25" customHeight="1" x14ac:dyDescent="0.2"/>
    <row r="1297" ht="26.25" customHeight="1" x14ac:dyDescent="0.2"/>
    <row r="1298" ht="26.25" customHeight="1" x14ac:dyDescent="0.2"/>
    <row r="1299" ht="26.25" customHeight="1" x14ac:dyDescent="0.2"/>
    <row r="1300" ht="26.25" customHeight="1" x14ac:dyDescent="0.2"/>
    <row r="1301" ht="26.25" customHeight="1" x14ac:dyDescent="0.2"/>
    <row r="1302" ht="26.25" customHeight="1" x14ac:dyDescent="0.2"/>
    <row r="1303" ht="26.25" customHeight="1" x14ac:dyDescent="0.2"/>
    <row r="1304" ht="26.25" customHeight="1" x14ac:dyDescent="0.2"/>
    <row r="1305" ht="26.25" customHeight="1" x14ac:dyDescent="0.2"/>
    <row r="1306" ht="26.25" customHeight="1" x14ac:dyDescent="0.2"/>
    <row r="1307" ht="26.25" customHeight="1" x14ac:dyDescent="0.2"/>
    <row r="1308" ht="26.25" customHeight="1" x14ac:dyDescent="0.2"/>
    <row r="1309" ht="26.25" customHeight="1" x14ac:dyDescent="0.2"/>
    <row r="1310" ht="26.25" customHeight="1" x14ac:dyDescent="0.2"/>
    <row r="1311" ht="26.25" customHeight="1" x14ac:dyDescent="0.2"/>
    <row r="1312" ht="26.25" customHeight="1" x14ac:dyDescent="0.2"/>
    <row r="1313" ht="26.25" customHeight="1" x14ac:dyDescent="0.2"/>
    <row r="1314" ht="26.25" customHeight="1" x14ac:dyDescent="0.2"/>
    <row r="1315" ht="26.25" customHeight="1" x14ac:dyDescent="0.2"/>
    <row r="1316" ht="26.25" customHeight="1" x14ac:dyDescent="0.2"/>
    <row r="1317" ht="26.25" customHeight="1" x14ac:dyDescent="0.2"/>
    <row r="1318" ht="26.25" customHeight="1" x14ac:dyDescent="0.2"/>
    <row r="1319" ht="26.25" customHeight="1" x14ac:dyDescent="0.2"/>
    <row r="1320" ht="26.25" customHeight="1" x14ac:dyDescent="0.2"/>
    <row r="1321" ht="26.25" customHeight="1" x14ac:dyDescent="0.2"/>
    <row r="1322" ht="26.25" customHeight="1" x14ac:dyDescent="0.2"/>
    <row r="1323" ht="26.25" customHeight="1" x14ac:dyDescent="0.2"/>
    <row r="1324" ht="26.25" customHeight="1" x14ac:dyDescent="0.2"/>
    <row r="1325" ht="26.25" customHeight="1" x14ac:dyDescent="0.2"/>
    <row r="1326" ht="26.25" customHeight="1" x14ac:dyDescent="0.2"/>
    <row r="1327" ht="26.25" customHeight="1" x14ac:dyDescent="0.2"/>
    <row r="1328" ht="26.25" customHeight="1" x14ac:dyDescent="0.2"/>
    <row r="1329" ht="26.25" customHeight="1" x14ac:dyDescent="0.2"/>
    <row r="1330" ht="26.25" customHeight="1" x14ac:dyDescent="0.2"/>
    <row r="1331" ht="26.25" customHeight="1" x14ac:dyDescent="0.2"/>
    <row r="1332" ht="26.25" customHeight="1" x14ac:dyDescent="0.2"/>
    <row r="1333" ht="26.25" customHeight="1" x14ac:dyDescent="0.2"/>
    <row r="1334" ht="26.25" customHeight="1" x14ac:dyDescent="0.2"/>
    <row r="1335" ht="26.25" customHeight="1" x14ac:dyDescent="0.2"/>
    <row r="1336" ht="26.25" customHeight="1" x14ac:dyDescent="0.2"/>
    <row r="1337" ht="26.25" customHeight="1" x14ac:dyDescent="0.2"/>
    <row r="1338" ht="26.25" customHeight="1" x14ac:dyDescent="0.2"/>
    <row r="1339" ht="26.25" customHeight="1" x14ac:dyDescent="0.2"/>
    <row r="1340" ht="26.25" customHeight="1" x14ac:dyDescent="0.2"/>
    <row r="1341" ht="26.25" customHeight="1" x14ac:dyDescent="0.2"/>
    <row r="1342" ht="26.25" customHeight="1" x14ac:dyDescent="0.2"/>
    <row r="1343" ht="26.25" customHeight="1" x14ac:dyDescent="0.2"/>
    <row r="1344" ht="26.25" customHeight="1" x14ac:dyDescent="0.2"/>
    <row r="1345" ht="26.25" customHeight="1" x14ac:dyDescent="0.2"/>
    <row r="1346" ht="26.25" customHeight="1" x14ac:dyDescent="0.2"/>
    <row r="1347" ht="26.25" customHeight="1" x14ac:dyDescent="0.2"/>
    <row r="1348" ht="26.25" customHeight="1" x14ac:dyDescent="0.2"/>
    <row r="1349" ht="26.25" customHeight="1" x14ac:dyDescent="0.2"/>
    <row r="1350" ht="26.25" customHeight="1" x14ac:dyDescent="0.2"/>
    <row r="1351" ht="26.25" customHeight="1" x14ac:dyDescent="0.2"/>
    <row r="1352" ht="26.25" customHeight="1" x14ac:dyDescent="0.2"/>
    <row r="1353" ht="26.25" customHeight="1" x14ac:dyDescent="0.2"/>
    <row r="1354" ht="26.25" customHeight="1" x14ac:dyDescent="0.2"/>
    <row r="1355" ht="26.25" customHeight="1" x14ac:dyDescent="0.2"/>
    <row r="1356" ht="26.25" customHeight="1" x14ac:dyDescent="0.2"/>
    <row r="1357" ht="26.25" customHeight="1" x14ac:dyDescent="0.2"/>
    <row r="1358" ht="26.25" customHeight="1" x14ac:dyDescent="0.2"/>
    <row r="1359" ht="26.25" customHeight="1" x14ac:dyDescent="0.2"/>
    <row r="1360" ht="26.25" customHeight="1" x14ac:dyDescent="0.2"/>
    <row r="1361" ht="26.25" customHeight="1" x14ac:dyDescent="0.2"/>
    <row r="1362" ht="26.25" customHeight="1" x14ac:dyDescent="0.2"/>
    <row r="1363" ht="26.25" customHeight="1" x14ac:dyDescent="0.2"/>
    <row r="1364" ht="26.25" customHeight="1" x14ac:dyDescent="0.2"/>
    <row r="1365" ht="26.25" customHeight="1" x14ac:dyDescent="0.2"/>
    <row r="1366" ht="26.25" customHeight="1" x14ac:dyDescent="0.2"/>
    <row r="1367" ht="26.25" customHeight="1" x14ac:dyDescent="0.2"/>
    <row r="1368" ht="26.25" customHeight="1" x14ac:dyDescent="0.2"/>
    <row r="1369" ht="26.25" customHeight="1" x14ac:dyDescent="0.2"/>
    <row r="1370" ht="26.25" customHeight="1" x14ac:dyDescent="0.2"/>
    <row r="1371" ht="26.25" customHeight="1" x14ac:dyDescent="0.2"/>
    <row r="1372" ht="26.25" customHeight="1" x14ac:dyDescent="0.2"/>
    <row r="1373" ht="26.25" customHeight="1" x14ac:dyDescent="0.2"/>
    <row r="1374" ht="26.25" customHeight="1" x14ac:dyDescent="0.2"/>
    <row r="1375" ht="26.25" customHeight="1" x14ac:dyDescent="0.2"/>
    <row r="1376" ht="26.25" customHeight="1" x14ac:dyDescent="0.2"/>
    <row r="1377" ht="26.25" customHeight="1" x14ac:dyDescent="0.2"/>
    <row r="1378" ht="26.25" customHeight="1" x14ac:dyDescent="0.2"/>
    <row r="1379" ht="26.25" customHeight="1" x14ac:dyDescent="0.2"/>
    <row r="1380" ht="26.25" customHeight="1" x14ac:dyDescent="0.2"/>
    <row r="1381" ht="26.25" customHeight="1" x14ac:dyDescent="0.2"/>
    <row r="1382" ht="26.25" customHeight="1" x14ac:dyDescent="0.2"/>
    <row r="1383" ht="26.25" customHeight="1" x14ac:dyDescent="0.2"/>
    <row r="1384" ht="26.25" customHeight="1" x14ac:dyDescent="0.2"/>
    <row r="1385" ht="26.25" customHeight="1" x14ac:dyDescent="0.2"/>
    <row r="1386" ht="26.25" customHeight="1" x14ac:dyDescent="0.2"/>
    <row r="1387" ht="26.25" customHeight="1" x14ac:dyDescent="0.2"/>
    <row r="1388" ht="26.25" customHeight="1" x14ac:dyDescent="0.2"/>
    <row r="1389" ht="26.25" customHeight="1" x14ac:dyDescent="0.2"/>
    <row r="1390" ht="26.25" customHeight="1" x14ac:dyDescent="0.2"/>
    <row r="1391" ht="26.25" customHeight="1" x14ac:dyDescent="0.2"/>
    <row r="1392" ht="26.25" customHeight="1" x14ac:dyDescent="0.2"/>
    <row r="1393" ht="26.25" customHeight="1" x14ac:dyDescent="0.2"/>
    <row r="1394" ht="26.25" customHeight="1" x14ac:dyDescent="0.2"/>
    <row r="1395" ht="26.25" customHeight="1" x14ac:dyDescent="0.2"/>
    <row r="1396" ht="26.25" customHeight="1" x14ac:dyDescent="0.2"/>
    <row r="1397" ht="26.25" customHeight="1" x14ac:dyDescent="0.2"/>
    <row r="1398" ht="26.25" customHeight="1" x14ac:dyDescent="0.2"/>
    <row r="1399" ht="26.25" customHeight="1" x14ac:dyDescent="0.2"/>
    <row r="1400" ht="26.25" customHeight="1" x14ac:dyDescent="0.2"/>
    <row r="1401" ht="26.25" customHeight="1" x14ac:dyDescent="0.2"/>
    <row r="1402" ht="26.25" customHeight="1" x14ac:dyDescent="0.2"/>
    <row r="1403" ht="26.25" customHeight="1" x14ac:dyDescent="0.2"/>
    <row r="1404" ht="26.25" customHeight="1" x14ac:dyDescent="0.2"/>
    <row r="1405" ht="26.25" customHeight="1" x14ac:dyDescent="0.2"/>
    <row r="1406" ht="26.25" customHeight="1" x14ac:dyDescent="0.2"/>
    <row r="1407" ht="26.25" customHeight="1" x14ac:dyDescent="0.2"/>
    <row r="1408" ht="26.25" customHeight="1" x14ac:dyDescent="0.2"/>
    <row r="1409" ht="26.25" customHeight="1" x14ac:dyDescent="0.2"/>
    <row r="1410" ht="26.25" customHeight="1" x14ac:dyDescent="0.2"/>
    <row r="1411" ht="26.25" customHeight="1" x14ac:dyDescent="0.2"/>
    <row r="1412" ht="26.25" customHeight="1" x14ac:dyDescent="0.2"/>
    <row r="1413" ht="26.25" customHeight="1" x14ac:dyDescent="0.2"/>
    <row r="1414" ht="26.25" customHeight="1" x14ac:dyDescent="0.2"/>
    <row r="1415" ht="26.25" customHeight="1" x14ac:dyDescent="0.2"/>
    <row r="1416" ht="26.25" customHeight="1" x14ac:dyDescent="0.2"/>
    <row r="1417" ht="26.25" customHeight="1" x14ac:dyDescent="0.2"/>
    <row r="1418" ht="26.25" customHeight="1" x14ac:dyDescent="0.2"/>
    <row r="1419" ht="26.25" customHeight="1" x14ac:dyDescent="0.2"/>
    <row r="1420" ht="26.25" customHeight="1" x14ac:dyDescent="0.2"/>
    <row r="1421" ht="26.25" customHeight="1" x14ac:dyDescent="0.2"/>
    <row r="1422" ht="26.25" customHeight="1" x14ac:dyDescent="0.2"/>
    <row r="1423" ht="26.25" customHeight="1" x14ac:dyDescent="0.2"/>
    <row r="1424" ht="26.25" customHeight="1" x14ac:dyDescent="0.2"/>
    <row r="1425" ht="26.25" customHeight="1" x14ac:dyDescent="0.2"/>
    <row r="1426" ht="26.25" customHeight="1" x14ac:dyDescent="0.2"/>
    <row r="1427" ht="26.25" customHeight="1" x14ac:dyDescent="0.2"/>
    <row r="1428" ht="26.25" customHeight="1" x14ac:dyDescent="0.2"/>
    <row r="1429" ht="26.25" customHeight="1" x14ac:dyDescent="0.2"/>
    <row r="1430" ht="26.25" customHeight="1" x14ac:dyDescent="0.2"/>
    <row r="1431" ht="26.25" customHeight="1" x14ac:dyDescent="0.2"/>
    <row r="1432" ht="26.25" customHeight="1" x14ac:dyDescent="0.2"/>
    <row r="1433" ht="26.25" customHeight="1" x14ac:dyDescent="0.2"/>
    <row r="1434" ht="26.25" customHeight="1" x14ac:dyDescent="0.2"/>
    <row r="1435" ht="26.25" customHeight="1" x14ac:dyDescent="0.2"/>
    <row r="1436" ht="26.25" customHeight="1" x14ac:dyDescent="0.2"/>
    <row r="1437" ht="26.25" customHeight="1" x14ac:dyDescent="0.2"/>
    <row r="1438" ht="26.25" customHeight="1" x14ac:dyDescent="0.2"/>
    <row r="1439" ht="26.25" customHeight="1" x14ac:dyDescent="0.2"/>
    <row r="1440" ht="26.25" customHeight="1" x14ac:dyDescent="0.2"/>
    <row r="1441" ht="26.25" customHeight="1" x14ac:dyDescent="0.2"/>
    <row r="1442" ht="26.25" customHeight="1" x14ac:dyDescent="0.2"/>
    <row r="1443" ht="26.25" customHeight="1" x14ac:dyDescent="0.2"/>
    <row r="1444" ht="26.25" customHeight="1" x14ac:dyDescent="0.2"/>
    <row r="1445" ht="26.25" customHeight="1" x14ac:dyDescent="0.2"/>
    <row r="1446" ht="26.25" customHeight="1" x14ac:dyDescent="0.2"/>
    <row r="1447" ht="26.25" customHeight="1" x14ac:dyDescent="0.2"/>
    <row r="1448" ht="26.25" customHeight="1" x14ac:dyDescent="0.2"/>
    <row r="1449" ht="26.25" customHeight="1" x14ac:dyDescent="0.2"/>
    <row r="1450" ht="26.25" customHeight="1" x14ac:dyDescent="0.2"/>
    <row r="1451" ht="26.25" customHeight="1" x14ac:dyDescent="0.2"/>
    <row r="1452" ht="26.25" customHeight="1" x14ac:dyDescent="0.2"/>
    <row r="1453" ht="26.25" customHeight="1" x14ac:dyDescent="0.2"/>
    <row r="1454" ht="26.25" customHeight="1" x14ac:dyDescent="0.2"/>
    <row r="1455" ht="26.25" customHeight="1" x14ac:dyDescent="0.2"/>
    <row r="1456" ht="26.25" customHeight="1" x14ac:dyDescent="0.2"/>
    <row r="1457" ht="26.25" customHeight="1" x14ac:dyDescent="0.2"/>
    <row r="1458" ht="26.25" customHeight="1" x14ac:dyDescent="0.2"/>
    <row r="1459" ht="26.25" customHeight="1" x14ac:dyDescent="0.2"/>
    <row r="1460" ht="26.25" customHeight="1" x14ac:dyDescent="0.2"/>
    <row r="1461" ht="26.25" customHeight="1" x14ac:dyDescent="0.2"/>
    <row r="1462" ht="26.25" customHeight="1" x14ac:dyDescent="0.2"/>
    <row r="1463" ht="26.25" customHeight="1" x14ac:dyDescent="0.2"/>
    <row r="1464" ht="26.25" customHeight="1" x14ac:dyDescent="0.2"/>
    <row r="1465" ht="26.25" customHeight="1" x14ac:dyDescent="0.2"/>
    <row r="1466" ht="26.25" customHeight="1" x14ac:dyDescent="0.2"/>
    <row r="1467" ht="26.25" customHeight="1" x14ac:dyDescent="0.2"/>
    <row r="1468" ht="26.25" customHeight="1" x14ac:dyDescent="0.2"/>
    <row r="1469" ht="26.25" customHeight="1" x14ac:dyDescent="0.2"/>
    <row r="1470" ht="26.25" customHeight="1" x14ac:dyDescent="0.2"/>
    <row r="1471" ht="26.25" customHeight="1" x14ac:dyDescent="0.2"/>
    <row r="1472" ht="26.25" customHeight="1" x14ac:dyDescent="0.2"/>
    <row r="1473" ht="26.25" customHeight="1" x14ac:dyDescent="0.2"/>
    <row r="1474" ht="26.25" customHeight="1" x14ac:dyDescent="0.2"/>
    <row r="1475" ht="26.25" customHeight="1" x14ac:dyDescent="0.2"/>
    <row r="1476" ht="26.25" customHeight="1" x14ac:dyDescent="0.2"/>
    <row r="1477" ht="26.25" customHeight="1" x14ac:dyDescent="0.2"/>
    <row r="1478" ht="26.25" customHeight="1" x14ac:dyDescent="0.2"/>
    <row r="1479" ht="26.25" customHeight="1" x14ac:dyDescent="0.2"/>
    <row r="1480" ht="26.25" customHeight="1" x14ac:dyDescent="0.2"/>
    <row r="1481" ht="26.25" customHeight="1" x14ac:dyDescent="0.2"/>
    <row r="1482" ht="26.25" customHeight="1" x14ac:dyDescent="0.2"/>
    <row r="1483" ht="26.25" customHeight="1" x14ac:dyDescent="0.2"/>
    <row r="1484" ht="26.25" customHeight="1" x14ac:dyDescent="0.2"/>
    <row r="1485" ht="26.25" customHeight="1" x14ac:dyDescent="0.2"/>
    <row r="1486" ht="26.25" customHeight="1" x14ac:dyDescent="0.2"/>
    <row r="1487" ht="26.25" customHeight="1" x14ac:dyDescent="0.2"/>
    <row r="1488" ht="26.25" customHeight="1" x14ac:dyDescent="0.2"/>
    <row r="1489" ht="26.25" customHeight="1" x14ac:dyDescent="0.2"/>
    <row r="1490" ht="26.25" customHeight="1" x14ac:dyDescent="0.2"/>
    <row r="1491" ht="26.25" customHeight="1" x14ac:dyDescent="0.2"/>
    <row r="1492" ht="26.25" customHeight="1" x14ac:dyDescent="0.2"/>
    <row r="1493" ht="26.25" customHeight="1" x14ac:dyDescent="0.2"/>
    <row r="1494" ht="26.25" customHeight="1" x14ac:dyDescent="0.2"/>
    <row r="1495" ht="26.25" customHeight="1" x14ac:dyDescent="0.2"/>
    <row r="1496" ht="26.25" customHeight="1" x14ac:dyDescent="0.2"/>
    <row r="1497" ht="26.25" customHeight="1" x14ac:dyDescent="0.2"/>
    <row r="1498" ht="26.25" customHeight="1" x14ac:dyDescent="0.2"/>
    <row r="1499" ht="26.25" customHeight="1" x14ac:dyDescent="0.2"/>
    <row r="1500" ht="26.25" customHeight="1" x14ac:dyDescent="0.2"/>
    <row r="1501" ht="26.25" customHeight="1" x14ac:dyDescent="0.2"/>
    <row r="1502" ht="26.25" customHeight="1" x14ac:dyDescent="0.2"/>
    <row r="1503" ht="26.25" customHeight="1" x14ac:dyDescent="0.2"/>
    <row r="1504" ht="26.25" customHeight="1" x14ac:dyDescent="0.2"/>
    <row r="1505" ht="26.25" customHeight="1" x14ac:dyDescent="0.2"/>
    <row r="1506" ht="26.25" customHeight="1" x14ac:dyDescent="0.2"/>
    <row r="1507" ht="26.25" customHeight="1" x14ac:dyDescent="0.2"/>
    <row r="1508" ht="26.25" customHeight="1" x14ac:dyDescent="0.2"/>
    <row r="1509" ht="26.25" customHeight="1" x14ac:dyDescent="0.2"/>
    <row r="1510" ht="26.25" customHeight="1" x14ac:dyDescent="0.2"/>
    <row r="1511" ht="26.25" customHeight="1" x14ac:dyDescent="0.2"/>
    <row r="1512" ht="26.25" customHeight="1" x14ac:dyDescent="0.2"/>
    <row r="1513" ht="26.25" customHeight="1" x14ac:dyDescent="0.2"/>
    <row r="1514" ht="26.25" customHeight="1" x14ac:dyDescent="0.2"/>
    <row r="1515" ht="26.25" customHeight="1" x14ac:dyDescent="0.2"/>
    <row r="1516" ht="26.25" customHeight="1" x14ac:dyDescent="0.2"/>
    <row r="1517" ht="26.25" customHeight="1" x14ac:dyDescent="0.2"/>
    <row r="1518" ht="26.25" customHeight="1" x14ac:dyDescent="0.2"/>
    <row r="1519" ht="26.25" customHeight="1" x14ac:dyDescent="0.2"/>
    <row r="1520" ht="26.25" customHeight="1" x14ac:dyDescent="0.2"/>
    <row r="1521" ht="26.25" customHeight="1" x14ac:dyDescent="0.2"/>
    <row r="1522" ht="26.25" customHeight="1" x14ac:dyDescent="0.2"/>
    <row r="1523" ht="26.25" customHeight="1" x14ac:dyDescent="0.2"/>
    <row r="1524" ht="26.25" customHeight="1" x14ac:dyDescent="0.2"/>
    <row r="1525" ht="26.25" customHeight="1" x14ac:dyDescent="0.2"/>
    <row r="1526" ht="26.25" customHeight="1" x14ac:dyDescent="0.2"/>
    <row r="1527" ht="26.25" customHeight="1" x14ac:dyDescent="0.2"/>
    <row r="1528" ht="26.25" customHeight="1" x14ac:dyDescent="0.2"/>
    <row r="1529" ht="26.25" customHeight="1" x14ac:dyDescent="0.2"/>
    <row r="1530" ht="26.25" customHeight="1" x14ac:dyDescent="0.2"/>
    <row r="1531" ht="26.25" customHeight="1" x14ac:dyDescent="0.2"/>
    <row r="1532" ht="26.25" customHeight="1" x14ac:dyDescent="0.2"/>
    <row r="1533" ht="26.25" customHeight="1" x14ac:dyDescent="0.2"/>
    <row r="1534" ht="26.25" customHeight="1" x14ac:dyDescent="0.2"/>
    <row r="1535" ht="26.25" customHeight="1" x14ac:dyDescent="0.2"/>
    <row r="1536" ht="26.25" customHeight="1" x14ac:dyDescent="0.2"/>
    <row r="1537" ht="26.25" customHeight="1" x14ac:dyDescent="0.2"/>
    <row r="1538" ht="26.25" customHeight="1" x14ac:dyDescent="0.2"/>
    <row r="1539" ht="26.25" customHeight="1" x14ac:dyDescent="0.2"/>
    <row r="1540" ht="26.25" customHeight="1" x14ac:dyDescent="0.2"/>
    <row r="1541" ht="26.25" customHeight="1" x14ac:dyDescent="0.2"/>
    <row r="1542" ht="26.25" customHeight="1" x14ac:dyDescent="0.2"/>
    <row r="1543" ht="26.25" customHeight="1" x14ac:dyDescent="0.2"/>
    <row r="1544" ht="26.25" customHeight="1" x14ac:dyDescent="0.2"/>
    <row r="1545" ht="26.25" customHeight="1" x14ac:dyDescent="0.2"/>
    <row r="1546" ht="26.25" customHeight="1" x14ac:dyDescent="0.2"/>
    <row r="1547" ht="26.25" customHeight="1" x14ac:dyDescent="0.2"/>
    <row r="1548" ht="26.25" customHeight="1" x14ac:dyDescent="0.2"/>
    <row r="1549" ht="26.25" customHeight="1" x14ac:dyDescent="0.2"/>
    <row r="1550" ht="26.25" customHeight="1" x14ac:dyDescent="0.2"/>
    <row r="1551" ht="26.25" customHeight="1" x14ac:dyDescent="0.2"/>
    <row r="1552" ht="26.25" customHeight="1" x14ac:dyDescent="0.2"/>
    <row r="1553" ht="26.25" customHeight="1" x14ac:dyDescent="0.2"/>
    <row r="1554" ht="26.25" customHeight="1" x14ac:dyDescent="0.2"/>
    <row r="1555" ht="26.25" customHeight="1" x14ac:dyDescent="0.2"/>
    <row r="1556" ht="26.25" customHeight="1" x14ac:dyDescent="0.2"/>
    <row r="1557" ht="26.25" customHeight="1" x14ac:dyDescent="0.2"/>
    <row r="1558" ht="26.25" customHeight="1" x14ac:dyDescent="0.2"/>
    <row r="1559" ht="26.25" customHeight="1" x14ac:dyDescent="0.2"/>
    <row r="1560" ht="26.25" customHeight="1" x14ac:dyDescent="0.2"/>
    <row r="1561" ht="26.25" customHeight="1" x14ac:dyDescent="0.2"/>
    <row r="1562" ht="26.25" customHeight="1" x14ac:dyDescent="0.2"/>
    <row r="1563" ht="26.25" customHeight="1" x14ac:dyDescent="0.2"/>
    <row r="1564" ht="26.25" customHeight="1" x14ac:dyDescent="0.2"/>
    <row r="1565" ht="26.25" customHeight="1" x14ac:dyDescent="0.2"/>
    <row r="1566" ht="26.25" customHeight="1" x14ac:dyDescent="0.2"/>
    <row r="1567" ht="26.25" customHeight="1" x14ac:dyDescent="0.2"/>
    <row r="1568" ht="26.25" customHeight="1" x14ac:dyDescent="0.2"/>
    <row r="1569" ht="26.25" customHeight="1" x14ac:dyDescent="0.2"/>
    <row r="1570" ht="26.25" customHeight="1" x14ac:dyDescent="0.2"/>
    <row r="1571" ht="26.25" customHeight="1" x14ac:dyDescent="0.2"/>
    <row r="1572" ht="26.25" customHeight="1" x14ac:dyDescent="0.2"/>
    <row r="1573" ht="26.25" customHeight="1" x14ac:dyDescent="0.2"/>
    <row r="1574" ht="26.25" customHeight="1" x14ac:dyDescent="0.2"/>
    <row r="1575" ht="26.25" customHeight="1" x14ac:dyDescent="0.2"/>
    <row r="1576" ht="26.25" customHeight="1" x14ac:dyDescent="0.2"/>
    <row r="1577" ht="26.25" customHeight="1" x14ac:dyDescent="0.2"/>
    <row r="1578" ht="26.25" customHeight="1" x14ac:dyDescent="0.2"/>
    <row r="1579" ht="26.25" customHeight="1" x14ac:dyDescent="0.2"/>
    <row r="1580" ht="26.25" customHeight="1" x14ac:dyDescent="0.2"/>
    <row r="1581" ht="26.25" customHeight="1" x14ac:dyDescent="0.2"/>
    <row r="1582" ht="26.25" customHeight="1" x14ac:dyDescent="0.2"/>
    <row r="1583" ht="26.25" customHeight="1" x14ac:dyDescent="0.2"/>
    <row r="1584" ht="26.25" customHeight="1" x14ac:dyDescent="0.2"/>
    <row r="1585" ht="26.25" customHeight="1" x14ac:dyDescent="0.2"/>
    <row r="1586" ht="26.25" customHeight="1" x14ac:dyDescent="0.2"/>
    <row r="1587" ht="26.25" customHeight="1" x14ac:dyDescent="0.2"/>
    <row r="1588" ht="26.25" customHeight="1" x14ac:dyDescent="0.2"/>
    <row r="1589" ht="26.25" customHeight="1" x14ac:dyDescent="0.2"/>
    <row r="1590" ht="26.25" customHeight="1" x14ac:dyDescent="0.2"/>
    <row r="1591" ht="26.25" customHeight="1" x14ac:dyDescent="0.2"/>
    <row r="1592" ht="26.25" customHeight="1" x14ac:dyDescent="0.2"/>
    <row r="1593" ht="26.25" customHeight="1" x14ac:dyDescent="0.2"/>
    <row r="1594" ht="26.25" customHeight="1" x14ac:dyDescent="0.2"/>
    <row r="1595" ht="26.25" customHeight="1" x14ac:dyDescent="0.2"/>
    <row r="1596" ht="26.25" customHeight="1" x14ac:dyDescent="0.2"/>
    <row r="1597" ht="26.25" customHeight="1" x14ac:dyDescent="0.2"/>
    <row r="1598" ht="26.25" customHeight="1" x14ac:dyDescent="0.2"/>
    <row r="1599" ht="26.25" customHeight="1" x14ac:dyDescent="0.2"/>
    <row r="1600" ht="26.25" customHeight="1" x14ac:dyDescent="0.2"/>
    <row r="1601" ht="26.25" customHeight="1" x14ac:dyDescent="0.2"/>
    <row r="1602" ht="26.25" customHeight="1" x14ac:dyDescent="0.2"/>
    <row r="1603" ht="26.25" customHeight="1" x14ac:dyDescent="0.2"/>
    <row r="1604" ht="26.25" customHeight="1" x14ac:dyDescent="0.2"/>
    <row r="1605" ht="26.25" customHeight="1" x14ac:dyDescent="0.2"/>
    <row r="1606" ht="26.25" customHeight="1" x14ac:dyDescent="0.2"/>
    <row r="1607" ht="26.25" customHeight="1" x14ac:dyDescent="0.2"/>
    <row r="1608" ht="26.25" customHeight="1" x14ac:dyDescent="0.2"/>
    <row r="1609" ht="26.25" customHeight="1" x14ac:dyDescent="0.2"/>
    <row r="1610" ht="26.25" customHeight="1" x14ac:dyDescent="0.2"/>
    <row r="1611" ht="26.25" customHeight="1" x14ac:dyDescent="0.2"/>
    <row r="1612" ht="26.25" customHeight="1" x14ac:dyDescent="0.2"/>
    <row r="1613" ht="26.25" customHeight="1" x14ac:dyDescent="0.2"/>
    <row r="1614" ht="26.25" customHeight="1" x14ac:dyDescent="0.2"/>
    <row r="1615" ht="26.25" customHeight="1" x14ac:dyDescent="0.2"/>
    <row r="1616" ht="26.25" customHeight="1" x14ac:dyDescent="0.2"/>
    <row r="1617" ht="26.25" customHeight="1" x14ac:dyDescent="0.2"/>
    <row r="1618" ht="26.25" customHeight="1" x14ac:dyDescent="0.2"/>
    <row r="1619" ht="26.25" customHeight="1" x14ac:dyDescent="0.2"/>
    <row r="1620" ht="26.25" customHeight="1" x14ac:dyDescent="0.2"/>
    <row r="1621" ht="26.25" customHeight="1" x14ac:dyDescent="0.2"/>
    <row r="1622" ht="26.25" customHeight="1" x14ac:dyDescent="0.2"/>
    <row r="1623" ht="26.25" customHeight="1" x14ac:dyDescent="0.2"/>
    <row r="1624" ht="26.25" customHeight="1" x14ac:dyDescent="0.2"/>
    <row r="1625" ht="26.25" customHeight="1" x14ac:dyDescent="0.2"/>
    <row r="1626" ht="26.25" customHeight="1" x14ac:dyDescent="0.2"/>
    <row r="1627" ht="26.25" customHeight="1" x14ac:dyDescent="0.2"/>
    <row r="1628" ht="26.25" customHeight="1" x14ac:dyDescent="0.2"/>
    <row r="1629" ht="26.25" customHeight="1" x14ac:dyDescent="0.2"/>
    <row r="1630" ht="26.25" customHeight="1" x14ac:dyDescent="0.2"/>
    <row r="1631" ht="26.25" customHeight="1" x14ac:dyDescent="0.2"/>
    <row r="1632" ht="26.25" customHeight="1" x14ac:dyDescent="0.2"/>
    <row r="1633" ht="26.25" customHeight="1" x14ac:dyDescent="0.2"/>
    <row r="1634" ht="26.25" customHeight="1" x14ac:dyDescent="0.2"/>
    <row r="1635" ht="26.25" customHeight="1" x14ac:dyDescent="0.2"/>
    <row r="1636" ht="26.25" customHeight="1" x14ac:dyDescent="0.2"/>
    <row r="1637" ht="26.25" customHeight="1" x14ac:dyDescent="0.2"/>
    <row r="1638" ht="26.25" customHeight="1" x14ac:dyDescent="0.2"/>
    <row r="1639" ht="26.25" customHeight="1" x14ac:dyDescent="0.2"/>
    <row r="1640" ht="26.25" customHeight="1" x14ac:dyDescent="0.2"/>
    <row r="1641" ht="26.25" customHeight="1" x14ac:dyDescent="0.2"/>
    <row r="1642" ht="26.25" customHeight="1" x14ac:dyDescent="0.2"/>
    <row r="1643" ht="26.25" customHeight="1" x14ac:dyDescent="0.2"/>
    <row r="1644" ht="26.25" customHeight="1" x14ac:dyDescent="0.2"/>
    <row r="1645" ht="26.25" customHeight="1" x14ac:dyDescent="0.2"/>
    <row r="1646" ht="26.25" customHeight="1" x14ac:dyDescent="0.2"/>
    <row r="1647" ht="26.25" customHeight="1" x14ac:dyDescent="0.2"/>
    <row r="1648" ht="26.25" customHeight="1" x14ac:dyDescent="0.2"/>
    <row r="1649" ht="26.25" customHeight="1" x14ac:dyDescent="0.2"/>
    <row r="1650" ht="26.25" customHeight="1" x14ac:dyDescent="0.2"/>
    <row r="1651" ht="26.25" customHeight="1" x14ac:dyDescent="0.2"/>
    <row r="1652" ht="26.25" customHeight="1" x14ac:dyDescent="0.2"/>
    <row r="1653" ht="26.25" customHeight="1" x14ac:dyDescent="0.2"/>
    <row r="1654" ht="26.25" customHeight="1" x14ac:dyDescent="0.2"/>
    <row r="1655" ht="26.25" customHeight="1" x14ac:dyDescent="0.2"/>
    <row r="1656" ht="26.25" customHeight="1" x14ac:dyDescent="0.2"/>
    <row r="1657" ht="26.25" customHeight="1" x14ac:dyDescent="0.2"/>
    <row r="1658" ht="26.25" customHeight="1" x14ac:dyDescent="0.2"/>
    <row r="1659" ht="26.25" customHeight="1" x14ac:dyDescent="0.2"/>
    <row r="1660" ht="26.25" customHeight="1" x14ac:dyDescent="0.2"/>
    <row r="1661" ht="26.25" customHeight="1" x14ac:dyDescent="0.2"/>
    <row r="1662" ht="26.25" customHeight="1" x14ac:dyDescent="0.2"/>
    <row r="1663" ht="26.25" customHeight="1" x14ac:dyDescent="0.2"/>
    <row r="1664" ht="26.25" customHeight="1" x14ac:dyDescent="0.2"/>
    <row r="1665" ht="26.25" customHeight="1" x14ac:dyDescent="0.2"/>
    <row r="1666" ht="26.25" customHeight="1" x14ac:dyDescent="0.2"/>
    <row r="1667" ht="26.25" customHeight="1" x14ac:dyDescent="0.2"/>
    <row r="1668" ht="26.25" customHeight="1" x14ac:dyDescent="0.2"/>
    <row r="1669" ht="26.25" customHeight="1" x14ac:dyDescent="0.2"/>
    <row r="1670" ht="26.25" customHeight="1" x14ac:dyDescent="0.2"/>
    <row r="1671" ht="26.25" customHeight="1" x14ac:dyDescent="0.2"/>
    <row r="1672" ht="26.25" customHeight="1" x14ac:dyDescent="0.2"/>
    <row r="1673" ht="26.25" customHeight="1" x14ac:dyDescent="0.2"/>
    <row r="1674" ht="26.25" customHeight="1" x14ac:dyDescent="0.2"/>
    <row r="1675" ht="26.25" customHeight="1" x14ac:dyDescent="0.2"/>
    <row r="1676" ht="26.25" customHeight="1" x14ac:dyDescent="0.2"/>
    <row r="1677" ht="26.25" customHeight="1" x14ac:dyDescent="0.2"/>
    <row r="1678" ht="26.25" customHeight="1" x14ac:dyDescent="0.2"/>
    <row r="1679" ht="26.25" customHeight="1" x14ac:dyDescent="0.2"/>
    <row r="1680" ht="26.25" customHeight="1" x14ac:dyDescent="0.2"/>
    <row r="1681" ht="26.25" customHeight="1" x14ac:dyDescent="0.2"/>
    <row r="1682" ht="26.25" customHeight="1" x14ac:dyDescent="0.2"/>
    <row r="1683" ht="26.25" customHeight="1" x14ac:dyDescent="0.2"/>
    <row r="1684" ht="26.25" customHeight="1" x14ac:dyDescent="0.2"/>
    <row r="1685" ht="26.25" customHeight="1" x14ac:dyDescent="0.2"/>
    <row r="1686" ht="26.25" customHeight="1" x14ac:dyDescent="0.2"/>
    <row r="1687" ht="26.25" customHeight="1" x14ac:dyDescent="0.2"/>
    <row r="1688" ht="26.25" customHeight="1" x14ac:dyDescent="0.2"/>
    <row r="1689" ht="26.25" customHeight="1" x14ac:dyDescent="0.2"/>
    <row r="1690" ht="26.25" customHeight="1" x14ac:dyDescent="0.2"/>
    <row r="1691" ht="26.25" customHeight="1" x14ac:dyDescent="0.2"/>
    <row r="1692" ht="26.25" customHeight="1" x14ac:dyDescent="0.2"/>
    <row r="1693" ht="26.25" customHeight="1" x14ac:dyDescent="0.2"/>
    <row r="1694" ht="26.25" customHeight="1" x14ac:dyDescent="0.2"/>
    <row r="1695" ht="26.25" customHeight="1" x14ac:dyDescent="0.2"/>
    <row r="1696" ht="26.25" customHeight="1" x14ac:dyDescent="0.2"/>
    <row r="1697" ht="26.25" customHeight="1" x14ac:dyDescent="0.2"/>
    <row r="1698" ht="26.25" customHeight="1" x14ac:dyDescent="0.2"/>
    <row r="1699" ht="26.25" customHeight="1" x14ac:dyDescent="0.2"/>
    <row r="1700" ht="26.25" customHeight="1" x14ac:dyDescent="0.2"/>
    <row r="1701" ht="26.25" customHeight="1" x14ac:dyDescent="0.2"/>
    <row r="1702" ht="26.25" customHeight="1" x14ac:dyDescent="0.2"/>
    <row r="1703" ht="26.25" customHeight="1" x14ac:dyDescent="0.2"/>
    <row r="1704" ht="26.25" customHeight="1" x14ac:dyDescent="0.2"/>
    <row r="1705" ht="26.25" customHeight="1" x14ac:dyDescent="0.2"/>
    <row r="1706" ht="26.25" customHeight="1" x14ac:dyDescent="0.2"/>
    <row r="1707" ht="26.25" customHeight="1" x14ac:dyDescent="0.2"/>
    <row r="1708" ht="26.25" customHeight="1" x14ac:dyDescent="0.2"/>
    <row r="1709" ht="26.25" customHeight="1" x14ac:dyDescent="0.2"/>
    <row r="1710" ht="26.25" customHeight="1" x14ac:dyDescent="0.2"/>
    <row r="1711" ht="26.25" customHeight="1" x14ac:dyDescent="0.2"/>
    <row r="1712" ht="26.25" customHeight="1" x14ac:dyDescent="0.2"/>
    <row r="1713" ht="26.25" customHeight="1" x14ac:dyDescent="0.2"/>
    <row r="1714" ht="26.25" customHeight="1" x14ac:dyDescent="0.2"/>
    <row r="1715" ht="26.25" customHeight="1" x14ac:dyDescent="0.2"/>
    <row r="1716" ht="26.25" customHeight="1" x14ac:dyDescent="0.2"/>
    <row r="1717" ht="26.25" customHeight="1" x14ac:dyDescent="0.2"/>
    <row r="1718" ht="26.25" customHeight="1" x14ac:dyDescent="0.2"/>
    <row r="1719" ht="26.25" customHeight="1" x14ac:dyDescent="0.2"/>
    <row r="1720" ht="26.25" customHeight="1" x14ac:dyDescent="0.2"/>
    <row r="1721" ht="26.25" customHeight="1" x14ac:dyDescent="0.2"/>
    <row r="1722" ht="26.25" customHeight="1" x14ac:dyDescent="0.2"/>
    <row r="1723" ht="26.25" customHeight="1" x14ac:dyDescent="0.2"/>
    <row r="1724" ht="26.25" customHeight="1" x14ac:dyDescent="0.2"/>
    <row r="1725" ht="26.25" customHeight="1" x14ac:dyDescent="0.2"/>
    <row r="1726" ht="26.25" customHeight="1" x14ac:dyDescent="0.2"/>
    <row r="1727" ht="26.25" customHeight="1" x14ac:dyDescent="0.2"/>
    <row r="1728" ht="26.25" customHeight="1" x14ac:dyDescent="0.2"/>
    <row r="1729" ht="26.25" customHeight="1" x14ac:dyDescent="0.2"/>
    <row r="1730" ht="26.25" customHeight="1" x14ac:dyDescent="0.2"/>
    <row r="1731" ht="26.25" customHeight="1" x14ac:dyDescent="0.2"/>
    <row r="1732" ht="26.25" customHeight="1" x14ac:dyDescent="0.2"/>
    <row r="1733" ht="26.25" customHeight="1" x14ac:dyDescent="0.2"/>
    <row r="1734" ht="26.25" customHeight="1" x14ac:dyDescent="0.2"/>
    <row r="1735" ht="26.25" customHeight="1" x14ac:dyDescent="0.2"/>
    <row r="1736" ht="26.25" customHeight="1" x14ac:dyDescent="0.2"/>
    <row r="1737" ht="26.25" customHeight="1" x14ac:dyDescent="0.2"/>
    <row r="1738" ht="26.25" customHeight="1" x14ac:dyDescent="0.2"/>
    <row r="1739" ht="26.25" customHeight="1" x14ac:dyDescent="0.2"/>
    <row r="1740" ht="26.25" customHeight="1" x14ac:dyDescent="0.2"/>
    <row r="1741" ht="26.25" customHeight="1" x14ac:dyDescent="0.2"/>
    <row r="1742" ht="26.25" customHeight="1" x14ac:dyDescent="0.2"/>
    <row r="1743" ht="26.25" customHeight="1" x14ac:dyDescent="0.2"/>
    <row r="1744" ht="26.25" customHeight="1" x14ac:dyDescent="0.2"/>
    <row r="1745" ht="26.25" customHeight="1" x14ac:dyDescent="0.2"/>
    <row r="1746" ht="26.25" customHeight="1" x14ac:dyDescent="0.2"/>
    <row r="1747" ht="26.25" customHeight="1" x14ac:dyDescent="0.2"/>
    <row r="1748" ht="26.25" customHeight="1" x14ac:dyDescent="0.2"/>
    <row r="1749" ht="26.25" customHeight="1" x14ac:dyDescent="0.2"/>
    <row r="1750" ht="26.25" customHeight="1" x14ac:dyDescent="0.2"/>
    <row r="1751" ht="26.25" customHeight="1" x14ac:dyDescent="0.2"/>
    <row r="1752" ht="26.25" customHeight="1" x14ac:dyDescent="0.2"/>
    <row r="1753" ht="26.25" customHeight="1" x14ac:dyDescent="0.2"/>
    <row r="1754" ht="26.25" customHeight="1" x14ac:dyDescent="0.2"/>
    <row r="1755" ht="26.25" customHeight="1" x14ac:dyDescent="0.2"/>
    <row r="1756" ht="26.25" customHeight="1" x14ac:dyDescent="0.2"/>
    <row r="1757" ht="26.25" customHeight="1" x14ac:dyDescent="0.2"/>
    <row r="1758" ht="26.25" customHeight="1" x14ac:dyDescent="0.2"/>
    <row r="1759" ht="26.25" customHeight="1" x14ac:dyDescent="0.2"/>
    <row r="1760" ht="26.25" customHeight="1" x14ac:dyDescent="0.2"/>
    <row r="1761" ht="26.25" customHeight="1" x14ac:dyDescent="0.2"/>
    <row r="1762" ht="26.25" customHeight="1" x14ac:dyDescent="0.2"/>
    <row r="1763" ht="26.25" customHeight="1" x14ac:dyDescent="0.2"/>
    <row r="1764" ht="26.25" customHeight="1" x14ac:dyDescent="0.2"/>
    <row r="1765" ht="26.25" customHeight="1" x14ac:dyDescent="0.2"/>
    <row r="1766" ht="26.25" customHeight="1" x14ac:dyDescent="0.2"/>
    <row r="1767" ht="26.25" customHeight="1" x14ac:dyDescent="0.2"/>
    <row r="1768" ht="26.25" customHeight="1" x14ac:dyDescent="0.2"/>
    <row r="1769" ht="26.25" customHeight="1" x14ac:dyDescent="0.2"/>
    <row r="1770" ht="26.25" customHeight="1" x14ac:dyDescent="0.2"/>
    <row r="1771" ht="26.25" customHeight="1" x14ac:dyDescent="0.2"/>
    <row r="1772" ht="26.25" customHeight="1" x14ac:dyDescent="0.2"/>
    <row r="1773" ht="26.25" customHeight="1" x14ac:dyDescent="0.2"/>
    <row r="1774" ht="26.25" customHeight="1" x14ac:dyDescent="0.2"/>
    <row r="1775" ht="26.25" customHeight="1" x14ac:dyDescent="0.2"/>
    <row r="1776" ht="26.25" customHeight="1" x14ac:dyDescent="0.2"/>
    <row r="1777" ht="26.25" customHeight="1" x14ac:dyDescent="0.2"/>
    <row r="1778" ht="26.25" customHeight="1" x14ac:dyDescent="0.2"/>
    <row r="1779" ht="26.25" customHeight="1" x14ac:dyDescent="0.2"/>
    <row r="1780" ht="26.25" customHeight="1" x14ac:dyDescent="0.2"/>
    <row r="1781" ht="26.25" customHeight="1" x14ac:dyDescent="0.2"/>
    <row r="1782" ht="26.25" customHeight="1" x14ac:dyDescent="0.2"/>
    <row r="1783" ht="26.25" customHeight="1" x14ac:dyDescent="0.2"/>
    <row r="1784" ht="26.25" customHeight="1" x14ac:dyDescent="0.2"/>
    <row r="1785" ht="26.25" customHeight="1" x14ac:dyDescent="0.2"/>
    <row r="1786" ht="26.25" customHeight="1" x14ac:dyDescent="0.2"/>
    <row r="1787" ht="26.25" customHeight="1" x14ac:dyDescent="0.2"/>
    <row r="1788" ht="26.25" customHeight="1" x14ac:dyDescent="0.2"/>
    <row r="1789" ht="26.25" customHeight="1" x14ac:dyDescent="0.2"/>
    <row r="1790" ht="26.25" customHeight="1" x14ac:dyDescent="0.2"/>
    <row r="1791" ht="26.25" customHeight="1" x14ac:dyDescent="0.2"/>
    <row r="1792" ht="26.25" customHeight="1" x14ac:dyDescent="0.2"/>
    <row r="1793" ht="26.25" customHeight="1" x14ac:dyDescent="0.2"/>
    <row r="1794" ht="26.25" customHeight="1" x14ac:dyDescent="0.2"/>
    <row r="1795" ht="26.25" customHeight="1" x14ac:dyDescent="0.2"/>
    <row r="1796" ht="26.25" customHeight="1" x14ac:dyDescent="0.2"/>
    <row r="1797" ht="26.25" customHeight="1" x14ac:dyDescent="0.2"/>
    <row r="1798" ht="26.25" customHeight="1" x14ac:dyDescent="0.2"/>
    <row r="1799" ht="26.25" customHeight="1" x14ac:dyDescent="0.2"/>
    <row r="1800" ht="26.25" customHeight="1" x14ac:dyDescent="0.2"/>
    <row r="1801" ht="26.25" customHeight="1" x14ac:dyDescent="0.2"/>
    <row r="1802" ht="26.25" customHeight="1" x14ac:dyDescent="0.2"/>
    <row r="1803" ht="26.25" customHeight="1" x14ac:dyDescent="0.2"/>
    <row r="1804" ht="26.25" customHeight="1" x14ac:dyDescent="0.2"/>
    <row r="1805" ht="26.25" customHeight="1" x14ac:dyDescent="0.2"/>
    <row r="1806" ht="26.25" customHeight="1" x14ac:dyDescent="0.2"/>
    <row r="1807" ht="26.25" customHeight="1" x14ac:dyDescent="0.2"/>
    <row r="1808" ht="26.25" customHeight="1" x14ac:dyDescent="0.2"/>
    <row r="1809" ht="26.25" customHeight="1" x14ac:dyDescent="0.2"/>
    <row r="1810" ht="26.25" customHeight="1" x14ac:dyDescent="0.2"/>
    <row r="1811" ht="26.25" customHeight="1" x14ac:dyDescent="0.2"/>
    <row r="1812" ht="26.25" customHeight="1" x14ac:dyDescent="0.2"/>
    <row r="1813" ht="26.25" customHeight="1" x14ac:dyDescent="0.2"/>
    <row r="1814" ht="26.25" customHeight="1" x14ac:dyDescent="0.2"/>
    <row r="1815" ht="26.25" customHeight="1" x14ac:dyDescent="0.2"/>
    <row r="1816" ht="26.25" customHeight="1" x14ac:dyDescent="0.2"/>
    <row r="1817" ht="26.25" customHeight="1" x14ac:dyDescent="0.2"/>
    <row r="1818" ht="26.25" customHeight="1" x14ac:dyDescent="0.2"/>
    <row r="1819" ht="26.25" customHeight="1" x14ac:dyDescent="0.2"/>
    <row r="1820" ht="26.25" customHeight="1" x14ac:dyDescent="0.2"/>
    <row r="1821" ht="26.25" customHeight="1" x14ac:dyDescent="0.2"/>
    <row r="1822" ht="26.25" customHeight="1" x14ac:dyDescent="0.2"/>
    <row r="1823" ht="26.25" customHeight="1" x14ac:dyDescent="0.2"/>
    <row r="1824" ht="26.25" customHeight="1" x14ac:dyDescent="0.2"/>
    <row r="1825" ht="26.25" customHeight="1" x14ac:dyDescent="0.2"/>
    <row r="1826" ht="26.25" customHeight="1" x14ac:dyDescent="0.2"/>
    <row r="1827" ht="26.25" customHeight="1" x14ac:dyDescent="0.2"/>
    <row r="1828" ht="26.25" customHeight="1" x14ac:dyDescent="0.2"/>
    <row r="1829" ht="26.25" customHeight="1" x14ac:dyDescent="0.2"/>
    <row r="1830" ht="26.25" customHeight="1" x14ac:dyDescent="0.2"/>
    <row r="1831" ht="26.25" customHeight="1" x14ac:dyDescent="0.2"/>
    <row r="1832" ht="26.25" customHeight="1" x14ac:dyDescent="0.2"/>
    <row r="1833" ht="26.25" customHeight="1" x14ac:dyDescent="0.2"/>
    <row r="1834" ht="26.25" customHeight="1" x14ac:dyDescent="0.2"/>
    <row r="1835" ht="26.25" customHeight="1" x14ac:dyDescent="0.2"/>
    <row r="1836" ht="26.25" customHeight="1" x14ac:dyDescent="0.2"/>
    <row r="1837" ht="26.25" customHeight="1" x14ac:dyDescent="0.2"/>
    <row r="1838" ht="26.25" customHeight="1" x14ac:dyDescent="0.2"/>
    <row r="1839" ht="26.25" customHeight="1" x14ac:dyDescent="0.2"/>
    <row r="1840" ht="26.25" customHeight="1" x14ac:dyDescent="0.2"/>
    <row r="1841" ht="26.25" customHeight="1" x14ac:dyDescent="0.2"/>
    <row r="1842" ht="26.25" customHeight="1" x14ac:dyDescent="0.2"/>
    <row r="1843" ht="26.25" customHeight="1" x14ac:dyDescent="0.2"/>
    <row r="1844" ht="26.25" customHeight="1" x14ac:dyDescent="0.2"/>
    <row r="1845" ht="26.25" customHeight="1" x14ac:dyDescent="0.2"/>
    <row r="1846" ht="26.25" customHeight="1" x14ac:dyDescent="0.2"/>
    <row r="1847" ht="26.25" customHeight="1" x14ac:dyDescent="0.2"/>
    <row r="1848" ht="26.25" customHeight="1" x14ac:dyDescent="0.2"/>
    <row r="1849" ht="26.25" customHeight="1" x14ac:dyDescent="0.2"/>
    <row r="1850" ht="26.25" customHeight="1" x14ac:dyDescent="0.2"/>
    <row r="1851" ht="26.25" customHeight="1" x14ac:dyDescent="0.2"/>
    <row r="1852" ht="26.25" customHeight="1" x14ac:dyDescent="0.2"/>
    <row r="1853" ht="26.25" customHeight="1" x14ac:dyDescent="0.2"/>
    <row r="1854" ht="26.25" customHeight="1" x14ac:dyDescent="0.2"/>
    <row r="1855" ht="26.25" customHeight="1" x14ac:dyDescent="0.2"/>
    <row r="1856" ht="26.25" customHeight="1" x14ac:dyDescent="0.2"/>
    <row r="1857" ht="26.25" customHeight="1" x14ac:dyDescent="0.2"/>
    <row r="1858" ht="26.25" customHeight="1" x14ac:dyDescent="0.2"/>
    <row r="1859" ht="26.25" customHeight="1" x14ac:dyDescent="0.2"/>
    <row r="1860" ht="26.25" customHeight="1" x14ac:dyDescent="0.2"/>
    <row r="1861" ht="26.25" customHeight="1" x14ac:dyDescent="0.2"/>
    <row r="1862" ht="26.25" customHeight="1" x14ac:dyDescent="0.2"/>
    <row r="1863" ht="26.25" customHeight="1" x14ac:dyDescent="0.2"/>
    <row r="1864" ht="26.25" customHeight="1" x14ac:dyDescent="0.2"/>
    <row r="1865" ht="26.25" customHeight="1" x14ac:dyDescent="0.2"/>
    <row r="1866" ht="26.25" customHeight="1" x14ac:dyDescent="0.2"/>
    <row r="1867" ht="26.25" customHeight="1" x14ac:dyDescent="0.2"/>
    <row r="1868" ht="26.25" customHeight="1" x14ac:dyDescent="0.2"/>
    <row r="1869" ht="26.25" customHeight="1" x14ac:dyDescent="0.2"/>
    <row r="1870" ht="26.25" customHeight="1" x14ac:dyDescent="0.2"/>
    <row r="1871" ht="26.25" customHeight="1" x14ac:dyDescent="0.2"/>
    <row r="1872" ht="26.25" customHeight="1" x14ac:dyDescent="0.2"/>
    <row r="1873" ht="26.25" customHeight="1" x14ac:dyDescent="0.2"/>
    <row r="1874" ht="26.25" customHeight="1" x14ac:dyDescent="0.2"/>
    <row r="1875" ht="26.25" customHeight="1" x14ac:dyDescent="0.2"/>
    <row r="1876" ht="26.25" customHeight="1" x14ac:dyDescent="0.2"/>
    <row r="1877" ht="26.25" customHeight="1" x14ac:dyDescent="0.2"/>
    <row r="1878" ht="26.25" customHeight="1" x14ac:dyDescent="0.2"/>
    <row r="1879" ht="26.25" customHeight="1" x14ac:dyDescent="0.2"/>
    <row r="1880" ht="26.25" customHeight="1" x14ac:dyDescent="0.2"/>
    <row r="1881" ht="26.25" customHeight="1" x14ac:dyDescent="0.2"/>
    <row r="1882" ht="26.25" customHeight="1" x14ac:dyDescent="0.2"/>
    <row r="1883" ht="26.25" customHeight="1" x14ac:dyDescent="0.2"/>
    <row r="1884" ht="26.25" customHeight="1" x14ac:dyDescent="0.2"/>
    <row r="1885" ht="26.25" customHeight="1" x14ac:dyDescent="0.2"/>
    <row r="1886" ht="26.25" customHeight="1" x14ac:dyDescent="0.2"/>
    <row r="1887" ht="26.25" customHeight="1" x14ac:dyDescent="0.2"/>
    <row r="1888" ht="26.25" customHeight="1" x14ac:dyDescent="0.2"/>
    <row r="1889" ht="26.25" customHeight="1" x14ac:dyDescent="0.2"/>
    <row r="1890" ht="26.25" customHeight="1" x14ac:dyDescent="0.2"/>
    <row r="1891" ht="26.25" customHeight="1" x14ac:dyDescent="0.2"/>
    <row r="1892" ht="26.25" customHeight="1" x14ac:dyDescent="0.2"/>
    <row r="1893" ht="26.25" customHeight="1" x14ac:dyDescent="0.2"/>
    <row r="1894" ht="26.25" customHeight="1" x14ac:dyDescent="0.2"/>
    <row r="1895" ht="26.25" customHeight="1" x14ac:dyDescent="0.2"/>
    <row r="1896" ht="26.25" customHeight="1" x14ac:dyDescent="0.2"/>
    <row r="1897" ht="26.25" customHeight="1" x14ac:dyDescent="0.2"/>
    <row r="1898" ht="26.25" customHeight="1" x14ac:dyDescent="0.2"/>
    <row r="1899" ht="26.25" customHeight="1" x14ac:dyDescent="0.2"/>
    <row r="1900" ht="26.25" customHeight="1" x14ac:dyDescent="0.2"/>
    <row r="1901" ht="26.25" customHeight="1" x14ac:dyDescent="0.2"/>
    <row r="1902" ht="26.25" customHeight="1" x14ac:dyDescent="0.2"/>
    <row r="1903" ht="26.25" customHeight="1" x14ac:dyDescent="0.2"/>
    <row r="1904" ht="26.25" customHeight="1" x14ac:dyDescent="0.2"/>
    <row r="1905" ht="26.25" customHeight="1" x14ac:dyDescent="0.2"/>
    <row r="1906" ht="26.25" customHeight="1" x14ac:dyDescent="0.2"/>
    <row r="1907" ht="26.25" customHeight="1" x14ac:dyDescent="0.2"/>
    <row r="1908" ht="26.25" customHeight="1" x14ac:dyDescent="0.2"/>
    <row r="1909" ht="26.25" customHeight="1" x14ac:dyDescent="0.2"/>
    <row r="1910" ht="26.25" customHeight="1" x14ac:dyDescent="0.2"/>
    <row r="1911" ht="26.25" customHeight="1" x14ac:dyDescent="0.2"/>
    <row r="1912" ht="26.25" customHeight="1" x14ac:dyDescent="0.2"/>
    <row r="1913" ht="26.25" customHeight="1" x14ac:dyDescent="0.2"/>
    <row r="1914" ht="26.25" customHeight="1" x14ac:dyDescent="0.2"/>
    <row r="1915" ht="26.25" customHeight="1" x14ac:dyDescent="0.2"/>
    <row r="1916" ht="26.25" customHeight="1" x14ac:dyDescent="0.2"/>
    <row r="1917" ht="26.25" customHeight="1" x14ac:dyDescent="0.2"/>
    <row r="1918" ht="26.25" customHeight="1" x14ac:dyDescent="0.2"/>
    <row r="1919" ht="26.25" customHeight="1" x14ac:dyDescent="0.2"/>
    <row r="1920" ht="26.25" customHeight="1" x14ac:dyDescent="0.2"/>
    <row r="1921" ht="26.25" customHeight="1" x14ac:dyDescent="0.2"/>
    <row r="1922" ht="26.25" customHeight="1" x14ac:dyDescent="0.2"/>
    <row r="1923" ht="26.25" customHeight="1" x14ac:dyDescent="0.2"/>
    <row r="1924" ht="26.25" customHeight="1" x14ac:dyDescent="0.2"/>
    <row r="1925" ht="26.25" customHeight="1" x14ac:dyDescent="0.2"/>
    <row r="1926" ht="26.25" customHeight="1" x14ac:dyDescent="0.2"/>
    <row r="1927" ht="26.25" customHeight="1" x14ac:dyDescent="0.2"/>
    <row r="1928" ht="26.25" customHeight="1" x14ac:dyDescent="0.2"/>
    <row r="1929" ht="26.25" customHeight="1" x14ac:dyDescent="0.2"/>
    <row r="1930" ht="26.25" customHeight="1" x14ac:dyDescent="0.2"/>
    <row r="1931" ht="26.25" customHeight="1" x14ac:dyDescent="0.2"/>
    <row r="1932" ht="26.25" customHeight="1" x14ac:dyDescent="0.2"/>
    <row r="1933" ht="26.25" customHeight="1" x14ac:dyDescent="0.2"/>
    <row r="1934" ht="26.25" customHeight="1" x14ac:dyDescent="0.2"/>
    <row r="1935" ht="26.25" customHeight="1" x14ac:dyDescent="0.2"/>
    <row r="1936" ht="26.25" customHeight="1" x14ac:dyDescent="0.2"/>
    <row r="1937" ht="26.25" customHeight="1" x14ac:dyDescent="0.2"/>
    <row r="1938" ht="26.25" customHeight="1" x14ac:dyDescent="0.2"/>
    <row r="1939" ht="26.25" customHeight="1" x14ac:dyDescent="0.2"/>
    <row r="1940" ht="26.25" customHeight="1" x14ac:dyDescent="0.2"/>
    <row r="1941" ht="26.25" customHeight="1" x14ac:dyDescent="0.2"/>
    <row r="1942" ht="26.25" customHeight="1" x14ac:dyDescent="0.2"/>
    <row r="1943" ht="26.25" customHeight="1" x14ac:dyDescent="0.2"/>
    <row r="1944" ht="26.25" customHeight="1" x14ac:dyDescent="0.2"/>
    <row r="1945" ht="26.25" customHeight="1" x14ac:dyDescent="0.2"/>
    <row r="1946" ht="26.25" customHeight="1" x14ac:dyDescent="0.2"/>
    <row r="1947" ht="26.25" customHeight="1" x14ac:dyDescent="0.2"/>
    <row r="1948" ht="26.25" customHeight="1" x14ac:dyDescent="0.2"/>
    <row r="1949" ht="26.25" customHeight="1" x14ac:dyDescent="0.2"/>
    <row r="1950" ht="26.25" customHeight="1" x14ac:dyDescent="0.2"/>
    <row r="1951" ht="26.25" customHeight="1" x14ac:dyDescent="0.2"/>
    <row r="1952" ht="26.25" customHeight="1" x14ac:dyDescent="0.2"/>
    <row r="1953" ht="26.25" customHeight="1" x14ac:dyDescent="0.2"/>
    <row r="1954" ht="26.25" customHeight="1" x14ac:dyDescent="0.2"/>
    <row r="1955" ht="26.25" customHeight="1" x14ac:dyDescent="0.2"/>
    <row r="1956" ht="26.25" customHeight="1" x14ac:dyDescent="0.2"/>
    <row r="1957" ht="26.25" customHeight="1" x14ac:dyDescent="0.2"/>
    <row r="1958" ht="26.25" customHeight="1" x14ac:dyDescent="0.2"/>
    <row r="1959" ht="26.25" customHeight="1" x14ac:dyDescent="0.2"/>
    <row r="1960" ht="26.25" customHeight="1" x14ac:dyDescent="0.2"/>
    <row r="1961" ht="26.25" customHeight="1" x14ac:dyDescent="0.2"/>
    <row r="1962" ht="26.25" customHeight="1" x14ac:dyDescent="0.2"/>
    <row r="1963" ht="26.25" customHeight="1" x14ac:dyDescent="0.2"/>
    <row r="1964" ht="26.25" customHeight="1" x14ac:dyDescent="0.2"/>
    <row r="1965" ht="26.25" customHeight="1" x14ac:dyDescent="0.2"/>
    <row r="1966" ht="26.25" customHeight="1" x14ac:dyDescent="0.2"/>
    <row r="1967" ht="26.25" customHeight="1" x14ac:dyDescent="0.2"/>
    <row r="1968" ht="26.25" customHeight="1" x14ac:dyDescent="0.2"/>
    <row r="1969" ht="26.25" customHeight="1" x14ac:dyDescent="0.2"/>
    <row r="1970" ht="26.25" customHeight="1" x14ac:dyDescent="0.2"/>
    <row r="1971" ht="26.25" customHeight="1" x14ac:dyDescent="0.2"/>
    <row r="1972" ht="26.25" customHeight="1" x14ac:dyDescent="0.2"/>
    <row r="1973" ht="26.25" customHeight="1" x14ac:dyDescent="0.2"/>
    <row r="1974" ht="26.25" customHeight="1" x14ac:dyDescent="0.2"/>
    <row r="1975" ht="26.25" customHeight="1" x14ac:dyDescent="0.2"/>
    <row r="1976" ht="26.25" customHeight="1" x14ac:dyDescent="0.2"/>
    <row r="1977" ht="26.25" customHeight="1" x14ac:dyDescent="0.2"/>
    <row r="1978" ht="26.25" customHeight="1" x14ac:dyDescent="0.2"/>
    <row r="1979" ht="26.25" customHeight="1" x14ac:dyDescent="0.2"/>
    <row r="1980" ht="26.25" customHeight="1" x14ac:dyDescent="0.2"/>
    <row r="1981" ht="26.25" customHeight="1" x14ac:dyDescent="0.2"/>
    <row r="1982" ht="26.25" customHeight="1" x14ac:dyDescent="0.2"/>
    <row r="1983" ht="26.25" customHeight="1" x14ac:dyDescent="0.2"/>
    <row r="1984" ht="26.25" customHeight="1" x14ac:dyDescent="0.2"/>
    <row r="1985" ht="26.25" customHeight="1" x14ac:dyDescent="0.2"/>
    <row r="1986" ht="26.25" customHeight="1" x14ac:dyDescent="0.2"/>
    <row r="1987" ht="26.25" customHeight="1" x14ac:dyDescent="0.2"/>
    <row r="1988" ht="26.25" customHeight="1" x14ac:dyDescent="0.2"/>
    <row r="1989" ht="26.25" customHeight="1" x14ac:dyDescent="0.2"/>
    <row r="1990" ht="26.25" customHeight="1" x14ac:dyDescent="0.2"/>
    <row r="1991" ht="26.25" customHeight="1" x14ac:dyDescent="0.2"/>
    <row r="1992" ht="26.25" customHeight="1" x14ac:dyDescent="0.2"/>
    <row r="1993" ht="26.25" customHeight="1" x14ac:dyDescent="0.2"/>
    <row r="1994" ht="26.25" customHeight="1" x14ac:dyDescent="0.2"/>
    <row r="1995" ht="26.25" customHeight="1" x14ac:dyDescent="0.2"/>
    <row r="1996" ht="26.25" customHeight="1" x14ac:dyDescent="0.2"/>
    <row r="1997" ht="26.25" customHeight="1" x14ac:dyDescent="0.2"/>
    <row r="1998" ht="26.25" customHeight="1" x14ac:dyDescent="0.2"/>
    <row r="1999" ht="26.25" customHeight="1" x14ac:dyDescent="0.2"/>
    <row r="2000" ht="26.25" customHeight="1" x14ac:dyDescent="0.2"/>
    <row r="2001" ht="26.25" customHeight="1" x14ac:dyDescent="0.2"/>
    <row r="2002" ht="26.25" customHeight="1" x14ac:dyDescent="0.2"/>
    <row r="2003" ht="26.25" customHeight="1" x14ac:dyDescent="0.2"/>
    <row r="2004" ht="26.25" customHeight="1" x14ac:dyDescent="0.2"/>
    <row r="2005" ht="26.25" customHeight="1" x14ac:dyDescent="0.2"/>
    <row r="2006" ht="26.25" customHeight="1" x14ac:dyDescent="0.2"/>
    <row r="2007" ht="26.25" customHeight="1" x14ac:dyDescent="0.2"/>
    <row r="2008" ht="26.25" customHeight="1" x14ac:dyDescent="0.2"/>
    <row r="2009" ht="26.25" customHeight="1" x14ac:dyDescent="0.2"/>
    <row r="2010" ht="26.25" customHeight="1" x14ac:dyDescent="0.2"/>
    <row r="2011" ht="26.25" customHeight="1" x14ac:dyDescent="0.2"/>
    <row r="2012" ht="26.25" customHeight="1" x14ac:dyDescent="0.2"/>
    <row r="2013" ht="26.25" customHeight="1" x14ac:dyDescent="0.2"/>
    <row r="2014" ht="26.25" customHeight="1" x14ac:dyDescent="0.2"/>
    <row r="2015" ht="26.25" customHeight="1" x14ac:dyDescent="0.2"/>
    <row r="2016" ht="26.25" customHeight="1" x14ac:dyDescent="0.2"/>
    <row r="2017" ht="26.25" customHeight="1" x14ac:dyDescent="0.2"/>
    <row r="2018" ht="26.25" customHeight="1" x14ac:dyDescent="0.2"/>
    <row r="2019" ht="26.25" customHeight="1" x14ac:dyDescent="0.2"/>
    <row r="2020" ht="26.25" customHeight="1" x14ac:dyDescent="0.2"/>
    <row r="2021" ht="26.25" customHeight="1" x14ac:dyDescent="0.2"/>
    <row r="2022" ht="26.25" customHeight="1" x14ac:dyDescent="0.2"/>
    <row r="2023" ht="26.25" customHeight="1" x14ac:dyDescent="0.2"/>
    <row r="2024" ht="26.25" customHeight="1" x14ac:dyDescent="0.2"/>
    <row r="2025" ht="26.25" customHeight="1" x14ac:dyDescent="0.2"/>
    <row r="2026" ht="26.25" customHeight="1" x14ac:dyDescent="0.2"/>
    <row r="2027" ht="26.25" customHeight="1" x14ac:dyDescent="0.2"/>
    <row r="2028" ht="26.25" customHeight="1" x14ac:dyDescent="0.2"/>
    <row r="2029" ht="26.25" customHeight="1" x14ac:dyDescent="0.2"/>
    <row r="2030" ht="26.25" customHeight="1" x14ac:dyDescent="0.2"/>
    <row r="2031" ht="26.25" customHeight="1" x14ac:dyDescent="0.2"/>
    <row r="2032" ht="26.25" customHeight="1" x14ac:dyDescent="0.2"/>
    <row r="2033" ht="26.25" customHeight="1" x14ac:dyDescent="0.2"/>
    <row r="2034" ht="26.25" customHeight="1" x14ac:dyDescent="0.2"/>
    <row r="2035" ht="26.25" customHeight="1" x14ac:dyDescent="0.2"/>
    <row r="2036" ht="26.25" customHeight="1" x14ac:dyDescent="0.2"/>
    <row r="2037" ht="26.25" customHeight="1" x14ac:dyDescent="0.2"/>
    <row r="2038" ht="26.25" customHeight="1" x14ac:dyDescent="0.2"/>
    <row r="2039" ht="26.25" customHeight="1" x14ac:dyDescent="0.2"/>
    <row r="2040" ht="26.25" customHeight="1" x14ac:dyDescent="0.2"/>
    <row r="2041" ht="26.25" customHeight="1" x14ac:dyDescent="0.2"/>
    <row r="2042" ht="26.25" customHeight="1" x14ac:dyDescent="0.2"/>
    <row r="2043" ht="26.25" customHeight="1" x14ac:dyDescent="0.2"/>
    <row r="2044" ht="26.25" customHeight="1" x14ac:dyDescent="0.2"/>
    <row r="2045" ht="26.25" customHeight="1" x14ac:dyDescent="0.2"/>
    <row r="2046" ht="26.25" customHeight="1" x14ac:dyDescent="0.2"/>
    <row r="2047" ht="26.25" customHeight="1" x14ac:dyDescent="0.2"/>
    <row r="2048" ht="26.25" customHeight="1" x14ac:dyDescent="0.2"/>
    <row r="2049" ht="26.25" customHeight="1" x14ac:dyDescent="0.2"/>
    <row r="2050" ht="26.25" customHeight="1" x14ac:dyDescent="0.2"/>
    <row r="2051" ht="26.25" customHeight="1" x14ac:dyDescent="0.2"/>
    <row r="2052" ht="26.25" customHeight="1" x14ac:dyDescent="0.2"/>
    <row r="2053" ht="26.25" customHeight="1" x14ac:dyDescent="0.2"/>
    <row r="2054" ht="26.25" customHeight="1" x14ac:dyDescent="0.2"/>
    <row r="2055" ht="26.25" customHeight="1" x14ac:dyDescent="0.2"/>
    <row r="2056" ht="26.25" customHeight="1" x14ac:dyDescent="0.2"/>
    <row r="2057" ht="26.25" customHeight="1" x14ac:dyDescent="0.2"/>
    <row r="2058" ht="26.25" customHeight="1" x14ac:dyDescent="0.2"/>
    <row r="2059" ht="26.25" customHeight="1" x14ac:dyDescent="0.2"/>
    <row r="2060" ht="26.25" customHeight="1" x14ac:dyDescent="0.2"/>
    <row r="2061" ht="26.25" customHeight="1" x14ac:dyDescent="0.2"/>
    <row r="2062" ht="26.25" customHeight="1" x14ac:dyDescent="0.2"/>
    <row r="2063" ht="26.25" customHeight="1" x14ac:dyDescent="0.2"/>
    <row r="2064" ht="26.25" customHeight="1" x14ac:dyDescent="0.2"/>
    <row r="2065" ht="26.25" customHeight="1" x14ac:dyDescent="0.2"/>
    <row r="2066" ht="26.25" customHeight="1" x14ac:dyDescent="0.2"/>
    <row r="2067" ht="26.25" customHeight="1" x14ac:dyDescent="0.2"/>
    <row r="2068" ht="26.25" customHeight="1" x14ac:dyDescent="0.2"/>
    <row r="2069" ht="26.25" customHeight="1" x14ac:dyDescent="0.2"/>
    <row r="2070" ht="26.25" customHeight="1" x14ac:dyDescent="0.2"/>
    <row r="2071" ht="26.25" customHeight="1" x14ac:dyDescent="0.2"/>
    <row r="2072" ht="26.25" customHeight="1" x14ac:dyDescent="0.2"/>
    <row r="2073" ht="26.25" customHeight="1" x14ac:dyDescent="0.2"/>
    <row r="2074" ht="26.25" customHeight="1" x14ac:dyDescent="0.2"/>
    <row r="2075" ht="26.25" customHeight="1" x14ac:dyDescent="0.2"/>
    <row r="2076" ht="26.25" customHeight="1" x14ac:dyDescent="0.2"/>
    <row r="2077" ht="26.25" customHeight="1" x14ac:dyDescent="0.2"/>
    <row r="2078" ht="26.25" customHeight="1" x14ac:dyDescent="0.2"/>
    <row r="2079" ht="26.25" customHeight="1" x14ac:dyDescent="0.2"/>
    <row r="2080" ht="26.25" customHeight="1" x14ac:dyDescent="0.2"/>
    <row r="2081" ht="26.25" customHeight="1" x14ac:dyDescent="0.2"/>
    <row r="2082" ht="26.25" customHeight="1" x14ac:dyDescent="0.2"/>
    <row r="2083" ht="26.25" customHeight="1" x14ac:dyDescent="0.2"/>
    <row r="2084" ht="26.25" customHeight="1" x14ac:dyDescent="0.2"/>
    <row r="2085" ht="26.25" customHeight="1" x14ac:dyDescent="0.2"/>
    <row r="2086" ht="26.25" customHeight="1" x14ac:dyDescent="0.2"/>
    <row r="2087" ht="26.25" customHeight="1" x14ac:dyDescent="0.2"/>
    <row r="2088" ht="26.25" customHeight="1" x14ac:dyDescent="0.2"/>
    <row r="2089" ht="26.25" customHeight="1" x14ac:dyDescent="0.2"/>
    <row r="2090" ht="26.25" customHeight="1" x14ac:dyDescent="0.2"/>
    <row r="2091" ht="26.25" customHeight="1" x14ac:dyDescent="0.2"/>
    <row r="2092" ht="26.25" customHeight="1" x14ac:dyDescent="0.2"/>
    <row r="2093" ht="26.25" customHeight="1" x14ac:dyDescent="0.2"/>
    <row r="2094" ht="26.25" customHeight="1" x14ac:dyDescent="0.2"/>
    <row r="2095" ht="26.25" customHeight="1" x14ac:dyDescent="0.2"/>
    <row r="2096" ht="26.25" customHeight="1" x14ac:dyDescent="0.2"/>
    <row r="2097" ht="26.25" customHeight="1" x14ac:dyDescent="0.2"/>
    <row r="2098" ht="26.25" customHeight="1" x14ac:dyDescent="0.2"/>
    <row r="2099" ht="26.25" customHeight="1" x14ac:dyDescent="0.2"/>
    <row r="2100" ht="26.25" customHeight="1" x14ac:dyDescent="0.2"/>
    <row r="2101" ht="26.25" customHeight="1" x14ac:dyDescent="0.2"/>
    <row r="2102" ht="26.25" customHeight="1" x14ac:dyDescent="0.2"/>
    <row r="2103" ht="26.25" customHeight="1" x14ac:dyDescent="0.2"/>
    <row r="2104" ht="26.25" customHeight="1" x14ac:dyDescent="0.2"/>
    <row r="2105" ht="26.25" customHeight="1" x14ac:dyDescent="0.2"/>
    <row r="2106" ht="26.25" customHeight="1" x14ac:dyDescent="0.2"/>
    <row r="2107" ht="26.25" customHeight="1" x14ac:dyDescent="0.2"/>
    <row r="2108" ht="26.25" customHeight="1" x14ac:dyDescent="0.2"/>
    <row r="2109" ht="26.25" customHeight="1" x14ac:dyDescent="0.2"/>
    <row r="2110" ht="26.25" customHeight="1" x14ac:dyDescent="0.2"/>
    <row r="2111" ht="26.25" customHeight="1" x14ac:dyDescent="0.2"/>
    <row r="2112" ht="26.25" customHeight="1" x14ac:dyDescent="0.2"/>
    <row r="2113" ht="26.25" customHeight="1" x14ac:dyDescent="0.2"/>
    <row r="2114" ht="26.25" customHeight="1" x14ac:dyDescent="0.2"/>
    <row r="2115" ht="26.25" customHeight="1" x14ac:dyDescent="0.2"/>
    <row r="2116" ht="26.25" customHeight="1" x14ac:dyDescent="0.2"/>
    <row r="2117" ht="26.25" customHeight="1" x14ac:dyDescent="0.2"/>
    <row r="2118" ht="26.25" customHeight="1" x14ac:dyDescent="0.2"/>
    <row r="2119" ht="26.25" customHeight="1" x14ac:dyDescent="0.2"/>
    <row r="2120" ht="26.25" customHeight="1" x14ac:dyDescent="0.2"/>
    <row r="2121" ht="26.25" customHeight="1" x14ac:dyDescent="0.2"/>
    <row r="2122" ht="26.25" customHeight="1" x14ac:dyDescent="0.2"/>
    <row r="2123" ht="26.25" customHeight="1" x14ac:dyDescent="0.2"/>
    <row r="2124" ht="26.25" customHeight="1" x14ac:dyDescent="0.2"/>
    <row r="2125" ht="26.25" customHeight="1" x14ac:dyDescent="0.2"/>
    <row r="2126" ht="26.25" customHeight="1" x14ac:dyDescent="0.2"/>
    <row r="2127" ht="26.25" customHeight="1" x14ac:dyDescent="0.2"/>
    <row r="2128" ht="26.25" customHeight="1" x14ac:dyDescent="0.2"/>
    <row r="2129" ht="26.25" customHeight="1" x14ac:dyDescent="0.2"/>
    <row r="2130" ht="26.25" customHeight="1" x14ac:dyDescent="0.2"/>
    <row r="2131" ht="26.25" customHeight="1" x14ac:dyDescent="0.2"/>
    <row r="2132" ht="26.25" customHeight="1" x14ac:dyDescent="0.2"/>
    <row r="2133" ht="26.25" customHeight="1" x14ac:dyDescent="0.2"/>
    <row r="2134" ht="26.25" customHeight="1" x14ac:dyDescent="0.2"/>
    <row r="2135" ht="26.25" customHeight="1" x14ac:dyDescent="0.2"/>
    <row r="2136" ht="26.25" customHeight="1" x14ac:dyDescent="0.2"/>
    <row r="2137" ht="26.25" customHeight="1" x14ac:dyDescent="0.2"/>
    <row r="2138" ht="26.25" customHeight="1" x14ac:dyDescent="0.2"/>
    <row r="2139" ht="26.25" customHeight="1" x14ac:dyDescent="0.2"/>
    <row r="2140" ht="26.25" customHeight="1" x14ac:dyDescent="0.2"/>
    <row r="2141" ht="26.25" customHeight="1" x14ac:dyDescent="0.2"/>
    <row r="2142" ht="26.25" customHeight="1" x14ac:dyDescent="0.2"/>
    <row r="2143" ht="26.25" customHeight="1" x14ac:dyDescent="0.2"/>
    <row r="2144" ht="26.25" customHeight="1" x14ac:dyDescent="0.2"/>
    <row r="2145" ht="26.25" customHeight="1" x14ac:dyDescent="0.2"/>
    <row r="2146" ht="26.25" customHeight="1" x14ac:dyDescent="0.2"/>
    <row r="2147" ht="26.25" customHeight="1" x14ac:dyDescent="0.2"/>
    <row r="2148" ht="26.25" customHeight="1" x14ac:dyDescent="0.2"/>
    <row r="2149" ht="26.25" customHeight="1" x14ac:dyDescent="0.2"/>
    <row r="2150" ht="26.25" customHeight="1" x14ac:dyDescent="0.2"/>
    <row r="2151" ht="26.25" customHeight="1" x14ac:dyDescent="0.2"/>
    <row r="2152" ht="26.25" customHeight="1" x14ac:dyDescent="0.2"/>
    <row r="2153" ht="26.25" customHeight="1" x14ac:dyDescent="0.2"/>
    <row r="2154" ht="26.25" customHeight="1" x14ac:dyDescent="0.2"/>
    <row r="2155" ht="26.25" customHeight="1" x14ac:dyDescent="0.2"/>
    <row r="2156" ht="26.25" customHeight="1" x14ac:dyDescent="0.2"/>
    <row r="2157" ht="26.25" customHeight="1" x14ac:dyDescent="0.2"/>
    <row r="2158" ht="26.25" customHeight="1" x14ac:dyDescent="0.2"/>
    <row r="2159" ht="26.25" customHeight="1" x14ac:dyDescent="0.2"/>
    <row r="2160" ht="26.25" customHeight="1" x14ac:dyDescent="0.2"/>
    <row r="2161" ht="26.25" customHeight="1" x14ac:dyDescent="0.2"/>
    <row r="2162" ht="26.25" customHeight="1" x14ac:dyDescent="0.2"/>
    <row r="2163" ht="26.25" customHeight="1" x14ac:dyDescent="0.2"/>
    <row r="2164" ht="26.25" customHeight="1" x14ac:dyDescent="0.2"/>
    <row r="2165" ht="26.25" customHeight="1" x14ac:dyDescent="0.2"/>
    <row r="2166" ht="26.25" customHeight="1" x14ac:dyDescent="0.2"/>
    <row r="2167" ht="26.25" customHeight="1" x14ac:dyDescent="0.2"/>
    <row r="2168" ht="26.25" customHeight="1" x14ac:dyDescent="0.2"/>
    <row r="2169" ht="26.25" customHeight="1" x14ac:dyDescent="0.2"/>
    <row r="2170" ht="26.25" customHeight="1" x14ac:dyDescent="0.2"/>
    <row r="2171" ht="26.25" customHeight="1" x14ac:dyDescent="0.2"/>
    <row r="2172" ht="26.25" customHeight="1" x14ac:dyDescent="0.2"/>
    <row r="2173" ht="26.25" customHeight="1" x14ac:dyDescent="0.2"/>
    <row r="2174" ht="26.25" customHeight="1" x14ac:dyDescent="0.2"/>
    <row r="2175" ht="26.25" customHeight="1" x14ac:dyDescent="0.2"/>
    <row r="2176" ht="26.25" customHeight="1" x14ac:dyDescent="0.2"/>
    <row r="2177" ht="26.25" customHeight="1" x14ac:dyDescent="0.2"/>
    <row r="2178" ht="26.25" customHeight="1" x14ac:dyDescent="0.2"/>
    <row r="2179" ht="26.25" customHeight="1" x14ac:dyDescent="0.2"/>
    <row r="2180" ht="26.25" customHeight="1" x14ac:dyDescent="0.2"/>
    <row r="2181" ht="26.25" customHeight="1" x14ac:dyDescent="0.2"/>
    <row r="2182" ht="26.25" customHeight="1" x14ac:dyDescent="0.2"/>
    <row r="2183" ht="26.25" customHeight="1" x14ac:dyDescent="0.2"/>
    <row r="2184" ht="26.25" customHeight="1" x14ac:dyDescent="0.2"/>
    <row r="2185" ht="26.25" customHeight="1" x14ac:dyDescent="0.2"/>
    <row r="2186" ht="26.25" customHeight="1" x14ac:dyDescent="0.2"/>
    <row r="2187" ht="26.25" customHeight="1" x14ac:dyDescent="0.2"/>
    <row r="2188" ht="26.25" customHeight="1" x14ac:dyDescent="0.2"/>
    <row r="2189" ht="26.25" customHeight="1" x14ac:dyDescent="0.2"/>
    <row r="2190" ht="26.25" customHeight="1" x14ac:dyDescent="0.2"/>
    <row r="2191" ht="26.25" customHeight="1" x14ac:dyDescent="0.2"/>
    <row r="2192" ht="26.25" customHeight="1" x14ac:dyDescent="0.2"/>
    <row r="2193" ht="26.25" customHeight="1" x14ac:dyDescent="0.2"/>
    <row r="2194" ht="26.25" customHeight="1" x14ac:dyDescent="0.2"/>
    <row r="2195" ht="26.25" customHeight="1" x14ac:dyDescent="0.2"/>
    <row r="2196" ht="26.25" customHeight="1" x14ac:dyDescent="0.2"/>
    <row r="2197" ht="26.25" customHeight="1" x14ac:dyDescent="0.2"/>
    <row r="2198" ht="26.25" customHeight="1" x14ac:dyDescent="0.2"/>
    <row r="2199" ht="26.25" customHeight="1" x14ac:dyDescent="0.2"/>
    <row r="2200" ht="26.25" customHeight="1" x14ac:dyDescent="0.2"/>
    <row r="2201" ht="26.25" customHeight="1" x14ac:dyDescent="0.2"/>
    <row r="2202" ht="26.25" customHeight="1" x14ac:dyDescent="0.2"/>
    <row r="2203" ht="26.25" customHeight="1" x14ac:dyDescent="0.2"/>
    <row r="2204" ht="26.25" customHeight="1" x14ac:dyDescent="0.2"/>
    <row r="2205" ht="26.25" customHeight="1" x14ac:dyDescent="0.2"/>
    <row r="2206" ht="26.25" customHeight="1" x14ac:dyDescent="0.2"/>
    <row r="2207" ht="26.25" customHeight="1" x14ac:dyDescent="0.2"/>
    <row r="2208" ht="26.25" customHeight="1" x14ac:dyDescent="0.2"/>
    <row r="2209" ht="26.25" customHeight="1" x14ac:dyDescent="0.2"/>
    <row r="2210" ht="26.25" customHeight="1" x14ac:dyDescent="0.2"/>
    <row r="2211" ht="26.25" customHeight="1" x14ac:dyDescent="0.2"/>
    <row r="2212" ht="26.25" customHeight="1" x14ac:dyDescent="0.2"/>
    <row r="2213" ht="26.25" customHeight="1" x14ac:dyDescent="0.2"/>
    <row r="2214" ht="26.25" customHeight="1" x14ac:dyDescent="0.2"/>
    <row r="2215" ht="26.25" customHeight="1" x14ac:dyDescent="0.2"/>
    <row r="2216" ht="26.25" customHeight="1" x14ac:dyDescent="0.2"/>
    <row r="2217" ht="26.25" customHeight="1" x14ac:dyDescent="0.2"/>
    <row r="2218" ht="26.25" customHeight="1" x14ac:dyDescent="0.2"/>
    <row r="2219" ht="26.25" customHeight="1" x14ac:dyDescent="0.2"/>
    <row r="2220" ht="26.25" customHeight="1" x14ac:dyDescent="0.2"/>
    <row r="2221" ht="26.25" customHeight="1" x14ac:dyDescent="0.2"/>
    <row r="2222" ht="26.25" customHeight="1" x14ac:dyDescent="0.2"/>
    <row r="2223" ht="26.25" customHeight="1" x14ac:dyDescent="0.2"/>
    <row r="2224" ht="26.25" customHeight="1" x14ac:dyDescent="0.2"/>
    <row r="2225" ht="26.25" customHeight="1" x14ac:dyDescent="0.2"/>
    <row r="2226" ht="26.25" customHeight="1" x14ac:dyDescent="0.2"/>
    <row r="2227" ht="26.25" customHeight="1" x14ac:dyDescent="0.2"/>
    <row r="2228" ht="26.25" customHeight="1" x14ac:dyDescent="0.2"/>
    <row r="2229" ht="26.25" customHeight="1" x14ac:dyDescent="0.2"/>
    <row r="2230" ht="26.25" customHeight="1" x14ac:dyDescent="0.2"/>
    <row r="2231" ht="26.25" customHeight="1" x14ac:dyDescent="0.2"/>
    <row r="2232" ht="26.25" customHeight="1" x14ac:dyDescent="0.2"/>
    <row r="2233" ht="26.25" customHeight="1" x14ac:dyDescent="0.2"/>
    <row r="2234" ht="26.25" customHeight="1" x14ac:dyDescent="0.2"/>
    <row r="2235" ht="26.25" customHeight="1" x14ac:dyDescent="0.2"/>
    <row r="2236" ht="26.25" customHeight="1" x14ac:dyDescent="0.2"/>
    <row r="2237" ht="26.25" customHeight="1" x14ac:dyDescent="0.2"/>
    <row r="2238" ht="26.25" customHeight="1" x14ac:dyDescent="0.2"/>
    <row r="2239" ht="26.25" customHeight="1" x14ac:dyDescent="0.2"/>
    <row r="2240" ht="26.25" customHeight="1" x14ac:dyDescent="0.2"/>
    <row r="2241" ht="26.25" customHeight="1" x14ac:dyDescent="0.2"/>
    <row r="2242" ht="26.25" customHeight="1" x14ac:dyDescent="0.2"/>
    <row r="2243" ht="26.25" customHeight="1" x14ac:dyDescent="0.2"/>
    <row r="2244" ht="26.25" customHeight="1" x14ac:dyDescent="0.2"/>
    <row r="2245" ht="26.25" customHeight="1" x14ac:dyDescent="0.2"/>
    <row r="2246" ht="26.25" customHeight="1" x14ac:dyDescent="0.2"/>
    <row r="2247" ht="26.25" customHeight="1" x14ac:dyDescent="0.2"/>
    <row r="2248" ht="26.25" customHeight="1" x14ac:dyDescent="0.2"/>
    <row r="2249" ht="26.25" customHeight="1" x14ac:dyDescent="0.2"/>
    <row r="2250" ht="26.25" customHeight="1" x14ac:dyDescent="0.2"/>
    <row r="2251" ht="26.25" customHeight="1" x14ac:dyDescent="0.2"/>
    <row r="2252" ht="26.25" customHeight="1" x14ac:dyDescent="0.2"/>
    <row r="2253" ht="26.25" customHeight="1" x14ac:dyDescent="0.2"/>
    <row r="2254" ht="26.25" customHeight="1" x14ac:dyDescent="0.2"/>
    <row r="2255" ht="26.25" customHeight="1" x14ac:dyDescent="0.2"/>
    <row r="2256" ht="26.25" customHeight="1" x14ac:dyDescent="0.2"/>
    <row r="2257" ht="26.25" customHeight="1" x14ac:dyDescent="0.2"/>
    <row r="2258" ht="26.25" customHeight="1" x14ac:dyDescent="0.2"/>
    <row r="2259" ht="26.25" customHeight="1" x14ac:dyDescent="0.2"/>
    <row r="2260" ht="26.25" customHeight="1" x14ac:dyDescent="0.2"/>
    <row r="2261" ht="26.25" customHeight="1" x14ac:dyDescent="0.2"/>
    <row r="2262" ht="26.25" customHeight="1" x14ac:dyDescent="0.2"/>
    <row r="2263" ht="26.25" customHeight="1" x14ac:dyDescent="0.2"/>
    <row r="2264" ht="26.25" customHeight="1" x14ac:dyDescent="0.2"/>
    <row r="2265" ht="26.25" customHeight="1" x14ac:dyDescent="0.2"/>
    <row r="2266" ht="26.25" customHeight="1" x14ac:dyDescent="0.2"/>
    <row r="2267" ht="26.25" customHeight="1" x14ac:dyDescent="0.2"/>
    <row r="2268" ht="26.25" customHeight="1" x14ac:dyDescent="0.2"/>
    <row r="2269" ht="26.25" customHeight="1" x14ac:dyDescent="0.2"/>
    <row r="2270" ht="26.25" customHeight="1" x14ac:dyDescent="0.2"/>
    <row r="2271" ht="26.25" customHeight="1" x14ac:dyDescent="0.2"/>
    <row r="2272" ht="26.25" customHeight="1" x14ac:dyDescent="0.2"/>
    <row r="2273" ht="26.25" customHeight="1" x14ac:dyDescent="0.2"/>
    <row r="2274" ht="26.25" customHeight="1" x14ac:dyDescent="0.2"/>
    <row r="2275" ht="26.25" customHeight="1" x14ac:dyDescent="0.2"/>
    <row r="2276" ht="26.25" customHeight="1" x14ac:dyDescent="0.2"/>
    <row r="2277" ht="26.25" customHeight="1" x14ac:dyDescent="0.2"/>
    <row r="2278" ht="26.25" customHeight="1" x14ac:dyDescent="0.2"/>
    <row r="2279" ht="26.25" customHeight="1" x14ac:dyDescent="0.2"/>
    <row r="2280" ht="26.25" customHeight="1" x14ac:dyDescent="0.2"/>
    <row r="2281" ht="26.25" customHeight="1" x14ac:dyDescent="0.2"/>
    <row r="2282" ht="26.25" customHeight="1" x14ac:dyDescent="0.2"/>
    <row r="2283" ht="26.25" customHeight="1" x14ac:dyDescent="0.2"/>
    <row r="2284" ht="26.25" customHeight="1" x14ac:dyDescent="0.2"/>
    <row r="2285" ht="26.25" customHeight="1" x14ac:dyDescent="0.2"/>
    <row r="2286" ht="26.25" customHeight="1" x14ac:dyDescent="0.2"/>
    <row r="2287" ht="26.25" customHeight="1" x14ac:dyDescent="0.2"/>
    <row r="2288" ht="26.25" customHeight="1" x14ac:dyDescent="0.2"/>
    <row r="2289" ht="26.25" customHeight="1" x14ac:dyDescent="0.2"/>
    <row r="2290" ht="26.25" customHeight="1" x14ac:dyDescent="0.2"/>
    <row r="2291" ht="26.25" customHeight="1" x14ac:dyDescent="0.2"/>
    <row r="2292" ht="26.25" customHeight="1" x14ac:dyDescent="0.2"/>
    <row r="2293" ht="26.25" customHeight="1" x14ac:dyDescent="0.2"/>
    <row r="2294" ht="26.25" customHeight="1" x14ac:dyDescent="0.2"/>
    <row r="2295" ht="26.25" customHeight="1" x14ac:dyDescent="0.2"/>
    <row r="2296" ht="26.25" customHeight="1" x14ac:dyDescent="0.2"/>
    <row r="2297" ht="26.25" customHeight="1" x14ac:dyDescent="0.2"/>
    <row r="2298" ht="26.25" customHeight="1" x14ac:dyDescent="0.2"/>
    <row r="2299" ht="26.25" customHeight="1" x14ac:dyDescent="0.2"/>
    <row r="2300" ht="26.25" customHeight="1" x14ac:dyDescent="0.2"/>
    <row r="2301" ht="26.25" customHeight="1" x14ac:dyDescent="0.2"/>
    <row r="2302" ht="26.25" customHeight="1" x14ac:dyDescent="0.2"/>
    <row r="2303" ht="26.25" customHeight="1" x14ac:dyDescent="0.2"/>
    <row r="2304" ht="26.25" customHeight="1" x14ac:dyDescent="0.2"/>
    <row r="2305" ht="26.25" customHeight="1" x14ac:dyDescent="0.2"/>
    <row r="2306" ht="26.25" customHeight="1" x14ac:dyDescent="0.2"/>
    <row r="2307" ht="26.25" customHeight="1" x14ac:dyDescent="0.2"/>
    <row r="2308" ht="26.25" customHeight="1" x14ac:dyDescent="0.2"/>
    <row r="2309" ht="26.25" customHeight="1" x14ac:dyDescent="0.2"/>
    <row r="2310" ht="26.25" customHeight="1" x14ac:dyDescent="0.2"/>
    <row r="2311" ht="26.25" customHeight="1" x14ac:dyDescent="0.2"/>
    <row r="2312" ht="26.25" customHeight="1" x14ac:dyDescent="0.2"/>
    <row r="2313" ht="26.25" customHeight="1" x14ac:dyDescent="0.2"/>
    <row r="2314" ht="26.25" customHeight="1" x14ac:dyDescent="0.2"/>
    <row r="2315" ht="26.25" customHeight="1" x14ac:dyDescent="0.2"/>
    <row r="2316" ht="26.25" customHeight="1" x14ac:dyDescent="0.2"/>
    <row r="2317" ht="26.25" customHeight="1" x14ac:dyDescent="0.2"/>
    <row r="2318" ht="26.25" customHeight="1" x14ac:dyDescent="0.2"/>
    <row r="2319" ht="26.25" customHeight="1" x14ac:dyDescent="0.2"/>
    <row r="2320" ht="26.25" customHeight="1" x14ac:dyDescent="0.2"/>
    <row r="2321" ht="26.25" customHeight="1" x14ac:dyDescent="0.2"/>
    <row r="2322" ht="26.25" customHeight="1" x14ac:dyDescent="0.2"/>
    <row r="2323" ht="26.25" customHeight="1" x14ac:dyDescent="0.2"/>
    <row r="2324" ht="26.25" customHeight="1" x14ac:dyDescent="0.2"/>
    <row r="2325" ht="26.25" customHeight="1" x14ac:dyDescent="0.2"/>
    <row r="2326" ht="26.25" customHeight="1" x14ac:dyDescent="0.2"/>
    <row r="2327" ht="26.25" customHeight="1" x14ac:dyDescent="0.2"/>
    <row r="2328" ht="26.25" customHeight="1" x14ac:dyDescent="0.2"/>
    <row r="2329" ht="26.25" customHeight="1" x14ac:dyDescent="0.2"/>
    <row r="2330" ht="26.25" customHeight="1" x14ac:dyDescent="0.2"/>
    <row r="2331" ht="26.25" customHeight="1" x14ac:dyDescent="0.2"/>
    <row r="2332" ht="26.25" customHeight="1" x14ac:dyDescent="0.2"/>
    <row r="2333" ht="26.25" customHeight="1" x14ac:dyDescent="0.2"/>
    <row r="2334" ht="26.25" customHeight="1" x14ac:dyDescent="0.2"/>
    <row r="2335" ht="26.25" customHeight="1" x14ac:dyDescent="0.2"/>
    <row r="2336" ht="26.25" customHeight="1" x14ac:dyDescent="0.2"/>
    <row r="2337" ht="26.25" customHeight="1" x14ac:dyDescent="0.2"/>
    <row r="2338" ht="26.25" customHeight="1" x14ac:dyDescent="0.2"/>
    <row r="2339" ht="26.25" customHeight="1" x14ac:dyDescent="0.2"/>
    <row r="2340" ht="26.25" customHeight="1" x14ac:dyDescent="0.2"/>
    <row r="2341" ht="26.25" customHeight="1" x14ac:dyDescent="0.2"/>
    <row r="2342" ht="26.25" customHeight="1" x14ac:dyDescent="0.2"/>
    <row r="2343" ht="26.25" customHeight="1" x14ac:dyDescent="0.2"/>
    <row r="2344" ht="26.25" customHeight="1" x14ac:dyDescent="0.2"/>
    <row r="2345" ht="26.25" customHeight="1" x14ac:dyDescent="0.2"/>
    <row r="2346" ht="26.25" customHeight="1" x14ac:dyDescent="0.2"/>
    <row r="2347" ht="26.25" customHeight="1" x14ac:dyDescent="0.2"/>
    <row r="2348" ht="26.25" customHeight="1" x14ac:dyDescent="0.2"/>
    <row r="2349" ht="26.25" customHeight="1" x14ac:dyDescent="0.2"/>
    <row r="2350" ht="26.25" customHeight="1" x14ac:dyDescent="0.2"/>
    <row r="2351" ht="26.25" customHeight="1" x14ac:dyDescent="0.2"/>
    <row r="2352" ht="26.25" customHeight="1" x14ac:dyDescent="0.2"/>
    <row r="2353" ht="26.25" customHeight="1" x14ac:dyDescent="0.2"/>
    <row r="2354" ht="26.25" customHeight="1" x14ac:dyDescent="0.2"/>
    <row r="2355" ht="26.25" customHeight="1" x14ac:dyDescent="0.2"/>
    <row r="2356" ht="26.25" customHeight="1" x14ac:dyDescent="0.2"/>
    <row r="2357" ht="26.25" customHeight="1" x14ac:dyDescent="0.2"/>
    <row r="2358" ht="26.25" customHeight="1" x14ac:dyDescent="0.2"/>
    <row r="2359" ht="26.25" customHeight="1" x14ac:dyDescent="0.2"/>
    <row r="2360" ht="26.25" customHeight="1" x14ac:dyDescent="0.2"/>
    <row r="2361" ht="26.25" customHeight="1" x14ac:dyDescent="0.2"/>
    <row r="2362" ht="26.25" customHeight="1" x14ac:dyDescent="0.2"/>
    <row r="2363" ht="26.25" customHeight="1" x14ac:dyDescent="0.2"/>
    <row r="2364" ht="26.25" customHeight="1" x14ac:dyDescent="0.2"/>
    <row r="2365" ht="26.25" customHeight="1" x14ac:dyDescent="0.2"/>
    <row r="2366" ht="26.25" customHeight="1" x14ac:dyDescent="0.2"/>
    <row r="2367" ht="26.25" customHeight="1" x14ac:dyDescent="0.2"/>
    <row r="2368" ht="26.25" customHeight="1" x14ac:dyDescent="0.2"/>
    <row r="2369" ht="26.25" customHeight="1" x14ac:dyDescent="0.2"/>
    <row r="2370" ht="26.25" customHeight="1" x14ac:dyDescent="0.2"/>
    <row r="2371" ht="26.25" customHeight="1" x14ac:dyDescent="0.2"/>
    <row r="2372" ht="26.25" customHeight="1" x14ac:dyDescent="0.2"/>
    <row r="2373" ht="26.25" customHeight="1" x14ac:dyDescent="0.2"/>
    <row r="2374" ht="26.25" customHeight="1" x14ac:dyDescent="0.2"/>
    <row r="2375" ht="26.25" customHeight="1" x14ac:dyDescent="0.2"/>
    <row r="2376" ht="26.25" customHeight="1" x14ac:dyDescent="0.2"/>
    <row r="2377" ht="26.25" customHeight="1" x14ac:dyDescent="0.2"/>
    <row r="2378" ht="26.25" customHeight="1" x14ac:dyDescent="0.2"/>
    <row r="2379" ht="26.25" customHeight="1" x14ac:dyDescent="0.2"/>
    <row r="2380" ht="26.25" customHeight="1" x14ac:dyDescent="0.2"/>
    <row r="2381" ht="26.25" customHeight="1" x14ac:dyDescent="0.2"/>
    <row r="2382" ht="26.25" customHeight="1" x14ac:dyDescent="0.2"/>
    <row r="2383" ht="26.25" customHeight="1" x14ac:dyDescent="0.2"/>
    <row r="2384" ht="26.25" customHeight="1" x14ac:dyDescent="0.2"/>
    <row r="2385" ht="26.25" customHeight="1" x14ac:dyDescent="0.2"/>
    <row r="2386" ht="26.25" customHeight="1" x14ac:dyDescent="0.2"/>
    <row r="2387" ht="26.25" customHeight="1" x14ac:dyDescent="0.2"/>
    <row r="2388" ht="26.25" customHeight="1" x14ac:dyDescent="0.2"/>
    <row r="2389" ht="26.25" customHeight="1" x14ac:dyDescent="0.2"/>
    <row r="2390" ht="26.25" customHeight="1" x14ac:dyDescent="0.2"/>
    <row r="2391" ht="26.25" customHeight="1" x14ac:dyDescent="0.2"/>
    <row r="2392" ht="26.25" customHeight="1" x14ac:dyDescent="0.2"/>
    <row r="2393" ht="26.25" customHeight="1" x14ac:dyDescent="0.2"/>
    <row r="2394" ht="26.25" customHeight="1" x14ac:dyDescent="0.2"/>
    <row r="2395" ht="26.25" customHeight="1" x14ac:dyDescent="0.2"/>
    <row r="2396" ht="26.25" customHeight="1" x14ac:dyDescent="0.2"/>
    <row r="2397" ht="26.25" customHeight="1" x14ac:dyDescent="0.2"/>
    <row r="2398" ht="26.25" customHeight="1" x14ac:dyDescent="0.2"/>
    <row r="2399" ht="26.25" customHeight="1" x14ac:dyDescent="0.2"/>
    <row r="2400" ht="26.25" customHeight="1" x14ac:dyDescent="0.2"/>
    <row r="2401" ht="26.25" customHeight="1" x14ac:dyDescent="0.2"/>
    <row r="2402" ht="26.25" customHeight="1" x14ac:dyDescent="0.2"/>
    <row r="2403" ht="26.25" customHeight="1" x14ac:dyDescent="0.2"/>
    <row r="2404" ht="26.25" customHeight="1" x14ac:dyDescent="0.2"/>
    <row r="2405" ht="26.25" customHeight="1" x14ac:dyDescent="0.2"/>
    <row r="2406" ht="26.25" customHeight="1" x14ac:dyDescent="0.2"/>
    <row r="2407" ht="26.25" customHeight="1" x14ac:dyDescent="0.2"/>
    <row r="2408" ht="26.25" customHeight="1" x14ac:dyDescent="0.2"/>
    <row r="2409" ht="26.25" customHeight="1" x14ac:dyDescent="0.2"/>
    <row r="2410" ht="26.25" customHeight="1" x14ac:dyDescent="0.2"/>
    <row r="2411" ht="26.25" customHeight="1" x14ac:dyDescent="0.2"/>
    <row r="2412" ht="26.25" customHeight="1" x14ac:dyDescent="0.2"/>
    <row r="2413" ht="26.25" customHeight="1" x14ac:dyDescent="0.2"/>
    <row r="2414" ht="26.25" customHeight="1" x14ac:dyDescent="0.2"/>
    <row r="2415" ht="26.25" customHeight="1" x14ac:dyDescent="0.2"/>
    <row r="2416" ht="26.25" customHeight="1" x14ac:dyDescent="0.2"/>
    <row r="2417" ht="26.25" customHeight="1" x14ac:dyDescent="0.2"/>
    <row r="2418" ht="26.25" customHeight="1" x14ac:dyDescent="0.2"/>
    <row r="2419" ht="26.25" customHeight="1" x14ac:dyDescent="0.2"/>
    <row r="2420" ht="26.25" customHeight="1" x14ac:dyDescent="0.2"/>
    <row r="2421" ht="26.25" customHeight="1" x14ac:dyDescent="0.2"/>
    <row r="2422" ht="26.25" customHeight="1" x14ac:dyDescent="0.2"/>
    <row r="2423" ht="26.25" customHeight="1" x14ac:dyDescent="0.2"/>
    <row r="2424" ht="26.25" customHeight="1" x14ac:dyDescent="0.2"/>
    <row r="2425" ht="26.25" customHeight="1" x14ac:dyDescent="0.2"/>
    <row r="2426" ht="26.25" customHeight="1" x14ac:dyDescent="0.2"/>
    <row r="2427" ht="26.25" customHeight="1" x14ac:dyDescent="0.2"/>
    <row r="2428" ht="26.25" customHeight="1" x14ac:dyDescent="0.2"/>
    <row r="2429" ht="26.25" customHeight="1" x14ac:dyDescent="0.2"/>
    <row r="2430" ht="26.25" customHeight="1" x14ac:dyDescent="0.2"/>
    <row r="2431" ht="26.25" customHeight="1" x14ac:dyDescent="0.2"/>
    <row r="2432" ht="26.25" customHeight="1" x14ac:dyDescent="0.2"/>
    <row r="2433" ht="26.25" customHeight="1" x14ac:dyDescent="0.2"/>
    <row r="2434" ht="26.25" customHeight="1" x14ac:dyDescent="0.2"/>
    <row r="2435" ht="26.25" customHeight="1" x14ac:dyDescent="0.2"/>
    <row r="2436" ht="26.25" customHeight="1" x14ac:dyDescent="0.2"/>
    <row r="2437" ht="26.25" customHeight="1" x14ac:dyDescent="0.2"/>
    <row r="2438" ht="26.25" customHeight="1" x14ac:dyDescent="0.2"/>
    <row r="2439" ht="26.25" customHeight="1" x14ac:dyDescent="0.2"/>
    <row r="2440" ht="26.25" customHeight="1" x14ac:dyDescent="0.2"/>
    <row r="2441" ht="26.25" customHeight="1" x14ac:dyDescent="0.2"/>
    <row r="2442" ht="26.25" customHeight="1" x14ac:dyDescent="0.2"/>
    <row r="2443" ht="26.25" customHeight="1" x14ac:dyDescent="0.2"/>
    <row r="2444" ht="26.25" customHeight="1" x14ac:dyDescent="0.2"/>
    <row r="2445" ht="26.25" customHeight="1" x14ac:dyDescent="0.2"/>
    <row r="2446" ht="26.25" customHeight="1" x14ac:dyDescent="0.2"/>
    <row r="2447" ht="26.25" customHeight="1" x14ac:dyDescent="0.2"/>
    <row r="2448" ht="26.25" customHeight="1" x14ac:dyDescent="0.2"/>
    <row r="2449" ht="26.25" customHeight="1" x14ac:dyDescent="0.2"/>
    <row r="2450" ht="26.25" customHeight="1" x14ac:dyDescent="0.2"/>
    <row r="2451" ht="26.25" customHeight="1" x14ac:dyDescent="0.2"/>
    <row r="2452" ht="26.25" customHeight="1" x14ac:dyDescent="0.2"/>
    <row r="2453" ht="26.25" customHeight="1" x14ac:dyDescent="0.2"/>
    <row r="2454" ht="26.25" customHeight="1" x14ac:dyDescent="0.2"/>
    <row r="2455" ht="26.25" customHeight="1" x14ac:dyDescent="0.2"/>
    <row r="2456" ht="26.25" customHeight="1" x14ac:dyDescent="0.2"/>
    <row r="2457" ht="26.25" customHeight="1" x14ac:dyDescent="0.2"/>
    <row r="2458" ht="26.25" customHeight="1" x14ac:dyDescent="0.2"/>
    <row r="2459" ht="26.25" customHeight="1" x14ac:dyDescent="0.2"/>
    <row r="2460" ht="26.25" customHeight="1" x14ac:dyDescent="0.2"/>
    <row r="2461" ht="26.25" customHeight="1" x14ac:dyDescent="0.2"/>
    <row r="2462" ht="26.25" customHeight="1" x14ac:dyDescent="0.2"/>
    <row r="2463" ht="26.25" customHeight="1" x14ac:dyDescent="0.2"/>
    <row r="2464" ht="26.25" customHeight="1" x14ac:dyDescent="0.2"/>
    <row r="2465" ht="26.25" customHeight="1" x14ac:dyDescent="0.2"/>
    <row r="2466" ht="26.25" customHeight="1" x14ac:dyDescent="0.2"/>
    <row r="2467" ht="26.25" customHeight="1" x14ac:dyDescent="0.2"/>
    <row r="2468" ht="26.25" customHeight="1" x14ac:dyDescent="0.2"/>
    <row r="2469" ht="26.25" customHeight="1" x14ac:dyDescent="0.2"/>
    <row r="2470" ht="26.25" customHeight="1" x14ac:dyDescent="0.2"/>
    <row r="2471" ht="26.25" customHeight="1" x14ac:dyDescent="0.2"/>
    <row r="2472" ht="26.25" customHeight="1" x14ac:dyDescent="0.2"/>
    <row r="2473" ht="26.25" customHeight="1" x14ac:dyDescent="0.2"/>
    <row r="2474" ht="26.25" customHeight="1" x14ac:dyDescent="0.2"/>
    <row r="2475" ht="26.25" customHeight="1" x14ac:dyDescent="0.2"/>
    <row r="2476" ht="26.25" customHeight="1" x14ac:dyDescent="0.2"/>
    <row r="2477" ht="26.25" customHeight="1" x14ac:dyDescent="0.2"/>
    <row r="2478" ht="26.25" customHeight="1" x14ac:dyDescent="0.2"/>
    <row r="2479" ht="26.25" customHeight="1" x14ac:dyDescent="0.2"/>
    <row r="2480" ht="26.25" customHeight="1" x14ac:dyDescent="0.2"/>
    <row r="2481" ht="26.25" customHeight="1" x14ac:dyDescent="0.2"/>
    <row r="2482" ht="26.25" customHeight="1" x14ac:dyDescent="0.2"/>
    <row r="2483" ht="26.25" customHeight="1" x14ac:dyDescent="0.2"/>
    <row r="2484" ht="26.25" customHeight="1" x14ac:dyDescent="0.2"/>
    <row r="2485" ht="26.25" customHeight="1" x14ac:dyDescent="0.2"/>
    <row r="2486" ht="26.25" customHeight="1" x14ac:dyDescent="0.2"/>
    <row r="2487" ht="26.25" customHeight="1" x14ac:dyDescent="0.2"/>
    <row r="2488" ht="26.25" customHeight="1" x14ac:dyDescent="0.2"/>
    <row r="2489" ht="26.25" customHeight="1" x14ac:dyDescent="0.2"/>
    <row r="2490" ht="26.25" customHeight="1" x14ac:dyDescent="0.2"/>
    <row r="2491" ht="26.25" customHeight="1" x14ac:dyDescent="0.2"/>
    <row r="2492" ht="26.25" customHeight="1" x14ac:dyDescent="0.2"/>
    <row r="2493" ht="26.25" customHeight="1" x14ac:dyDescent="0.2"/>
    <row r="2494" ht="26.25" customHeight="1" x14ac:dyDescent="0.2"/>
    <row r="2495" ht="26.25" customHeight="1" x14ac:dyDescent="0.2"/>
    <row r="2496" ht="26.25" customHeight="1" x14ac:dyDescent="0.2"/>
    <row r="2497" ht="26.25" customHeight="1" x14ac:dyDescent="0.2"/>
    <row r="2498" ht="26.25" customHeight="1" x14ac:dyDescent="0.2"/>
    <row r="2499" ht="26.25" customHeight="1" x14ac:dyDescent="0.2"/>
    <row r="2500" ht="26.25" customHeight="1" x14ac:dyDescent="0.2"/>
    <row r="2501" ht="26.25" customHeight="1" x14ac:dyDescent="0.2"/>
    <row r="2502" ht="26.25" customHeight="1" x14ac:dyDescent="0.2"/>
    <row r="2503" ht="26.25" customHeight="1" x14ac:dyDescent="0.2"/>
    <row r="2504" ht="26.25" customHeight="1" x14ac:dyDescent="0.2"/>
    <row r="2505" ht="26.25" customHeight="1" x14ac:dyDescent="0.2"/>
    <row r="2506" ht="26.25" customHeight="1" x14ac:dyDescent="0.2"/>
    <row r="2507" ht="26.25" customHeight="1" x14ac:dyDescent="0.2"/>
    <row r="2508" ht="26.25" customHeight="1" x14ac:dyDescent="0.2"/>
    <row r="2509" ht="26.25" customHeight="1" x14ac:dyDescent="0.2"/>
    <row r="2510" ht="26.25" customHeight="1" x14ac:dyDescent="0.2"/>
    <row r="2511" ht="26.25" customHeight="1" x14ac:dyDescent="0.2"/>
    <row r="2512" ht="26.25" customHeight="1" x14ac:dyDescent="0.2"/>
    <row r="2513" ht="26.25" customHeight="1" x14ac:dyDescent="0.2"/>
    <row r="2514" ht="26.25" customHeight="1" x14ac:dyDescent="0.2"/>
    <row r="2515" ht="26.25" customHeight="1" x14ac:dyDescent="0.2"/>
    <row r="2516" ht="26.25" customHeight="1" x14ac:dyDescent="0.2"/>
    <row r="2517" ht="26.25" customHeight="1" x14ac:dyDescent="0.2"/>
    <row r="2518" ht="26.25" customHeight="1" x14ac:dyDescent="0.2"/>
    <row r="2519" ht="26.25" customHeight="1" x14ac:dyDescent="0.2"/>
    <row r="2520" ht="26.25" customHeight="1" x14ac:dyDescent="0.2"/>
    <row r="2521" ht="26.25" customHeight="1" x14ac:dyDescent="0.2"/>
    <row r="2522" ht="26.25" customHeight="1" x14ac:dyDescent="0.2"/>
    <row r="2523" ht="26.25" customHeight="1" x14ac:dyDescent="0.2"/>
    <row r="2524" ht="26.25" customHeight="1" x14ac:dyDescent="0.2"/>
    <row r="2525" ht="26.25" customHeight="1" x14ac:dyDescent="0.2"/>
    <row r="2526" ht="26.25" customHeight="1" x14ac:dyDescent="0.2"/>
    <row r="2527" ht="26.25" customHeight="1" x14ac:dyDescent="0.2"/>
    <row r="2528" ht="26.25" customHeight="1" x14ac:dyDescent="0.2"/>
    <row r="2529" ht="26.25" customHeight="1" x14ac:dyDescent="0.2"/>
    <row r="2530" ht="26.25" customHeight="1" x14ac:dyDescent="0.2"/>
    <row r="2531" ht="26.25" customHeight="1" x14ac:dyDescent="0.2"/>
    <row r="2532" ht="26.25" customHeight="1" x14ac:dyDescent="0.2"/>
    <row r="2533" ht="26.25" customHeight="1" x14ac:dyDescent="0.2"/>
    <row r="2534" ht="26.25" customHeight="1" x14ac:dyDescent="0.2"/>
    <row r="2535" ht="26.25" customHeight="1" x14ac:dyDescent="0.2"/>
    <row r="2536" ht="26.25" customHeight="1" x14ac:dyDescent="0.2"/>
    <row r="2537" ht="26.25" customHeight="1" x14ac:dyDescent="0.2"/>
    <row r="2538" ht="26.25" customHeight="1" x14ac:dyDescent="0.2"/>
    <row r="2539" ht="26.25" customHeight="1" x14ac:dyDescent="0.2"/>
    <row r="2540" ht="26.25" customHeight="1" x14ac:dyDescent="0.2"/>
    <row r="2541" ht="26.25" customHeight="1" x14ac:dyDescent="0.2"/>
    <row r="2542" ht="26.25" customHeight="1" x14ac:dyDescent="0.2"/>
    <row r="2543" ht="26.25" customHeight="1" x14ac:dyDescent="0.2"/>
    <row r="2544" ht="26.25" customHeight="1" x14ac:dyDescent="0.2"/>
    <row r="2545" ht="26.25" customHeight="1" x14ac:dyDescent="0.2"/>
    <row r="2546" ht="26.25" customHeight="1" x14ac:dyDescent="0.2"/>
    <row r="2547" ht="26.25" customHeight="1" x14ac:dyDescent="0.2"/>
    <row r="2548" ht="26.25" customHeight="1" x14ac:dyDescent="0.2"/>
    <row r="2549" ht="26.25" customHeight="1" x14ac:dyDescent="0.2"/>
    <row r="2550" ht="26.25" customHeight="1" x14ac:dyDescent="0.2"/>
    <row r="2551" ht="26.25" customHeight="1" x14ac:dyDescent="0.2"/>
    <row r="2552" ht="26.25" customHeight="1" x14ac:dyDescent="0.2"/>
    <row r="2553" ht="26.25" customHeight="1" x14ac:dyDescent="0.2"/>
    <row r="2554" ht="26.25" customHeight="1" x14ac:dyDescent="0.2"/>
    <row r="2555" ht="26.25" customHeight="1" x14ac:dyDescent="0.2"/>
    <row r="2556" ht="26.25" customHeight="1" x14ac:dyDescent="0.2"/>
    <row r="2557" ht="26.25" customHeight="1" x14ac:dyDescent="0.2"/>
    <row r="2558" ht="26.25" customHeight="1" x14ac:dyDescent="0.2"/>
    <row r="2559" ht="26.25" customHeight="1" x14ac:dyDescent="0.2"/>
    <row r="2560" ht="26.25" customHeight="1" x14ac:dyDescent="0.2"/>
    <row r="2561" ht="26.25" customHeight="1" x14ac:dyDescent="0.2"/>
    <row r="2562" ht="26.25" customHeight="1" x14ac:dyDescent="0.2"/>
    <row r="2563" ht="26.25" customHeight="1" x14ac:dyDescent="0.2"/>
    <row r="2564" ht="26.25" customHeight="1" x14ac:dyDescent="0.2"/>
    <row r="2565" ht="26.25" customHeight="1" x14ac:dyDescent="0.2"/>
    <row r="2566" ht="26.25" customHeight="1" x14ac:dyDescent="0.2"/>
    <row r="2567" ht="26.25" customHeight="1" x14ac:dyDescent="0.2"/>
    <row r="2568" ht="26.25" customHeight="1" x14ac:dyDescent="0.2"/>
    <row r="2569" ht="26.25" customHeight="1" x14ac:dyDescent="0.2"/>
    <row r="2570" ht="26.25" customHeight="1" x14ac:dyDescent="0.2"/>
    <row r="2571" ht="26.25" customHeight="1" x14ac:dyDescent="0.2"/>
    <row r="2572" ht="26.25" customHeight="1" x14ac:dyDescent="0.2"/>
    <row r="2573" ht="26.25" customHeight="1" x14ac:dyDescent="0.2"/>
    <row r="2574" ht="26.25" customHeight="1" x14ac:dyDescent="0.2"/>
    <row r="2575" ht="26.25" customHeight="1" x14ac:dyDescent="0.2"/>
    <row r="2576" ht="26.25" customHeight="1" x14ac:dyDescent="0.2"/>
    <row r="2577" ht="26.25" customHeight="1" x14ac:dyDescent="0.2"/>
    <row r="2578" ht="26.25" customHeight="1" x14ac:dyDescent="0.2"/>
    <row r="2579" ht="26.25" customHeight="1" x14ac:dyDescent="0.2"/>
    <row r="2580" ht="26.25" customHeight="1" x14ac:dyDescent="0.2"/>
    <row r="2581" ht="26.25" customHeight="1" x14ac:dyDescent="0.2"/>
    <row r="2582" ht="26.25" customHeight="1" x14ac:dyDescent="0.2"/>
    <row r="2583" ht="26.25" customHeight="1" x14ac:dyDescent="0.2"/>
    <row r="2584" ht="26.25" customHeight="1" x14ac:dyDescent="0.2"/>
    <row r="2585" ht="26.25" customHeight="1" x14ac:dyDescent="0.2"/>
    <row r="2586" ht="26.25" customHeight="1" x14ac:dyDescent="0.2"/>
    <row r="2587" ht="26.25" customHeight="1" x14ac:dyDescent="0.2"/>
    <row r="2588" ht="26.25" customHeight="1" x14ac:dyDescent="0.2"/>
    <row r="2589" ht="26.25" customHeight="1" x14ac:dyDescent="0.2"/>
    <row r="2590" ht="26.25" customHeight="1" x14ac:dyDescent="0.2"/>
    <row r="2591" ht="26.25" customHeight="1" x14ac:dyDescent="0.2"/>
    <row r="2592" ht="26.25" customHeight="1" x14ac:dyDescent="0.2"/>
    <row r="2593" ht="26.25" customHeight="1" x14ac:dyDescent="0.2"/>
    <row r="2594" ht="26.25" customHeight="1" x14ac:dyDescent="0.2"/>
    <row r="2595" ht="26.25" customHeight="1" x14ac:dyDescent="0.2"/>
    <row r="2596" ht="26.25" customHeight="1" x14ac:dyDescent="0.2"/>
    <row r="2597" ht="26.25" customHeight="1" x14ac:dyDescent="0.2"/>
    <row r="2598" ht="26.25" customHeight="1" x14ac:dyDescent="0.2"/>
    <row r="2599" ht="26.25" customHeight="1" x14ac:dyDescent="0.2"/>
    <row r="2600" ht="26.25" customHeight="1" x14ac:dyDescent="0.2"/>
    <row r="2601" ht="26.25" customHeight="1" x14ac:dyDescent="0.2"/>
    <row r="2602" ht="26.25" customHeight="1" x14ac:dyDescent="0.2"/>
    <row r="2603" ht="26.25" customHeight="1" x14ac:dyDescent="0.2"/>
    <row r="2604" ht="26.25" customHeight="1" x14ac:dyDescent="0.2"/>
    <row r="2605" ht="26.25" customHeight="1" x14ac:dyDescent="0.2"/>
    <row r="2606" ht="26.25" customHeight="1" x14ac:dyDescent="0.2"/>
    <row r="2607" ht="26.25" customHeight="1" x14ac:dyDescent="0.2"/>
    <row r="2608" ht="26.25" customHeight="1" x14ac:dyDescent="0.2"/>
    <row r="2609" ht="26.25" customHeight="1" x14ac:dyDescent="0.2"/>
    <row r="2610" ht="26.25" customHeight="1" x14ac:dyDescent="0.2"/>
    <row r="2611" ht="26.25" customHeight="1" x14ac:dyDescent="0.2"/>
    <row r="2612" ht="26.25" customHeight="1" x14ac:dyDescent="0.2"/>
    <row r="2613" ht="26.25" customHeight="1" x14ac:dyDescent="0.2"/>
    <row r="2614" ht="26.25" customHeight="1" x14ac:dyDescent="0.2"/>
    <row r="2615" ht="26.25" customHeight="1" x14ac:dyDescent="0.2"/>
    <row r="2616" ht="26.25" customHeight="1" x14ac:dyDescent="0.2"/>
    <row r="2617" ht="26.25" customHeight="1" x14ac:dyDescent="0.2"/>
    <row r="2618" ht="26.25" customHeight="1" x14ac:dyDescent="0.2"/>
    <row r="2619" ht="26.25" customHeight="1" x14ac:dyDescent="0.2"/>
    <row r="2620" ht="26.25" customHeight="1" x14ac:dyDescent="0.2"/>
    <row r="2621" ht="26.25" customHeight="1" x14ac:dyDescent="0.2"/>
    <row r="2622" ht="26.25" customHeight="1" x14ac:dyDescent="0.2"/>
    <row r="2623" ht="26.25" customHeight="1" x14ac:dyDescent="0.2"/>
    <row r="2624" ht="26.25" customHeight="1" x14ac:dyDescent="0.2"/>
    <row r="2625" ht="26.25" customHeight="1" x14ac:dyDescent="0.2"/>
    <row r="2626" ht="26.25" customHeight="1" x14ac:dyDescent="0.2"/>
    <row r="2627" ht="26.25" customHeight="1" x14ac:dyDescent="0.2"/>
    <row r="2628" ht="26.25" customHeight="1" x14ac:dyDescent="0.2"/>
    <row r="2629" ht="26.25" customHeight="1" x14ac:dyDescent="0.2"/>
    <row r="2630" ht="26.25" customHeight="1" x14ac:dyDescent="0.2"/>
    <row r="2631" ht="26.25" customHeight="1" x14ac:dyDescent="0.2"/>
    <row r="2632" ht="26.25" customHeight="1" x14ac:dyDescent="0.2"/>
    <row r="2633" ht="26.25" customHeight="1" x14ac:dyDescent="0.2"/>
    <row r="2634" ht="26.25" customHeight="1" x14ac:dyDescent="0.2"/>
    <row r="2635" ht="26.25" customHeight="1" x14ac:dyDescent="0.2"/>
    <row r="2636" ht="26.25" customHeight="1" x14ac:dyDescent="0.2"/>
    <row r="2637" ht="26.25" customHeight="1" x14ac:dyDescent="0.2"/>
    <row r="2638" ht="26.25" customHeight="1" x14ac:dyDescent="0.2"/>
    <row r="2639" ht="26.25" customHeight="1" x14ac:dyDescent="0.2"/>
    <row r="2640" ht="26.25" customHeight="1" x14ac:dyDescent="0.2"/>
    <row r="2641" ht="26.25" customHeight="1" x14ac:dyDescent="0.2"/>
    <row r="2642" ht="26.25" customHeight="1" x14ac:dyDescent="0.2"/>
    <row r="2643" ht="26.25" customHeight="1" x14ac:dyDescent="0.2"/>
    <row r="2644" ht="26.25" customHeight="1" x14ac:dyDescent="0.2"/>
    <row r="2645" ht="26.25" customHeight="1" x14ac:dyDescent="0.2"/>
    <row r="2646" ht="26.25" customHeight="1" x14ac:dyDescent="0.2"/>
    <row r="2647" ht="26.25" customHeight="1" x14ac:dyDescent="0.2"/>
    <row r="2648" ht="26.25" customHeight="1" x14ac:dyDescent="0.2"/>
    <row r="2649" ht="26.25" customHeight="1" x14ac:dyDescent="0.2"/>
    <row r="2650" ht="26.25" customHeight="1" x14ac:dyDescent="0.2"/>
    <row r="2651" ht="26.25" customHeight="1" x14ac:dyDescent="0.2"/>
    <row r="2652" ht="26.25" customHeight="1" x14ac:dyDescent="0.2"/>
    <row r="2653" ht="26.25" customHeight="1" x14ac:dyDescent="0.2"/>
    <row r="2654" ht="26.25" customHeight="1" x14ac:dyDescent="0.2"/>
    <row r="2655" ht="26.25" customHeight="1" x14ac:dyDescent="0.2"/>
    <row r="2656" ht="26.25" customHeight="1" x14ac:dyDescent="0.2"/>
    <row r="2657" ht="26.25" customHeight="1" x14ac:dyDescent="0.2"/>
    <row r="2658" ht="26.25" customHeight="1" x14ac:dyDescent="0.2"/>
    <row r="2659" ht="26.25" customHeight="1" x14ac:dyDescent="0.2"/>
    <row r="2660" ht="26.25" customHeight="1" x14ac:dyDescent="0.2"/>
    <row r="2661" ht="26.25" customHeight="1" x14ac:dyDescent="0.2"/>
    <row r="2662" ht="26.25" customHeight="1" x14ac:dyDescent="0.2"/>
    <row r="2663" ht="26.25" customHeight="1" x14ac:dyDescent="0.2"/>
    <row r="2664" ht="26.25" customHeight="1" x14ac:dyDescent="0.2"/>
    <row r="2665" ht="26.25" customHeight="1" x14ac:dyDescent="0.2"/>
    <row r="2666" ht="26.25" customHeight="1" x14ac:dyDescent="0.2"/>
    <row r="2667" ht="26.25" customHeight="1" x14ac:dyDescent="0.2"/>
    <row r="2668" ht="26.25" customHeight="1" x14ac:dyDescent="0.2"/>
    <row r="2669" ht="26.25" customHeight="1" x14ac:dyDescent="0.2"/>
    <row r="2670" ht="26.25" customHeight="1" x14ac:dyDescent="0.2"/>
    <row r="2671" ht="26.25" customHeight="1" x14ac:dyDescent="0.2"/>
    <row r="2672" ht="26.25" customHeight="1" x14ac:dyDescent="0.2"/>
    <row r="2673" ht="26.25" customHeight="1" x14ac:dyDescent="0.2"/>
    <row r="2674" ht="26.25" customHeight="1" x14ac:dyDescent="0.2"/>
    <row r="2675" ht="26.25" customHeight="1" x14ac:dyDescent="0.2"/>
    <row r="2676" ht="26.25" customHeight="1" x14ac:dyDescent="0.2"/>
    <row r="2677" ht="26.25" customHeight="1" x14ac:dyDescent="0.2"/>
    <row r="2678" ht="26.25" customHeight="1" x14ac:dyDescent="0.2"/>
    <row r="2679" ht="26.25" customHeight="1" x14ac:dyDescent="0.2"/>
    <row r="2680" ht="26.25" customHeight="1" x14ac:dyDescent="0.2"/>
    <row r="2681" ht="26.25" customHeight="1" x14ac:dyDescent="0.2"/>
    <row r="2682" ht="26.25" customHeight="1" x14ac:dyDescent="0.2"/>
    <row r="2683" ht="26.25" customHeight="1" x14ac:dyDescent="0.2"/>
    <row r="2684" ht="26.25" customHeight="1" x14ac:dyDescent="0.2"/>
    <row r="2685" ht="26.25" customHeight="1" x14ac:dyDescent="0.2"/>
    <row r="2686" ht="26.25" customHeight="1" x14ac:dyDescent="0.2"/>
    <row r="2687" ht="26.25" customHeight="1" x14ac:dyDescent="0.2"/>
    <row r="2688" ht="26.25" customHeight="1" x14ac:dyDescent="0.2"/>
    <row r="2689" ht="26.25" customHeight="1" x14ac:dyDescent="0.2"/>
    <row r="2690" ht="26.25" customHeight="1" x14ac:dyDescent="0.2"/>
    <row r="2691" ht="26.25" customHeight="1" x14ac:dyDescent="0.2"/>
    <row r="2692" ht="26.25" customHeight="1" x14ac:dyDescent="0.2"/>
    <row r="2693" ht="26.25" customHeight="1" x14ac:dyDescent="0.2"/>
    <row r="2694" ht="26.25" customHeight="1" x14ac:dyDescent="0.2"/>
    <row r="2695" ht="26.25" customHeight="1" x14ac:dyDescent="0.2"/>
    <row r="2696" ht="26.25" customHeight="1" x14ac:dyDescent="0.2"/>
    <row r="2697" ht="26.25" customHeight="1" x14ac:dyDescent="0.2"/>
    <row r="2698" ht="26.25" customHeight="1" x14ac:dyDescent="0.2"/>
    <row r="2699" ht="26.25" customHeight="1" x14ac:dyDescent="0.2"/>
    <row r="2700" ht="26.25" customHeight="1" x14ac:dyDescent="0.2"/>
    <row r="2701" ht="26.25" customHeight="1" x14ac:dyDescent="0.2"/>
    <row r="2702" ht="26.25" customHeight="1" x14ac:dyDescent="0.2"/>
    <row r="2703" ht="26.25" customHeight="1" x14ac:dyDescent="0.2"/>
    <row r="2704" ht="26.25" customHeight="1" x14ac:dyDescent="0.2"/>
    <row r="2705" ht="26.25" customHeight="1" x14ac:dyDescent="0.2"/>
    <row r="2706" ht="26.25" customHeight="1" x14ac:dyDescent="0.2"/>
    <row r="2707" ht="26.25" customHeight="1" x14ac:dyDescent="0.2"/>
    <row r="2708" ht="26.25" customHeight="1" x14ac:dyDescent="0.2"/>
    <row r="2709" ht="26.25" customHeight="1" x14ac:dyDescent="0.2"/>
    <row r="2710" ht="26.25" customHeight="1" x14ac:dyDescent="0.2"/>
    <row r="2711" ht="26.25" customHeight="1" x14ac:dyDescent="0.2"/>
    <row r="2712" ht="26.25" customHeight="1" x14ac:dyDescent="0.2"/>
    <row r="2713" ht="26.25" customHeight="1" x14ac:dyDescent="0.2"/>
    <row r="2714" ht="26.25" customHeight="1" x14ac:dyDescent="0.2"/>
    <row r="2715" ht="26.25" customHeight="1" x14ac:dyDescent="0.2"/>
    <row r="2716" ht="26.25" customHeight="1" x14ac:dyDescent="0.2"/>
    <row r="2717" ht="26.25" customHeight="1" x14ac:dyDescent="0.2"/>
    <row r="2718" ht="26.25" customHeight="1" x14ac:dyDescent="0.2"/>
    <row r="2719" ht="26.25" customHeight="1" x14ac:dyDescent="0.2"/>
    <row r="2720" ht="26.25" customHeight="1" x14ac:dyDescent="0.2"/>
    <row r="2721" ht="26.25" customHeight="1" x14ac:dyDescent="0.2"/>
    <row r="2722" ht="26.25" customHeight="1" x14ac:dyDescent="0.2"/>
    <row r="2723" ht="26.25" customHeight="1" x14ac:dyDescent="0.2"/>
    <row r="2724" ht="26.25" customHeight="1" x14ac:dyDescent="0.2"/>
    <row r="2725" ht="26.25" customHeight="1" x14ac:dyDescent="0.2"/>
    <row r="2726" ht="26.25" customHeight="1" x14ac:dyDescent="0.2"/>
    <row r="2727" ht="26.25" customHeight="1" x14ac:dyDescent="0.2"/>
    <row r="2728" ht="26.25" customHeight="1" x14ac:dyDescent="0.2"/>
    <row r="2729" ht="26.25" customHeight="1" x14ac:dyDescent="0.2"/>
    <row r="2730" ht="26.25" customHeight="1" x14ac:dyDescent="0.2"/>
    <row r="2731" ht="26.25" customHeight="1" x14ac:dyDescent="0.2"/>
    <row r="2732" ht="26.25" customHeight="1" x14ac:dyDescent="0.2"/>
    <row r="2733" ht="26.25" customHeight="1" x14ac:dyDescent="0.2"/>
    <row r="2734" ht="26.25" customHeight="1" x14ac:dyDescent="0.2"/>
    <row r="2735" ht="26.25" customHeight="1" x14ac:dyDescent="0.2"/>
    <row r="2736" ht="26.25" customHeight="1" x14ac:dyDescent="0.2"/>
    <row r="2737" ht="26.25" customHeight="1" x14ac:dyDescent="0.2"/>
    <row r="2738" ht="26.25" customHeight="1" x14ac:dyDescent="0.2"/>
    <row r="2739" ht="26.25" customHeight="1" x14ac:dyDescent="0.2"/>
    <row r="2740" ht="26.25" customHeight="1" x14ac:dyDescent="0.2"/>
    <row r="2741" ht="26.25" customHeight="1" x14ac:dyDescent="0.2"/>
    <row r="2742" ht="26.25" customHeight="1" x14ac:dyDescent="0.2"/>
    <row r="2743" ht="26.25" customHeight="1" x14ac:dyDescent="0.2"/>
    <row r="2744" ht="26.25" customHeight="1" x14ac:dyDescent="0.2"/>
    <row r="2745" ht="26.25" customHeight="1" x14ac:dyDescent="0.2"/>
    <row r="2746" ht="26.25" customHeight="1" x14ac:dyDescent="0.2"/>
    <row r="2747" ht="26.25" customHeight="1" x14ac:dyDescent="0.2"/>
    <row r="2748" ht="26.25" customHeight="1" x14ac:dyDescent="0.2"/>
    <row r="2749" ht="26.25" customHeight="1" x14ac:dyDescent="0.2"/>
    <row r="2750" ht="26.25" customHeight="1" x14ac:dyDescent="0.2"/>
    <row r="2751" ht="26.25" customHeight="1" x14ac:dyDescent="0.2"/>
    <row r="2752" ht="26.25" customHeight="1" x14ac:dyDescent="0.2"/>
    <row r="2753" ht="26.25" customHeight="1" x14ac:dyDescent="0.2"/>
    <row r="2754" ht="26.25" customHeight="1" x14ac:dyDescent="0.2"/>
    <row r="2755" ht="26.25" customHeight="1" x14ac:dyDescent="0.2"/>
    <row r="2756" ht="26.25" customHeight="1" x14ac:dyDescent="0.2"/>
    <row r="2757" ht="26.25" customHeight="1" x14ac:dyDescent="0.2"/>
    <row r="2758" ht="26.25" customHeight="1" x14ac:dyDescent="0.2"/>
    <row r="2759" ht="26.25" customHeight="1" x14ac:dyDescent="0.2"/>
    <row r="2760" ht="26.25" customHeight="1" x14ac:dyDescent="0.2"/>
    <row r="2761" ht="26.25" customHeight="1" x14ac:dyDescent="0.2"/>
    <row r="2762" ht="26.25" customHeight="1" x14ac:dyDescent="0.2"/>
    <row r="2763" ht="26.25" customHeight="1" x14ac:dyDescent="0.2"/>
    <row r="2764" ht="26.25" customHeight="1" x14ac:dyDescent="0.2"/>
    <row r="2765" ht="26.25" customHeight="1" x14ac:dyDescent="0.2"/>
    <row r="2766" ht="26.25" customHeight="1" x14ac:dyDescent="0.2"/>
    <row r="2767" ht="26.25" customHeight="1" x14ac:dyDescent="0.2"/>
    <row r="2768" ht="26.25" customHeight="1" x14ac:dyDescent="0.2"/>
    <row r="2769" ht="26.25" customHeight="1" x14ac:dyDescent="0.2"/>
    <row r="2770" ht="26.25" customHeight="1" x14ac:dyDescent="0.2"/>
    <row r="2771" ht="26.25" customHeight="1" x14ac:dyDescent="0.2"/>
    <row r="2772" ht="26.25" customHeight="1" x14ac:dyDescent="0.2"/>
    <row r="2773" ht="26.25" customHeight="1" x14ac:dyDescent="0.2"/>
    <row r="2774" ht="26.25" customHeight="1" x14ac:dyDescent="0.2"/>
    <row r="2775" ht="26.25" customHeight="1" x14ac:dyDescent="0.2"/>
    <row r="2776" ht="26.25" customHeight="1" x14ac:dyDescent="0.2"/>
    <row r="2777" ht="26.25" customHeight="1" x14ac:dyDescent="0.2"/>
    <row r="2778" ht="26.25" customHeight="1" x14ac:dyDescent="0.2"/>
    <row r="2779" ht="26.25" customHeight="1" x14ac:dyDescent="0.2"/>
    <row r="2780" ht="26.25" customHeight="1" x14ac:dyDescent="0.2"/>
    <row r="2781" ht="26.25" customHeight="1" x14ac:dyDescent="0.2"/>
    <row r="2782" ht="26.25" customHeight="1" x14ac:dyDescent="0.2"/>
    <row r="2783" ht="26.25" customHeight="1" x14ac:dyDescent="0.2"/>
    <row r="2784" ht="26.25" customHeight="1" x14ac:dyDescent="0.2"/>
    <row r="2785" ht="26.25" customHeight="1" x14ac:dyDescent="0.2"/>
    <row r="2786" ht="26.25" customHeight="1" x14ac:dyDescent="0.2"/>
    <row r="2787" ht="26.25" customHeight="1" x14ac:dyDescent="0.2"/>
    <row r="2788" ht="26.25" customHeight="1" x14ac:dyDescent="0.2"/>
    <row r="2789" ht="26.25" customHeight="1" x14ac:dyDescent="0.2"/>
    <row r="2790" ht="26.25" customHeight="1" x14ac:dyDescent="0.2"/>
    <row r="2791" ht="26.25" customHeight="1" x14ac:dyDescent="0.2"/>
    <row r="2792" ht="26.25" customHeight="1" x14ac:dyDescent="0.2"/>
    <row r="2793" ht="26.25" customHeight="1" x14ac:dyDescent="0.2"/>
    <row r="2794" ht="26.25" customHeight="1" x14ac:dyDescent="0.2"/>
    <row r="2795" ht="26.25" customHeight="1" x14ac:dyDescent="0.2"/>
    <row r="2796" ht="26.25" customHeight="1" x14ac:dyDescent="0.2"/>
    <row r="2797" ht="26.25" customHeight="1" x14ac:dyDescent="0.2"/>
    <row r="2798" ht="26.25" customHeight="1" x14ac:dyDescent="0.2"/>
    <row r="2799" ht="26.25" customHeight="1" x14ac:dyDescent="0.2"/>
    <row r="2800" ht="26.25" customHeight="1" x14ac:dyDescent="0.2"/>
    <row r="2801" ht="26.25" customHeight="1" x14ac:dyDescent="0.2"/>
    <row r="2802" ht="26.25" customHeight="1" x14ac:dyDescent="0.2"/>
    <row r="2803" ht="26.25" customHeight="1" x14ac:dyDescent="0.2"/>
    <row r="2804" ht="26.25" customHeight="1" x14ac:dyDescent="0.2"/>
    <row r="2805" ht="26.25" customHeight="1" x14ac:dyDescent="0.2"/>
    <row r="2806" ht="26.25" customHeight="1" x14ac:dyDescent="0.2"/>
    <row r="2807" ht="26.25" customHeight="1" x14ac:dyDescent="0.2"/>
    <row r="2808" ht="26.25" customHeight="1" x14ac:dyDescent="0.2"/>
    <row r="2809" ht="26.25" customHeight="1" x14ac:dyDescent="0.2"/>
    <row r="2810" ht="26.25" customHeight="1" x14ac:dyDescent="0.2"/>
    <row r="2811" ht="26.25" customHeight="1" x14ac:dyDescent="0.2"/>
    <row r="2812" ht="26.25" customHeight="1" x14ac:dyDescent="0.2"/>
    <row r="2813" ht="26.25" customHeight="1" x14ac:dyDescent="0.2"/>
    <row r="2814" ht="26.25" customHeight="1" x14ac:dyDescent="0.2"/>
    <row r="2815" ht="26.25" customHeight="1" x14ac:dyDescent="0.2"/>
    <row r="2816" ht="26.25" customHeight="1" x14ac:dyDescent="0.2"/>
    <row r="2817" ht="26.25" customHeight="1" x14ac:dyDescent="0.2"/>
    <row r="2818" ht="26.25" customHeight="1" x14ac:dyDescent="0.2"/>
    <row r="2819" ht="26.25" customHeight="1" x14ac:dyDescent="0.2"/>
    <row r="2820" ht="26.25" customHeight="1" x14ac:dyDescent="0.2"/>
    <row r="2821" ht="26.25" customHeight="1" x14ac:dyDescent="0.2"/>
    <row r="2822" ht="26.25" customHeight="1" x14ac:dyDescent="0.2"/>
    <row r="2823" ht="26.25" customHeight="1" x14ac:dyDescent="0.2"/>
    <row r="2824" ht="26.25" customHeight="1" x14ac:dyDescent="0.2"/>
    <row r="2825" ht="26.25" customHeight="1" x14ac:dyDescent="0.2"/>
    <row r="2826" ht="26.25" customHeight="1" x14ac:dyDescent="0.2"/>
    <row r="2827" ht="26.25" customHeight="1" x14ac:dyDescent="0.2"/>
    <row r="2828" ht="26.25" customHeight="1" x14ac:dyDescent="0.2"/>
    <row r="2829" ht="26.25" customHeight="1" x14ac:dyDescent="0.2"/>
    <row r="2830" ht="26.25" customHeight="1" x14ac:dyDescent="0.2"/>
    <row r="2831" ht="26.25" customHeight="1" x14ac:dyDescent="0.2"/>
    <row r="2832" ht="26.25" customHeight="1" x14ac:dyDescent="0.2"/>
    <row r="2833" ht="26.25" customHeight="1" x14ac:dyDescent="0.2"/>
    <row r="2834" ht="26.25" customHeight="1" x14ac:dyDescent="0.2"/>
    <row r="2835" ht="26.25" customHeight="1" x14ac:dyDescent="0.2"/>
    <row r="2836" ht="26.25" customHeight="1" x14ac:dyDescent="0.2"/>
    <row r="2837" ht="26.25" customHeight="1" x14ac:dyDescent="0.2"/>
    <row r="2838" ht="26.25" customHeight="1" x14ac:dyDescent="0.2"/>
    <row r="2839" ht="26.25" customHeight="1" x14ac:dyDescent="0.2"/>
    <row r="2840" ht="26.25" customHeight="1" x14ac:dyDescent="0.2"/>
    <row r="2841" ht="26.25" customHeight="1" x14ac:dyDescent="0.2"/>
    <row r="2842" ht="26.25" customHeight="1" x14ac:dyDescent="0.2"/>
    <row r="2843" ht="26.25" customHeight="1" x14ac:dyDescent="0.2"/>
    <row r="2844" ht="26.25" customHeight="1" x14ac:dyDescent="0.2"/>
    <row r="2845" ht="26.25" customHeight="1" x14ac:dyDescent="0.2"/>
    <row r="2846" ht="26.25" customHeight="1" x14ac:dyDescent="0.2"/>
    <row r="2847" ht="26.25" customHeight="1" x14ac:dyDescent="0.2"/>
    <row r="2848" ht="26.25" customHeight="1" x14ac:dyDescent="0.2"/>
    <row r="2849" ht="26.25" customHeight="1" x14ac:dyDescent="0.2"/>
    <row r="2850" ht="26.25" customHeight="1" x14ac:dyDescent="0.2"/>
    <row r="2851" ht="26.25" customHeight="1" x14ac:dyDescent="0.2"/>
    <row r="2852" ht="26.25" customHeight="1" x14ac:dyDescent="0.2"/>
    <row r="2853" ht="26.25" customHeight="1" x14ac:dyDescent="0.2"/>
    <row r="2854" ht="26.25" customHeight="1" x14ac:dyDescent="0.2"/>
    <row r="2855" ht="26.25" customHeight="1" x14ac:dyDescent="0.2"/>
    <row r="2856" ht="26.25" customHeight="1" x14ac:dyDescent="0.2"/>
    <row r="2857" ht="26.25" customHeight="1" x14ac:dyDescent="0.2"/>
    <row r="2858" ht="26.25" customHeight="1" x14ac:dyDescent="0.2"/>
    <row r="2859" ht="26.25" customHeight="1" x14ac:dyDescent="0.2"/>
    <row r="2860" ht="26.25" customHeight="1" x14ac:dyDescent="0.2"/>
    <row r="2861" ht="26.25" customHeight="1" x14ac:dyDescent="0.2"/>
    <row r="2862" ht="26.25" customHeight="1" x14ac:dyDescent="0.2"/>
    <row r="2863" ht="26.25" customHeight="1" x14ac:dyDescent="0.2"/>
    <row r="2864" ht="26.25" customHeight="1" x14ac:dyDescent="0.2"/>
    <row r="2865" ht="26.25" customHeight="1" x14ac:dyDescent="0.2"/>
    <row r="2866" ht="26.25" customHeight="1" x14ac:dyDescent="0.2"/>
    <row r="2867" ht="26.25" customHeight="1" x14ac:dyDescent="0.2"/>
    <row r="2868" ht="26.25" customHeight="1" x14ac:dyDescent="0.2"/>
    <row r="2869" ht="26.25" customHeight="1" x14ac:dyDescent="0.2"/>
    <row r="2870" ht="26.25" customHeight="1" x14ac:dyDescent="0.2"/>
    <row r="2871" ht="26.25" customHeight="1" x14ac:dyDescent="0.2"/>
    <row r="2872" ht="26.25" customHeight="1" x14ac:dyDescent="0.2"/>
    <row r="2873" ht="26.25" customHeight="1" x14ac:dyDescent="0.2"/>
    <row r="2874" ht="26.25" customHeight="1" x14ac:dyDescent="0.2"/>
    <row r="2875" ht="26.25" customHeight="1" x14ac:dyDescent="0.2"/>
    <row r="2876" ht="26.25" customHeight="1" x14ac:dyDescent="0.2"/>
    <row r="2877" ht="26.25" customHeight="1" x14ac:dyDescent="0.2"/>
    <row r="2878" ht="26.25" customHeight="1" x14ac:dyDescent="0.2"/>
    <row r="2879" ht="26.25" customHeight="1" x14ac:dyDescent="0.2"/>
    <row r="2880" ht="26.25" customHeight="1" x14ac:dyDescent="0.2"/>
    <row r="2881" ht="26.25" customHeight="1" x14ac:dyDescent="0.2"/>
    <row r="2882" ht="26.25" customHeight="1" x14ac:dyDescent="0.2"/>
    <row r="2883" ht="26.25" customHeight="1" x14ac:dyDescent="0.2"/>
    <row r="2884" ht="26.25" customHeight="1" x14ac:dyDescent="0.2"/>
    <row r="2885" ht="26.25" customHeight="1" x14ac:dyDescent="0.2"/>
    <row r="2886" ht="26.25" customHeight="1" x14ac:dyDescent="0.2"/>
    <row r="2887" ht="26.25" customHeight="1" x14ac:dyDescent="0.2"/>
    <row r="2888" ht="26.25" customHeight="1" x14ac:dyDescent="0.2"/>
    <row r="2889" ht="26.25" customHeight="1" x14ac:dyDescent="0.2"/>
    <row r="2890" ht="26.25" customHeight="1" x14ac:dyDescent="0.2"/>
    <row r="2891" ht="26.25" customHeight="1" x14ac:dyDescent="0.2"/>
    <row r="2892" ht="26.25" customHeight="1" x14ac:dyDescent="0.2"/>
    <row r="2893" ht="26.25" customHeight="1" x14ac:dyDescent="0.2"/>
    <row r="2894" ht="26.25" customHeight="1" x14ac:dyDescent="0.2"/>
    <row r="2895" ht="26.25" customHeight="1" x14ac:dyDescent="0.2"/>
    <row r="2896" ht="26.25" customHeight="1" x14ac:dyDescent="0.2"/>
    <row r="2897" ht="26.25" customHeight="1" x14ac:dyDescent="0.2"/>
    <row r="2898" ht="26.25" customHeight="1" x14ac:dyDescent="0.2"/>
    <row r="2899" ht="26.25" customHeight="1" x14ac:dyDescent="0.2"/>
    <row r="2900" ht="26.25" customHeight="1" x14ac:dyDescent="0.2"/>
    <row r="2901" ht="26.25" customHeight="1" x14ac:dyDescent="0.2"/>
    <row r="2902" ht="26.25" customHeight="1" x14ac:dyDescent="0.2"/>
    <row r="2903" ht="26.25" customHeight="1" x14ac:dyDescent="0.2"/>
    <row r="2904" ht="26.25" customHeight="1" x14ac:dyDescent="0.2"/>
    <row r="2905" ht="26.25" customHeight="1" x14ac:dyDescent="0.2"/>
    <row r="2906" ht="26.25" customHeight="1" x14ac:dyDescent="0.2"/>
    <row r="2907" ht="26.25" customHeight="1" x14ac:dyDescent="0.2"/>
    <row r="2908" ht="26.25" customHeight="1" x14ac:dyDescent="0.2"/>
    <row r="2909" ht="26.25" customHeight="1" x14ac:dyDescent="0.2"/>
    <row r="2910" ht="26.25" customHeight="1" x14ac:dyDescent="0.2"/>
    <row r="2911" ht="26.25" customHeight="1" x14ac:dyDescent="0.2"/>
    <row r="2912" ht="26.25" customHeight="1" x14ac:dyDescent="0.2"/>
    <row r="2913" ht="26.25" customHeight="1" x14ac:dyDescent="0.2"/>
    <row r="2914" ht="26.25" customHeight="1" x14ac:dyDescent="0.2"/>
    <row r="2915" ht="26.25" customHeight="1" x14ac:dyDescent="0.2"/>
    <row r="2916" ht="26.25" customHeight="1" x14ac:dyDescent="0.2"/>
    <row r="2917" ht="26.25" customHeight="1" x14ac:dyDescent="0.2"/>
    <row r="2918" ht="26.25" customHeight="1" x14ac:dyDescent="0.2"/>
    <row r="2919" ht="26.25" customHeight="1" x14ac:dyDescent="0.2"/>
    <row r="2920" ht="26.25" customHeight="1" x14ac:dyDescent="0.2"/>
    <row r="2921" ht="26.25" customHeight="1" x14ac:dyDescent="0.2"/>
    <row r="2922" ht="26.25" customHeight="1" x14ac:dyDescent="0.2"/>
    <row r="2923" ht="26.25" customHeight="1" x14ac:dyDescent="0.2"/>
    <row r="2924" ht="26.25" customHeight="1" x14ac:dyDescent="0.2"/>
    <row r="2925" ht="26.25" customHeight="1" x14ac:dyDescent="0.2"/>
    <row r="2926" ht="26.25" customHeight="1" x14ac:dyDescent="0.2"/>
    <row r="2927" ht="26.25" customHeight="1" x14ac:dyDescent="0.2"/>
    <row r="2928" ht="26.25" customHeight="1" x14ac:dyDescent="0.2"/>
    <row r="2929" ht="26.25" customHeight="1" x14ac:dyDescent="0.2"/>
    <row r="2930" ht="26.25" customHeight="1" x14ac:dyDescent="0.2"/>
    <row r="2931" ht="26.25" customHeight="1" x14ac:dyDescent="0.2"/>
    <row r="2932" ht="26.25" customHeight="1" x14ac:dyDescent="0.2"/>
    <row r="2933" ht="26.25" customHeight="1" x14ac:dyDescent="0.2"/>
    <row r="2934" ht="26.25" customHeight="1" x14ac:dyDescent="0.2"/>
    <row r="2935" ht="26.25" customHeight="1" x14ac:dyDescent="0.2"/>
    <row r="2936" ht="26.25" customHeight="1" x14ac:dyDescent="0.2"/>
    <row r="2937" ht="26.25" customHeight="1" x14ac:dyDescent="0.2"/>
    <row r="2938" ht="26.25" customHeight="1" x14ac:dyDescent="0.2"/>
    <row r="2939" ht="26.25" customHeight="1" x14ac:dyDescent="0.2"/>
    <row r="2940" ht="26.25" customHeight="1" x14ac:dyDescent="0.2"/>
    <row r="2941" ht="26.25" customHeight="1" x14ac:dyDescent="0.2"/>
    <row r="2942" ht="26.25" customHeight="1" x14ac:dyDescent="0.2"/>
    <row r="2943" ht="26.25" customHeight="1" x14ac:dyDescent="0.2"/>
    <row r="2944" ht="26.25" customHeight="1" x14ac:dyDescent="0.2"/>
    <row r="2945" ht="26.25" customHeight="1" x14ac:dyDescent="0.2"/>
    <row r="2946" ht="26.25" customHeight="1" x14ac:dyDescent="0.2"/>
    <row r="2947" ht="26.25" customHeight="1" x14ac:dyDescent="0.2"/>
    <row r="2948" ht="26.25" customHeight="1" x14ac:dyDescent="0.2"/>
    <row r="2949" ht="26.25" customHeight="1" x14ac:dyDescent="0.2"/>
    <row r="2950" ht="26.25" customHeight="1" x14ac:dyDescent="0.2"/>
    <row r="2951" ht="26.25" customHeight="1" x14ac:dyDescent="0.2"/>
    <row r="2952" ht="26.25" customHeight="1" x14ac:dyDescent="0.2"/>
    <row r="2953" ht="26.25" customHeight="1" x14ac:dyDescent="0.2"/>
    <row r="2954" ht="26.25" customHeight="1" x14ac:dyDescent="0.2"/>
    <row r="2955" ht="26.25" customHeight="1" x14ac:dyDescent="0.2"/>
    <row r="2956" ht="26.25" customHeight="1" x14ac:dyDescent="0.2"/>
    <row r="2957" ht="26.25" customHeight="1" x14ac:dyDescent="0.2"/>
    <row r="2958" ht="26.25" customHeight="1" x14ac:dyDescent="0.2"/>
    <row r="2959" ht="26.25" customHeight="1" x14ac:dyDescent="0.2"/>
    <row r="2960" ht="26.25" customHeight="1" x14ac:dyDescent="0.2"/>
    <row r="2961" ht="26.25" customHeight="1" x14ac:dyDescent="0.2"/>
    <row r="2962" ht="26.25" customHeight="1" x14ac:dyDescent="0.2"/>
    <row r="2963" ht="26.25" customHeight="1" x14ac:dyDescent="0.2"/>
    <row r="2964" ht="26.25" customHeight="1" x14ac:dyDescent="0.2"/>
    <row r="2965" ht="26.25" customHeight="1" x14ac:dyDescent="0.2"/>
    <row r="2966" ht="26.25" customHeight="1" x14ac:dyDescent="0.2"/>
    <row r="2967" ht="26.25" customHeight="1" x14ac:dyDescent="0.2"/>
    <row r="2968" ht="26.25" customHeight="1" x14ac:dyDescent="0.2"/>
    <row r="2969" ht="26.25" customHeight="1" x14ac:dyDescent="0.2"/>
    <row r="2970" ht="26.25" customHeight="1" x14ac:dyDescent="0.2"/>
    <row r="2971" ht="26.25" customHeight="1" x14ac:dyDescent="0.2"/>
    <row r="2972" ht="26.25" customHeight="1" x14ac:dyDescent="0.2"/>
    <row r="2973" ht="26.25" customHeight="1" x14ac:dyDescent="0.2"/>
    <row r="2974" ht="26.25" customHeight="1" x14ac:dyDescent="0.2"/>
    <row r="2975" ht="26.25" customHeight="1" x14ac:dyDescent="0.2"/>
    <row r="2976" ht="26.25" customHeight="1" x14ac:dyDescent="0.2"/>
    <row r="2977" ht="26.25" customHeight="1" x14ac:dyDescent="0.2"/>
    <row r="2978" ht="26.25" customHeight="1" x14ac:dyDescent="0.2"/>
    <row r="2979" ht="26.25" customHeight="1" x14ac:dyDescent="0.2"/>
    <row r="2980" ht="26.25" customHeight="1" x14ac:dyDescent="0.2"/>
    <row r="2981" ht="26.25" customHeight="1" x14ac:dyDescent="0.2"/>
    <row r="2982" ht="26.25" customHeight="1" x14ac:dyDescent="0.2"/>
    <row r="2983" ht="26.25" customHeight="1" x14ac:dyDescent="0.2"/>
    <row r="2984" ht="26.25" customHeight="1" x14ac:dyDescent="0.2"/>
    <row r="2985" ht="26.25" customHeight="1" x14ac:dyDescent="0.2"/>
    <row r="2986" ht="26.25" customHeight="1" x14ac:dyDescent="0.2"/>
    <row r="2987" ht="26.25" customHeight="1" x14ac:dyDescent="0.2"/>
    <row r="2988" ht="26.25" customHeight="1" x14ac:dyDescent="0.2"/>
    <row r="2989" ht="26.25" customHeight="1" x14ac:dyDescent="0.2"/>
    <row r="2990" ht="26.25" customHeight="1" x14ac:dyDescent="0.2"/>
    <row r="2991" ht="26.25" customHeight="1" x14ac:dyDescent="0.2"/>
    <row r="2992" ht="26.25" customHeight="1" x14ac:dyDescent="0.2"/>
    <row r="2993" ht="26.25" customHeight="1" x14ac:dyDescent="0.2"/>
    <row r="2994" ht="26.25" customHeight="1" x14ac:dyDescent="0.2"/>
    <row r="2995" ht="26.25" customHeight="1" x14ac:dyDescent="0.2"/>
    <row r="2996" ht="26.25" customHeight="1" x14ac:dyDescent="0.2"/>
    <row r="2997" ht="26.25" customHeight="1" x14ac:dyDescent="0.2"/>
    <row r="2998" ht="26.25" customHeight="1" x14ac:dyDescent="0.2"/>
    <row r="2999" ht="26.25" customHeight="1" x14ac:dyDescent="0.2"/>
    <row r="3000" ht="26.25" customHeight="1" x14ac:dyDescent="0.2"/>
    <row r="3001" ht="26.25" customHeight="1" x14ac:dyDescent="0.2"/>
    <row r="3002" ht="26.25" customHeight="1" x14ac:dyDescent="0.2"/>
    <row r="3003" ht="26.25" customHeight="1" x14ac:dyDescent="0.2"/>
    <row r="3004" ht="26.25" customHeight="1" x14ac:dyDescent="0.2"/>
    <row r="3005" ht="26.25" customHeight="1" x14ac:dyDescent="0.2"/>
    <row r="3006" ht="26.25" customHeight="1" x14ac:dyDescent="0.2"/>
    <row r="3007" ht="26.25" customHeight="1" x14ac:dyDescent="0.2"/>
    <row r="3008" ht="26.25" customHeight="1" x14ac:dyDescent="0.2"/>
    <row r="3009" ht="26.25" customHeight="1" x14ac:dyDescent="0.2"/>
    <row r="3010" ht="26.25" customHeight="1" x14ac:dyDescent="0.2"/>
    <row r="3011" ht="26.25" customHeight="1" x14ac:dyDescent="0.2"/>
    <row r="3012" ht="26.25" customHeight="1" x14ac:dyDescent="0.2"/>
    <row r="3013" ht="26.25" customHeight="1" x14ac:dyDescent="0.2"/>
    <row r="3014" ht="26.25" customHeight="1" x14ac:dyDescent="0.2"/>
    <row r="3015" ht="26.25" customHeight="1" x14ac:dyDescent="0.2"/>
    <row r="3016" ht="26.25" customHeight="1" x14ac:dyDescent="0.2"/>
    <row r="3017" ht="26.25" customHeight="1" x14ac:dyDescent="0.2"/>
    <row r="3018" ht="26.25" customHeight="1" x14ac:dyDescent="0.2"/>
    <row r="3019" ht="26.25" customHeight="1" x14ac:dyDescent="0.2"/>
    <row r="3020" ht="26.25" customHeight="1" x14ac:dyDescent="0.2"/>
    <row r="3021" ht="26.25" customHeight="1" x14ac:dyDescent="0.2"/>
    <row r="3022" ht="26.25" customHeight="1" x14ac:dyDescent="0.2"/>
    <row r="3023" ht="26.25" customHeight="1" x14ac:dyDescent="0.2"/>
    <row r="3024" ht="26.25" customHeight="1" x14ac:dyDescent="0.2"/>
    <row r="3025" ht="26.25" customHeight="1" x14ac:dyDescent="0.2"/>
    <row r="3026" ht="26.25" customHeight="1" x14ac:dyDescent="0.2"/>
    <row r="3027" ht="26.25" customHeight="1" x14ac:dyDescent="0.2"/>
    <row r="3028" ht="26.25" customHeight="1" x14ac:dyDescent="0.2"/>
    <row r="3029" ht="26.25" customHeight="1" x14ac:dyDescent="0.2"/>
    <row r="3030" ht="26.25" customHeight="1" x14ac:dyDescent="0.2"/>
    <row r="3031" ht="26.25" customHeight="1" x14ac:dyDescent="0.2"/>
    <row r="3032" ht="26.25" customHeight="1" x14ac:dyDescent="0.2"/>
    <row r="3033" ht="26.25" customHeight="1" x14ac:dyDescent="0.2"/>
    <row r="3034" ht="26.25" customHeight="1" x14ac:dyDescent="0.2"/>
    <row r="3035" ht="26.25" customHeight="1" x14ac:dyDescent="0.2"/>
    <row r="3036" ht="26.25" customHeight="1" x14ac:dyDescent="0.2"/>
    <row r="3037" ht="26.25" customHeight="1" x14ac:dyDescent="0.2"/>
    <row r="3038" ht="26.25" customHeight="1" x14ac:dyDescent="0.2"/>
    <row r="3039" ht="26.25" customHeight="1" x14ac:dyDescent="0.2"/>
    <row r="3040" ht="26.25" customHeight="1" x14ac:dyDescent="0.2"/>
    <row r="3041" ht="26.25" customHeight="1" x14ac:dyDescent="0.2"/>
    <row r="3042" ht="26.25" customHeight="1" x14ac:dyDescent="0.2"/>
    <row r="3043" ht="26.25" customHeight="1" x14ac:dyDescent="0.2"/>
    <row r="3044" ht="26.25" customHeight="1" x14ac:dyDescent="0.2"/>
    <row r="3045" ht="26.25" customHeight="1" x14ac:dyDescent="0.2"/>
    <row r="3046" ht="26.25" customHeight="1" x14ac:dyDescent="0.2"/>
    <row r="3047" ht="26.25" customHeight="1" x14ac:dyDescent="0.2"/>
    <row r="3048" ht="26.25" customHeight="1" x14ac:dyDescent="0.2"/>
    <row r="3049" ht="26.25" customHeight="1" x14ac:dyDescent="0.2"/>
    <row r="3050" ht="26.25" customHeight="1" x14ac:dyDescent="0.2"/>
    <row r="3051" ht="26.25" customHeight="1" x14ac:dyDescent="0.2"/>
    <row r="3052" ht="26.25" customHeight="1" x14ac:dyDescent="0.2"/>
    <row r="3053" ht="26.25" customHeight="1" x14ac:dyDescent="0.2"/>
    <row r="3054" ht="26.25" customHeight="1" x14ac:dyDescent="0.2"/>
    <row r="3055" ht="26.25" customHeight="1" x14ac:dyDescent="0.2"/>
    <row r="3056" ht="26.25" customHeight="1" x14ac:dyDescent="0.2"/>
    <row r="3057" ht="26.25" customHeight="1" x14ac:dyDescent="0.2"/>
    <row r="3058" ht="26.25" customHeight="1" x14ac:dyDescent="0.2"/>
    <row r="3059" ht="26.25" customHeight="1" x14ac:dyDescent="0.2"/>
    <row r="3060" ht="26.25" customHeight="1" x14ac:dyDescent="0.2"/>
    <row r="3061" ht="26.25" customHeight="1" x14ac:dyDescent="0.2"/>
    <row r="3062" ht="26.25" customHeight="1" x14ac:dyDescent="0.2"/>
    <row r="3063" ht="26.25" customHeight="1" x14ac:dyDescent="0.2"/>
    <row r="3064" ht="26.25" customHeight="1" x14ac:dyDescent="0.2"/>
    <row r="3065" ht="26.25" customHeight="1" x14ac:dyDescent="0.2"/>
    <row r="3066" ht="26.25" customHeight="1" x14ac:dyDescent="0.2"/>
    <row r="3067" ht="26.25" customHeight="1" x14ac:dyDescent="0.2"/>
    <row r="3068" ht="26.25" customHeight="1" x14ac:dyDescent="0.2"/>
    <row r="3069" ht="26.25" customHeight="1" x14ac:dyDescent="0.2"/>
    <row r="3070" ht="26.25" customHeight="1" x14ac:dyDescent="0.2"/>
    <row r="3071" ht="26.25" customHeight="1" x14ac:dyDescent="0.2"/>
    <row r="3072" ht="26.25" customHeight="1" x14ac:dyDescent="0.2"/>
    <row r="3073" ht="26.25" customHeight="1" x14ac:dyDescent="0.2"/>
    <row r="3074" ht="26.25" customHeight="1" x14ac:dyDescent="0.2"/>
    <row r="3075" ht="26.25" customHeight="1" x14ac:dyDescent="0.2"/>
    <row r="3076" ht="26.25" customHeight="1" x14ac:dyDescent="0.2"/>
    <row r="3077" ht="26.25" customHeight="1" x14ac:dyDescent="0.2"/>
    <row r="3078" ht="26.25" customHeight="1" x14ac:dyDescent="0.2"/>
    <row r="3079" ht="26.25" customHeight="1" x14ac:dyDescent="0.2"/>
    <row r="3080" ht="26.25" customHeight="1" x14ac:dyDescent="0.2"/>
    <row r="3081" ht="26.25" customHeight="1" x14ac:dyDescent="0.2"/>
    <row r="3082" ht="26.25" customHeight="1" x14ac:dyDescent="0.2"/>
    <row r="3083" ht="26.25" customHeight="1" x14ac:dyDescent="0.2"/>
    <row r="3084" ht="26.25" customHeight="1" x14ac:dyDescent="0.2"/>
    <row r="3085" ht="26.25" customHeight="1" x14ac:dyDescent="0.2"/>
    <row r="3086" ht="26.25" customHeight="1" x14ac:dyDescent="0.2"/>
    <row r="3087" ht="26.25" customHeight="1" x14ac:dyDescent="0.2"/>
    <row r="3088" ht="26.25" customHeight="1" x14ac:dyDescent="0.2"/>
    <row r="3089" ht="26.25" customHeight="1" x14ac:dyDescent="0.2"/>
    <row r="3090" ht="26.25" customHeight="1" x14ac:dyDescent="0.2"/>
    <row r="3091" ht="26.25" customHeight="1" x14ac:dyDescent="0.2"/>
    <row r="3092" ht="26.25" customHeight="1" x14ac:dyDescent="0.2"/>
    <row r="3093" ht="26.25" customHeight="1" x14ac:dyDescent="0.2"/>
    <row r="3094" ht="26.25" customHeight="1" x14ac:dyDescent="0.2"/>
    <row r="3095" ht="26.25" customHeight="1" x14ac:dyDescent="0.2"/>
    <row r="3096" ht="26.25" customHeight="1" x14ac:dyDescent="0.2"/>
    <row r="3097" ht="26.25" customHeight="1" x14ac:dyDescent="0.2"/>
    <row r="3098" ht="26.25" customHeight="1" x14ac:dyDescent="0.2"/>
    <row r="3099" ht="26.25" customHeight="1" x14ac:dyDescent="0.2"/>
    <row r="3100" ht="26.25" customHeight="1" x14ac:dyDescent="0.2"/>
    <row r="3101" ht="26.25" customHeight="1" x14ac:dyDescent="0.2"/>
    <row r="3102" ht="26.25" customHeight="1" x14ac:dyDescent="0.2"/>
    <row r="3103" ht="26.25" customHeight="1" x14ac:dyDescent="0.2"/>
    <row r="3104" ht="26.25" customHeight="1" x14ac:dyDescent="0.2"/>
    <row r="3105" ht="26.25" customHeight="1" x14ac:dyDescent="0.2"/>
    <row r="3106" ht="26.25" customHeight="1" x14ac:dyDescent="0.2"/>
    <row r="3107" ht="26.25" customHeight="1" x14ac:dyDescent="0.2"/>
    <row r="3108" ht="26.25" customHeight="1" x14ac:dyDescent="0.2"/>
    <row r="3109" ht="26.25" customHeight="1" x14ac:dyDescent="0.2"/>
    <row r="3110" ht="26.25" customHeight="1" x14ac:dyDescent="0.2"/>
    <row r="3111" ht="26.25" customHeight="1" x14ac:dyDescent="0.2"/>
    <row r="3112" ht="26.25" customHeight="1" x14ac:dyDescent="0.2"/>
    <row r="3113" ht="26.25" customHeight="1" x14ac:dyDescent="0.2"/>
    <row r="3114" ht="26.25" customHeight="1" x14ac:dyDescent="0.2"/>
    <row r="3115" ht="26.25" customHeight="1" x14ac:dyDescent="0.2"/>
    <row r="3116" ht="26.25" customHeight="1" x14ac:dyDescent="0.2"/>
    <row r="3117" ht="26.25" customHeight="1" x14ac:dyDescent="0.2"/>
    <row r="3118" ht="26.25" customHeight="1" x14ac:dyDescent="0.2"/>
    <row r="3119" ht="26.25" customHeight="1" x14ac:dyDescent="0.2"/>
    <row r="3120" ht="26.25" customHeight="1" x14ac:dyDescent="0.2"/>
    <row r="3121" ht="26.25" customHeight="1" x14ac:dyDescent="0.2"/>
    <row r="3122" ht="26.25" customHeight="1" x14ac:dyDescent="0.2"/>
    <row r="3123" ht="26.25" customHeight="1" x14ac:dyDescent="0.2"/>
    <row r="3124" ht="26.25" customHeight="1" x14ac:dyDescent="0.2"/>
    <row r="3125" ht="26.25" customHeight="1" x14ac:dyDescent="0.2"/>
    <row r="3126" ht="26.25" customHeight="1" x14ac:dyDescent="0.2"/>
    <row r="3127" ht="26.25" customHeight="1" x14ac:dyDescent="0.2"/>
    <row r="3128" ht="26.25" customHeight="1" x14ac:dyDescent="0.2"/>
    <row r="3129" ht="26.25" customHeight="1" x14ac:dyDescent="0.2"/>
    <row r="3130" ht="26.25" customHeight="1" x14ac:dyDescent="0.2"/>
    <row r="3131" ht="26.25" customHeight="1" x14ac:dyDescent="0.2"/>
    <row r="3132" ht="26.25" customHeight="1" x14ac:dyDescent="0.2"/>
    <row r="3133" ht="26.25" customHeight="1" x14ac:dyDescent="0.2"/>
    <row r="3134" ht="26.25" customHeight="1" x14ac:dyDescent="0.2"/>
    <row r="3135" ht="26.25" customHeight="1" x14ac:dyDescent="0.2"/>
    <row r="3136" ht="26.25" customHeight="1" x14ac:dyDescent="0.2"/>
    <row r="3137" ht="26.25" customHeight="1" x14ac:dyDescent="0.2"/>
    <row r="3138" ht="26.25" customHeight="1" x14ac:dyDescent="0.2"/>
    <row r="3139" ht="26.25" customHeight="1" x14ac:dyDescent="0.2"/>
    <row r="3140" ht="26.25" customHeight="1" x14ac:dyDescent="0.2"/>
    <row r="3141" ht="26.25" customHeight="1" x14ac:dyDescent="0.2"/>
    <row r="3142" ht="26.25" customHeight="1" x14ac:dyDescent="0.2"/>
    <row r="3143" ht="26.25" customHeight="1" x14ac:dyDescent="0.2"/>
    <row r="3144" ht="26.25" customHeight="1" x14ac:dyDescent="0.2"/>
    <row r="3145" ht="26.25" customHeight="1" x14ac:dyDescent="0.2"/>
    <row r="3146" ht="26.25" customHeight="1" x14ac:dyDescent="0.2"/>
    <row r="3147" ht="26.25" customHeight="1" x14ac:dyDescent="0.2"/>
    <row r="3148" ht="26.25" customHeight="1" x14ac:dyDescent="0.2"/>
    <row r="3149" ht="26.25" customHeight="1" x14ac:dyDescent="0.2"/>
    <row r="3150" ht="26.25" customHeight="1" x14ac:dyDescent="0.2"/>
    <row r="3151" ht="26.25" customHeight="1" x14ac:dyDescent="0.2"/>
    <row r="3152" ht="26.25" customHeight="1" x14ac:dyDescent="0.2"/>
    <row r="3153" ht="26.25" customHeight="1" x14ac:dyDescent="0.2"/>
    <row r="3154" ht="26.25" customHeight="1" x14ac:dyDescent="0.2"/>
    <row r="3155" ht="26.25" customHeight="1" x14ac:dyDescent="0.2"/>
    <row r="3156" ht="26.25" customHeight="1" x14ac:dyDescent="0.2"/>
    <row r="3157" ht="26.25" customHeight="1" x14ac:dyDescent="0.2"/>
    <row r="3158" ht="26.25" customHeight="1" x14ac:dyDescent="0.2"/>
    <row r="3159" ht="26.25" customHeight="1" x14ac:dyDescent="0.2"/>
    <row r="3160" ht="26.25" customHeight="1" x14ac:dyDescent="0.2"/>
    <row r="3161" ht="26.25" customHeight="1" x14ac:dyDescent="0.2"/>
    <row r="3162" ht="26.25" customHeight="1" x14ac:dyDescent="0.2"/>
    <row r="3163" ht="26.25" customHeight="1" x14ac:dyDescent="0.2"/>
    <row r="3164" ht="26.25" customHeight="1" x14ac:dyDescent="0.2"/>
    <row r="3165" ht="26.25" customHeight="1" x14ac:dyDescent="0.2"/>
    <row r="3166" ht="26.25" customHeight="1" x14ac:dyDescent="0.2"/>
    <row r="3167" ht="26.25" customHeight="1" x14ac:dyDescent="0.2"/>
    <row r="3168" ht="26.25" customHeight="1" x14ac:dyDescent="0.2"/>
    <row r="3169" ht="26.25" customHeight="1" x14ac:dyDescent="0.2"/>
    <row r="3170" ht="26.25" customHeight="1" x14ac:dyDescent="0.2"/>
    <row r="3171" ht="26.25" customHeight="1" x14ac:dyDescent="0.2"/>
    <row r="3172" ht="26.25" customHeight="1" x14ac:dyDescent="0.2"/>
    <row r="3173" ht="26.25" customHeight="1" x14ac:dyDescent="0.2"/>
    <row r="3174" ht="26.25" customHeight="1" x14ac:dyDescent="0.2"/>
    <row r="3175" ht="26.25" customHeight="1" x14ac:dyDescent="0.2"/>
    <row r="3176" ht="26.25" customHeight="1" x14ac:dyDescent="0.2"/>
    <row r="3177" ht="26.25" customHeight="1" x14ac:dyDescent="0.2"/>
    <row r="3178" ht="26.25" customHeight="1" x14ac:dyDescent="0.2"/>
    <row r="3179" ht="26.25" customHeight="1" x14ac:dyDescent="0.2"/>
    <row r="3180" ht="26.25" customHeight="1" x14ac:dyDescent="0.2"/>
    <row r="3181" ht="26.25" customHeight="1" x14ac:dyDescent="0.2"/>
    <row r="3182" ht="26.25" customHeight="1" x14ac:dyDescent="0.2"/>
    <row r="3183" ht="26.25" customHeight="1" x14ac:dyDescent="0.2"/>
    <row r="3184" ht="26.25" customHeight="1" x14ac:dyDescent="0.2"/>
    <row r="3185" ht="26.25" customHeight="1" x14ac:dyDescent="0.2"/>
    <row r="3186" ht="26.25" customHeight="1" x14ac:dyDescent="0.2"/>
    <row r="3187" ht="26.25" customHeight="1" x14ac:dyDescent="0.2"/>
    <row r="3188" ht="26.25" customHeight="1" x14ac:dyDescent="0.2"/>
    <row r="3189" ht="26.25" customHeight="1" x14ac:dyDescent="0.2"/>
    <row r="3190" ht="26.25" customHeight="1" x14ac:dyDescent="0.2"/>
    <row r="3191" ht="26.25" customHeight="1" x14ac:dyDescent="0.2"/>
    <row r="3192" ht="26.25" customHeight="1" x14ac:dyDescent="0.2"/>
    <row r="3193" ht="26.25" customHeight="1" x14ac:dyDescent="0.2"/>
    <row r="3194" ht="26.25" customHeight="1" x14ac:dyDescent="0.2"/>
    <row r="3195" ht="26.25" customHeight="1" x14ac:dyDescent="0.2"/>
    <row r="3196" ht="26.25" customHeight="1" x14ac:dyDescent="0.2"/>
    <row r="3197" ht="26.25" customHeight="1" x14ac:dyDescent="0.2"/>
    <row r="3198" ht="26.25" customHeight="1" x14ac:dyDescent="0.2"/>
    <row r="3199" ht="26.25" customHeight="1" x14ac:dyDescent="0.2"/>
    <row r="3200" ht="26.25" customHeight="1" x14ac:dyDescent="0.2"/>
    <row r="3201" ht="26.25" customHeight="1" x14ac:dyDescent="0.2"/>
    <row r="3202" ht="26.25" customHeight="1" x14ac:dyDescent="0.2"/>
    <row r="3203" ht="26.25" customHeight="1" x14ac:dyDescent="0.2"/>
    <row r="3204" ht="26.25" customHeight="1" x14ac:dyDescent="0.2"/>
    <row r="3205" ht="26.25" customHeight="1" x14ac:dyDescent="0.2"/>
    <row r="3206" ht="26.25" customHeight="1" x14ac:dyDescent="0.2"/>
    <row r="3207" ht="26.25" customHeight="1" x14ac:dyDescent="0.2"/>
    <row r="3208" ht="26.25" customHeight="1" x14ac:dyDescent="0.2"/>
    <row r="3209" ht="26.25" customHeight="1" x14ac:dyDescent="0.2"/>
    <row r="3210" ht="26.25" customHeight="1" x14ac:dyDescent="0.2"/>
    <row r="3211" ht="26.25" customHeight="1" x14ac:dyDescent="0.2"/>
    <row r="3212" ht="26.25" customHeight="1" x14ac:dyDescent="0.2"/>
    <row r="3213" ht="26.25" customHeight="1" x14ac:dyDescent="0.2"/>
    <row r="3214" ht="26.25" customHeight="1" x14ac:dyDescent="0.2"/>
    <row r="3215" ht="26.25" customHeight="1" x14ac:dyDescent="0.2"/>
    <row r="3216" ht="26.25" customHeight="1" x14ac:dyDescent="0.2"/>
    <row r="3217" ht="26.25" customHeight="1" x14ac:dyDescent="0.2"/>
    <row r="3218" ht="26.25" customHeight="1" x14ac:dyDescent="0.2"/>
    <row r="3219" ht="26.25" customHeight="1" x14ac:dyDescent="0.2"/>
    <row r="3220" ht="26.25" customHeight="1" x14ac:dyDescent="0.2"/>
    <row r="3221" ht="26.25" customHeight="1" x14ac:dyDescent="0.2"/>
    <row r="3222" ht="26.25" customHeight="1" x14ac:dyDescent="0.2"/>
    <row r="3223" ht="26.25" customHeight="1" x14ac:dyDescent="0.2"/>
    <row r="3224" ht="26.25" customHeight="1" x14ac:dyDescent="0.2"/>
    <row r="3225" ht="26.25" customHeight="1" x14ac:dyDescent="0.2"/>
    <row r="3226" ht="26.25" customHeight="1" x14ac:dyDescent="0.2"/>
    <row r="3227" ht="26.25" customHeight="1" x14ac:dyDescent="0.2"/>
    <row r="3228" ht="26.25" customHeight="1" x14ac:dyDescent="0.2"/>
    <row r="3229" ht="26.25" customHeight="1" x14ac:dyDescent="0.2"/>
    <row r="3230" ht="26.25" customHeight="1" x14ac:dyDescent="0.2"/>
    <row r="3231" ht="26.25" customHeight="1" x14ac:dyDescent="0.2"/>
    <row r="3232" ht="26.25" customHeight="1" x14ac:dyDescent="0.2"/>
    <row r="3233" ht="26.25" customHeight="1" x14ac:dyDescent="0.2"/>
    <row r="3234" ht="26.25" customHeight="1" x14ac:dyDescent="0.2"/>
    <row r="3235" ht="26.25" customHeight="1" x14ac:dyDescent="0.2"/>
    <row r="3236" ht="26.25" customHeight="1" x14ac:dyDescent="0.2"/>
    <row r="3237" ht="26.25" customHeight="1" x14ac:dyDescent="0.2"/>
    <row r="3238" ht="26.25" customHeight="1" x14ac:dyDescent="0.2"/>
    <row r="3239" ht="26.25" customHeight="1" x14ac:dyDescent="0.2"/>
    <row r="3240" ht="26.25" customHeight="1" x14ac:dyDescent="0.2"/>
    <row r="3241" ht="26.25" customHeight="1" x14ac:dyDescent="0.2"/>
    <row r="3242" ht="26.25" customHeight="1" x14ac:dyDescent="0.2"/>
    <row r="3243" ht="26.25" customHeight="1" x14ac:dyDescent="0.2"/>
    <row r="3244" ht="26.25" customHeight="1" x14ac:dyDescent="0.2"/>
    <row r="3245" ht="26.25" customHeight="1" x14ac:dyDescent="0.2"/>
    <row r="3246" ht="26.25" customHeight="1" x14ac:dyDescent="0.2"/>
    <row r="3247" ht="26.25" customHeight="1" x14ac:dyDescent="0.2"/>
    <row r="3248" ht="26.25" customHeight="1" x14ac:dyDescent="0.2"/>
    <row r="3249" ht="26.25" customHeight="1" x14ac:dyDescent="0.2"/>
    <row r="3250" ht="26.25" customHeight="1" x14ac:dyDescent="0.2"/>
    <row r="3251" ht="26.25" customHeight="1" x14ac:dyDescent="0.2"/>
    <row r="3252" ht="26.25" customHeight="1" x14ac:dyDescent="0.2"/>
    <row r="3253" ht="26.25" customHeight="1" x14ac:dyDescent="0.2"/>
    <row r="3254" ht="26.25" customHeight="1" x14ac:dyDescent="0.2"/>
    <row r="3255" ht="26.25" customHeight="1" x14ac:dyDescent="0.2"/>
    <row r="3256" ht="26.25" customHeight="1" x14ac:dyDescent="0.2"/>
    <row r="3257" ht="26.25" customHeight="1" x14ac:dyDescent="0.2"/>
    <row r="3258" ht="26.25" customHeight="1" x14ac:dyDescent="0.2"/>
    <row r="3259" ht="26.25" customHeight="1" x14ac:dyDescent="0.2"/>
    <row r="3260" ht="26.25" customHeight="1" x14ac:dyDescent="0.2"/>
    <row r="3261" ht="26.25" customHeight="1" x14ac:dyDescent="0.2"/>
    <row r="3262" ht="26.25" customHeight="1" x14ac:dyDescent="0.2"/>
    <row r="3263" ht="26.25" customHeight="1" x14ac:dyDescent="0.2"/>
    <row r="3264" ht="26.25" customHeight="1" x14ac:dyDescent="0.2"/>
    <row r="3265" ht="26.25" customHeight="1" x14ac:dyDescent="0.2"/>
    <row r="3266" ht="26.25" customHeight="1" x14ac:dyDescent="0.2"/>
    <row r="3267" ht="26.25" customHeight="1" x14ac:dyDescent="0.2"/>
    <row r="3268" ht="26.25" customHeight="1" x14ac:dyDescent="0.2"/>
    <row r="3269" ht="26.25" customHeight="1" x14ac:dyDescent="0.2"/>
    <row r="3270" ht="26.25" customHeight="1" x14ac:dyDescent="0.2"/>
    <row r="3271" ht="26.25" customHeight="1" x14ac:dyDescent="0.2"/>
    <row r="3272" ht="26.25" customHeight="1" x14ac:dyDescent="0.2"/>
    <row r="3273" ht="26.25" customHeight="1" x14ac:dyDescent="0.2"/>
    <row r="3274" ht="26.25" customHeight="1" x14ac:dyDescent="0.2"/>
    <row r="3275" ht="26.25" customHeight="1" x14ac:dyDescent="0.2"/>
    <row r="3276" ht="26.25" customHeight="1" x14ac:dyDescent="0.2"/>
    <row r="3277" ht="26.25" customHeight="1" x14ac:dyDescent="0.2"/>
    <row r="3278" ht="26.25" customHeight="1" x14ac:dyDescent="0.2"/>
    <row r="3279" ht="26.25" customHeight="1" x14ac:dyDescent="0.2"/>
    <row r="3280" ht="26.25" customHeight="1" x14ac:dyDescent="0.2"/>
    <row r="3281" ht="26.25" customHeight="1" x14ac:dyDescent="0.2"/>
    <row r="3282" ht="26.25" customHeight="1" x14ac:dyDescent="0.2"/>
    <row r="3283" ht="26.25" customHeight="1" x14ac:dyDescent="0.2"/>
    <row r="3284" ht="26.25" customHeight="1" x14ac:dyDescent="0.2"/>
    <row r="3285" ht="26.25" customHeight="1" x14ac:dyDescent="0.2"/>
    <row r="3286" ht="26.25" customHeight="1" x14ac:dyDescent="0.2"/>
    <row r="3287" ht="26.25" customHeight="1" x14ac:dyDescent="0.2"/>
    <row r="3288" ht="26.25" customHeight="1" x14ac:dyDescent="0.2"/>
    <row r="3289" ht="26.25" customHeight="1" x14ac:dyDescent="0.2"/>
    <row r="3290" ht="26.25" customHeight="1" x14ac:dyDescent="0.2"/>
    <row r="3291" ht="26.25" customHeight="1" x14ac:dyDescent="0.2"/>
    <row r="3292" ht="26.25" customHeight="1" x14ac:dyDescent="0.2"/>
    <row r="3293" ht="26.25" customHeight="1" x14ac:dyDescent="0.2"/>
    <row r="3294" ht="26.25" customHeight="1" x14ac:dyDescent="0.2"/>
    <row r="3295" ht="26.25" customHeight="1" x14ac:dyDescent="0.2"/>
    <row r="3296" ht="26.25" customHeight="1" x14ac:dyDescent="0.2"/>
    <row r="3297" ht="26.25" customHeight="1" x14ac:dyDescent="0.2"/>
    <row r="3298" ht="26.25" customHeight="1" x14ac:dyDescent="0.2"/>
    <row r="3299" ht="26.25" customHeight="1" x14ac:dyDescent="0.2"/>
    <row r="3300" ht="26.25" customHeight="1" x14ac:dyDescent="0.2"/>
    <row r="3301" ht="26.25" customHeight="1" x14ac:dyDescent="0.2"/>
    <row r="3302" ht="26.25" customHeight="1" x14ac:dyDescent="0.2"/>
    <row r="3303" ht="26.25" customHeight="1" x14ac:dyDescent="0.2"/>
    <row r="3304" ht="26.25" customHeight="1" x14ac:dyDescent="0.2"/>
    <row r="3305" ht="26.25" customHeight="1" x14ac:dyDescent="0.2"/>
    <row r="3306" ht="26.25" customHeight="1" x14ac:dyDescent="0.2"/>
    <row r="3307" ht="26.25" customHeight="1" x14ac:dyDescent="0.2"/>
    <row r="3308" ht="26.25" customHeight="1" x14ac:dyDescent="0.2"/>
    <row r="3309" ht="26.25" customHeight="1" x14ac:dyDescent="0.2"/>
    <row r="3310" ht="26.25" customHeight="1" x14ac:dyDescent="0.2"/>
    <row r="3311" ht="26.25" customHeight="1" x14ac:dyDescent="0.2"/>
    <row r="3312" ht="26.25" customHeight="1" x14ac:dyDescent="0.2"/>
    <row r="3313" ht="26.25" customHeight="1" x14ac:dyDescent="0.2"/>
    <row r="3314" ht="26.25" customHeight="1" x14ac:dyDescent="0.2"/>
    <row r="3315" ht="26.25" customHeight="1" x14ac:dyDescent="0.2"/>
    <row r="3316" ht="26.25" customHeight="1" x14ac:dyDescent="0.2"/>
    <row r="3317" ht="26.25" customHeight="1" x14ac:dyDescent="0.2"/>
    <row r="3318" ht="26.25" customHeight="1" x14ac:dyDescent="0.2"/>
    <row r="3319" ht="26.25" customHeight="1" x14ac:dyDescent="0.2"/>
    <row r="3320" ht="26.25" customHeight="1" x14ac:dyDescent="0.2"/>
    <row r="3321" ht="26.25" customHeight="1" x14ac:dyDescent="0.2"/>
    <row r="3322" ht="26.25" customHeight="1" x14ac:dyDescent="0.2"/>
    <row r="3323" ht="26.25" customHeight="1" x14ac:dyDescent="0.2"/>
    <row r="3324" ht="26.25" customHeight="1" x14ac:dyDescent="0.2"/>
    <row r="3325" ht="26.25" customHeight="1" x14ac:dyDescent="0.2"/>
    <row r="3326" ht="26.25" customHeight="1" x14ac:dyDescent="0.2"/>
    <row r="3327" ht="26.25" customHeight="1" x14ac:dyDescent="0.2"/>
    <row r="3328" ht="26.25" customHeight="1" x14ac:dyDescent="0.2"/>
    <row r="3329" ht="26.25" customHeight="1" x14ac:dyDescent="0.2"/>
    <row r="3330" ht="26.25" customHeight="1" x14ac:dyDescent="0.2"/>
    <row r="3331" ht="26.25" customHeight="1" x14ac:dyDescent="0.2"/>
    <row r="3332" ht="26.25" customHeight="1" x14ac:dyDescent="0.2"/>
    <row r="3333" ht="26.25" customHeight="1" x14ac:dyDescent="0.2"/>
    <row r="3334" ht="26.25" customHeight="1" x14ac:dyDescent="0.2"/>
    <row r="3335" ht="26.25" customHeight="1" x14ac:dyDescent="0.2"/>
    <row r="3336" ht="26.25" customHeight="1" x14ac:dyDescent="0.2"/>
    <row r="3337" ht="26.25" customHeight="1" x14ac:dyDescent="0.2"/>
    <row r="3338" ht="26.25" customHeight="1" x14ac:dyDescent="0.2"/>
    <row r="3339" ht="26.25" customHeight="1" x14ac:dyDescent="0.2"/>
    <row r="3340" ht="26.25" customHeight="1" x14ac:dyDescent="0.2"/>
    <row r="3341" ht="26.25" customHeight="1" x14ac:dyDescent="0.2"/>
    <row r="3342" ht="26.25" customHeight="1" x14ac:dyDescent="0.2"/>
    <row r="3343" ht="26.25" customHeight="1" x14ac:dyDescent="0.2"/>
    <row r="3344" ht="26.25" customHeight="1" x14ac:dyDescent="0.2"/>
    <row r="3345" ht="26.25" customHeight="1" x14ac:dyDescent="0.2"/>
    <row r="3346" ht="26.25" customHeight="1" x14ac:dyDescent="0.2"/>
    <row r="3347" ht="26.25" customHeight="1" x14ac:dyDescent="0.2"/>
    <row r="3348" ht="26.25" customHeight="1" x14ac:dyDescent="0.2"/>
    <row r="3349" ht="26.25" customHeight="1" x14ac:dyDescent="0.2"/>
    <row r="3350" ht="26.25" customHeight="1" x14ac:dyDescent="0.2"/>
    <row r="3351" ht="26.25" customHeight="1" x14ac:dyDescent="0.2"/>
    <row r="3352" ht="26.25" customHeight="1" x14ac:dyDescent="0.2"/>
    <row r="3353" ht="26.25" customHeight="1" x14ac:dyDescent="0.2"/>
    <row r="3354" ht="26.25" customHeight="1" x14ac:dyDescent="0.2"/>
    <row r="3355" ht="26.25" customHeight="1" x14ac:dyDescent="0.2"/>
    <row r="3356" ht="26.25" customHeight="1" x14ac:dyDescent="0.2"/>
    <row r="3357" ht="26.25" customHeight="1" x14ac:dyDescent="0.2"/>
    <row r="3358" ht="26.25" customHeight="1" x14ac:dyDescent="0.2"/>
    <row r="3359" ht="26.25" customHeight="1" x14ac:dyDescent="0.2"/>
    <row r="3360" ht="26.25" customHeight="1" x14ac:dyDescent="0.2"/>
    <row r="3361" ht="26.25" customHeight="1" x14ac:dyDescent="0.2"/>
    <row r="3362" ht="26.25" customHeight="1" x14ac:dyDescent="0.2"/>
    <row r="3363" ht="26.25" customHeight="1" x14ac:dyDescent="0.2"/>
    <row r="3364" ht="26.25" customHeight="1" x14ac:dyDescent="0.2"/>
    <row r="3365" ht="26.25" customHeight="1" x14ac:dyDescent="0.2"/>
    <row r="3366" ht="26.25" customHeight="1" x14ac:dyDescent="0.2"/>
    <row r="3367" ht="26.25" customHeight="1" x14ac:dyDescent="0.2"/>
    <row r="3368" ht="26.25" customHeight="1" x14ac:dyDescent="0.2"/>
    <row r="3369" ht="26.25" customHeight="1" x14ac:dyDescent="0.2"/>
    <row r="3370" ht="26.25" customHeight="1" x14ac:dyDescent="0.2"/>
    <row r="3371" ht="26.25" customHeight="1" x14ac:dyDescent="0.2"/>
    <row r="3372" ht="26.25" customHeight="1" x14ac:dyDescent="0.2"/>
    <row r="3373" ht="26.25" customHeight="1" x14ac:dyDescent="0.2"/>
    <row r="3374" ht="26.25" customHeight="1" x14ac:dyDescent="0.2"/>
    <row r="3375" ht="26.25" customHeight="1" x14ac:dyDescent="0.2"/>
    <row r="3376" ht="26.25" customHeight="1" x14ac:dyDescent="0.2"/>
    <row r="3377" ht="26.25" customHeight="1" x14ac:dyDescent="0.2"/>
    <row r="3378" ht="26.25" customHeight="1" x14ac:dyDescent="0.2"/>
    <row r="3379" ht="26.25" customHeight="1" x14ac:dyDescent="0.2"/>
    <row r="3380" ht="26.25" customHeight="1" x14ac:dyDescent="0.2"/>
    <row r="3381" ht="26.25" customHeight="1" x14ac:dyDescent="0.2"/>
    <row r="3382" ht="26.25" customHeight="1" x14ac:dyDescent="0.2"/>
    <row r="3383" ht="26.25" customHeight="1" x14ac:dyDescent="0.2"/>
    <row r="3384" ht="26.25" customHeight="1" x14ac:dyDescent="0.2"/>
    <row r="3385" ht="26.25" customHeight="1" x14ac:dyDescent="0.2"/>
    <row r="3386" ht="26.25" customHeight="1" x14ac:dyDescent="0.2"/>
    <row r="3387" ht="26.25" customHeight="1" x14ac:dyDescent="0.2"/>
    <row r="3388" ht="26.25" customHeight="1" x14ac:dyDescent="0.2"/>
    <row r="3389" ht="26.25" customHeight="1" x14ac:dyDescent="0.2"/>
    <row r="3390" ht="26.25" customHeight="1" x14ac:dyDescent="0.2"/>
    <row r="3391" ht="26.25" customHeight="1" x14ac:dyDescent="0.2"/>
    <row r="3392" ht="26.25" customHeight="1" x14ac:dyDescent="0.2"/>
    <row r="3393" ht="26.25" customHeight="1" x14ac:dyDescent="0.2"/>
    <row r="3394" ht="26.25" customHeight="1" x14ac:dyDescent="0.2"/>
    <row r="3395" ht="26.25" customHeight="1" x14ac:dyDescent="0.2"/>
    <row r="3396" ht="26.25" customHeight="1" x14ac:dyDescent="0.2"/>
    <row r="3397" ht="26.25" customHeight="1" x14ac:dyDescent="0.2"/>
    <row r="3398" ht="26.25" customHeight="1" x14ac:dyDescent="0.2"/>
    <row r="3399" ht="26.25" customHeight="1" x14ac:dyDescent="0.2"/>
    <row r="3400" ht="26.25" customHeight="1" x14ac:dyDescent="0.2"/>
    <row r="3401" ht="26.25" customHeight="1" x14ac:dyDescent="0.2"/>
    <row r="3402" ht="26.25" customHeight="1" x14ac:dyDescent="0.2"/>
    <row r="3403" ht="26.25" customHeight="1" x14ac:dyDescent="0.2"/>
    <row r="3404" ht="26.25" customHeight="1" x14ac:dyDescent="0.2"/>
    <row r="3405" ht="26.25" customHeight="1" x14ac:dyDescent="0.2"/>
    <row r="3406" ht="26.25" customHeight="1" x14ac:dyDescent="0.2"/>
    <row r="3407" ht="26.25" customHeight="1" x14ac:dyDescent="0.2"/>
    <row r="3408" ht="26.25" customHeight="1" x14ac:dyDescent="0.2"/>
    <row r="3409" ht="26.25" customHeight="1" x14ac:dyDescent="0.2"/>
    <row r="3410" ht="26.25" customHeight="1" x14ac:dyDescent="0.2"/>
    <row r="3411" ht="26.25" customHeight="1" x14ac:dyDescent="0.2"/>
    <row r="3412" ht="26.25" customHeight="1" x14ac:dyDescent="0.2"/>
    <row r="3413" ht="26.25" customHeight="1" x14ac:dyDescent="0.2"/>
    <row r="3414" ht="26.25" customHeight="1" x14ac:dyDescent="0.2"/>
    <row r="3415" ht="26.25" customHeight="1" x14ac:dyDescent="0.2"/>
    <row r="3416" ht="26.25" customHeight="1" x14ac:dyDescent="0.2"/>
    <row r="3417" ht="26.25" customHeight="1" x14ac:dyDescent="0.2"/>
    <row r="3418" ht="26.25" customHeight="1" x14ac:dyDescent="0.2"/>
    <row r="3419" ht="26.25" customHeight="1" x14ac:dyDescent="0.2"/>
    <row r="3420" ht="26.25" customHeight="1" x14ac:dyDescent="0.2"/>
    <row r="3421" ht="26.25" customHeight="1" x14ac:dyDescent="0.2"/>
    <row r="3422" ht="26.25" customHeight="1" x14ac:dyDescent="0.2"/>
    <row r="3423" ht="26.25" customHeight="1" x14ac:dyDescent="0.2"/>
    <row r="3424" ht="26.25" customHeight="1" x14ac:dyDescent="0.2"/>
    <row r="3425" ht="26.25" customHeight="1" x14ac:dyDescent="0.2"/>
    <row r="3426" ht="26.25" customHeight="1" x14ac:dyDescent="0.2"/>
    <row r="3427" ht="26.25" customHeight="1" x14ac:dyDescent="0.2"/>
    <row r="3428" ht="26.25" customHeight="1" x14ac:dyDescent="0.2"/>
    <row r="3429" ht="26.25" customHeight="1" x14ac:dyDescent="0.2"/>
    <row r="3430" ht="26.25" customHeight="1" x14ac:dyDescent="0.2"/>
    <row r="3431" ht="26.25" customHeight="1" x14ac:dyDescent="0.2"/>
    <row r="3432" ht="26.25" customHeight="1" x14ac:dyDescent="0.2"/>
    <row r="3433" ht="26.25" customHeight="1" x14ac:dyDescent="0.2"/>
    <row r="3434" ht="26.25" customHeight="1" x14ac:dyDescent="0.2"/>
    <row r="3435" ht="26.25" customHeight="1" x14ac:dyDescent="0.2"/>
    <row r="3436" ht="26.25" customHeight="1" x14ac:dyDescent="0.2"/>
    <row r="3437" ht="26.25" customHeight="1" x14ac:dyDescent="0.2"/>
    <row r="3438" ht="26.25" customHeight="1" x14ac:dyDescent="0.2"/>
    <row r="3439" ht="26.25" customHeight="1" x14ac:dyDescent="0.2"/>
    <row r="3440" ht="26.25" customHeight="1" x14ac:dyDescent="0.2"/>
    <row r="3441" ht="26.25" customHeight="1" x14ac:dyDescent="0.2"/>
    <row r="3442" ht="26.25" customHeight="1" x14ac:dyDescent="0.2"/>
    <row r="3443" ht="26.25" customHeight="1" x14ac:dyDescent="0.2"/>
    <row r="3444" ht="26.25" customHeight="1" x14ac:dyDescent="0.2"/>
    <row r="3445" ht="26.25" customHeight="1" x14ac:dyDescent="0.2"/>
    <row r="3446" ht="26.25" customHeight="1" x14ac:dyDescent="0.2"/>
    <row r="3447" ht="26.25" customHeight="1" x14ac:dyDescent="0.2"/>
    <row r="3448" ht="26.25" customHeight="1" x14ac:dyDescent="0.2"/>
    <row r="3449" ht="26.25" customHeight="1" x14ac:dyDescent="0.2"/>
    <row r="3450" ht="26.25" customHeight="1" x14ac:dyDescent="0.2"/>
    <row r="3451" ht="26.25" customHeight="1" x14ac:dyDescent="0.2"/>
    <row r="3452" ht="26.25" customHeight="1" x14ac:dyDescent="0.2"/>
    <row r="3453" ht="26.25" customHeight="1" x14ac:dyDescent="0.2"/>
    <row r="3454" ht="26.25" customHeight="1" x14ac:dyDescent="0.2"/>
    <row r="3455" ht="26.25" customHeight="1" x14ac:dyDescent="0.2"/>
    <row r="3456" ht="26.25" customHeight="1" x14ac:dyDescent="0.2"/>
    <row r="3457" ht="26.25" customHeight="1" x14ac:dyDescent="0.2"/>
    <row r="3458" ht="26.25" customHeight="1" x14ac:dyDescent="0.2"/>
    <row r="3459" ht="26.25" customHeight="1" x14ac:dyDescent="0.2"/>
    <row r="3460" ht="26.25" customHeight="1" x14ac:dyDescent="0.2"/>
    <row r="3461" ht="26.25" customHeight="1" x14ac:dyDescent="0.2"/>
    <row r="3462" ht="26.25" customHeight="1" x14ac:dyDescent="0.2"/>
    <row r="3463" ht="26.25" customHeight="1" x14ac:dyDescent="0.2"/>
    <row r="3464" ht="26.25" customHeight="1" x14ac:dyDescent="0.2"/>
    <row r="3465" ht="26.25" customHeight="1" x14ac:dyDescent="0.2"/>
    <row r="3466" ht="26.25" customHeight="1" x14ac:dyDescent="0.2"/>
    <row r="3467" ht="26.25" customHeight="1" x14ac:dyDescent="0.2"/>
    <row r="3468" ht="26.25" customHeight="1" x14ac:dyDescent="0.2"/>
    <row r="3469" ht="26.25" customHeight="1" x14ac:dyDescent="0.2"/>
    <row r="3470" ht="26.25" customHeight="1" x14ac:dyDescent="0.2"/>
    <row r="3471" ht="26.25" customHeight="1" x14ac:dyDescent="0.2"/>
    <row r="3472" ht="26.25" customHeight="1" x14ac:dyDescent="0.2"/>
    <row r="3473" ht="26.25" customHeight="1" x14ac:dyDescent="0.2"/>
    <row r="3474" ht="26.25" customHeight="1" x14ac:dyDescent="0.2"/>
    <row r="3475" ht="26.25" customHeight="1" x14ac:dyDescent="0.2"/>
    <row r="3476" ht="26.25" customHeight="1" x14ac:dyDescent="0.2"/>
    <row r="3477" ht="26.25" customHeight="1" x14ac:dyDescent="0.2"/>
    <row r="3478" ht="26.25" customHeight="1" x14ac:dyDescent="0.2"/>
    <row r="3479" ht="26.25" customHeight="1" x14ac:dyDescent="0.2"/>
    <row r="3480" ht="26.25" customHeight="1" x14ac:dyDescent="0.2"/>
    <row r="3481" ht="26.25" customHeight="1" x14ac:dyDescent="0.2"/>
    <row r="3482" ht="26.25" customHeight="1" x14ac:dyDescent="0.2"/>
    <row r="3483" ht="26.25" customHeight="1" x14ac:dyDescent="0.2"/>
    <row r="3484" ht="26.25" customHeight="1" x14ac:dyDescent="0.2"/>
    <row r="3485" ht="26.25" customHeight="1" x14ac:dyDescent="0.2"/>
    <row r="3486" ht="26.25" customHeight="1" x14ac:dyDescent="0.2"/>
    <row r="3487" ht="26.25" customHeight="1" x14ac:dyDescent="0.2"/>
    <row r="3488" ht="26.25" customHeight="1" x14ac:dyDescent="0.2"/>
    <row r="3489" ht="26.25" customHeight="1" x14ac:dyDescent="0.2"/>
    <row r="3490" ht="26.25" customHeight="1" x14ac:dyDescent="0.2"/>
    <row r="3491" ht="26.25" customHeight="1" x14ac:dyDescent="0.2"/>
    <row r="3492" ht="26.25" customHeight="1" x14ac:dyDescent="0.2"/>
    <row r="3493" ht="26.25" customHeight="1" x14ac:dyDescent="0.2"/>
    <row r="3494" ht="26.25" customHeight="1" x14ac:dyDescent="0.2"/>
    <row r="3495" ht="26.25" customHeight="1" x14ac:dyDescent="0.2"/>
    <row r="3496" ht="26.25" customHeight="1" x14ac:dyDescent="0.2"/>
    <row r="3497" ht="26.25" customHeight="1" x14ac:dyDescent="0.2"/>
    <row r="3498" ht="26.25" customHeight="1" x14ac:dyDescent="0.2"/>
    <row r="3499" ht="26.25" customHeight="1" x14ac:dyDescent="0.2"/>
    <row r="3500" ht="26.25" customHeight="1" x14ac:dyDescent="0.2"/>
    <row r="3501" ht="26.25" customHeight="1" x14ac:dyDescent="0.2"/>
    <row r="3502" ht="26.25" customHeight="1" x14ac:dyDescent="0.2"/>
    <row r="3503" ht="26.25" customHeight="1" x14ac:dyDescent="0.2"/>
    <row r="3504" ht="26.25" customHeight="1" x14ac:dyDescent="0.2"/>
    <row r="3505" ht="26.25" customHeight="1" x14ac:dyDescent="0.2"/>
    <row r="3506" ht="26.25" customHeight="1" x14ac:dyDescent="0.2"/>
    <row r="3507" ht="26.25" customHeight="1" x14ac:dyDescent="0.2"/>
    <row r="3508" ht="26.25" customHeight="1" x14ac:dyDescent="0.2"/>
    <row r="3509" ht="26.25" customHeight="1" x14ac:dyDescent="0.2"/>
    <row r="3510" ht="26.25" customHeight="1" x14ac:dyDescent="0.2"/>
    <row r="3511" ht="26.25" customHeight="1" x14ac:dyDescent="0.2"/>
    <row r="3512" ht="26.25" customHeight="1" x14ac:dyDescent="0.2"/>
    <row r="3513" ht="26.25" customHeight="1" x14ac:dyDescent="0.2"/>
    <row r="3514" ht="26.25" customHeight="1" x14ac:dyDescent="0.2"/>
    <row r="3515" ht="26.25" customHeight="1" x14ac:dyDescent="0.2"/>
    <row r="3516" ht="26.25" customHeight="1" x14ac:dyDescent="0.2"/>
    <row r="3517" ht="26.25" customHeight="1" x14ac:dyDescent="0.2"/>
    <row r="3518" ht="26.25" customHeight="1" x14ac:dyDescent="0.2"/>
    <row r="3519" ht="26.25" customHeight="1" x14ac:dyDescent="0.2"/>
    <row r="3520" ht="26.25" customHeight="1" x14ac:dyDescent="0.2"/>
    <row r="3521" ht="26.25" customHeight="1" x14ac:dyDescent="0.2"/>
    <row r="3522" ht="26.25" customHeight="1" x14ac:dyDescent="0.2"/>
    <row r="3523" ht="26.25" customHeight="1" x14ac:dyDescent="0.2"/>
    <row r="3524" ht="26.25" customHeight="1" x14ac:dyDescent="0.2"/>
    <row r="3525" ht="26.25" customHeight="1" x14ac:dyDescent="0.2"/>
    <row r="3526" ht="26.25" customHeight="1" x14ac:dyDescent="0.2"/>
    <row r="3527" ht="26.25" customHeight="1" x14ac:dyDescent="0.2"/>
    <row r="3528" ht="26.25" customHeight="1" x14ac:dyDescent="0.2"/>
    <row r="3529" ht="26.25" customHeight="1" x14ac:dyDescent="0.2"/>
    <row r="3530" ht="26.25" customHeight="1" x14ac:dyDescent="0.2"/>
    <row r="3531" ht="26.25" customHeight="1" x14ac:dyDescent="0.2"/>
    <row r="3532" ht="26.25" customHeight="1" x14ac:dyDescent="0.2"/>
    <row r="3533" ht="26.25" customHeight="1" x14ac:dyDescent="0.2"/>
    <row r="3534" ht="26.25" customHeight="1" x14ac:dyDescent="0.2"/>
    <row r="3535" ht="26.25" customHeight="1" x14ac:dyDescent="0.2"/>
    <row r="3536" ht="26.25" customHeight="1" x14ac:dyDescent="0.2"/>
    <row r="3537" ht="26.25" customHeight="1" x14ac:dyDescent="0.2"/>
    <row r="3538" ht="26.25" customHeight="1" x14ac:dyDescent="0.2"/>
    <row r="3539" ht="26.25" customHeight="1" x14ac:dyDescent="0.2"/>
    <row r="3540" ht="26.25" customHeight="1" x14ac:dyDescent="0.2"/>
    <row r="3541" ht="26.25" customHeight="1" x14ac:dyDescent="0.2"/>
    <row r="3542" ht="26.25" customHeight="1" x14ac:dyDescent="0.2"/>
    <row r="3543" ht="26.25" customHeight="1" x14ac:dyDescent="0.2"/>
    <row r="3544" ht="26.25" customHeight="1" x14ac:dyDescent="0.2"/>
    <row r="3545" ht="26.25" customHeight="1" x14ac:dyDescent="0.2"/>
    <row r="3546" ht="26.25" customHeight="1" x14ac:dyDescent="0.2"/>
    <row r="3547" ht="26.25" customHeight="1" x14ac:dyDescent="0.2"/>
    <row r="3548" ht="26.25" customHeight="1" x14ac:dyDescent="0.2"/>
    <row r="3549" ht="26.25" customHeight="1" x14ac:dyDescent="0.2"/>
    <row r="3550" ht="26.25" customHeight="1" x14ac:dyDescent="0.2"/>
    <row r="3551" ht="26.25" customHeight="1" x14ac:dyDescent="0.2"/>
    <row r="3552" ht="26.25" customHeight="1" x14ac:dyDescent="0.2"/>
    <row r="3553" ht="26.25" customHeight="1" x14ac:dyDescent="0.2"/>
    <row r="3554" ht="26.25" customHeight="1" x14ac:dyDescent="0.2"/>
    <row r="3555" ht="26.25" customHeight="1" x14ac:dyDescent="0.2"/>
    <row r="3556" ht="26.25" customHeight="1" x14ac:dyDescent="0.2"/>
    <row r="3557" ht="26.25" customHeight="1" x14ac:dyDescent="0.2"/>
    <row r="3558" ht="26.25" customHeight="1" x14ac:dyDescent="0.2"/>
    <row r="3559" ht="26.25" customHeight="1" x14ac:dyDescent="0.2"/>
    <row r="3560" ht="26.25" customHeight="1" x14ac:dyDescent="0.2"/>
    <row r="3561" ht="26.25" customHeight="1" x14ac:dyDescent="0.2"/>
    <row r="3562" ht="26.25" customHeight="1" x14ac:dyDescent="0.2"/>
    <row r="3563" ht="26.25" customHeight="1" x14ac:dyDescent="0.2"/>
    <row r="3564" ht="26.25" customHeight="1" x14ac:dyDescent="0.2"/>
    <row r="3565" ht="26.25" customHeight="1" x14ac:dyDescent="0.2"/>
    <row r="3566" ht="26.25" customHeight="1" x14ac:dyDescent="0.2"/>
    <row r="3567" ht="26.25" customHeight="1" x14ac:dyDescent="0.2"/>
    <row r="3568" ht="26.25" customHeight="1" x14ac:dyDescent="0.2"/>
    <row r="3569" ht="26.25" customHeight="1" x14ac:dyDescent="0.2"/>
    <row r="3570" ht="26.25" customHeight="1" x14ac:dyDescent="0.2"/>
    <row r="3571" ht="26.25" customHeight="1" x14ac:dyDescent="0.2"/>
    <row r="3572" ht="26.25" customHeight="1" x14ac:dyDescent="0.2"/>
    <row r="3573" ht="26.25" customHeight="1" x14ac:dyDescent="0.2"/>
    <row r="3574" ht="26.25" customHeight="1" x14ac:dyDescent="0.2"/>
    <row r="3575" ht="26.25" customHeight="1" x14ac:dyDescent="0.2"/>
    <row r="3576" ht="26.25" customHeight="1" x14ac:dyDescent="0.2"/>
    <row r="3577" ht="26.25" customHeight="1" x14ac:dyDescent="0.2"/>
    <row r="3578" ht="26.25" customHeight="1" x14ac:dyDescent="0.2"/>
    <row r="3579" ht="26.25" customHeight="1" x14ac:dyDescent="0.2"/>
    <row r="3580" ht="26.25" customHeight="1" x14ac:dyDescent="0.2"/>
    <row r="3581" ht="26.25" customHeight="1" x14ac:dyDescent="0.2"/>
    <row r="3582" ht="26.25" customHeight="1" x14ac:dyDescent="0.2"/>
    <row r="3583" ht="26.25" customHeight="1" x14ac:dyDescent="0.2"/>
    <row r="3584" ht="26.25" customHeight="1" x14ac:dyDescent="0.2"/>
    <row r="3585" ht="26.25" customHeight="1" x14ac:dyDescent="0.2"/>
    <row r="3586" ht="26.25" customHeight="1" x14ac:dyDescent="0.2"/>
    <row r="3587" ht="26.25" customHeight="1" x14ac:dyDescent="0.2"/>
    <row r="3588" ht="26.25" customHeight="1" x14ac:dyDescent="0.2"/>
    <row r="3589" ht="26.25" customHeight="1" x14ac:dyDescent="0.2"/>
    <row r="3590" ht="26.25" customHeight="1" x14ac:dyDescent="0.2"/>
    <row r="3591" ht="26.25" customHeight="1" x14ac:dyDescent="0.2"/>
    <row r="3592" ht="26.25" customHeight="1" x14ac:dyDescent="0.2"/>
    <row r="3593" ht="26.25" customHeight="1" x14ac:dyDescent="0.2"/>
    <row r="3594" ht="26.25" customHeight="1" x14ac:dyDescent="0.2"/>
    <row r="3595" ht="26.25" customHeight="1" x14ac:dyDescent="0.2"/>
    <row r="3596" ht="26.25" customHeight="1" x14ac:dyDescent="0.2"/>
    <row r="3597" ht="26.25" customHeight="1" x14ac:dyDescent="0.2"/>
    <row r="3598" ht="26.25" customHeight="1" x14ac:dyDescent="0.2"/>
    <row r="3599" ht="26.25" customHeight="1" x14ac:dyDescent="0.2"/>
    <row r="3600" ht="26.25" customHeight="1" x14ac:dyDescent="0.2"/>
    <row r="3601" ht="26.25" customHeight="1" x14ac:dyDescent="0.2"/>
    <row r="3602" ht="26.25" customHeight="1" x14ac:dyDescent="0.2"/>
    <row r="3603" ht="26.25" customHeight="1" x14ac:dyDescent="0.2"/>
    <row r="3604" ht="26.25" customHeight="1" x14ac:dyDescent="0.2"/>
    <row r="3605" ht="26.25" customHeight="1" x14ac:dyDescent="0.2"/>
    <row r="3606" ht="26.25" customHeight="1" x14ac:dyDescent="0.2"/>
    <row r="3607" ht="26.25" customHeight="1" x14ac:dyDescent="0.2"/>
    <row r="3608" ht="26.25" customHeight="1" x14ac:dyDescent="0.2"/>
    <row r="3609" ht="26.25" customHeight="1" x14ac:dyDescent="0.2"/>
    <row r="3610" ht="26.25" customHeight="1" x14ac:dyDescent="0.2"/>
    <row r="3611" ht="26.25" customHeight="1" x14ac:dyDescent="0.2"/>
    <row r="3612" ht="26.25" customHeight="1" x14ac:dyDescent="0.2"/>
    <row r="3613" ht="26.25" customHeight="1" x14ac:dyDescent="0.2"/>
    <row r="3614" ht="26.25" customHeight="1" x14ac:dyDescent="0.2"/>
    <row r="3615" ht="26.25" customHeight="1" x14ac:dyDescent="0.2"/>
    <row r="3616" ht="26.25" customHeight="1" x14ac:dyDescent="0.2"/>
    <row r="3617" ht="26.25" customHeight="1" x14ac:dyDescent="0.2"/>
    <row r="3618" ht="26.25" customHeight="1" x14ac:dyDescent="0.2"/>
    <row r="3619" ht="26.25" customHeight="1" x14ac:dyDescent="0.2"/>
    <row r="3620" ht="26.25" customHeight="1" x14ac:dyDescent="0.2"/>
    <row r="3621" ht="26.25" customHeight="1" x14ac:dyDescent="0.2"/>
    <row r="3622" ht="26.25" customHeight="1" x14ac:dyDescent="0.2"/>
    <row r="3623" ht="26.25" customHeight="1" x14ac:dyDescent="0.2"/>
    <row r="3624" ht="26.25" customHeight="1" x14ac:dyDescent="0.2"/>
    <row r="3625" ht="26.25" customHeight="1" x14ac:dyDescent="0.2"/>
    <row r="3626" ht="26.25" customHeight="1" x14ac:dyDescent="0.2"/>
    <row r="3627" ht="26.25" customHeight="1" x14ac:dyDescent="0.2"/>
    <row r="3628" ht="26.25" customHeight="1" x14ac:dyDescent="0.2"/>
    <row r="3629" ht="26.25" customHeight="1" x14ac:dyDescent="0.2"/>
    <row r="3630" ht="26.25" customHeight="1" x14ac:dyDescent="0.2"/>
    <row r="3631" ht="26.25" customHeight="1" x14ac:dyDescent="0.2"/>
    <row r="3632" ht="26.25" customHeight="1" x14ac:dyDescent="0.2"/>
    <row r="3633" ht="26.25" customHeight="1" x14ac:dyDescent="0.2"/>
    <row r="3634" ht="26.25" customHeight="1" x14ac:dyDescent="0.2"/>
    <row r="3635" ht="26.25" customHeight="1" x14ac:dyDescent="0.2"/>
    <row r="3636" ht="26.25" customHeight="1" x14ac:dyDescent="0.2"/>
    <row r="3637" ht="26.25" customHeight="1" x14ac:dyDescent="0.2"/>
    <row r="3638" ht="26.25" customHeight="1" x14ac:dyDescent="0.2"/>
    <row r="3639" ht="26.25" customHeight="1" x14ac:dyDescent="0.2"/>
    <row r="3640" ht="26.25" customHeight="1" x14ac:dyDescent="0.2"/>
    <row r="3641" ht="26.25" customHeight="1" x14ac:dyDescent="0.2"/>
    <row r="3642" ht="26.25" customHeight="1" x14ac:dyDescent="0.2"/>
    <row r="3643" ht="26.25" customHeight="1" x14ac:dyDescent="0.2"/>
    <row r="3644" ht="26.25" customHeight="1" x14ac:dyDescent="0.2"/>
    <row r="3645" ht="26.25" customHeight="1" x14ac:dyDescent="0.2"/>
    <row r="3646" ht="26.25" customHeight="1" x14ac:dyDescent="0.2"/>
    <row r="3647" ht="26.25" customHeight="1" x14ac:dyDescent="0.2"/>
    <row r="3648" ht="26.25" customHeight="1" x14ac:dyDescent="0.2"/>
    <row r="3649" ht="26.25" customHeight="1" x14ac:dyDescent="0.2"/>
    <row r="3650" ht="26.25" customHeight="1" x14ac:dyDescent="0.2"/>
    <row r="3651" ht="26.25" customHeight="1" x14ac:dyDescent="0.2"/>
    <row r="3652" ht="26.25" customHeight="1" x14ac:dyDescent="0.2"/>
    <row r="3653" ht="26.25" customHeight="1" x14ac:dyDescent="0.2"/>
    <row r="3654" ht="26.25" customHeight="1" x14ac:dyDescent="0.2"/>
    <row r="3655" ht="26.25" customHeight="1" x14ac:dyDescent="0.2"/>
    <row r="3656" ht="26.25" customHeight="1" x14ac:dyDescent="0.2"/>
    <row r="3657" ht="26.25" customHeight="1" x14ac:dyDescent="0.2"/>
    <row r="3658" ht="26.25" customHeight="1" x14ac:dyDescent="0.2"/>
    <row r="3659" ht="26.25" customHeight="1" x14ac:dyDescent="0.2"/>
    <row r="3660" ht="26.25" customHeight="1" x14ac:dyDescent="0.2"/>
    <row r="3661" ht="26.25" customHeight="1" x14ac:dyDescent="0.2"/>
    <row r="3662" ht="26.25" customHeight="1" x14ac:dyDescent="0.2"/>
    <row r="3663" ht="26.25" customHeight="1" x14ac:dyDescent="0.2"/>
    <row r="3664" ht="26.25" customHeight="1" x14ac:dyDescent="0.2"/>
    <row r="3665" ht="26.25" customHeight="1" x14ac:dyDescent="0.2"/>
    <row r="3666" ht="26.25" customHeight="1" x14ac:dyDescent="0.2"/>
    <row r="3667" ht="26.25" customHeight="1" x14ac:dyDescent="0.2"/>
    <row r="3668" ht="26.25" customHeight="1" x14ac:dyDescent="0.2"/>
    <row r="3669" ht="26.25" customHeight="1" x14ac:dyDescent="0.2"/>
    <row r="3670" ht="26.25" customHeight="1" x14ac:dyDescent="0.2"/>
    <row r="3671" ht="26.25" customHeight="1" x14ac:dyDescent="0.2"/>
    <row r="3672" ht="26.25" customHeight="1" x14ac:dyDescent="0.2"/>
    <row r="3673" ht="26.25" customHeight="1" x14ac:dyDescent="0.2"/>
    <row r="3674" ht="26.25" customHeight="1" x14ac:dyDescent="0.2"/>
    <row r="3675" ht="26.25" customHeight="1" x14ac:dyDescent="0.2"/>
    <row r="3676" ht="26.25" customHeight="1" x14ac:dyDescent="0.2"/>
    <row r="3677" ht="26.25" customHeight="1" x14ac:dyDescent="0.2"/>
    <row r="3678" ht="26.25" customHeight="1" x14ac:dyDescent="0.2"/>
    <row r="3679" ht="26.25" customHeight="1" x14ac:dyDescent="0.2"/>
    <row r="3680" ht="26.25" customHeight="1" x14ac:dyDescent="0.2"/>
    <row r="3681" ht="26.25" customHeight="1" x14ac:dyDescent="0.2"/>
    <row r="3682" ht="26.25" customHeight="1" x14ac:dyDescent="0.2"/>
    <row r="3683" ht="26.25" customHeight="1" x14ac:dyDescent="0.2"/>
    <row r="3684" ht="26.25" customHeight="1" x14ac:dyDescent="0.2"/>
    <row r="3685" ht="26.25" customHeight="1" x14ac:dyDescent="0.2"/>
    <row r="3686" ht="26.25" customHeight="1" x14ac:dyDescent="0.2"/>
    <row r="3687" ht="26.25" customHeight="1" x14ac:dyDescent="0.2"/>
    <row r="3688" ht="26.25" customHeight="1" x14ac:dyDescent="0.2"/>
    <row r="3689" ht="26.25" customHeight="1" x14ac:dyDescent="0.2"/>
    <row r="3690" ht="26.25" customHeight="1" x14ac:dyDescent="0.2"/>
    <row r="3691" ht="26.25" customHeight="1" x14ac:dyDescent="0.2"/>
    <row r="3692" ht="26.25" customHeight="1" x14ac:dyDescent="0.2"/>
    <row r="3693" ht="26.25" customHeight="1" x14ac:dyDescent="0.2"/>
    <row r="3694" ht="26.25" customHeight="1" x14ac:dyDescent="0.2"/>
    <row r="3695" ht="26.25" customHeight="1" x14ac:dyDescent="0.2"/>
    <row r="3696" ht="26.25" customHeight="1" x14ac:dyDescent="0.2"/>
    <row r="3697" ht="26.25" customHeight="1" x14ac:dyDescent="0.2"/>
    <row r="3698" ht="26.25" customHeight="1" x14ac:dyDescent="0.2"/>
    <row r="3699" ht="26.25" customHeight="1" x14ac:dyDescent="0.2"/>
    <row r="3700" ht="26.25" customHeight="1" x14ac:dyDescent="0.2"/>
    <row r="3701" ht="26.25" customHeight="1" x14ac:dyDescent="0.2"/>
    <row r="3702" ht="26.25" customHeight="1" x14ac:dyDescent="0.2"/>
    <row r="3703" ht="26.25" customHeight="1" x14ac:dyDescent="0.2"/>
    <row r="3704" ht="26.25" customHeight="1" x14ac:dyDescent="0.2"/>
    <row r="3705" ht="26.25" customHeight="1" x14ac:dyDescent="0.2"/>
    <row r="3706" ht="26.25" customHeight="1" x14ac:dyDescent="0.2"/>
    <row r="3707" ht="26.25" customHeight="1" x14ac:dyDescent="0.2"/>
    <row r="3708" ht="26.25" customHeight="1" x14ac:dyDescent="0.2"/>
    <row r="3709" ht="26.25" customHeight="1" x14ac:dyDescent="0.2"/>
    <row r="3710" ht="26.25" customHeight="1" x14ac:dyDescent="0.2"/>
    <row r="3711" ht="26.25" customHeight="1" x14ac:dyDescent="0.2"/>
    <row r="3712" ht="26.25" customHeight="1" x14ac:dyDescent="0.2"/>
    <row r="3713" ht="26.25" customHeight="1" x14ac:dyDescent="0.2"/>
    <row r="3714" ht="26.25" customHeight="1" x14ac:dyDescent="0.2"/>
    <row r="3715" ht="26.25" customHeight="1" x14ac:dyDescent="0.2"/>
    <row r="3716" ht="26.25" customHeight="1" x14ac:dyDescent="0.2"/>
    <row r="3717" ht="26.25" customHeight="1" x14ac:dyDescent="0.2"/>
    <row r="3718" ht="26.25" customHeight="1" x14ac:dyDescent="0.2"/>
    <row r="3719" ht="26.25" customHeight="1" x14ac:dyDescent="0.2"/>
    <row r="3720" ht="26.25" customHeight="1" x14ac:dyDescent="0.2"/>
    <row r="3721" ht="26.25" customHeight="1" x14ac:dyDescent="0.2"/>
    <row r="3722" ht="26.25" customHeight="1" x14ac:dyDescent="0.2"/>
    <row r="3723" ht="26.25" customHeight="1" x14ac:dyDescent="0.2"/>
    <row r="3724" ht="26.25" customHeight="1" x14ac:dyDescent="0.2"/>
    <row r="3725" ht="26.25" customHeight="1" x14ac:dyDescent="0.2"/>
    <row r="3726" ht="26.25" customHeight="1" x14ac:dyDescent="0.2"/>
    <row r="3727" ht="26.25" customHeight="1" x14ac:dyDescent="0.2"/>
    <row r="3728" ht="26.25" customHeight="1" x14ac:dyDescent="0.2"/>
    <row r="3729" ht="26.25" customHeight="1" x14ac:dyDescent="0.2"/>
    <row r="3730" ht="26.25" customHeight="1" x14ac:dyDescent="0.2"/>
    <row r="3731" ht="26.25" customHeight="1" x14ac:dyDescent="0.2"/>
    <row r="3732" ht="26.25" customHeight="1" x14ac:dyDescent="0.2"/>
    <row r="3733" ht="26.25" customHeight="1" x14ac:dyDescent="0.2"/>
    <row r="3734" ht="26.25" customHeight="1" x14ac:dyDescent="0.2"/>
    <row r="3735" ht="26.25" customHeight="1" x14ac:dyDescent="0.2"/>
    <row r="3736" ht="26.25" customHeight="1" x14ac:dyDescent="0.2"/>
    <row r="3737" ht="26.25" customHeight="1" x14ac:dyDescent="0.2"/>
    <row r="3738" ht="26.25" customHeight="1" x14ac:dyDescent="0.2"/>
    <row r="3739" ht="26.25" customHeight="1" x14ac:dyDescent="0.2"/>
    <row r="3740" ht="26.25" customHeight="1" x14ac:dyDescent="0.2"/>
    <row r="3741" ht="26.25" customHeight="1" x14ac:dyDescent="0.2"/>
    <row r="3742" ht="26.25" customHeight="1" x14ac:dyDescent="0.2"/>
    <row r="3743" ht="26.25" customHeight="1" x14ac:dyDescent="0.2"/>
    <row r="3744" ht="26.25" customHeight="1" x14ac:dyDescent="0.2"/>
    <row r="3745" ht="26.25" customHeight="1" x14ac:dyDescent="0.2"/>
    <row r="3746" ht="26.25" customHeight="1" x14ac:dyDescent="0.2"/>
    <row r="3747" ht="26.25" customHeight="1" x14ac:dyDescent="0.2"/>
    <row r="3748" ht="26.25" customHeight="1" x14ac:dyDescent="0.2"/>
    <row r="3749" ht="26.25" customHeight="1" x14ac:dyDescent="0.2"/>
    <row r="3750" ht="26.25" customHeight="1" x14ac:dyDescent="0.2"/>
    <row r="3751" ht="26.25" customHeight="1" x14ac:dyDescent="0.2"/>
    <row r="3752" ht="26.25" customHeight="1" x14ac:dyDescent="0.2"/>
    <row r="3753" ht="26.25" customHeight="1" x14ac:dyDescent="0.2"/>
    <row r="3754" ht="26.25" customHeight="1" x14ac:dyDescent="0.2"/>
    <row r="3755" ht="26.25" customHeight="1" x14ac:dyDescent="0.2"/>
    <row r="3756" ht="26.25" customHeight="1" x14ac:dyDescent="0.2"/>
    <row r="3757" ht="26.25" customHeight="1" x14ac:dyDescent="0.2"/>
    <row r="3758" ht="26.25" customHeight="1" x14ac:dyDescent="0.2"/>
    <row r="3759" ht="26.25" customHeight="1" x14ac:dyDescent="0.2"/>
    <row r="3760" ht="26.25" customHeight="1" x14ac:dyDescent="0.2"/>
    <row r="3761" ht="26.25" customHeight="1" x14ac:dyDescent="0.2"/>
    <row r="3762" ht="26.25" customHeight="1" x14ac:dyDescent="0.2"/>
    <row r="3763" ht="26.25" customHeight="1" x14ac:dyDescent="0.2"/>
    <row r="3764" ht="26.25" customHeight="1" x14ac:dyDescent="0.2"/>
    <row r="3765" ht="26.25" customHeight="1" x14ac:dyDescent="0.2"/>
    <row r="3766" ht="26.25" customHeight="1" x14ac:dyDescent="0.2"/>
    <row r="3767" ht="26.25" customHeight="1" x14ac:dyDescent="0.2"/>
    <row r="3768" ht="26.25" customHeight="1" x14ac:dyDescent="0.2"/>
    <row r="3769" ht="26.25" customHeight="1" x14ac:dyDescent="0.2"/>
    <row r="3770" ht="26.25" customHeight="1" x14ac:dyDescent="0.2"/>
    <row r="3771" ht="26.25" customHeight="1" x14ac:dyDescent="0.2"/>
    <row r="3772" ht="26.25" customHeight="1" x14ac:dyDescent="0.2"/>
    <row r="3773" ht="26.25" customHeight="1" x14ac:dyDescent="0.2"/>
    <row r="3774" ht="26.25" customHeight="1" x14ac:dyDescent="0.2"/>
    <row r="3775" ht="26.25" customHeight="1" x14ac:dyDescent="0.2"/>
    <row r="3776" ht="26.25" customHeight="1" x14ac:dyDescent="0.2"/>
    <row r="3777" ht="26.25" customHeight="1" x14ac:dyDescent="0.2"/>
    <row r="3778" ht="26.25" customHeight="1" x14ac:dyDescent="0.2"/>
    <row r="3779" ht="26.25" customHeight="1" x14ac:dyDescent="0.2"/>
    <row r="3780" ht="26.25" customHeight="1" x14ac:dyDescent="0.2"/>
    <row r="3781" ht="26.25" customHeight="1" x14ac:dyDescent="0.2"/>
    <row r="3782" ht="26.25" customHeight="1" x14ac:dyDescent="0.2"/>
    <row r="3783" ht="26.25" customHeight="1" x14ac:dyDescent="0.2"/>
    <row r="3784" ht="26.25" customHeight="1" x14ac:dyDescent="0.2"/>
    <row r="3785" ht="26.25" customHeight="1" x14ac:dyDescent="0.2"/>
    <row r="3786" ht="26.25" customHeight="1" x14ac:dyDescent="0.2"/>
    <row r="3787" ht="26.25" customHeight="1" x14ac:dyDescent="0.2"/>
    <row r="3788" ht="26.25" customHeight="1" x14ac:dyDescent="0.2"/>
    <row r="3789" ht="26.25" customHeight="1" x14ac:dyDescent="0.2"/>
    <row r="3790" ht="26.25" customHeight="1" x14ac:dyDescent="0.2"/>
    <row r="3791" ht="26.25" customHeight="1" x14ac:dyDescent="0.2"/>
    <row r="3792" ht="26.25" customHeight="1" x14ac:dyDescent="0.2"/>
    <row r="3793" ht="26.25" customHeight="1" x14ac:dyDescent="0.2"/>
    <row r="3794" ht="26.25" customHeight="1" x14ac:dyDescent="0.2"/>
    <row r="3795" ht="26.25" customHeight="1" x14ac:dyDescent="0.2"/>
    <row r="3796" ht="26.25" customHeight="1" x14ac:dyDescent="0.2"/>
    <row r="3797" ht="26.25" customHeight="1" x14ac:dyDescent="0.2"/>
    <row r="3798" ht="26.25" customHeight="1" x14ac:dyDescent="0.2"/>
    <row r="3799" ht="26.25" customHeight="1" x14ac:dyDescent="0.2"/>
    <row r="3800" ht="26.25" customHeight="1" x14ac:dyDescent="0.2"/>
    <row r="3801" ht="26.25" customHeight="1" x14ac:dyDescent="0.2"/>
    <row r="3802" ht="26.25" customHeight="1" x14ac:dyDescent="0.2"/>
    <row r="3803" ht="26.25" customHeight="1" x14ac:dyDescent="0.2"/>
    <row r="3804" ht="26.25" customHeight="1" x14ac:dyDescent="0.2"/>
    <row r="3805" ht="26.25" customHeight="1" x14ac:dyDescent="0.2"/>
    <row r="3806" ht="26.25" customHeight="1" x14ac:dyDescent="0.2"/>
    <row r="3807" ht="26.25" customHeight="1" x14ac:dyDescent="0.2"/>
    <row r="3808" ht="26.25" customHeight="1" x14ac:dyDescent="0.2"/>
    <row r="3809" ht="26.25" customHeight="1" x14ac:dyDescent="0.2"/>
    <row r="3810" ht="26.25" customHeight="1" x14ac:dyDescent="0.2"/>
    <row r="3811" ht="26.25" customHeight="1" x14ac:dyDescent="0.2"/>
    <row r="3812" ht="26.25" customHeight="1" x14ac:dyDescent="0.2"/>
    <row r="3813" ht="26.25" customHeight="1" x14ac:dyDescent="0.2"/>
    <row r="3814" ht="26.25" customHeight="1" x14ac:dyDescent="0.2"/>
    <row r="3815" ht="26.25" customHeight="1" x14ac:dyDescent="0.2"/>
    <row r="3816" ht="26.25" customHeight="1" x14ac:dyDescent="0.2"/>
    <row r="3817" ht="26.25" customHeight="1" x14ac:dyDescent="0.2"/>
    <row r="3818" ht="26.25" customHeight="1" x14ac:dyDescent="0.2"/>
    <row r="3819" ht="26.25" customHeight="1" x14ac:dyDescent="0.2"/>
    <row r="3820" ht="26.25" customHeight="1" x14ac:dyDescent="0.2"/>
    <row r="3821" ht="26.25" customHeight="1" x14ac:dyDescent="0.2"/>
    <row r="3822" ht="26.25" customHeight="1" x14ac:dyDescent="0.2"/>
    <row r="3823" ht="26.25" customHeight="1" x14ac:dyDescent="0.2"/>
    <row r="3824" ht="26.25" customHeight="1" x14ac:dyDescent="0.2"/>
    <row r="3825" ht="26.25" customHeight="1" x14ac:dyDescent="0.2"/>
    <row r="3826" ht="26.25" customHeight="1" x14ac:dyDescent="0.2"/>
    <row r="3827" ht="26.25" customHeight="1" x14ac:dyDescent="0.2"/>
    <row r="3828" ht="26.25" customHeight="1" x14ac:dyDescent="0.2"/>
    <row r="3829" ht="26.25" customHeight="1" x14ac:dyDescent="0.2"/>
    <row r="3830" ht="26.25" customHeight="1" x14ac:dyDescent="0.2"/>
    <row r="3831" ht="26.25" customHeight="1" x14ac:dyDescent="0.2"/>
    <row r="3832" ht="26.25" customHeight="1" x14ac:dyDescent="0.2"/>
    <row r="3833" ht="26.25" customHeight="1" x14ac:dyDescent="0.2"/>
    <row r="3834" ht="26.25" customHeight="1" x14ac:dyDescent="0.2"/>
    <row r="3835" ht="26.25" customHeight="1" x14ac:dyDescent="0.2"/>
    <row r="3836" ht="26.25" customHeight="1" x14ac:dyDescent="0.2"/>
    <row r="3837" ht="26.25" customHeight="1" x14ac:dyDescent="0.2"/>
    <row r="3838" ht="26.25" customHeight="1" x14ac:dyDescent="0.2"/>
    <row r="3839" ht="26.25" customHeight="1" x14ac:dyDescent="0.2"/>
    <row r="3840" ht="26.25" customHeight="1" x14ac:dyDescent="0.2"/>
    <row r="3841" ht="26.25" customHeight="1" x14ac:dyDescent="0.2"/>
    <row r="3842" ht="26.25" customHeight="1" x14ac:dyDescent="0.2"/>
    <row r="3843" ht="26.25" customHeight="1" x14ac:dyDescent="0.2"/>
    <row r="3844" ht="26.25" customHeight="1" x14ac:dyDescent="0.2"/>
    <row r="3845" ht="26.25" customHeight="1" x14ac:dyDescent="0.2"/>
    <row r="3846" ht="26.25" customHeight="1" x14ac:dyDescent="0.2"/>
    <row r="3847" ht="26.25" customHeight="1" x14ac:dyDescent="0.2"/>
    <row r="3848" ht="26.25" customHeight="1" x14ac:dyDescent="0.2"/>
    <row r="3849" ht="26.25" customHeight="1" x14ac:dyDescent="0.2"/>
    <row r="3850" ht="26.25" customHeight="1" x14ac:dyDescent="0.2"/>
    <row r="3851" ht="26.25" customHeight="1" x14ac:dyDescent="0.2"/>
    <row r="3852" ht="26.25" customHeight="1" x14ac:dyDescent="0.2"/>
    <row r="3853" ht="26.25" customHeight="1" x14ac:dyDescent="0.2"/>
    <row r="3854" ht="26.25" customHeight="1" x14ac:dyDescent="0.2"/>
    <row r="3855" ht="26.25" customHeight="1" x14ac:dyDescent="0.2"/>
    <row r="3856" ht="26.25" customHeight="1" x14ac:dyDescent="0.2"/>
    <row r="3857" ht="26.25" customHeight="1" x14ac:dyDescent="0.2"/>
    <row r="3858" ht="26.25" customHeight="1" x14ac:dyDescent="0.2"/>
    <row r="3859" ht="26.25" customHeight="1" x14ac:dyDescent="0.2"/>
    <row r="3860" ht="26.25" customHeight="1" x14ac:dyDescent="0.2"/>
    <row r="3861" ht="26.25" customHeight="1" x14ac:dyDescent="0.2"/>
    <row r="3862" ht="26.25" customHeight="1" x14ac:dyDescent="0.2"/>
    <row r="3863" ht="26.25" customHeight="1" x14ac:dyDescent="0.2"/>
    <row r="3864" ht="26.25" customHeight="1" x14ac:dyDescent="0.2"/>
    <row r="3865" ht="26.25" customHeight="1" x14ac:dyDescent="0.2"/>
    <row r="3866" ht="26.25" customHeight="1" x14ac:dyDescent="0.2"/>
    <row r="3867" ht="26.25" customHeight="1" x14ac:dyDescent="0.2"/>
    <row r="3868" ht="26.25" customHeight="1" x14ac:dyDescent="0.2"/>
    <row r="3869" ht="26.25" customHeight="1" x14ac:dyDescent="0.2"/>
    <row r="3870" ht="26.25" customHeight="1" x14ac:dyDescent="0.2"/>
    <row r="3871" ht="26.25" customHeight="1" x14ac:dyDescent="0.2"/>
    <row r="3872" ht="26.25" customHeight="1" x14ac:dyDescent="0.2"/>
    <row r="3873" ht="26.25" customHeight="1" x14ac:dyDescent="0.2"/>
    <row r="3874" ht="26.25" customHeight="1" x14ac:dyDescent="0.2"/>
    <row r="3875" ht="26.25" customHeight="1" x14ac:dyDescent="0.2"/>
    <row r="3876" ht="26.25" customHeight="1" x14ac:dyDescent="0.2"/>
    <row r="3877" ht="26.25" customHeight="1" x14ac:dyDescent="0.2"/>
    <row r="3878" ht="26.25" customHeight="1" x14ac:dyDescent="0.2"/>
    <row r="3879" ht="26.25" customHeight="1" x14ac:dyDescent="0.2"/>
    <row r="3880" ht="26.25" customHeight="1" x14ac:dyDescent="0.2"/>
    <row r="3881" ht="26.25" customHeight="1" x14ac:dyDescent="0.2"/>
    <row r="3882" ht="26.25" customHeight="1" x14ac:dyDescent="0.2"/>
    <row r="3883" ht="26.25" customHeight="1" x14ac:dyDescent="0.2"/>
    <row r="3884" ht="26.25" customHeight="1" x14ac:dyDescent="0.2"/>
    <row r="3885" ht="26.25" customHeight="1" x14ac:dyDescent="0.2"/>
    <row r="3886" ht="26.25" customHeight="1" x14ac:dyDescent="0.2"/>
    <row r="3887" ht="26.25" customHeight="1" x14ac:dyDescent="0.2"/>
    <row r="3888" ht="26.25" customHeight="1" x14ac:dyDescent="0.2"/>
    <row r="3889" ht="26.25" customHeight="1" x14ac:dyDescent="0.2"/>
    <row r="3890" ht="26.25" customHeight="1" x14ac:dyDescent="0.2"/>
    <row r="3891" ht="26.25" customHeight="1" x14ac:dyDescent="0.2"/>
    <row r="3892" ht="26.25" customHeight="1" x14ac:dyDescent="0.2"/>
    <row r="3893" ht="26.25" customHeight="1" x14ac:dyDescent="0.2"/>
    <row r="3894" ht="26.25" customHeight="1" x14ac:dyDescent="0.2"/>
    <row r="3895" ht="26.25" customHeight="1" x14ac:dyDescent="0.2"/>
    <row r="3896" ht="26.25" customHeight="1" x14ac:dyDescent="0.2"/>
    <row r="3897" ht="26.25" customHeight="1" x14ac:dyDescent="0.2"/>
    <row r="3898" ht="26.25" customHeight="1" x14ac:dyDescent="0.2"/>
    <row r="3899" ht="26.25" customHeight="1" x14ac:dyDescent="0.2"/>
    <row r="3900" ht="26.25" customHeight="1" x14ac:dyDescent="0.2"/>
    <row r="3901" ht="26.25" customHeight="1" x14ac:dyDescent="0.2"/>
    <row r="3902" ht="26.25" customHeight="1" x14ac:dyDescent="0.2"/>
    <row r="3903" ht="26.25" customHeight="1" x14ac:dyDescent="0.2"/>
    <row r="3904" ht="26.25" customHeight="1" x14ac:dyDescent="0.2"/>
    <row r="3905" ht="26.25" customHeight="1" x14ac:dyDescent="0.2"/>
    <row r="3906" ht="26.25" customHeight="1" x14ac:dyDescent="0.2"/>
    <row r="3907" ht="26.25" customHeight="1" x14ac:dyDescent="0.2"/>
    <row r="3908" ht="26.25" customHeight="1" x14ac:dyDescent="0.2"/>
    <row r="3909" ht="26.25" customHeight="1" x14ac:dyDescent="0.2"/>
    <row r="3910" ht="26.25" customHeight="1" x14ac:dyDescent="0.2"/>
    <row r="3911" ht="26.25" customHeight="1" x14ac:dyDescent="0.2"/>
    <row r="3912" ht="26.25" customHeight="1" x14ac:dyDescent="0.2"/>
    <row r="3913" ht="26.25" customHeight="1" x14ac:dyDescent="0.2"/>
    <row r="3914" ht="26.25" customHeight="1" x14ac:dyDescent="0.2"/>
    <row r="3915" ht="26.25" customHeight="1" x14ac:dyDescent="0.2"/>
    <row r="3916" ht="26.25" customHeight="1" x14ac:dyDescent="0.2"/>
    <row r="3917" ht="26.25" customHeight="1" x14ac:dyDescent="0.2"/>
    <row r="3918" ht="26.25" customHeight="1" x14ac:dyDescent="0.2"/>
    <row r="3919" ht="26.25" customHeight="1" x14ac:dyDescent="0.2"/>
    <row r="3920" ht="26.25" customHeight="1" x14ac:dyDescent="0.2"/>
    <row r="3921" ht="26.25" customHeight="1" x14ac:dyDescent="0.2"/>
    <row r="3922" ht="26.25" customHeight="1" x14ac:dyDescent="0.2"/>
    <row r="3923" ht="26.25" customHeight="1" x14ac:dyDescent="0.2"/>
    <row r="3924" ht="26.25" customHeight="1" x14ac:dyDescent="0.2"/>
    <row r="3925" ht="26.25" customHeight="1" x14ac:dyDescent="0.2"/>
    <row r="3926" ht="26.25" customHeight="1" x14ac:dyDescent="0.2"/>
    <row r="3927" ht="26.25" customHeight="1" x14ac:dyDescent="0.2"/>
    <row r="3928" ht="26.25" customHeight="1" x14ac:dyDescent="0.2"/>
    <row r="3929" ht="26.25" customHeight="1" x14ac:dyDescent="0.2"/>
    <row r="3930" ht="26.25" customHeight="1" x14ac:dyDescent="0.2"/>
    <row r="3931" ht="26.25" customHeight="1" x14ac:dyDescent="0.2"/>
    <row r="3932" ht="26.25" customHeight="1" x14ac:dyDescent="0.2"/>
    <row r="3933" ht="26.25" customHeight="1" x14ac:dyDescent="0.2"/>
    <row r="3934" ht="26.25" customHeight="1" x14ac:dyDescent="0.2"/>
    <row r="3935" ht="26.25" customHeight="1" x14ac:dyDescent="0.2"/>
    <row r="3936" ht="26.25" customHeight="1" x14ac:dyDescent="0.2"/>
    <row r="3937" ht="26.25" customHeight="1" x14ac:dyDescent="0.2"/>
    <row r="3938" ht="26.25" customHeight="1" x14ac:dyDescent="0.2"/>
    <row r="3939" ht="26.25" customHeight="1" x14ac:dyDescent="0.2"/>
    <row r="3940" ht="26.25" customHeight="1" x14ac:dyDescent="0.2"/>
    <row r="3941" ht="26.25" customHeight="1" x14ac:dyDescent="0.2"/>
    <row r="3942" ht="26.25" customHeight="1" x14ac:dyDescent="0.2"/>
    <row r="3943" ht="26.25" customHeight="1" x14ac:dyDescent="0.2"/>
    <row r="3944" ht="26.25" customHeight="1" x14ac:dyDescent="0.2"/>
    <row r="3945" ht="26.25" customHeight="1" x14ac:dyDescent="0.2"/>
    <row r="3946" ht="26.25" customHeight="1" x14ac:dyDescent="0.2"/>
    <row r="3947" ht="26.25" customHeight="1" x14ac:dyDescent="0.2"/>
    <row r="3948" ht="26.25" customHeight="1" x14ac:dyDescent="0.2"/>
    <row r="3949" ht="26.25" customHeight="1" x14ac:dyDescent="0.2"/>
    <row r="3950" ht="26.25" customHeight="1" x14ac:dyDescent="0.2"/>
    <row r="3951" ht="26.25" customHeight="1" x14ac:dyDescent="0.2"/>
    <row r="3952" ht="26.25" customHeight="1" x14ac:dyDescent="0.2"/>
    <row r="3953" ht="26.25" customHeight="1" x14ac:dyDescent="0.2"/>
    <row r="3954" ht="26.25" customHeight="1" x14ac:dyDescent="0.2"/>
    <row r="3955" ht="26.25" customHeight="1" x14ac:dyDescent="0.2"/>
    <row r="3956" ht="26.25" customHeight="1" x14ac:dyDescent="0.2"/>
    <row r="3957" ht="26.25" customHeight="1" x14ac:dyDescent="0.2"/>
    <row r="3958" ht="26.25" customHeight="1" x14ac:dyDescent="0.2"/>
    <row r="3959" ht="26.25" customHeight="1" x14ac:dyDescent="0.2"/>
    <row r="3960" ht="26.25" customHeight="1" x14ac:dyDescent="0.2"/>
    <row r="3961" ht="26.25" customHeight="1" x14ac:dyDescent="0.2"/>
    <row r="3962" ht="26.25" customHeight="1" x14ac:dyDescent="0.2"/>
    <row r="3963" ht="26.25" customHeight="1" x14ac:dyDescent="0.2"/>
    <row r="3964" ht="26.25" customHeight="1" x14ac:dyDescent="0.2"/>
    <row r="3965" ht="26.25" customHeight="1" x14ac:dyDescent="0.2"/>
    <row r="3966" ht="26.25" customHeight="1" x14ac:dyDescent="0.2"/>
    <row r="3967" ht="26.25" customHeight="1" x14ac:dyDescent="0.2"/>
    <row r="3968" ht="26.25" customHeight="1" x14ac:dyDescent="0.2"/>
    <row r="3969" ht="26.25" customHeight="1" x14ac:dyDescent="0.2"/>
    <row r="3970" ht="26.25" customHeight="1" x14ac:dyDescent="0.2"/>
    <row r="3971" ht="26.25" customHeight="1" x14ac:dyDescent="0.2"/>
    <row r="3972" ht="26.25" customHeight="1" x14ac:dyDescent="0.2"/>
    <row r="3973" ht="26.25" customHeight="1" x14ac:dyDescent="0.2"/>
    <row r="3974" ht="26.25" customHeight="1" x14ac:dyDescent="0.2"/>
    <row r="3975" ht="26.25" customHeight="1" x14ac:dyDescent="0.2"/>
    <row r="3976" ht="26.25" customHeight="1" x14ac:dyDescent="0.2"/>
    <row r="3977" ht="26.25" customHeight="1" x14ac:dyDescent="0.2"/>
    <row r="3978" ht="26.25" customHeight="1" x14ac:dyDescent="0.2"/>
    <row r="3979" ht="26.25" customHeight="1" x14ac:dyDescent="0.2"/>
    <row r="3980" ht="26.25" customHeight="1" x14ac:dyDescent="0.2"/>
    <row r="3981" ht="26.25" customHeight="1" x14ac:dyDescent="0.2"/>
    <row r="3982" ht="26.25" customHeight="1" x14ac:dyDescent="0.2"/>
    <row r="3983" ht="26.25" customHeight="1" x14ac:dyDescent="0.2"/>
    <row r="3984" ht="26.25" customHeight="1" x14ac:dyDescent="0.2"/>
    <row r="3985" ht="26.25" customHeight="1" x14ac:dyDescent="0.2"/>
    <row r="3986" ht="26.25" customHeight="1" x14ac:dyDescent="0.2"/>
    <row r="3987" ht="26.25" customHeight="1" x14ac:dyDescent="0.2"/>
    <row r="3988" ht="26.25" customHeight="1" x14ac:dyDescent="0.2"/>
    <row r="3989" ht="26.25" customHeight="1" x14ac:dyDescent="0.2"/>
    <row r="3990" ht="26.25" customHeight="1" x14ac:dyDescent="0.2"/>
    <row r="3991" ht="26.25" customHeight="1" x14ac:dyDescent="0.2"/>
    <row r="3992" ht="26.25" customHeight="1" x14ac:dyDescent="0.2"/>
    <row r="3993" ht="26.25" customHeight="1" x14ac:dyDescent="0.2"/>
    <row r="3994" ht="26.25" customHeight="1" x14ac:dyDescent="0.2"/>
    <row r="3995" ht="26.25" customHeight="1" x14ac:dyDescent="0.2"/>
    <row r="3996" ht="26.25" customHeight="1" x14ac:dyDescent="0.2"/>
    <row r="3997" ht="26.25" customHeight="1" x14ac:dyDescent="0.2"/>
    <row r="3998" ht="26.25" customHeight="1" x14ac:dyDescent="0.2"/>
    <row r="3999" ht="26.25" customHeight="1" x14ac:dyDescent="0.2"/>
    <row r="4000" ht="26.25" customHeight="1" x14ac:dyDescent="0.2"/>
    <row r="4001" ht="26.25" customHeight="1" x14ac:dyDescent="0.2"/>
    <row r="4002" ht="26.25" customHeight="1" x14ac:dyDescent="0.2"/>
    <row r="4003" ht="26.25" customHeight="1" x14ac:dyDescent="0.2"/>
    <row r="4004" ht="26.25" customHeight="1" x14ac:dyDescent="0.2"/>
    <row r="4005" ht="26.25" customHeight="1" x14ac:dyDescent="0.2"/>
    <row r="4006" ht="26.25" customHeight="1" x14ac:dyDescent="0.2"/>
    <row r="4007" ht="26.25" customHeight="1" x14ac:dyDescent="0.2"/>
    <row r="4008" ht="26.25" customHeight="1" x14ac:dyDescent="0.2"/>
    <row r="4009" ht="26.25" customHeight="1" x14ac:dyDescent="0.2"/>
    <row r="4010" ht="26.25" customHeight="1" x14ac:dyDescent="0.2"/>
    <row r="4011" ht="26.25" customHeight="1" x14ac:dyDescent="0.2"/>
    <row r="4012" ht="26.25" customHeight="1" x14ac:dyDescent="0.2"/>
    <row r="4013" ht="26.25" customHeight="1" x14ac:dyDescent="0.2"/>
    <row r="4014" ht="26.25" customHeight="1" x14ac:dyDescent="0.2"/>
    <row r="4015" ht="26.25" customHeight="1" x14ac:dyDescent="0.2"/>
    <row r="4016" ht="26.25" customHeight="1" x14ac:dyDescent="0.2"/>
    <row r="4017" ht="26.25" customHeight="1" x14ac:dyDescent="0.2"/>
    <row r="4018" ht="26.25" customHeight="1" x14ac:dyDescent="0.2"/>
    <row r="4019" ht="26.25" customHeight="1" x14ac:dyDescent="0.2"/>
    <row r="4020" ht="26.25" customHeight="1" x14ac:dyDescent="0.2"/>
    <row r="4021" ht="26.25" customHeight="1" x14ac:dyDescent="0.2"/>
    <row r="4022" ht="26.25" customHeight="1" x14ac:dyDescent="0.2"/>
    <row r="4023" ht="26.25" customHeight="1" x14ac:dyDescent="0.2"/>
    <row r="4024" ht="26.25" customHeight="1" x14ac:dyDescent="0.2"/>
    <row r="4025" ht="26.25" customHeight="1" x14ac:dyDescent="0.2"/>
    <row r="4026" ht="26.25" customHeight="1" x14ac:dyDescent="0.2"/>
    <row r="4027" ht="26.25" customHeight="1" x14ac:dyDescent="0.2"/>
    <row r="4028" ht="26.25" customHeight="1" x14ac:dyDescent="0.2"/>
    <row r="4029" ht="26.25" customHeight="1" x14ac:dyDescent="0.2"/>
    <row r="4030" ht="26.25" customHeight="1" x14ac:dyDescent="0.2"/>
    <row r="4031" ht="26.25" customHeight="1" x14ac:dyDescent="0.2"/>
    <row r="4032" ht="26.25" customHeight="1" x14ac:dyDescent="0.2"/>
    <row r="4033" ht="26.25" customHeight="1" x14ac:dyDescent="0.2"/>
    <row r="4034" ht="26.25" customHeight="1" x14ac:dyDescent="0.2"/>
    <row r="4035" ht="26.25" customHeight="1" x14ac:dyDescent="0.2"/>
    <row r="4036" ht="26.25" customHeight="1" x14ac:dyDescent="0.2"/>
    <row r="4037" ht="26.25" customHeight="1" x14ac:dyDescent="0.2"/>
    <row r="4038" ht="26.25" customHeight="1" x14ac:dyDescent="0.2"/>
    <row r="4039" ht="26.25" customHeight="1" x14ac:dyDescent="0.2"/>
    <row r="4040" ht="26.25" customHeight="1" x14ac:dyDescent="0.2"/>
    <row r="4041" ht="26.25" customHeight="1" x14ac:dyDescent="0.2"/>
    <row r="4042" ht="26.25" customHeight="1" x14ac:dyDescent="0.2"/>
    <row r="4043" ht="26.25" customHeight="1" x14ac:dyDescent="0.2"/>
    <row r="4044" ht="26.25" customHeight="1" x14ac:dyDescent="0.2"/>
    <row r="4045" ht="26.25" customHeight="1" x14ac:dyDescent="0.2"/>
    <row r="4046" ht="26.25" customHeight="1" x14ac:dyDescent="0.2"/>
    <row r="4047" ht="26.25" customHeight="1" x14ac:dyDescent="0.2"/>
    <row r="4048" ht="26.25" customHeight="1" x14ac:dyDescent="0.2"/>
    <row r="4049" ht="26.25" customHeight="1" x14ac:dyDescent="0.2"/>
    <row r="4050" ht="26.25" customHeight="1" x14ac:dyDescent="0.2"/>
    <row r="4051" ht="26.25" customHeight="1" x14ac:dyDescent="0.2"/>
    <row r="4052" ht="26.25" customHeight="1" x14ac:dyDescent="0.2"/>
    <row r="4053" ht="26.25" customHeight="1" x14ac:dyDescent="0.2"/>
    <row r="4054" ht="26.25" customHeight="1" x14ac:dyDescent="0.2"/>
    <row r="4055" ht="26.25" customHeight="1" x14ac:dyDescent="0.2"/>
    <row r="4056" ht="26.25" customHeight="1" x14ac:dyDescent="0.2"/>
    <row r="4057" ht="26.25" customHeight="1" x14ac:dyDescent="0.2"/>
    <row r="4058" ht="26.25" customHeight="1" x14ac:dyDescent="0.2"/>
    <row r="4059" ht="26.25" customHeight="1" x14ac:dyDescent="0.2"/>
    <row r="4060" ht="26.25" customHeight="1" x14ac:dyDescent="0.2"/>
    <row r="4061" ht="26.25" customHeight="1" x14ac:dyDescent="0.2"/>
    <row r="4062" ht="26.25" customHeight="1" x14ac:dyDescent="0.2"/>
    <row r="4063" ht="26.25" customHeight="1" x14ac:dyDescent="0.2"/>
    <row r="4064" ht="26.25" customHeight="1" x14ac:dyDescent="0.2"/>
    <row r="4065" ht="26.25" customHeight="1" x14ac:dyDescent="0.2"/>
    <row r="4066" ht="26.25" customHeight="1" x14ac:dyDescent="0.2"/>
    <row r="4067" ht="26.25" customHeight="1" x14ac:dyDescent="0.2"/>
    <row r="4068" ht="26.25" customHeight="1" x14ac:dyDescent="0.2"/>
    <row r="4069" ht="26.25" customHeight="1" x14ac:dyDescent="0.2"/>
    <row r="4070" ht="26.25" customHeight="1" x14ac:dyDescent="0.2"/>
    <row r="4071" ht="26.25" customHeight="1" x14ac:dyDescent="0.2"/>
    <row r="4072" ht="26.25" customHeight="1" x14ac:dyDescent="0.2"/>
    <row r="4073" ht="26.25" customHeight="1" x14ac:dyDescent="0.2"/>
    <row r="4074" ht="26.25" customHeight="1" x14ac:dyDescent="0.2"/>
    <row r="4075" ht="26.25" customHeight="1" x14ac:dyDescent="0.2"/>
    <row r="4076" ht="26.25" customHeight="1" x14ac:dyDescent="0.2"/>
    <row r="4077" ht="26.25" customHeight="1" x14ac:dyDescent="0.2"/>
    <row r="4078" ht="26.25" customHeight="1" x14ac:dyDescent="0.2"/>
    <row r="4079" ht="26.25" customHeight="1" x14ac:dyDescent="0.2"/>
    <row r="4080" ht="26.25" customHeight="1" x14ac:dyDescent="0.2"/>
    <row r="4081" ht="26.25" customHeight="1" x14ac:dyDescent="0.2"/>
    <row r="4082" ht="26.25" customHeight="1" x14ac:dyDescent="0.2"/>
    <row r="4083" ht="26.25" customHeight="1" x14ac:dyDescent="0.2"/>
    <row r="4084" ht="26.25" customHeight="1" x14ac:dyDescent="0.2"/>
    <row r="4085" ht="26.25" customHeight="1" x14ac:dyDescent="0.2"/>
    <row r="4086" ht="26.25" customHeight="1" x14ac:dyDescent="0.2"/>
    <row r="4087" ht="26.25" customHeight="1" x14ac:dyDescent="0.2"/>
    <row r="4088" ht="26.25" customHeight="1" x14ac:dyDescent="0.2"/>
    <row r="4089" ht="26.25" customHeight="1" x14ac:dyDescent="0.2"/>
    <row r="4090" ht="26.25" customHeight="1" x14ac:dyDescent="0.2"/>
    <row r="4091" ht="26.25" customHeight="1" x14ac:dyDescent="0.2"/>
    <row r="4092" ht="26.25" customHeight="1" x14ac:dyDescent="0.2"/>
    <row r="4093" ht="26.25" customHeight="1" x14ac:dyDescent="0.2"/>
    <row r="4094" ht="26.25" customHeight="1" x14ac:dyDescent="0.2"/>
    <row r="4095" ht="26.25" customHeight="1" x14ac:dyDescent="0.2"/>
    <row r="4096" ht="26.25" customHeight="1" x14ac:dyDescent="0.2"/>
    <row r="4097" ht="26.25" customHeight="1" x14ac:dyDescent="0.2"/>
    <row r="4098" ht="26.25" customHeight="1" x14ac:dyDescent="0.2"/>
    <row r="4099" ht="26.25" customHeight="1" x14ac:dyDescent="0.2"/>
    <row r="4100" ht="26.25" customHeight="1" x14ac:dyDescent="0.2"/>
    <row r="4101" ht="26.25" customHeight="1" x14ac:dyDescent="0.2"/>
    <row r="4102" ht="26.25" customHeight="1" x14ac:dyDescent="0.2"/>
    <row r="4103" ht="26.25" customHeight="1" x14ac:dyDescent="0.2"/>
    <row r="4104" ht="26.25" customHeight="1" x14ac:dyDescent="0.2"/>
    <row r="4105" ht="26.25" customHeight="1" x14ac:dyDescent="0.2"/>
    <row r="4106" ht="26.25" customHeight="1" x14ac:dyDescent="0.2"/>
    <row r="4107" ht="26.25" customHeight="1" x14ac:dyDescent="0.2"/>
    <row r="4108" ht="26.25" customHeight="1" x14ac:dyDescent="0.2"/>
    <row r="4109" ht="26.25" customHeight="1" x14ac:dyDescent="0.2"/>
    <row r="4110" ht="26.25" customHeight="1" x14ac:dyDescent="0.2"/>
    <row r="4111" ht="26.25" customHeight="1" x14ac:dyDescent="0.2"/>
    <row r="4112" ht="26.25" customHeight="1" x14ac:dyDescent="0.2"/>
    <row r="4113" ht="26.25" customHeight="1" x14ac:dyDescent="0.2"/>
    <row r="4114" ht="26.25" customHeight="1" x14ac:dyDescent="0.2"/>
    <row r="4115" ht="26.25" customHeight="1" x14ac:dyDescent="0.2"/>
    <row r="4116" ht="26.25" customHeight="1" x14ac:dyDescent="0.2"/>
    <row r="4117" ht="26.25" customHeight="1" x14ac:dyDescent="0.2"/>
    <row r="4118" ht="26.25" customHeight="1" x14ac:dyDescent="0.2"/>
    <row r="4119" ht="26.25" customHeight="1" x14ac:dyDescent="0.2"/>
    <row r="4120" ht="26.25" customHeight="1" x14ac:dyDescent="0.2"/>
    <row r="4121" ht="26.25" customHeight="1" x14ac:dyDescent="0.2"/>
    <row r="4122" ht="26.25" customHeight="1" x14ac:dyDescent="0.2"/>
    <row r="4123" ht="26.25" customHeight="1" x14ac:dyDescent="0.2"/>
    <row r="4124" ht="26.25" customHeight="1" x14ac:dyDescent="0.2"/>
    <row r="4125" ht="26.25" customHeight="1" x14ac:dyDescent="0.2"/>
    <row r="4126" ht="26.25" customHeight="1" x14ac:dyDescent="0.2"/>
    <row r="4127" ht="26.25" customHeight="1" x14ac:dyDescent="0.2"/>
    <row r="4128" ht="26.25" customHeight="1" x14ac:dyDescent="0.2"/>
    <row r="4129" ht="26.25" customHeight="1" x14ac:dyDescent="0.2"/>
    <row r="4130" ht="26.25" customHeight="1" x14ac:dyDescent="0.2"/>
    <row r="4131" ht="26.25" customHeight="1" x14ac:dyDescent="0.2"/>
    <row r="4132" ht="26.25" customHeight="1" x14ac:dyDescent="0.2"/>
    <row r="4133" ht="26.25" customHeight="1" x14ac:dyDescent="0.2"/>
    <row r="4134" ht="26.25" customHeight="1" x14ac:dyDescent="0.2"/>
    <row r="4135" ht="26.25" customHeight="1" x14ac:dyDescent="0.2"/>
    <row r="4136" ht="26.25" customHeight="1" x14ac:dyDescent="0.2"/>
    <row r="4137" ht="26.25" customHeight="1" x14ac:dyDescent="0.2"/>
    <row r="4138" ht="26.25" customHeight="1" x14ac:dyDescent="0.2"/>
    <row r="4139" ht="26.25" customHeight="1" x14ac:dyDescent="0.2"/>
    <row r="4140" ht="26.25" customHeight="1" x14ac:dyDescent="0.2"/>
    <row r="4141" ht="26.25" customHeight="1" x14ac:dyDescent="0.2"/>
    <row r="4142" ht="26.25" customHeight="1" x14ac:dyDescent="0.2"/>
    <row r="4143" ht="26.25" customHeight="1" x14ac:dyDescent="0.2"/>
    <row r="4144" ht="26.25" customHeight="1" x14ac:dyDescent="0.2"/>
    <row r="4145" ht="26.25" customHeight="1" x14ac:dyDescent="0.2"/>
    <row r="4146" ht="26.25" customHeight="1" x14ac:dyDescent="0.2"/>
    <row r="4147" ht="26.25" customHeight="1" x14ac:dyDescent="0.2"/>
    <row r="4148" ht="26.25" customHeight="1" x14ac:dyDescent="0.2"/>
    <row r="4149" ht="26.25" customHeight="1" x14ac:dyDescent="0.2"/>
    <row r="4150" ht="26.25" customHeight="1" x14ac:dyDescent="0.2"/>
    <row r="4151" ht="26.25" customHeight="1" x14ac:dyDescent="0.2"/>
    <row r="4152" ht="26.25" customHeight="1" x14ac:dyDescent="0.2"/>
    <row r="4153" ht="26.25" customHeight="1" x14ac:dyDescent="0.2"/>
    <row r="4154" ht="26.25" customHeight="1" x14ac:dyDescent="0.2"/>
    <row r="4155" ht="26.25" customHeight="1" x14ac:dyDescent="0.2"/>
    <row r="4156" ht="26.25" customHeight="1" x14ac:dyDescent="0.2"/>
    <row r="4157" ht="26.25" customHeight="1" x14ac:dyDescent="0.2"/>
    <row r="4158" ht="26.25" customHeight="1" x14ac:dyDescent="0.2"/>
    <row r="4159" ht="26.25" customHeight="1" x14ac:dyDescent="0.2"/>
    <row r="4160" ht="26.25" customHeight="1" x14ac:dyDescent="0.2"/>
    <row r="4161" ht="26.25" customHeight="1" x14ac:dyDescent="0.2"/>
    <row r="4162" ht="26.25" customHeight="1" x14ac:dyDescent="0.2"/>
    <row r="4163" ht="26.25" customHeight="1" x14ac:dyDescent="0.2"/>
    <row r="4164" ht="26.25" customHeight="1" x14ac:dyDescent="0.2"/>
    <row r="4165" ht="26.25" customHeight="1" x14ac:dyDescent="0.2"/>
    <row r="4166" ht="26.25" customHeight="1" x14ac:dyDescent="0.2"/>
    <row r="4167" ht="26.25" customHeight="1" x14ac:dyDescent="0.2"/>
    <row r="4168" ht="26.25" customHeight="1" x14ac:dyDescent="0.2"/>
    <row r="4169" ht="26.25" customHeight="1" x14ac:dyDescent="0.2"/>
    <row r="4170" ht="26.25" customHeight="1" x14ac:dyDescent="0.2"/>
    <row r="4171" ht="26.25" customHeight="1" x14ac:dyDescent="0.2"/>
    <row r="4172" ht="26.25" customHeight="1" x14ac:dyDescent="0.2"/>
    <row r="4173" ht="26.25" customHeight="1" x14ac:dyDescent="0.2"/>
    <row r="4174" ht="26.25" customHeight="1" x14ac:dyDescent="0.2"/>
    <row r="4175" ht="26.25" customHeight="1" x14ac:dyDescent="0.2"/>
    <row r="4176" ht="26.25" customHeight="1" x14ac:dyDescent="0.2"/>
    <row r="4177" ht="26.25" customHeight="1" x14ac:dyDescent="0.2"/>
    <row r="4178" ht="26.25" customHeight="1" x14ac:dyDescent="0.2"/>
    <row r="4179" ht="26.25" customHeight="1" x14ac:dyDescent="0.2"/>
    <row r="4180" ht="26.25" customHeight="1" x14ac:dyDescent="0.2"/>
    <row r="4181" ht="26.25" customHeight="1" x14ac:dyDescent="0.2"/>
    <row r="4182" ht="26.25" customHeight="1" x14ac:dyDescent="0.2"/>
    <row r="4183" ht="26.25" customHeight="1" x14ac:dyDescent="0.2"/>
    <row r="4184" ht="26.25" customHeight="1" x14ac:dyDescent="0.2"/>
    <row r="4185" ht="26.25" customHeight="1" x14ac:dyDescent="0.2"/>
    <row r="4186" ht="26.25" customHeight="1" x14ac:dyDescent="0.2"/>
    <row r="4187" ht="26.25" customHeight="1" x14ac:dyDescent="0.2"/>
    <row r="4188" ht="26.25" customHeight="1" x14ac:dyDescent="0.2"/>
    <row r="4189" ht="26.25" customHeight="1" x14ac:dyDescent="0.2"/>
    <row r="4190" ht="26.25" customHeight="1" x14ac:dyDescent="0.2"/>
    <row r="4191" ht="26.25" customHeight="1" x14ac:dyDescent="0.2"/>
    <row r="4192" ht="26.25" customHeight="1" x14ac:dyDescent="0.2"/>
    <row r="4193" ht="26.25" customHeight="1" x14ac:dyDescent="0.2"/>
    <row r="4194" ht="26.25" customHeight="1" x14ac:dyDescent="0.2"/>
    <row r="4195" ht="26.25" customHeight="1" x14ac:dyDescent="0.2"/>
    <row r="4196" ht="26.25" customHeight="1" x14ac:dyDescent="0.2"/>
    <row r="4197" ht="26.25" customHeight="1" x14ac:dyDescent="0.2"/>
    <row r="4198" ht="26.25" customHeight="1" x14ac:dyDescent="0.2"/>
    <row r="4199" ht="26.25" customHeight="1" x14ac:dyDescent="0.2"/>
    <row r="4200" ht="26.25" customHeight="1" x14ac:dyDescent="0.2"/>
    <row r="4201" ht="26.25" customHeight="1" x14ac:dyDescent="0.2"/>
    <row r="4202" ht="26.25" customHeight="1" x14ac:dyDescent="0.2"/>
    <row r="4203" ht="26.25" customHeight="1" x14ac:dyDescent="0.2"/>
    <row r="4204" ht="26.25" customHeight="1" x14ac:dyDescent="0.2"/>
    <row r="4205" ht="26.25" customHeight="1" x14ac:dyDescent="0.2"/>
    <row r="4206" ht="26.25" customHeight="1" x14ac:dyDescent="0.2"/>
    <row r="4207" ht="26.25" customHeight="1" x14ac:dyDescent="0.2"/>
    <row r="4208" ht="26.25" customHeight="1" x14ac:dyDescent="0.2"/>
    <row r="4209" ht="26.25" customHeight="1" x14ac:dyDescent="0.2"/>
    <row r="4210" ht="26.25" customHeight="1" x14ac:dyDescent="0.2"/>
    <row r="4211" ht="26.25" customHeight="1" x14ac:dyDescent="0.2"/>
    <row r="4212" ht="26.25" customHeight="1" x14ac:dyDescent="0.2"/>
    <row r="4213" ht="26.25" customHeight="1" x14ac:dyDescent="0.2"/>
    <row r="4214" ht="26.25" customHeight="1" x14ac:dyDescent="0.2"/>
    <row r="4215" ht="26.25" customHeight="1" x14ac:dyDescent="0.2"/>
    <row r="4216" ht="26.25" customHeight="1" x14ac:dyDescent="0.2"/>
    <row r="4217" ht="26.25" customHeight="1" x14ac:dyDescent="0.2"/>
    <row r="4218" ht="26.25" customHeight="1" x14ac:dyDescent="0.2"/>
    <row r="4219" ht="26.25" customHeight="1" x14ac:dyDescent="0.2"/>
    <row r="4220" ht="26.25" customHeight="1" x14ac:dyDescent="0.2"/>
    <row r="4221" ht="26.25" customHeight="1" x14ac:dyDescent="0.2"/>
    <row r="4222" ht="26.25" customHeight="1" x14ac:dyDescent="0.2"/>
    <row r="4223" ht="26.25" customHeight="1" x14ac:dyDescent="0.2"/>
    <row r="4224" ht="26.25" customHeight="1" x14ac:dyDescent="0.2"/>
    <row r="4225" ht="26.25" customHeight="1" x14ac:dyDescent="0.2"/>
    <row r="4226" ht="26.25" customHeight="1" x14ac:dyDescent="0.2"/>
    <row r="4227" ht="26.25" customHeight="1" x14ac:dyDescent="0.2"/>
    <row r="4228" ht="26.25" customHeight="1" x14ac:dyDescent="0.2"/>
    <row r="4229" ht="26.25" customHeight="1" x14ac:dyDescent="0.2"/>
    <row r="4230" ht="26.25" customHeight="1" x14ac:dyDescent="0.2"/>
    <row r="4231" ht="26.25" customHeight="1" x14ac:dyDescent="0.2"/>
    <row r="4232" ht="26.25" customHeight="1" x14ac:dyDescent="0.2"/>
    <row r="4233" ht="26.25" customHeight="1" x14ac:dyDescent="0.2"/>
    <row r="4234" ht="26.25" customHeight="1" x14ac:dyDescent="0.2"/>
    <row r="4235" ht="26.25" customHeight="1" x14ac:dyDescent="0.2"/>
    <row r="4236" ht="26.25" customHeight="1" x14ac:dyDescent="0.2"/>
    <row r="4237" ht="26.25" customHeight="1" x14ac:dyDescent="0.2"/>
    <row r="4238" ht="26.25" customHeight="1" x14ac:dyDescent="0.2"/>
    <row r="4239" ht="26.25" customHeight="1" x14ac:dyDescent="0.2"/>
    <row r="4240" ht="26.25" customHeight="1" x14ac:dyDescent="0.2"/>
    <row r="4241" ht="26.25" customHeight="1" x14ac:dyDescent="0.2"/>
    <row r="4242" ht="26.25" customHeight="1" x14ac:dyDescent="0.2"/>
    <row r="4243" ht="26.25" customHeight="1" x14ac:dyDescent="0.2"/>
    <row r="4244" ht="26.25" customHeight="1" x14ac:dyDescent="0.2"/>
    <row r="4245" ht="26.25" customHeight="1" x14ac:dyDescent="0.2"/>
    <row r="4246" ht="26.25" customHeight="1" x14ac:dyDescent="0.2"/>
    <row r="4247" ht="26.25" customHeight="1" x14ac:dyDescent="0.2"/>
    <row r="4248" ht="26.25" customHeight="1" x14ac:dyDescent="0.2"/>
    <row r="4249" ht="26.25" customHeight="1" x14ac:dyDescent="0.2"/>
    <row r="4250" ht="26.25" customHeight="1" x14ac:dyDescent="0.2"/>
    <row r="4251" ht="26.25" customHeight="1" x14ac:dyDescent="0.2"/>
    <row r="4252" ht="26.25" customHeight="1" x14ac:dyDescent="0.2"/>
    <row r="4253" ht="26.25" customHeight="1" x14ac:dyDescent="0.2"/>
    <row r="4254" ht="26.25" customHeight="1" x14ac:dyDescent="0.2"/>
    <row r="4255" ht="26.25" customHeight="1" x14ac:dyDescent="0.2"/>
    <row r="4256" ht="26.25" customHeight="1" x14ac:dyDescent="0.2"/>
    <row r="4257" ht="26.25" customHeight="1" x14ac:dyDescent="0.2"/>
    <row r="4258" ht="26.25" customHeight="1" x14ac:dyDescent="0.2"/>
    <row r="4259" ht="26.25" customHeight="1" x14ac:dyDescent="0.2"/>
    <row r="4260" ht="26.25" customHeight="1" x14ac:dyDescent="0.2"/>
    <row r="4261" ht="26.25" customHeight="1" x14ac:dyDescent="0.2"/>
    <row r="4262" ht="26.25" customHeight="1" x14ac:dyDescent="0.2"/>
    <row r="4263" ht="26.25" customHeight="1" x14ac:dyDescent="0.2"/>
    <row r="4264" ht="26.25" customHeight="1" x14ac:dyDescent="0.2"/>
    <row r="4265" ht="26.25" customHeight="1" x14ac:dyDescent="0.2"/>
    <row r="4266" ht="26.25" customHeight="1" x14ac:dyDescent="0.2"/>
    <row r="4267" ht="26.25" customHeight="1" x14ac:dyDescent="0.2"/>
    <row r="4268" ht="26.25" customHeight="1" x14ac:dyDescent="0.2"/>
    <row r="4269" ht="26.25" customHeight="1" x14ac:dyDescent="0.2"/>
    <row r="4270" ht="26.25" customHeight="1" x14ac:dyDescent="0.2"/>
    <row r="4271" ht="26.25" customHeight="1" x14ac:dyDescent="0.2"/>
    <row r="4272" ht="26.25" customHeight="1" x14ac:dyDescent="0.2"/>
    <row r="4273" ht="26.25" customHeight="1" x14ac:dyDescent="0.2"/>
    <row r="4274" ht="26.25" customHeight="1" x14ac:dyDescent="0.2"/>
    <row r="4275" ht="26.25" customHeight="1" x14ac:dyDescent="0.2"/>
    <row r="4276" ht="26.25" customHeight="1" x14ac:dyDescent="0.2"/>
    <row r="4277" ht="26.25" customHeight="1" x14ac:dyDescent="0.2"/>
    <row r="4278" ht="26.25" customHeight="1" x14ac:dyDescent="0.2"/>
    <row r="4279" ht="26.25" customHeight="1" x14ac:dyDescent="0.2"/>
    <row r="4280" ht="26.25" customHeight="1" x14ac:dyDescent="0.2"/>
    <row r="4281" ht="26.25" customHeight="1" x14ac:dyDescent="0.2"/>
    <row r="4282" ht="26.25" customHeight="1" x14ac:dyDescent="0.2"/>
    <row r="4283" ht="26.25" customHeight="1" x14ac:dyDescent="0.2"/>
    <row r="4284" ht="26.25" customHeight="1" x14ac:dyDescent="0.2"/>
    <row r="4285" ht="26.25" customHeight="1" x14ac:dyDescent="0.2"/>
    <row r="4286" ht="26.25" customHeight="1" x14ac:dyDescent="0.2"/>
    <row r="4287" ht="26.25" customHeight="1" x14ac:dyDescent="0.2"/>
    <row r="4288" ht="26.25" customHeight="1" x14ac:dyDescent="0.2"/>
    <row r="4289" ht="26.25" customHeight="1" x14ac:dyDescent="0.2"/>
    <row r="4290" ht="26.25" customHeight="1" x14ac:dyDescent="0.2"/>
    <row r="4291" ht="26.25" customHeight="1" x14ac:dyDescent="0.2"/>
    <row r="4292" ht="26.25" customHeight="1" x14ac:dyDescent="0.2"/>
    <row r="4293" ht="26.25" customHeight="1" x14ac:dyDescent="0.2"/>
    <row r="4294" ht="26.25" customHeight="1" x14ac:dyDescent="0.2"/>
    <row r="4295" ht="26.25" customHeight="1" x14ac:dyDescent="0.2"/>
    <row r="4296" ht="26.25" customHeight="1" x14ac:dyDescent="0.2"/>
    <row r="4297" ht="26.25" customHeight="1" x14ac:dyDescent="0.2"/>
    <row r="4298" ht="26.25" customHeight="1" x14ac:dyDescent="0.2"/>
    <row r="4299" ht="26.25" customHeight="1" x14ac:dyDescent="0.2"/>
    <row r="4300" ht="26.25" customHeight="1" x14ac:dyDescent="0.2"/>
    <row r="4301" ht="26.25" customHeight="1" x14ac:dyDescent="0.2"/>
    <row r="4302" ht="26.25" customHeight="1" x14ac:dyDescent="0.2"/>
    <row r="4303" ht="26.25" customHeight="1" x14ac:dyDescent="0.2"/>
    <row r="4304" ht="26.25" customHeight="1" x14ac:dyDescent="0.2"/>
    <row r="4305" ht="26.25" customHeight="1" x14ac:dyDescent="0.2"/>
    <row r="4306" ht="26.25" customHeight="1" x14ac:dyDescent="0.2"/>
    <row r="4307" ht="26.25" customHeight="1" x14ac:dyDescent="0.2"/>
    <row r="4308" ht="26.25" customHeight="1" x14ac:dyDescent="0.2"/>
    <row r="4309" ht="26.25" customHeight="1" x14ac:dyDescent="0.2"/>
    <row r="4310" ht="26.25" customHeight="1" x14ac:dyDescent="0.2"/>
    <row r="4311" ht="26.25" customHeight="1" x14ac:dyDescent="0.2"/>
    <row r="4312" ht="26.25" customHeight="1" x14ac:dyDescent="0.2"/>
    <row r="4313" ht="26.25" customHeight="1" x14ac:dyDescent="0.2"/>
    <row r="4314" ht="26.25" customHeight="1" x14ac:dyDescent="0.2"/>
    <row r="4315" ht="26.25" customHeight="1" x14ac:dyDescent="0.2"/>
    <row r="4316" ht="26.25" customHeight="1" x14ac:dyDescent="0.2"/>
    <row r="4317" ht="26.25" customHeight="1" x14ac:dyDescent="0.2"/>
    <row r="4318" ht="26.25" customHeight="1" x14ac:dyDescent="0.2"/>
    <row r="4319" ht="26.25" customHeight="1" x14ac:dyDescent="0.2"/>
    <row r="4320" ht="26.25" customHeight="1" x14ac:dyDescent="0.2"/>
    <row r="4321" ht="26.25" customHeight="1" x14ac:dyDescent="0.2"/>
    <row r="4322" ht="26.25" customHeight="1" x14ac:dyDescent="0.2"/>
    <row r="4323" ht="26.25" customHeight="1" x14ac:dyDescent="0.2"/>
    <row r="4324" ht="26.25" customHeight="1" x14ac:dyDescent="0.2"/>
    <row r="4325" ht="26.25" customHeight="1" x14ac:dyDescent="0.2"/>
    <row r="4326" ht="26.25" customHeight="1" x14ac:dyDescent="0.2"/>
    <row r="4327" ht="26.25" customHeight="1" x14ac:dyDescent="0.2"/>
    <row r="4328" ht="26.25" customHeight="1" x14ac:dyDescent="0.2"/>
    <row r="4329" ht="26.25" customHeight="1" x14ac:dyDescent="0.2"/>
    <row r="4330" ht="26.25" customHeight="1" x14ac:dyDescent="0.2"/>
    <row r="4331" ht="26.25" customHeight="1" x14ac:dyDescent="0.2"/>
    <row r="4332" ht="26.25" customHeight="1" x14ac:dyDescent="0.2"/>
    <row r="4333" ht="26.25" customHeight="1" x14ac:dyDescent="0.2"/>
    <row r="4334" ht="26.25" customHeight="1" x14ac:dyDescent="0.2"/>
    <row r="4335" ht="26.25" customHeight="1" x14ac:dyDescent="0.2"/>
    <row r="4336" ht="26.25" customHeight="1" x14ac:dyDescent="0.2"/>
    <row r="4337" ht="26.25" customHeight="1" x14ac:dyDescent="0.2"/>
    <row r="4338" ht="26.25" customHeight="1" x14ac:dyDescent="0.2"/>
    <row r="4339" ht="26.25" customHeight="1" x14ac:dyDescent="0.2"/>
    <row r="4340" ht="26.25" customHeight="1" x14ac:dyDescent="0.2"/>
    <row r="4341" ht="26.25" customHeight="1" x14ac:dyDescent="0.2"/>
    <row r="4342" ht="26.25" customHeight="1" x14ac:dyDescent="0.2"/>
    <row r="4343" ht="26.25" customHeight="1" x14ac:dyDescent="0.2"/>
    <row r="4344" ht="26.25" customHeight="1" x14ac:dyDescent="0.2"/>
    <row r="4345" ht="26.25" customHeight="1" x14ac:dyDescent="0.2"/>
    <row r="4346" ht="26.25" customHeight="1" x14ac:dyDescent="0.2"/>
    <row r="4347" ht="26.25" customHeight="1" x14ac:dyDescent="0.2"/>
    <row r="4348" ht="26.25" customHeight="1" x14ac:dyDescent="0.2"/>
    <row r="4349" ht="26.25" customHeight="1" x14ac:dyDescent="0.2"/>
    <row r="4350" ht="26.25" customHeight="1" x14ac:dyDescent="0.2"/>
    <row r="4351" ht="26.25" customHeight="1" x14ac:dyDescent="0.2"/>
    <row r="4352" ht="26.25" customHeight="1" x14ac:dyDescent="0.2"/>
    <row r="4353" ht="26.25" customHeight="1" x14ac:dyDescent="0.2"/>
    <row r="4354" ht="26.25" customHeight="1" x14ac:dyDescent="0.2"/>
    <row r="4355" ht="26.25" customHeight="1" x14ac:dyDescent="0.2"/>
    <row r="4356" ht="26.25" customHeight="1" x14ac:dyDescent="0.2"/>
    <row r="4357" ht="26.25" customHeight="1" x14ac:dyDescent="0.2"/>
    <row r="4358" ht="26.25" customHeight="1" x14ac:dyDescent="0.2"/>
    <row r="4359" ht="26.25" customHeight="1" x14ac:dyDescent="0.2"/>
    <row r="4360" ht="26.25" customHeight="1" x14ac:dyDescent="0.2"/>
    <row r="4361" ht="26.25" customHeight="1" x14ac:dyDescent="0.2"/>
    <row r="4362" ht="26.25" customHeight="1" x14ac:dyDescent="0.2"/>
    <row r="4363" ht="26.25" customHeight="1" x14ac:dyDescent="0.2"/>
    <row r="4364" ht="26.25" customHeight="1" x14ac:dyDescent="0.2"/>
    <row r="4365" ht="26.25" customHeight="1" x14ac:dyDescent="0.2"/>
    <row r="4366" ht="26.25" customHeight="1" x14ac:dyDescent="0.2"/>
    <row r="4367" ht="26.25" customHeight="1" x14ac:dyDescent="0.2"/>
    <row r="4368" ht="26.25" customHeight="1" x14ac:dyDescent="0.2"/>
    <row r="4369" ht="26.25" customHeight="1" x14ac:dyDescent="0.2"/>
    <row r="4370" ht="26.25" customHeight="1" x14ac:dyDescent="0.2"/>
    <row r="4371" ht="26.25" customHeight="1" x14ac:dyDescent="0.2"/>
    <row r="4372" ht="26.25" customHeight="1" x14ac:dyDescent="0.2"/>
    <row r="4373" ht="26.25" customHeight="1" x14ac:dyDescent="0.2"/>
    <row r="4374" ht="26.25" customHeight="1" x14ac:dyDescent="0.2"/>
    <row r="4375" ht="26.25" customHeight="1" x14ac:dyDescent="0.2"/>
    <row r="4376" ht="26.25" customHeight="1" x14ac:dyDescent="0.2"/>
    <row r="4377" ht="26.25" customHeight="1" x14ac:dyDescent="0.2"/>
    <row r="4378" ht="26.25" customHeight="1" x14ac:dyDescent="0.2"/>
    <row r="4379" ht="26.25" customHeight="1" x14ac:dyDescent="0.2"/>
    <row r="4380" ht="26.25" customHeight="1" x14ac:dyDescent="0.2"/>
    <row r="4381" ht="26.25" customHeight="1" x14ac:dyDescent="0.2"/>
    <row r="4382" ht="26.25" customHeight="1" x14ac:dyDescent="0.2"/>
    <row r="4383" ht="26.25" customHeight="1" x14ac:dyDescent="0.2"/>
    <row r="4384" ht="26.25" customHeight="1" x14ac:dyDescent="0.2"/>
    <row r="4385" ht="26.25" customHeight="1" x14ac:dyDescent="0.2"/>
    <row r="4386" ht="26.25" customHeight="1" x14ac:dyDescent="0.2"/>
    <row r="4387" ht="26.25" customHeight="1" x14ac:dyDescent="0.2"/>
    <row r="4388" ht="26.25" customHeight="1" x14ac:dyDescent="0.2"/>
    <row r="4389" ht="26.25" customHeight="1" x14ac:dyDescent="0.2"/>
    <row r="4390" ht="26.25" customHeight="1" x14ac:dyDescent="0.2"/>
    <row r="4391" ht="26.25" customHeight="1" x14ac:dyDescent="0.2"/>
    <row r="4392" ht="26.25" customHeight="1" x14ac:dyDescent="0.2"/>
    <row r="4393" ht="26.25" customHeight="1" x14ac:dyDescent="0.2"/>
    <row r="4394" ht="26.25" customHeight="1" x14ac:dyDescent="0.2"/>
    <row r="4395" ht="26.25" customHeight="1" x14ac:dyDescent="0.2"/>
    <row r="4396" ht="26.25" customHeight="1" x14ac:dyDescent="0.2"/>
    <row r="4397" ht="26.25" customHeight="1" x14ac:dyDescent="0.2"/>
    <row r="4398" ht="26.25" customHeight="1" x14ac:dyDescent="0.2"/>
    <row r="4399" ht="26.25" customHeight="1" x14ac:dyDescent="0.2"/>
    <row r="4400" ht="26.25" customHeight="1" x14ac:dyDescent="0.2"/>
    <row r="4401" ht="26.25" customHeight="1" x14ac:dyDescent="0.2"/>
    <row r="4402" ht="26.25" customHeight="1" x14ac:dyDescent="0.2"/>
    <row r="4403" ht="26.25" customHeight="1" x14ac:dyDescent="0.2"/>
    <row r="4404" ht="26.25" customHeight="1" x14ac:dyDescent="0.2"/>
    <row r="4405" ht="26.25" customHeight="1" x14ac:dyDescent="0.2"/>
    <row r="4406" ht="26.25" customHeight="1" x14ac:dyDescent="0.2"/>
    <row r="4407" ht="26.25" customHeight="1" x14ac:dyDescent="0.2"/>
    <row r="4408" ht="26.25" customHeight="1" x14ac:dyDescent="0.2"/>
    <row r="4409" ht="26.25" customHeight="1" x14ac:dyDescent="0.2"/>
    <row r="4410" ht="26.25" customHeight="1" x14ac:dyDescent="0.2"/>
    <row r="4411" ht="26.25" customHeight="1" x14ac:dyDescent="0.2"/>
    <row r="4412" ht="26.25" customHeight="1" x14ac:dyDescent="0.2"/>
    <row r="4413" ht="26.25" customHeight="1" x14ac:dyDescent="0.2"/>
    <row r="4414" ht="26.25" customHeight="1" x14ac:dyDescent="0.2"/>
    <row r="4415" ht="26.25" customHeight="1" x14ac:dyDescent="0.2"/>
    <row r="4416" ht="26.25" customHeight="1" x14ac:dyDescent="0.2"/>
    <row r="4417" ht="26.25" customHeight="1" x14ac:dyDescent="0.2"/>
    <row r="4418" ht="26.25" customHeight="1" x14ac:dyDescent="0.2"/>
    <row r="4419" ht="26.25" customHeight="1" x14ac:dyDescent="0.2"/>
    <row r="4420" ht="26.25" customHeight="1" x14ac:dyDescent="0.2"/>
    <row r="4421" ht="26.25" customHeight="1" x14ac:dyDescent="0.2"/>
    <row r="4422" ht="26.25" customHeight="1" x14ac:dyDescent="0.2"/>
    <row r="4423" ht="26.25" customHeight="1" x14ac:dyDescent="0.2"/>
    <row r="4424" ht="26.25" customHeight="1" x14ac:dyDescent="0.2"/>
    <row r="4425" ht="26.25" customHeight="1" x14ac:dyDescent="0.2"/>
    <row r="4426" ht="26.25" customHeight="1" x14ac:dyDescent="0.2"/>
    <row r="4427" ht="26.25" customHeight="1" x14ac:dyDescent="0.2"/>
    <row r="4428" ht="26.25" customHeight="1" x14ac:dyDescent="0.2"/>
    <row r="4429" ht="26.25" customHeight="1" x14ac:dyDescent="0.2"/>
    <row r="4430" ht="26.25" customHeight="1" x14ac:dyDescent="0.2"/>
    <row r="4431" ht="26.25" customHeight="1" x14ac:dyDescent="0.2"/>
    <row r="4432" ht="26.25" customHeight="1" x14ac:dyDescent="0.2"/>
    <row r="4433" ht="26.25" customHeight="1" x14ac:dyDescent="0.2"/>
    <row r="4434" ht="26.25" customHeight="1" x14ac:dyDescent="0.2"/>
    <row r="4435" ht="26.25" customHeight="1" x14ac:dyDescent="0.2"/>
    <row r="4436" ht="26.25" customHeight="1" x14ac:dyDescent="0.2"/>
    <row r="4437" ht="26.25" customHeight="1" x14ac:dyDescent="0.2"/>
    <row r="4438" ht="26.25" customHeight="1" x14ac:dyDescent="0.2"/>
    <row r="4439" ht="26.25" customHeight="1" x14ac:dyDescent="0.2"/>
    <row r="4440" ht="26.25" customHeight="1" x14ac:dyDescent="0.2"/>
    <row r="4441" ht="26.25" customHeight="1" x14ac:dyDescent="0.2"/>
    <row r="4442" ht="26.25" customHeight="1" x14ac:dyDescent="0.2"/>
    <row r="4443" ht="26.25" customHeight="1" x14ac:dyDescent="0.2"/>
    <row r="4444" ht="26.25" customHeight="1" x14ac:dyDescent="0.2"/>
    <row r="4445" ht="26.25" customHeight="1" x14ac:dyDescent="0.2"/>
    <row r="4446" ht="26.25" customHeight="1" x14ac:dyDescent="0.2"/>
    <row r="4447" ht="26.25" customHeight="1" x14ac:dyDescent="0.2"/>
    <row r="4448" ht="26.25" customHeight="1" x14ac:dyDescent="0.2"/>
    <row r="4449" ht="26.25" customHeight="1" x14ac:dyDescent="0.2"/>
    <row r="4450" ht="26.25" customHeight="1" x14ac:dyDescent="0.2"/>
    <row r="4451" ht="26.25" customHeight="1" x14ac:dyDescent="0.2"/>
    <row r="4452" ht="26.25" customHeight="1" x14ac:dyDescent="0.2"/>
    <row r="4453" ht="26.25" customHeight="1" x14ac:dyDescent="0.2"/>
    <row r="4454" ht="26.25" customHeight="1" x14ac:dyDescent="0.2"/>
    <row r="4455" ht="26.25" customHeight="1" x14ac:dyDescent="0.2"/>
    <row r="4456" ht="26.25" customHeight="1" x14ac:dyDescent="0.2"/>
    <row r="4457" ht="26.25" customHeight="1" x14ac:dyDescent="0.2"/>
    <row r="4458" ht="26.25" customHeight="1" x14ac:dyDescent="0.2"/>
    <row r="4459" ht="26.25" customHeight="1" x14ac:dyDescent="0.2"/>
    <row r="4460" ht="26.25" customHeight="1" x14ac:dyDescent="0.2"/>
    <row r="4461" ht="26.25" customHeight="1" x14ac:dyDescent="0.2"/>
    <row r="4462" ht="26.25" customHeight="1" x14ac:dyDescent="0.2"/>
    <row r="4463" ht="26.25" customHeight="1" x14ac:dyDescent="0.2"/>
    <row r="4464" ht="26.25" customHeight="1" x14ac:dyDescent="0.2"/>
    <row r="4465" ht="26.25" customHeight="1" x14ac:dyDescent="0.2"/>
    <row r="4466" ht="26.25" customHeight="1" x14ac:dyDescent="0.2"/>
    <row r="4467" ht="26.25" customHeight="1" x14ac:dyDescent="0.2"/>
    <row r="4468" ht="26.25" customHeight="1" x14ac:dyDescent="0.2"/>
    <row r="4469" ht="26.25" customHeight="1" x14ac:dyDescent="0.2"/>
    <row r="4470" ht="26.25" customHeight="1" x14ac:dyDescent="0.2"/>
    <row r="4471" ht="26.25" customHeight="1" x14ac:dyDescent="0.2"/>
    <row r="4472" ht="26.25" customHeight="1" x14ac:dyDescent="0.2"/>
    <row r="4473" ht="26.25" customHeight="1" x14ac:dyDescent="0.2"/>
    <row r="4474" ht="26.25" customHeight="1" x14ac:dyDescent="0.2"/>
    <row r="4475" ht="26.25" customHeight="1" x14ac:dyDescent="0.2"/>
    <row r="4476" ht="26.25" customHeight="1" x14ac:dyDescent="0.2"/>
    <row r="4477" ht="26.25" customHeight="1" x14ac:dyDescent="0.2"/>
    <row r="4478" ht="26.25" customHeight="1" x14ac:dyDescent="0.2"/>
    <row r="4479" ht="26.25" customHeight="1" x14ac:dyDescent="0.2"/>
    <row r="4480" ht="26.25" customHeight="1" x14ac:dyDescent="0.2"/>
    <row r="4481" ht="26.25" customHeight="1" x14ac:dyDescent="0.2"/>
    <row r="4482" ht="26.25" customHeight="1" x14ac:dyDescent="0.2"/>
    <row r="4483" ht="26.25" customHeight="1" x14ac:dyDescent="0.2"/>
    <row r="4484" ht="26.25" customHeight="1" x14ac:dyDescent="0.2"/>
    <row r="4485" ht="26.25" customHeight="1" x14ac:dyDescent="0.2"/>
    <row r="4486" ht="26.25" customHeight="1" x14ac:dyDescent="0.2"/>
    <row r="4487" ht="26.25" customHeight="1" x14ac:dyDescent="0.2"/>
    <row r="4488" ht="26.25" customHeight="1" x14ac:dyDescent="0.2"/>
    <row r="4489" ht="26.25" customHeight="1" x14ac:dyDescent="0.2"/>
    <row r="4490" ht="26.25" customHeight="1" x14ac:dyDescent="0.2"/>
    <row r="4491" ht="26.25" customHeight="1" x14ac:dyDescent="0.2"/>
    <row r="4492" ht="26.25" customHeight="1" x14ac:dyDescent="0.2"/>
    <row r="4493" ht="26.25" customHeight="1" x14ac:dyDescent="0.2"/>
    <row r="4494" ht="26.25" customHeight="1" x14ac:dyDescent="0.2"/>
    <row r="4495" ht="26.25" customHeight="1" x14ac:dyDescent="0.2"/>
    <row r="4496" ht="26.25" customHeight="1" x14ac:dyDescent="0.2"/>
    <row r="4497" ht="26.25" customHeight="1" x14ac:dyDescent="0.2"/>
    <row r="4498" ht="26.25" customHeight="1" x14ac:dyDescent="0.2"/>
    <row r="4499" ht="26.25" customHeight="1" x14ac:dyDescent="0.2"/>
    <row r="4500" ht="26.25" customHeight="1" x14ac:dyDescent="0.2"/>
    <row r="4501" ht="26.25" customHeight="1" x14ac:dyDescent="0.2"/>
    <row r="4502" ht="26.25" customHeight="1" x14ac:dyDescent="0.2"/>
    <row r="4503" ht="26.25" customHeight="1" x14ac:dyDescent="0.2"/>
    <row r="4504" ht="26.25" customHeight="1" x14ac:dyDescent="0.2"/>
    <row r="4505" ht="26.25" customHeight="1" x14ac:dyDescent="0.2"/>
    <row r="4506" ht="26.25" customHeight="1" x14ac:dyDescent="0.2"/>
    <row r="4507" ht="26.25" customHeight="1" x14ac:dyDescent="0.2"/>
    <row r="4508" ht="26.25" customHeight="1" x14ac:dyDescent="0.2"/>
    <row r="4509" ht="26.25" customHeight="1" x14ac:dyDescent="0.2"/>
    <row r="4510" ht="26.25" customHeight="1" x14ac:dyDescent="0.2"/>
    <row r="4511" ht="26.25" customHeight="1" x14ac:dyDescent="0.2"/>
    <row r="4512" ht="26.25" customHeight="1" x14ac:dyDescent="0.2"/>
    <row r="4513" ht="26.25" customHeight="1" x14ac:dyDescent="0.2"/>
    <row r="4514" ht="26.25" customHeight="1" x14ac:dyDescent="0.2"/>
    <row r="4515" ht="26.25" customHeight="1" x14ac:dyDescent="0.2"/>
    <row r="4516" ht="26.25" customHeight="1" x14ac:dyDescent="0.2"/>
    <row r="4517" ht="26.25" customHeight="1" x14ac:dyDescent="0.2"/>
    <row r="4518" ht="26.25" customHeight="1" x14ac:dyDescent="0.2"/>
    <row r="4519" ht="26.25" customHeight="1" x14ac:dyDescent="0.2"/>
    <row r="4520" ht="26.25" customHeight="1" x14ac:dyDescent="0.2"/>
    <row r="4521" ht="26.25" customHeight="1" x14ac:dyDescent="0.2"/>
    <row r="4522" ht="26.25" customHeight="1" x14ac:dyDescent="0.2"/>
    <row r="4523" ht="26.25" customHeight="1" x14ac:dyDescent="0.2"/>
    <row r="4524" ht="26.25" customHeight="1" x14ac:dyDescent="0.2"/>
    <row r="4525" ht="26.25" customHeight="1" x14ac:dyDescent="0.2"/>
    <row r="4526" ht="26.25" customHeight="1" x14ac:dyDescent="0.2"/>
    <row r="4527" ht="26.25" customHeight="1" x14ac:dyDescent="0.2"/>
    <row r="4528" ht="26.25" customHeight="1" x14ac:dyDescent="0.2"/>
    <row r="4529" ht="26.25" customHeight="1" x14ac:dyDescent="0.2"/>
    <row r="4530" ht="26.25" customHeight="1" x14ac:dyDescent="0.2"/>
    <row r="4531" ht="26.25" customHeight="1" x14ac:dyDescent="0.2"/>
    <row r="4532" ht="26.25" customHeight="1" x14ac:dyDescent="0.2"/>
    <row r="4533" ht="26.25" customHeight="1" x14ac:dyDescent="0.2"/>
    <row r="4534" ht="26.25" customHeight="1" x14ac:dyDescent="0.2"/>
    <row r="4535" ht="26.25" customHeight="1" x14ac:dyDescent="0.2"/>
    <row r="4536" ht="26.25" customHeight="1" x14ac:dyDescent="0.2"/>
    <row r="4537" ht="26.25" customHeight="1" x14ac:dyDescent="0.2"/>
    <row r="4538" ht="26.25" customHeight="1" x14ac:dyDescent="0.2"/>
    <row r="4539" ht="26.25" customHeight="1" x14ac:dyDescent="0.2"/>
    <row r="4540" ht="26.25" customHeight="1" x14ac:dyDescent="0.2"/>
    <row r="4541" ht="26.25" customHeight="1" x14ac:dyDescent="0.2"/>
    <row r="4542" ht="26.25" customHeight="1" x14ac:dyDescent="0.2"/>
    <row r="4543" ht="26.25" customHeight="1" x14ac:dyDescent="0.2"/>
    <row r="4544" ht="26.25" customHeight="1" x14ac:dyDescent="0.2"/>
    <row r="4545" ht="26.25" customHeight="1" x14ac:dyDescent="0.2"/>
    <row r="4546" ht="26.25" customHeight="1" x14ac:dyDescent="0.2"/>
    <row r="4547" ht="26.25" customHeight="1" x14ac:dyDescent="0.2"/>
    <row r="4548" ht="26.25" customHeight="1" x14ac:dyDescent="0.2"/>
    <row r="4549" ht="26.25" customHeight="1" x14ac:dyDescent="0.2"/>
    <row r="4550" ht="26.25" customHeight="1" x14ac:dyDescent="0.2"/>
    <row r="4551" ht="26.25" customHeight="1" x14ac:dyDescent="0.2"/>
    <row r="4552" ht="26.25" customHeight="1" x14ac:dyDescent="0.2"/>
    <row r="4553" ht="26.25" customHeight="1" x14ac:dyDescent="0.2"/>
    <row r="4554" ht="26.25" customHeight="1" x14ac:dyDescent="0.2"/>
    <row r="4555" ht="26.25" customHeight="1" x14ac:dyDescent="0.2"/>
    <row r="4556" ht="26.25" customHeight="1" x14ac:dyDescent="0.2"/>
    <row r="4557" ht="26.25" customHeight="1" x14ac:dyDescent="0.2"/>
    <row r="4558" ht="26.25" customHeight="1" x14ac:dyDescent="0.2"/>
    <row r="4559" ht="26.25" customHeight="1" x14ac:dyDescent="0.2"/>
    <row r="4560" ht="26.25" customHeight="1" x14ac:dyDescent="0.2"/>
    <row r="4561" ht="26.25" customHeight="1" x14ac:dyDescent="0.2"/>
    <row r="4562" ht="26.25" customHeight="1" x14ac:dyDescent="0.2"/>
    <row r="4563" ht="26.25" customHeight="1" x14ac:dyDescent="0.2"/>
    <row r="4564" ht="26.25" customHeight="1" x14ac:dyDescent="0.2"/>
    <row r="4565" ht="26.25" customHeight="1" x14ac:dyDescent="0.2"/>
    <row r="4566" ht="26.25" customHeight="1" x14ac:dyDescent="0.2"/>
    <row r="4567" ht="26.25" customHeight="1" x14ac:dyDescent="0.2"/>
    <row r="4568" ht="26.25" customHeight="1" x14ac:dyDescent="0.2"/>
    <row r="4569" ht="26.25" customHeight="1" x14ac:dyDescent="0.2"/>
    <row r="4570" ht="26.25" customHeight="1" x14ac:dyDescent="0.2"/>
    <row r="4571" ht="26.25" customHeight="1" x14ac:dyDescent="0.2"/>
    <row r="4572" ht="26.25" customHeight="1" x14ac:dyDescent="0.2"/>
    <row r="4573" ht="26.25" customHeight="1" x14ac:dyDescent="0.2"/>
    <row r="4574" ht="26.25" customHeight="1" x14ac:dyDescent="0.2"/>
    <row r="4575" ht="26.25" customHeight="1" x14ac:dyDescent="0.2"/>
    <row r="4576" ht="26.25" customHeight="1" x14ac:dyDescent="0.2"/>
    <row r="4577" ht="26.25" customHeight="1" x14ac:dyDescent="0.2"/>
    <row r="4578" ht="26.25" customHeight="1" x14ac:dyDescent="0.2"/>
    <row r="4579" ht="26.25" customHeight="1" x14ac:dyDescent="0.2"/>
    <row r="4580" ht="26.25" customHeight="1" x14ac:dyDescent="0.2"/>
    <row r="4581" ht="26.25" customHeight="1" x14ac:dyDescent="0.2"/>
    <row r="4582" ht="26.25" customHeight="1" x14ac:dyDescent="0.2"/>
    <row r="4583" ht="26.25" customHeight="1" x14ac:dyDescent="0.2"/>
    <row r="4584" ht="26.25" customHeight="1" x14ac:dyDescent="0.2"/>
    <row r="4585" ht="26.25" customHeight="1" x14ac:dyDescent="0.2"/>
    <row r="4586" ht="26.25" customHeight="1" x14ac:dyDescent="0.2"/>
    <row r="4587" ht="26.25" customHeight="1" x14ac:dyDescent="0.2"/>
    <row r="4588" ht="26.25" customHeight="1" x14ac:dyDescent="0.2"/>
    <row r="4589" ht="26.25" customHeight="1" x14ac:dyDescent="0.2"/>
    <row r="4590" ht="26.25" customHeight="1" x14ac:dyDescent="0.2"/>
    <row r="4591" ht="26.25" customHeight="1" x14ac:dyDescent="0.2"/>
    <row r="4592" ht="26.25" customHeight="1" x14ac:dyDescent="0.2"/>
    <row r="4593" ht="26.25" customHeight="1" x14ac:dyDescent="0.2"/>
    <row r="4594" ht="26.25" customHeight="1" x14ac:dyDescent="0.2"/>
    <row r="4595" ht="26.25" customHeight="1" x14ac:dyDescent="0.2"/>
    <row r="4596" ht="26.25" customHeight="1" x14ac:dyDescent="0.2"/>
    <row r="4597" ht="26.25" customHeight="1" x14ac:dyDescent="0.2"/>
    <row r="4598" ht="26.25" customHeight="1" x14ac:dyDescent="0.2"/>
    <row r="4599" ht="26.25" customHeight="1" x14ac:dyDescent="0.2"/>
    <row r="4600" ht="26.25" customHeight="1" x14ac:dyDescent="0.2"/>
    <row r="4601" ht="26.25" customHeight="1" x14ac:dyDescent="0.2"/>
    <row r="4602" ht="26.25" customHeight="1" x14ac:dyDescent="0.2"/>
    <row r="4603" ht="26.25" customHeight="1" x14ac:dyDescent="0.2"/>
    <row r="4604" ht="26.25" customHeight="1" x14ac:dyDescent="0.2"/>
    <row r="4605" ht="26.25" customHeight="1" x14ac:dyDescent="0.2"/>
    <row r="4606" ht="26.25" customHeight="1" x14ac:dyDescent="0.2"/>
    <row r="4607" ht="26.25" customHeight="1" x14ac:dyDescent="0.2"/>
    <row r="4608" ht="26.25" customHeight="1" x14ac:dyDescent="0.2"/>
    <row r="4609" ht="26.25" customHeight="1" x14ac:dyDescent="0.2"/>
    <row r="4610" ht="26.25" customHeight="1" x14ac:dyDescent="0.2"/>
    <row r="4611" ht="26.25" customHeight="1" x14ac:dyDescent="0.2"/>
    <row r="4612" ht="26.25" customHeight="1" x14ac:dyDescent="0.2"/>
    <row r="4613" ht="26.25" customHeight="1" x14ac:dyDescent="0.2"/>
    <row r="4614" ht="26.25" customHeight="1" x14ac:dyDescent="0.2"/>
    <row r="4615" ht="26.25" customHeight="1" x14ac:dyDescent="0.2"/>
    <row r="4616" ht="26.25" customHeight="1" x14ac:dyDescent="0.2"/>
    <row r="4617" ht="26.25" customHeight="1" x14ac:dyDescent="0.2"/>
    <row r="4618" ht="26.25" customHeight="1" x14ac:dyDescent="0.2"/>
    <row r="4619" ht="26.25" customHeight="1" x14ac:dyDescent="0.2"/>
    <row r="4620" ht="26.25" customHeight="1" x14ac:dyDescent="0.2"/>
    <row r="4621" ht="26.25" customHeight="1" x14ac:dyDescent="0.2"/>
    <row r="4622" ht="26.25" customHeight="1" x14ac:dyDescent="0.2"/>
    <row r="4623" ht="26.25" customHeight="1" x14ac:dyDescent="0.2"/>
    <row r="4624" ht="26.25" customHeight="1" x14ac:dyDescent="0.2"/>
    <row r="4625" ht="26.25" customHeight="1" x14ac:dyDescent="0.2"/>
    <row r="4626" ht="26.25" customHeight="1" x14ac:dyDescent="0.2"/>
    <row r="4627" ht="26.25" customHeight="1" x14ac:dyDescent="0.2"/>
    <row r="4628" ht="26.25" customHeight="1" x14ac:dyDescent="0.2"/>
    <row r="4629" ht="26.25" customHeight="1" x14ac:dyDescent="0.2"/>
    <row r="4630" ht="26.25" customHeight="1" x14ac:dyDescent="0.2"/>
    <row r="4631" ht="26.25" customHeight="1" x14ac:dyDescent="0.2"/>
    <row r="4632" ht="26.25" customHeight="1" x14ac:dyDescent="0.2"/>
    <row r="4633" ht="26.25" customHeight="1" x14ac:dyDescent="0.2"/>
    <row r="4634" ht="26.25" customHeight="1" x14ac:dyDescent="0.2"/>
    <row r="4635" ht="26.25" customHeight="1" x14ac:dyDescent="0.2"/>
    <row r="4636" ht="26.25" customHeight="1" x14ac:dyDescent="0.2"/>
    <row r="4637" ht="26.25" customHeight="1" x14ac:dyDescent="0.2"/>
    <row r="4638" ht="26.25" customHeight="1" x14ac:dyDescent="0.2"/>
    <row r="4639" ht="26.25" customHeight="1" x14ac:dyDescent="0.2"/>
    <row r="4640" ht="26.25" customHeight="1" x14ac:dyDescent="0.2"/>
    <row r="4641" ht="26.25" customHeight="1" x14ac:dyDescent="0.2"/>
    <row r="4642" ht="26.25" customHeight="1" x14ac:dyDescent="0.2"/>
    <row r="4643" ht="26.25" customHeight="1" x14ac:dyDescent="0.2"/>
    <row r="4644" ht="26.25" customHeight="1" x14ac:dyDescent="0.2"/>
    <row r="4645" ht="26.25" customHeight="1" x14ac:dyDescent="0.2"/>
    <row r="4646" ht="26.25" customHeight="1" x14ac:dyDescent="0.2"/>
    <row r="4647" ht="26.25" customHeight="1" x14ac:dyDescent="0.2"/>
    <row r="4648" ht="26.25" customHeight="1" x14ac:dyDescent="0.2"/>
    <row r="4649" ht="26.25" customHeight="1" x14ac:dyDescent="0.2"/>
    <row r="4650" ht="26.25" customHeight="1" x14ac:dyDescent="0.2"/>
    <row r="4651" ht="26.25" customHeight="1" x14ac:dyDescent="0.2"/>
    <row r="4652" ht="26.25" customHeight="1" x14ac:dyDescent="0.2"/>
    <row r="4653" ht="26.25" customHeight="1" x14ac:dyDescent="0.2"/>
    <row r="4654" ht="26.25" customHeight="1" x14ac:dyDescent="0.2"/>
    <row r="4655" ht="26.25" customHeight="1" x14ac:dyDescent="0.2"/>
    <row r="4656" ht="26.25" customHeight="1" x14ac:dyDescent="0.2"/>
    <row r="4657" ht="26.25" customHeight="1" x14ac:dyDescent="0.2"/>
    <row r="4658" ht="26.25" customHeight="1" x14ac:dyDescent="0.2"/>
    <row r="4659" ht="26.25" customHeight="1" x14ac:dyDescent="0.2"/>
    <row r="4660" ht="26.25" customHeight="1" x14ac:dyDescent="0.2"/>
    <row r="4661" ht="26.25" customHeight="1" x14ac:dyDescent="0.2"/>
    <row r="4662" ht="26.25" customHeight="1" x14ac:dyDescent="0.2"/>
    <row r="4663" ht="26.25" customHeight="1" x14ac:dyDescent="0.2"/>
    <row r="4664" ht="26.25" customHeight="1" x14ac:dyDescent="0.2"/>
    <row r="4665" ht="26.25" customHeight="1" x14ac:dyDescent="0.2"/>
    <row r="4666" ht="26.25" customHeight="1" x14ac:dyDescent="0.2"/>
    <row r="4667" ht="26.25" customHeight="1" x14ac:dyDescent="0.2"/>
    <row r="4668" ht="26.25" customHeight="1" x14ac:dyDescent="0.2"/>
    <row r="4669" ht="26.25" customHeight="1" x14ac:dyDescent="0.2"/>
    <row r="4670" ht="26.25" customHeight="1" x14ac:dyDescent="0.2"/>
    <row r="4671" ht="26.25" customHeight="1" x14ac:dyDescent="0.2"/>
    <row r="4672" ht="26.25" customHeight="1" x14ac:dyDescent="0.2"/>
    <row r="4673" ht="26.25" customHeight="1" x14ac:dyDescent="0.2"/>
    <row r="4674" ht="26.25" customHeight="1" x14ac:dyDescent="0.2"/>
    <row r="4675" ht="26.25" customHeight="1" x14ac:dyDescent="0.2"/>
    <row r="4676" ht="26.25" customHeight="1" x14ac:dyDescent="0.2"/>
    <row r="4677" ht="26.25" customHeight="1" x14ac:dyDescent="0.2"/>
    <row r="4678" ht="26.25" customHeight="1" x14ac:dyDescent="0.2"/>
    <row r="4679" ht="26.25" customHeight="1" x14ac:dyDescent="0.2"/>
    <row r="4680" ht="26.25" customHeight="1" x14ac:dyDescent="0.2"/>
    <row r="4681" ht="26.25" customHeight="1" x14ac:dyDescent="0.2"/>
    <row r="4682" ht="26.25" customHeight="1" x14ac:dyDescent="0.2"/>
    <row r="4683" ht="26.25" customHeight="1" x14ac:dyDescent="0.2"/>
    <row r="4684" ht="26.25" customHeight="1" x14ac:dyDescent="0.2"/>
    <row r="4685" ht="26.25" customHeight="1" x14ac:dyDescent="0.2"/>
    <row r="4686" ht="26.25" customHeight="1" x14ac:dyDescent="0.2"/>
    <row r="4687" ht="26.25" customHeight="1" x14ac:dyDescent="0.2"/>
    <row r="4688" ht="26.25" customHeight="1" x14ac:dyDescent="0.2"/>
    <row r="4689" ht="26.25" customHeight="1" x14ac:dyDescent="0.2"/>
    <row r="4690" ht="26.25" customHeight="1" x14ac:dyDescent="0.2"/>
    <row r="4691" ht="26.25" customHeight="1" x14ac:dyDescent="0.2"/>
    <row r="4692" ht="26.25" customHeight="1" x14ac:dyDescent="0.2"/>
    <row r="4693" ht="26.25" customHeight="1" x14ac:dyDescent="0.2"/>
    <row r="4694" ht="26.25" customHeight="1" x14ac:dyDescent="0.2"/>
    <row r="4695" ht="26.25" customHeight="1" x14ac:dyDescent="0.2"/>
    <row r="4696" ht="26.25" customHeight="1" x14ac:dyDescent="0.2"/>
    <row r="4697" ht="26.25" customHeight="1" x14ac:dyDescent="0.2"/>
    <row r="4698" ht="26.25" customHeight="1" x14ac:dyDescent="0.2"/>
    <row r="4699" ht="26.25" customHeight="1" x14ac:dyDescent="0.2"/>
    <row r="4700" ht="26.25" customHeight="1" x14ac:dyDescent="0.2"/>
    <row r="4701" ht="26.25" customHeight="1" x14ac:dyDescent="0.2"/>
    <row r="4702" ht="26.25" customHeight="1" x14ac:dyDescent="0.2"/>
    <row r="4703" ht="26.25" customHeight="1" x14ac:dyDescent="0.2"/>
    <row r="4704" ht="26.25" customHeight="1" x14ac:dyDescent="0.2"/>
    <row r="4705" ht="26.25" customHeight="1" x14ac:dyDescent="0.2"/>
    <row r="4706" ht="26.25" customHeight="1" x14ac:dyDescent="0.2"/>
    <row r="4707" ht="26.25" customHeight="1" x14ac:dyDescent="0.2"/>
    <row r="4708" ht="26.25" customHeight="1" x14ac:dyDescent="0.2"/>
    <row r="4709" ht="26.25" customHeight="1" x14ac:dyDescent="0.2"/>
    <row r="4710" ht="26.25" customHeight="1" x14ac:dyDescent="0.2"/>
    <row r="4711" ht="26.25" customHeight="1" x14ac:dyDescent="0.2"/>
    <row r="4712" ht="26.25" customHeight="1" x14ac:dyDescent="0.2"/>
    <row r="4713" ht="26.25" customHeight="1" x14ac:dyDescent="0.2"/>
    <row r="4714" ht="26.25" customHeight="1" x14ac:dyDescent="0.2"/>
    <row r="4715" ht="26.25" customHeight="1" x14ac:dyDescent="0.2"/>
    <row r="4716" ht="26.25" customHeight="1" x14ac:dyDescent="0.2"/>
    <row r="4717" ht="26.25" customHeight="1" x14ac:dyDescent="0.2"/>
    <row r="4718" ht="26.25" customHeight="1" x14ac:dyDescent="0.2"/>
    <row r="4719" ht="26.25" customHeight="1" x14ac:dyDescent="0.2"/>
    <row r="4720" ht="26.25" customHeight="1" x14ac:dyDescent="0.2"/>
    <row r="4721" ht="26.25" customHeight="1" x14ac:dyDescent="0.2"/>
    <row r="4722" ht="26.25" customHeight="1" x14ac:dyDescent="0.2"/>
    <row r="4723" ht="26.25" customHeight="1" x14ac:dyDescent="0.2"/>
    <row r="4724" ht="26.25" customHeight="1" x14ac:dyDescent="0.2"/>
    <row r="4725" ht="26.25" customHeight="1" x14ac:dyDescent="0.2"/>
    <row r="4726" ht="26.25" customHeight="1" x14ac:dyDescent="0.2"/>
    <row r="4727" ht="26.25" customHeight="1" x14ac:dyDescent="0.2"/>
    <row r="4728" ht="26.25" customHeight="1" x14ac:dyDescent="0.2"/>
    <row r="4729" ht="26.25" customHeight="1" x14ac:dyDescent="0.2"/>
    <row r="4730" ht="26.25" customHeight="1" x14ac:dyDescent="0.2"/>
    <row r="4731" ht="26.25" customHeight="1" x14ac:dyDescent="0.2"/>
    <row r="4732" ht="26.25" customHeight="1" x14ac:dyDescent="0.2"/>
    <row r="4733" ht="26.25" customHeight="1" x14ac:dyDescent="0.2"/>
    <row r="4734" ht="26.25" customHeight="1" x14ac:dyDescent="0.2"/>
    <row r="4735" ht="26.25" customHeight="1" x14ac:dyDescent="0.2"/>
    <row r="4736" ht="26.25" customHeight="1" x14ac:dyDescent="0.2"/>
    <row r="4737" ht="26.25" customHeight="1" x14ac:dyDescent="0.2"/>
    <row r="4738" ht="26.25" customHeight="1" x14ac:dyDescent="0.2"/>
    <row r="4739" ht="26.25" customHeight="1" x14ac:dyDescent="0.2"/>
    <row r="4740" ht="26.25" customHeight="1" x14ac:dyDescent="0.2"/>
    <row r="4741" ht="26.25" customHeight="1" x14ac:dyDescent="0.2"/>
    <row r="4742" ht="26.25" customHeight="1" x14ac:dyDescent="0.2"/>
    <row r="4743" ht="26.25" customHeight="1" x14ac:dyDescent="0.2"/>
    <row r="4744" ht="26.25" customHeight="1" x14ac:dyDescent="0.2"/>
    <row r="4745" ht="26.25" customHeight="1" x14ac:dyDescent="0.2"/>
    <row r="4746" ht="26.25" customHeight="1" x14ac:dyDescent="0.2"/>
    <row r="4747" ht="26.25" customHeight="1" x14ac:dyDescent="0.2"/>
    <row r="4748" ht="26.25" customHeight="1" x14ac:dyDescent="0.2"/>
    <row r="4749" ht="26.25" customHeight="1" x14ac:dyDescent="0.2"/>
    <row r="4750" ht="26.25" customHeight="1" x14ac:dyDescent="0.2"/>
    <row r="4751" ht="26.25" customHeight="1" x14ac:dyDescent="0.2"/>
    <row r="4752" ht="26.25" customHeight="1" x14ac:dyDescent="0.2"/>
    <row r="4753" ht="26.25" customHeight="1" x14ac:dyDescent="0.2"/>
    <row r="4754" ht="26.25" customHeight="1" x14ac:dyDescent="0.2"/>
    <row r="4755" ht="26.25" customHeight="1" x14ac:dyDescent="0.2"/>
    <row r="4756" ht="26.25" customHeight="1" x14ac:dyDescent="0.2"/>
    <row r="4757" ht="26.25" customHeight="1" x14ac:dyDescent="0.2"/>
    <row r="4758" ht="26.25" customHeight="1" x14ac:dyDescent="0.2"/>
    <row r="4759" ht="26.25" customHeight="1" x14ac:dyDescent="0.2"/>
    <row r="4760" ht="26.25" customHeight="1" x14ac:dyDescent="0.2"/>
    <row r="4761" ht="26.25" customHeight="1" x14ac:dyDescent="0.2"/>
    <row r="4762" ht="26.25" customHeight="1" x14ac:dyDescent="0.2"/>
    <row r="4763" ht="26.25" customHeight="1" x14ac:dyDescent="0.2"/>
    <row r="4764" ht="26.25" customHeight="1" x14ac:dyDescent="0.2"/>
    <row r="4765" ht="26.25" customHeight="1" x14ac:dyDescent="0.2"/>
    <row r="4766" ht="26.25" customHeight="1" x14ac:dyDescent="0.2"/>
    <row r="4767" ht="26.25" customHeight="1" x14ac:dyDescent="0.2"/>
    <row r="4768" ht="26.25" customHeight="1" x14ac:dyDescent="0.2"/>
    <row r="4769" ht="26.25" customHeight="1" x14ac:dyDescent="0.2"/>
    <row r="4770" ht="26.25" customHeight="1" x14ac:dyDescent="0.2"/>
    <row r="4771" ht="26.25" customHeight="1" x14ac:dyDescent="0.2"/>
    <row r="4772" ht="26.25" customHeight="1" x14ac:dyDescent="0.2"/>
    <row r="4773" ht="26.25" customHeight="1" x14ac:dyDescent="0.2"/>
    <row r="4774" ht="26.25" customHeight="1" x14ac:dyDescent="0.2"/>
    <row r="4775" ht="26.25" customHeight="1" x14ac:dyDescent="0.2"/>
    <row r="4776" ht="26.25" customHeight="1" x14ac:dyDescent="0.2"/>
    <row r="4777" ht="26.25" customHeight="1" x14ac:dyDescent="0.2"/>
    <row r="4778" ht="26.25" customHeight="1" x14ac:dyDescent="0.2"/>
    <row r="4779" ht="26.25" customHeight="1" x14ac:dyDescent="0.2"/>
    <row r="4780" ht="26.25" customHeight="1" x14ac:dyDescent="0.2"/>
    <row r="4781" ht="26.25" customHeight="1" x14ac:dyDescent="0.2"/>
    <row r="4782" ht="26.25" customHeight="1" x14ac:dyDescent="0.2"/>
    <row r="4783" ht="26.25" customHeight="1" x14ac:dyDescent="0.2"/>
    <row r="4784" ht="26.25" customHeight="1" x14ac:dyDescent="0.2"/>
    <row r="4785" ht="26.25" customHeight="1" x14ac:dyDescent="0.2"/>
    <row r="4786" ht="26.25" customHeight="1" x14ac:dyDescent="0.2"/>
    <row r="4787" ht="26.25" customHeight="1" x14ac:dyDescent="0.2"/>
    <row r="4788" ht="26.25" customHeight="1" x14ac:dyDescent="0.2"/>
    <row r="4789" ht="26.25" customHeight="1" x14ac:dyDescent="0.2"/>
    <row r="4790" ht="26.25" customHeight="1" x14ac:dyDescent="0.2"/>
    <row r="4791" ht="26.25" customHeight="1" x14ac:dyDescent="0.2"/>
    <row r="4792" ht="26.25" customHeight="1" x14ac:dyDescent="0.2"/>
    <row r="4793" ht="26.25" customHeight="1" x14ac:dyDescent="0.2"/>
    <row r="4794" ht="26.25" customHeight="1" x14ac:dyDescent="0.2"/>
    <row r="4795" ht="26.25" customHeight="1" x14ac:dyDescent="0.2"/>
    <row r="4796" ht="26.25" customHeight="1" x14ac:dyDescent="0.2"/>
    <row r="4797" ht="26.25" customHeight="1" x14ac:dyDescent="0.2"/>
    <row r="4798" ht="26.25" customHeight="1" x14ac:dyDescent="0.2"/>
    <row r="4799" ht="26.25" customHeight="1" x14ac:dyDescent="0.2"/>
    <row r="4800" ht="26.25" customHeight="1" x14ac:dyDescent="0.2"/>
    <row r="4801" ht="26.25" customHeight="1" x14ac:dyDescent="0.2"/>
    <row r="4802" ht="26.25" customHeight="1" x14ac:dyDescent="0.2"/>
    <row r="4803" ht="26.25" customHeight="1" x14ac:dyDescent="0.2"/>
    <row r="4804" ht="26.25" customHeight="1" x14ac:dyDescent="0.2"/>
    <row r="4805" ht="26.25" customHeight="1" x14ac:dyDescent="0.2"/>
    <row r="4806" ht="26.25" customHeight="1" x14ac:dyDescent="0.2"/>
    <row r="4807" ht="26.25" customHeight="1" x14ac:dyDescent="0.2"/>
    <row r="4808" ht="26.25" customHeight="1" x14ac:dyDescent="0.2"/>
    <row r="4809" ht="26.25" customHeight="1" x14ac:dyDescent="0.2"/>
    <row r="4810" ht="26.25" customHeight="1" x14ac:dyDescent="0.2"/>
    <row r="4811" ht="26.25" customHeight="1" x14ac:dyDescent="0.2"/>
    <row r="4812" ht="26.25" customHeight="1" x14ac:dyDescent="0.2"/>
    <row r="4813" ht="26.25" customHeight="1" x14ac:dyDescent="0.2"/>
    <row r="4814" ht="26.25" customHeight="1" x14ac:dyDescent="0.2"/>
    <row r="4815" ht="26.25" customHeight="1" x14ac:dyDescent="0.2"/>
    <row r="4816" ht="26.25" customHeight="1" x14ac:dyDescent="0.2"/>
    <row r="4817" ht="26.25" customHeight="1" x14ac:dyDescent="0.2"/>
    <row r="4818" ht="26.25" customHeight="1" x14ac:dyDescent="0.2"/>
    <row r="4819" ht="26.25" customHeight="1" x14ac:dyDescent="0.2"/>
    <row r="4820" ht="26.25" customHeight="1" x14ac:dyDescent="0.2"/>
    <row r="4821" ht="26.25" customHeight="1" x14ac:dyDescent="0.2"/>
    <row r="4822" ht="26.25" customHeight="1" x14ac:dyDescent="0.2"/>
    <row r="4823" ht="26.25" customHeight="1" x14ac:dyDescent="0.2"/>
    <row r="4824" ht="26.25" customHeight="1" x14ac:dyDescent="0.2"/>
    <row r="4825" ht="26.25" customHeight="1" x14ac:dyDescent="0.2"/>
    <row r="4826" ht="26.25" customHeight="1" x14ac:dyDescent="0.2"/>
    <row r="4827" ht="26.25" customHeight="1" x14ac:dyDescent="0.2"/>
    <row r="4828" ht="26.25" customHeight="1" x14ac:dyDescent="0.2"/>
    <row r="4829" ht="26.25" customHeight="1" x14ac:dyDescent="0.2"/>
    <row r="4830" ht="26.25" customHeight="1" x14ac:dyDescent="0.2"/>
    <row r="4831" ht="26.25" customHeight="1" x14ac:dyDescent="0.2"/>
    <row r="4832" ht="26.25" customHeight="1" x14ac:dyDescent="0.2"/>
    <row r="4833" ht="26.25" customHeight="1" x14ac:dyDescent="0.2"/>
    <row r="4834" ht="26.25" customHeight="1" x14ac:dyDescent="0.2"/>
    <row r="4835" ht="26.25" customHeight="1" x14ac:dyDescent="0.2"/>
    <row r="4836" ht="26.25" customHeight="1" x14ac:dyDescent="0.2"/>
    <row r="4837" ht="26.25" customHeight="1" x14ac:dyDescent="0.2"/>
    <row r="4838" ht="26.25" customHeight="1" x14ac:dyDescent="0.2"/>
    <row r="4839" ht="26.25" customHeight="1" x14ac:dyDescent="0.2"/>
    <row r="4840" ht="26.25" customHeight="1" x14ac:dyDescent="0.2"/>
    <row r="4841" ht="26.25" customHeight="1" x14ac:dyDescent="0.2"/>
    <row r="4842" ht="26.25" customHeight="1" x14ac:dyDescent="0.2"/>
    <row r="4843" ht="26.25" customHeight="1" x14ac:dyDescent="0.2"/>
    <row r="4844" ht="26.25" customHeight="1" x14ac:dyDescent="0.2"/>
    <row r="4845" ht="26.25" customHeight="1" x14ac:dyDescent="0.2"/>
    <row r="4846" ht="26.25" customHeight="1" x14ac:dyDescent="0.2"/>
    <row r="4847" ht="26.25" customHeight="1" x14ac:dyDescent="0.2"/>
    <row r="4848" ht="26.25" customHeight="1" x14ac:dyDescent="0.2"/>
    <row r="4849" ht="26.25" customHeight="1" x14ac:dyDescent="0.2"/>
    <row r="4850" ht="26.25" customHeight="1" x14ac:dyDescent="0.2"/>
    <row r="4851" ht="26.25" customHeight="1" x14ac:dyDescent="0.2"/>
    <row r="4852" ht="26.25" customHeight="1" x14ac:dyDescent="0.2"/>
    <row r="4853" ht="26.25" customHeight="1" x14ac:dyDescent="0.2"/>
    <row r="4854" ht="26.25" customHeight="1" x14ac:dyDescent="0.2"/>
    <row r="4855" ht="26.25" customHeight="1" x14ac:dyDescent="0.2"/>
    <row r="4856" ht="26.25" customHeight="1" x14ac:dyDescent="0.2"/>
    <row r="4857" ht="26.25" customHeight="1" x14ac:dyDescent="0.2"/>
    <row r="4858" ht="26.25" customHeight="1" x14ac:dyDescent="0.2"/>
    <row r="4859" ht="26.25" customHeight="1" x14ac:dyDescent="0.2"/>
    <row r="4860" ht="26.25" customHeight="1" x14ac:dyDescent="0.2"/>
    <row r="4861" ht="26.25" customHeight="1" x14ac:dyDescent="0.2"/>
    <row r="4862" ht="26.25" customHeight="1" x14ac:dyDescent="0.2"/>
    <row r="4863" ht="26.25" customHeight="1" x14ac:dyDescent="0.2"/>
    <row r="4864" ht="26.25" customHeight="1" x14ac:dyDescent="0.2"/>
    <row r="4865" ht="26.25" customHeight="1" x14ac:dyDescent="0.2"/>
    <row r="4866" ht="26.25" customHeight="1" x14ac:dyDescent="0.2"/>
    <row r="4867" ht="26.25" customHeight="1" x14ac:dyDescent="0.2"/>
    <row r="4868" ht="26.25" customHeight="1" x14ac:dyDescent="0.2"/>
    <row r="4869" ht="26.25" customHeight="1" x14ac:dyDescent="0.2"/>
    <row r="4870" ht="26.25" customHeight="1" x14ac:dyDescent="0.2"/>
    <row r="4871" ht="26.25" customHeight="1" x14ac:dyDescent="0.2"/>
    <row r="4872" ht="26.25" customHeight="1" x14ac:dyDescent="0.2"/>
    <row r="4873" ht="26.25" customHeight="1" x14ac:dyDescent="0.2"/>
    <row r="4874" ht="26.25" customHeight="1" x14ac:dyDescent="0.2"/>
    <row r="4875" ht="26.25" customHeight="1" x14ac:dyDescent="0.2"/>
    <row r="4876" ht="26.25" customHeight="1" x14ac:dyDescent="0.2"/>
    <row r="4877" ht="26.25" customHeight="1" x14ac:dyDescent="0.2"/>
    <row r="4878" ht="26.25" customHeight="1" x14ac:dyDescent="0.2"/>
    <row r="4879" ht="26.25" customHeight="1" x14ac:dyDescent="0.2"/>
    <row r="4880" ht="26.25" customHeight="1" x14ac:dyDescent="0.2"/>
    <row r="4881" ht="26.25" customHeight="1" x14ac:dyDescent="0.2"/>
    <row r="4882" ht="26.25" customHeight="1" x14ac:dyDescent="0.2"/>
    <row r="4883" ht="26.25" customHeight="1" x14ac:dyDescent="0.2"/>
    <row r="4884" ht="26.25" customHeight="1" x14ac:dyDescent="0.2"/>
    <row r="4885" ht="26.25" customHeight="1" x14ac:dyDescent="0.2"/>
    <row r="4886" ht="26.25" customHeight="1" x14ac:dyDescent="0.2"/>
    <row r="4887" ht="26.25" customHeight="1" x14ac:dyDescent="0.2"/>
    <row r="4888" ht="26.25" customHeight="1" x14ac:dyDescent="0.2"/>
    <row r="4889" ht="26.25" customHeight="1" x14ac:dyDescent="0.2"/>
    <row r="4890" ht="26.25" customHeight="1" x14ac:dyDescent="0.2"/>
    <row r="4891" ht="26.25" customHeight="1" x14ac:dyDescent="0.2"/>
    <row r="4892" ht="26.25" customHeight="1" x14ac:dyDescent="0.2"/>
    <row r="4893" ht="26.25" customHeight="1" x14ac:dyDescent="0.2"/>
    <row r="4894" ht="26.25" customHeight="1" x14ac:dyDescent="0.2"/>
    <row r="4895" ht="26.25" customHeight="1" x14ac:dyDescent="0.2"/>
    <row r="4896" ht="26.25" customHeight="1" x14ac:dyDescent="0.2"/>
    <row r="4897" ht="26.25" customHeight="1" x14ac:dyDescent="0.2"/>
    <row r="4898" ht="26.25" customHeight="1" x14ac:dyDescent="0.2"/>
    <row r="4899" ht="26.25" customHeight="1" x14ac:dyDescent="0.2"/>
    <row r="4900" ht="26.25" customHeight="1" x14ac:dyDescent="0.2"/>
    <row r="4901" ht="26.25" customHeight="1" x14ac:dyDescent="0.2"/>
    <row r="4902" ht="26.25" customHeight="1" x14ac:dyDescent="0.2"/>
    <row r="4903" ht="26.25" customHeight="1" x14ac:dyDescent="0.2"/>
    <row r="4904" ht="26.25" customHeight="1" x14ac:dyDescent="0.2"/>
    <row r="4905" ht="26.25" customHeight="1" x14ac:dyDescent="0.2"/>
    <row r="4906" ht="26.25" customHeight="1" x14ac:dyDescent="0.2"/>
    <row r="4907" ht="26.25" customHeight="1" x14ac:dyDescent="0.2"/>
    <row r="4908" ht="26.25" customHeight="1" x14ac:dyDescent="0.2"/>
    <row r="4909" ht="26.25" customHeight="1" x14ac:dyDescent="0.2"/>
    <row r="4910" ht="26.25" customHeight="1" x14ac:dyDescent="0.2"/>
    <row r="4911" ht="26.25" customHeight="1" x14ac:dyDescent="0.2"/>
    <row r="4912" ht="26.25" customHeight="1" x14ac:dyDescent="0.2"/>
    <row r="4913" ht="26.25" customHeight="1" x14ac:dyDescent="0.2"/>
    <row r="4914" ht="26.25" customHeight="1" x14ac:dyDescent="0.2"/>
    <row r="4915" ht="26.25" customHeight="1" x14ac:dyDescent="0.2"/>
    <row r="4916" ht="26.25" customHeight="1" x14ac:dyDescent="0.2"/>
    <row r="4917" ht="26.25" customHeight="1" x14ac:dyDescent="0.2"/>
    <row r="4918" ht="26.25" customHeight="1" x14ac:dyDescent="0.2"/>
    <row r="4919" ht="26.25" customHeight="1" x14ac:dyDescent="0.2"/>
    <row r="4920" ht="26.25" customHeight="1" x14ac:dyDescent="0.2"/>
    <row r="4921" ht="26.25" customHeight="1" x14ac:dyDescent="0.2"/>
    <row r="4922" ht="26.25" customHeight="1" x14ac:dyDescent="0.2"/>
    <row r="4923" ht="26.25" customHeight="1" x14ac:dyDescent="0.2"/>
    <row r="4924" ht="26.25" customHeight="1" x14ac:dyDescent="0.2"/>
    <row r="4925" ht="26.25" customHeight="1" x14ac:dyDescent="0.2"/>
    <row r="4926" ht="26.25" customHeight="1" x14ac:dyDescent="0.2"/>
    <row r="4927" ht="26.25" customHeight="1" x14ac:dyDescent="0.2"/>
    <row r="4928" ht="26.25" customHeight="1" x14ac:dyDescent="0.2"/>
    <row r="4929" ht="26.25" customHeight="1" x14ac:dyDescent="0.2"/>
    <row r="4930" ht="26.25" customHeight="1" x14ac:dyDescent="0.2"/>
    <row r="4931" ht="26.25" customHeight="1" x14ac:dyDescent="0.2"/>
    <row r="4932" ht="26.25" customHeight="1" x14ac:dyDescent="0.2"/>
    <row r="4933" ht="26.25" customHeight="1" x14ac:dyDescent="0.2"/>
    <row r="4934" ht="26.25" customHeight="1" x14ac:dyDescent="0.2"/>
    <row r="4935" ht="26.25" customHeight="1" x14ac:dyDescent="0.2"/>
    <row r="4936" ht="26.25" customHeight="1" x14ac:dyDescent="0.2"/>
    <row r="4937" ht="26.25" customHeight="1" x14ac:dyDescent="0.2"/>
    <row r="4938" ht="26.25" customHeight="1" x14ac:dyDescent="0.2"/>
    <row r="4939" ht="26.25" customHeight="1" x14ac:dyDescent="0.2"/>
    <row r="4940" ht="26.25" customHeight="1" x14ac:dyDescent="0.2"/>
    <row r="4941" ht="26.25" customHeight="1" x14ac:dyDescent="0.2"/>
    <row r="4942" ht="26.25" customHeight="1" x14ac:dyDescent="0.2"/>
    <row r="4943" ht="26.25" customHeight="1" x14ac:dyDescent="0.2"/>
    <row r="4944" ht="26.25" customHeight="1" x14ac:dyDescent="0.2"/>
    <row r="4945" ht="26.25" customHeight="1" x14ac:dyDescent="0.2"/>
    <row r="4946" ht="26.25" customHeight="1" x14ac:dyDescent="0.2"/>
    <row r="4947" ht="26.25" customHeight="1" x14ac:dyDescent="0.2"/>
    <row r="4948" ht="26.25" customHeight="1" x14ac:dyDescent="0.2"/>
    <row r="4949" ht="26.25" customHeight="1" x14ac:dyDescent="0.2"/>
    <row r="4950" ht="26.25" customHeight="1" x14ac:dyDescent="0.2"/>
    <row r="4951" ht="26.25" customHeight="1" x14ac:dyDescent="0.2"/>
    <row r="4952" ht="26.25" customHeight="1" x14ac:dyDescent="0.2"/>
    <row r="4953" ht="26.25" customHeight="1" x14ac:dyDescent="0.2"/>
    <row r="4954" ht="26.25" customHeight="1" x14ac:dyDescent="0.2"/>
    <row r="4955" ht="26.25" customHeight="1" x14ac:dyDescent="0.2"/>
    <row r="4956" ht="26.25" customHeight="1" x14ac:dyDescent="0.2"/>
    <row r="4957" ht="26.25" customHeight="1" x14ac:dyDescent="0.2"/>
    <row r="4958" ht="26.25" customHeight="1" x14ac:dyDescent="0.2"/>
    <row r="4959" ht="26.25" customHeight="1" x14ac:dyDescent="0.2"/>
    <row r="4960" ht="26.25" customHeight="1" x14ac:dyDescent="0.2"/>
    <row r="4961" ht="26.25" customHeight="1" x14ac:dyDescent="0.2"/>
    <row r="4962" ht="26.25" customHeight="1" x14ac:dyDescent="0.2"/>
    <row r="4963" ht="26.25" customHeight="1" x14ac:dyDescent="0.2"/>
    <row r="4964" ht="26.25" customHeight="1" x14ac:dyDescent="0.2"/>
    <row r="4965" ht="26.25" customHeight="1" x14ac:dyDescent="0.2"/>
    <row r="4966" ht="26.25" customHeight="1" x14ac:dyDescent="0.2"/>
    <row r="4967" ht="26.25" customHeight="1" x14ac:dyDescent="0.2"/>
    <row r="4968" ht="26.25" customHeight="1" x14ac:dyDescent="0.2"/>
    <row r="4969" ht="26.25" customHeight="1" x14ac:dyDescent="0.2"/>
    <row r="4970" ht="26.25" customHeight="1" x14ac:dyDescent="0.2"/>
    <row r="4971" ht="26.25" customHeight="1" x14ac:dyDescent="0.2"/>
    <row r="4972" ht="26.25" customHeight="1" x14ac:dyDescent="0.2"/>
    <row r="4973" ht="26.25" customHeight="1" x14ac:dyDescent="0.2"/>
    <row r="4974" ht="26.25" customHeight="1" x14ac:dyDescent="0.2"/>
    <row r="4975" ht="26.25" customHeight="1" x14ac:dyDescent="0.2"/>
    <row r="4976" ht="26.25" customHeight="1" x14ac:dyDescent="0.2"/>
    <row r="4977" ht="26.25" customHeight="1" x14ac:dyDescent="0.2"/>
    <row r="4978" ht="26.25" customHeight="1" x14ac:dyDescent="0.2"/>
    <row r="4979" ht="26.25" customHeight="1" x14ac:dyDescent="0.2"/>
    <row r="4980" ht="26.25" customHeight="1" x14ac:dyDescent="0.2"/>
    <row r="4981" ht="26.25" customHeight="1" x14ac:dyDescent="0.2"/>
    <row r="4982" ht="26.25" customHeight="1" x14ac:dyDescent="0.2"/>
    <row r="4983" ht="26.25" customHeight="1" x14ac:dyDescent="0.2"/>
    <row r="4984" ht="26.25" customHeight="1" x14ac:dyDescent="0.2"/>
    <row r="4985" ht="26.25" customHeight="1" x14ac:dyDescent="0.2"/>
    <row r="4986" ht="26.25" customHeight="1" x14ac:dyDescent="0.2"/>
    <row r="4987" ht="26.25" customHeight="1" x14ac:dyDescent="0.2"/>
    <row r="4988" ht="26.25" customHeight="1" x14ac:dyDescent="0.2"/>
    <row r="4989" ht="26.25" customHeight="1" x14ac:dyDescent="0.2"/>
    <row r="4990" ht="26.25" customHeight="1" x14ac:dyDescent="0.2"/>
    <row r="4991" ht="26.25" customHeight="1" x14ac:dyDescent="0.2"/>
    <row r="4992" ht="26.25" customHeight="1" x14ac:dyDescent="0.2"/>
    <row r="4993" ht="26.25" customHeight="1" x14ac:dyDescent="0.2"/>
    <row r="4994" ht="26.25" customHeight="1" x14ac:dyDescent="0.2"/>
    <row r="4995" ht="26.25" customHeight="1" x14ac:dyDescent="0.2"/>
    <row r="4996" ht="26.25" customHeight="1" x14ac:dyDescent="0.2"/>
    <row r="4997" ht="26.25" customHeight="1" x14ac:dyDescent="0.2"/>
    <row r="4998" ht="26.25" customHeight="1" x14ac:dyDescent="0.2"/>
    <row r="4999" ht="26.25" customHeight="1" x14ac:dyDescent="0.2"/>
    <row r="5000" ht="26.25" customHeight="1" x14ac:dyDescent="0.2"/>
    <row r="5001" ht="26.25" customHeight="1" x14ac:dyDescent="0.2"/>
    <row r="5002" ht="26.25" customHeight="1" x14ac:dyDescent="0.2"/>
    <row r="5003" ht="26.25" customHeight="1" x14ac:dyDescent="0.2"/>
    <row r="5004" ht="26.25" customHeight="1" x14ac:dyDescent="0.2"/>
    <row r="5005" ht="26.25" customHeight="1" x14ac:dyDescent="0.2"/>
    <row r="5006" ht="26.25" customHeight="1" x14ac:dyDescent="0.2"/>
    <row r="5007" ht="26.25" customHeight="1" x14ac:dyDescent="0.2"/>
    <row r="5008" ht="26.25" customHeight="1" x14ac:dyDescent="0.2"/>
    <row r="5009" ht="26.25" customHeight="1" x14ac:dyDescent="0.2"/>
    <row r="5010" ht="26.25" customHeight="1" x14ac:dyDescent="0.2"/>
    <row r="5011" ht="26.25" customHeight="1" x14ac:dyDescent="0.2"/>
    <row r="5012" ht="26.25" customHeight="1" x14ac:dyDescent="0.2"/>
    <row r="5013" ht="26.25" customHeight="1" x14ac:dyDescent="0.2"/>
    <row r="5014" ht="26.25" customHeight="1" x14ac:dyDescent="0.2"/>
    <row r="5015" ht="26.25" customHeight="1" x14ac:dyDescent="0.2"/>
    <row r="5016" ht="26.25" customHeight="1" x14ac:dyDescent="0.2"/>
    <row r="5017" ht="26.25" customHeight="1" x14ac:dyDescent="0.2"/>
    <row r="5018" ht="26.25" customHeight="1" x14ac:dyDescent="0.2"/>
    <row r="5019" ht="26.25" customHeight="1" x14ac:dyDescent="0.2"/>
    <row r="5020" ht="26.25" customHeight="1" x14ac:dyDescent="0.2"/>
    <row r="5021" ht="26.25" customHeight="1" x14ac:dyDescent="0.2"/>
    <row r="5022" ht="26.25" customHeight="1" x14ac:dyDescent="0.2"/>
    <row r="5023" ht="26.25" customHeight="1" x14ac:dyDescent="0.2"/>
    <row r="5024" ht="26.25" customHeight="1" x14ac:dyDescent="0.2"/>
    <row r="5025" ht="26.25" customHeight="1" x14ac:dyDescent="0.2"/>
    <row r="5026" ht="26.25" customHeight="1" x14ac:dyDescent="0.2"/>
    <row r="5027" ht="26.25" customHeight="1" x14ac:dyDescent="0.2"/>
    <row r="5028" ht="26.25" customHeight="1" x14ac:dyDescent="0.2"/>
    <row r="5029" ht="26.25" customHeight="1" x14ac:dyDescent="0.2"/>
    <row r="5030" ht="26.25" customHeight="1" x14ac:dyDescent="0.2"/>
    <row r="5031" ht="26.25" customHeight="1" x14ac:dyDescent="0.2"/>
    <row r="5032" ht="26.25" customHeight="1" x14ac:dyDescent="0.2"/>
    <row r="5033" ht="26.25" customHeight="1" x14ac:dyDescent="0.2"/>
    <row r="5034" ht="26.25" customHeight="1" x14ac:dyDescent="0.2"/>
    <row r="5035" ht="26.25" customHeight="1" x14ac:dyDescent="0.2"/>
    <row r="5036" ht="26.25" customHeight="1" x14ac:dyDescent="0.2"/>
    <row r="5037" ht="26.25" customHeight="1" x14ac:dyDescent="0.2"/>
    <row r="5038" ht="26.25" customHeight="1" x14ac:dyDescent="0.2"/>
    <row r="5039" ht="26.25" customHeight="1" x14ac:dyDescent="0.2"/>
    <row r="5040" ht="26.25" customHeight="1" x14ac:dyDescent="0.2"/>
    <row r="5041" ht="26.25" customHeight="1" x14ac:dyDescent="0.2"/>
    <row r="5042" ht="26.25" customHeight="1" x14ac:dyDescent="0.2"/>
    <row r="5043" ht="26.25" customHeight="1" x14ac:dyDescent="0.2"/>
    <row r="5044" ht="26.25" customHeight="1" x14ac:dyDescent="0.2"/>
    <row r="5045" ht="26.25" customHeight="1" x14ac:dyDescent="0.2"/>
    <row r="5046" ht="26.25" customHeight="1" x14ac:dyDescent="0.2"/>
    <row r="5047" ht="26.25" customHeight="1" x14ac:dyDescent="0.2"/>
    <row r="5048" ht="26.25" customHeight="1" x14ac:dyDescent="0.2"/>
    <row r="5049" ht="26.25" customHeight="1" x14ac:dyDescent="0.2"/>
    <row r="5050" ht="26.25" customHeight="1" x14ac:dyDescent="0.2"/>
    <row r="5051" ht="26.25" customHeight="1" x14ac:dyDescent="0.2"/>
    <row r="5052" ht="26.25" customHeight="1" x14ac:dyDescent="0.2"/>
    <row r="5053" ht="26.25" customHeight="1" x14ac:dyDescent="0.2"/>
    <row r="5054" ht="26.25" customHeight="1" x14ac:dyDescent="0.2"/>
    <row r="5055" ht="26.25" customHeight="1" x14ac:dyDescent="0.2"/>
    <row r="5056" ht="26.25" customHeight="1" x14ac:dyDescent="0.2"/>
    <row r="5057" ht="26.25" customHeight="1" x14ac:dyDescent="0.2"/>
    <row r="5058" ht="26.25" customHeight="1" x14ac:dyDescent="0.2"/>
    <row r="5059" ht="26.25" customHeight="1" x14ac:dyDescent="0.2"/>
    <row r="5060" ht="26.25" customHeight="1" x14ac:dyDescent="0.2"/>
    <row r="5061" ht="26.25" customHeight="1" x14ac:dyDescent="0.2"/>
    <row r="5062" ht="26.25" customHeight="1" x14ac:dyDescent="0.2"/>
    <row r="5063" ht="26.25" customHeight="1" x14ac:dyDescent="0.2"/>
    <row r="5064" ht="26.25" customHeight="1" x14ac:dyDescent="0.2"/>
    <row r="5065" ht="26.25" customHeight="1" x14ac:dyDescent="0.2"/>
    <row r="5066" ht="26.25" customHeight="1" x14ac:dyDescent="0.2"/>
    <row r="5067" ht="26.25" customHeight="1" x14ac:dyDescent="0.2"/>
    <row r="5068" ht="26.25" customHeight="1" x14ac:dyDescent="0.2"/>
    <row r="5069" ht="26.25" customHeight="1" x14ac:dyDescent="0.2"/>
    <row r="5070" ht="26.25" customHeight="1" x14ac:dyDescent="0.2"/>
    <row r="5071" ht="26.25" customHeight="1" x14ac:dyDescent="0.2"/>
    <row r="5072" ht="26.25" customHeight="1" x14ac:dyDescent="0.2"/>
    <row r="5073" ht="26.25" customHeight="1" x14ac:dyDescent="0.2"/>
    <row r="5074" ht="26.25" customHeight="1" x14ac:dyDescent="0.2"/>
    <row r="5075" ht="26.25" customHeight="1" x14ac:dyDescent="0.2"/>
    <row r="5076" ht="26.25" customHeight="1" x14ac:dyDescent="0.2"/>
    <row r="5077" ht="26.25" customHeight="1" x14ac:dyDescent="0.2"/>
    <row r="5078" ht="26.25" customHeight="1" x14ac:dyDescent="0.2"/>
    <row r="5079" ht="26.25" customHeight="1" x14ac:dyDescent="0.2"/>
    <row r="5080" ht="26.25" customHeight="1" x14ac:dyDescent="0.2"/>
    <row r="5081" ht="26.25" customHeight="1" x14ac:dyDescent="0.2"/>
    <row r="5082" ht="26.25" customHeight="1" x14ac:dyDescent="0.2"/>
    <row r="5083" ht="26.25" customHeight="1" x14ac:dyDescent="0.2"/>
    <row r="5084" ht="26.25" customHeight="1" x14ac:dyDescent="0.2"/>
    <row r="5085" ht="26.25" customHeight="1" x14ac:dyDescent="0.2"/>
    <row r="5086" ht="26.25" customHeight="1" x14ac:dyDescent="0.2"/>
    <row r="5087" ht="26.25" customHeight="1" x14ac:dyDescent="0.2"/>
    <row r="5088" ht="26.25" customHeight="1" x14ac:dyDescent="0.2"/>
    <row r="5089" ht="26.25" customHeight="1" x14ac:dyDescent="0.2"/>
    <row r="5090" ht="26.25" customHeight="1" x14ac:dyDescent="0.2"/>
    <row r="5091" ht="26.25" customHeight="1" x14ac:dyDescent="0.2"/>
    <row r="5092" ht="26.25" customHeight="1" x14ac:dyDescent="0.2"/>
    <row r="5093" ht="26.25" customHeight="1" x14ac:dyDescent="0.2"/>
    <row r="5094" ht="26.25" customHeight="1" x14ac:dyDescent="0.2"/>
    <row r="5095" ht="26.25" customHeight="1" x14ac:dyDescent="0.2"/>
    <row r="5096" ht="26.25" customHeight="1" x14ac:dyDescent="0.2"/>
    <row r="5097" ht="26.25" customHeight="1" x14ac:dyDescent="0.2"/>
    <row r="5098" ht="26.25" customHeight="1" x14ac:dyDescent="0.2"/>
    <row r="5099" ht="26.25" customHeight="1" x14ac:dyDescent="0.2"/>
    <row r="5100" ht="26.25" customHeight="1" x14ac:dyDescent="0.2"/>
    <row r="5101" ht="26.25" customHeight="1" x14ac:dyDescent="0.2"/>
    <row r="5102" ht="26.25" customHeight="1" x14ac:dyDescent="0.2"/>
    <row r="5103" ht="26.25" customHeight="1" x14ac:dyDescent="0.2"/>
    <row r="5104" ht="26.25" customHeight="1" x14ac:dyDescent="0.2"/>
    <row r="5105" ht="26.25" customHeight="1" x14ac:dyDescent="0.2"/>
    <row r="5106" ht="26.25" customHeight="1" x14ac:dyDescent="0.2"/>
    <row r="5107" ht="26.25" customHeight="1" x14ac:dyDescent="0.2"/>
    <row r="5108" ht="26.25" customHeight="1" x14ac:dyDescent="0.2"/>
    <row r="5109" ht="26.25" customHeight="1" x14ac:dyDescent="0.2"/>
    <row r="5110" ht="26.25" customHeight="1" x14ac:dyDescent="0.2"/>
    <row r="5111" ht="26.25" customHeight="1" x14ac:dyDescent="0.2"/>
    <row r="5112" ht="26.25" customHeight="1" x14ac:dyDescent="0.2"/>
    <row r="5113" ht="26.25" customHeight="1" x14ac:dyDescent="0.2"/>
    <row r="5114" ht="26.25" customHeight="1" x14ac:dyDescent="0.2"/>
    <row r="5115" ht="26.25" customHeight="1" x14ac:dyDescent="0.2"/>
    <row r="5116" ht="26.25" customHeight="1" x14ac:dyDescent="0.2"/>
    <row r="5117" ht="26.25" customHeight="1" x14ac:dyDescent="0.2"/>
    <row r="5118" ht="26.25" customHeight="1" x14ac:dyDescent="0.2"/>
    <row r="5119" ht="26.25" customHeight="1" x14ac:dyDescent="0.2"/>
    <row r="5120" ht="26.25" customHeight="1" x14ac:dyDescent="0.2"/>
    <row r="5121" ht="26.25" customHeight="1" x14ac:dyDescent="0.2"/>
    <row r="5122" ht="26.25" customHeight="1" x14ac:dyDescent="0.2"/>
    <row r="5123" ht="26.25" customHeight="1" x14ac:dyDescent="0.2"/>
    <row r="5124" ht="26.25" customHeight="1" x14ac:dyDescent="0.2"/>
    <row r="5125" ht="26.25" customHeight="1" x14ac:dyDescent="0.2"/>
    <row r="5126" ht="26.25" customHeight="1" x14ac:dyDescent="0.2"/>
    <row r="5127" ht="26.25" customHeight="1" x14ac:dyDescent="0.2"/>
    <row r="5128" ht="26.25" customHeight="1" x14ac:dyDescent="0.2"/>
    <row r="5129" ht="26.25" customHeight="1" x14ac:dyDescent="0.2"/>
    <row r="5130" ht="26.25" customHeight="1" x14ac:dyDescent="0.2"/>
    <row r="5131" ht="26.25" customHeight="1" x14ac:dyDescent="0.2"/>
    <row r="5132" ht="26.25" customHeight="1" x14ac:dyDescent="0.2"/>
    <row r="5133" ht="26.25" customHeight="1" x14ac:dyDescent="0.2"/>
    <row r="5134" ht="26.25" customHeight="1" x14ac:dyDescent="0.2"/>
    <row r="5135" ht="26.25" customHeight="1" x14ac:dyDescent="0.2"/>
    <row r="5136" ht="26.25" customHeight="1" x14ac:dyDescent="0.2"/>
    <row r="5137" ht="26.25" customHeight="1" x14ac:dyDescent="0.2"/>
    <row r="5138" ht="26.25" customHeight="1" x14ac:dyDescent="0.2"/>
    <row r="5139" ht="26.25" customHeight="1" x14ac:dyDescent="0.2"/>
    <row r="5140" ht="26.25" customHeight="1" x14ac:dyDescent="0.2"/>
    <row r="5141" ht="26.25" customHeight="1" x14ac:dyDescent="0.2"/>
    <row r="5142" ht="26.25" customHeight="1" x14ac:dyDescent="0.2"/>
    <row r="5143" ht="26.25" customHeight="1" x14ac:dyDescent="0.2"/>
    <row r="5144" ht="26.25" customHeight="1" x14ac:dyDescent="0.2"/>
    <row r="5145" ht="26.25" customHeight="1" x14ac:dyDescent="0.2"/>
    <row r="5146" ht="26.25" customHeight="1" x14ac:dyDescent="0.2"/>
    <row r="5147" ht="26.25" customHeight="1" x14ac:dyDescent="0.2"/>
    <row r="5148" ht="26.25" customHeight="1" x14ac:dyDescent="0.2"/>
    <row r="5149" ht="26.25" customHeight="1" x14ac:dyDescent="0.2"/>
    <row r="5150" ht="26.25" customHeight="1" x14ac:dyDescent="0.2"/>
    <row r="5151" ht="26.25" customHeight="1" x14ac:dyDescent="0.2"/>
    <row r="5152" ht="26.25" customHeight="1" x14ac:dyDescent="0.2"/>
    <row r="5153" ht="26.25" customHeight="1" x14ac:dyDescent="0.2"/>
    <row r="5154" ht="26.25" customHeight="1" x14ac:dyDescent="0.2"/>
    <row r="5155" ht="26.25" customHeight="1" x14ac:dyDescent="0.2"/>
    <row r="5156" ht="26.25" customHeight="1" x14ac:dyDescent="0.2"/>
    <row r="5157" ht="26.25" customHeight="1" x14ac:dyDescent="0.2"/>
    <row r="5158" ht="26.25" customHeight="1" x14ac:dyDescent="0.2"/>
    <row r="5159" ht="26.25" customHeight="1" x14ac:dyDescent="0.2"/>
    <row r="5160" ht="26.25" customHeight="1" x14ac:dyDescent="0.2"/>
    <row r="5161" ht="26.25" customHeight="1" x14ac:dyDescent="0.2"/>
    <row r="5162" ht="26.25" customHeight="1" x14ac:dyDescent="0.2"/>
    <row r="5163" ht="26.25" customHeight="1" x14ac:dyDescent="0.2"/>
    <row r="5164" ht="26.25" customHeight="1" x14ac:dyDescent="0.2"/>
    <row r="5165" ht="26.25" customHeight="1" x14ac:dyDescent="0.2"/>
    <row r="5166" ht="26.25" customHeight="1" x14ac:dyDescent="0.2"/>
    <row r="5167" ht="26.25" customHeight="1" x14ac:dyDescent="0.2"/>
    <row r="5168" ht="26.25" customHeight="1" x14ac:dyDescent="0.2"/>
    <row r="5169" ht="26.25" customHeight="1" x14ac:dyDescent="0.2"/>
    <row r="5170" ht="26.25" customHeight="1" x14ac:dyDescent="0.2"/>
    <row r="5171" ht="26.25" customHeight="1" x14ac:dyDescent="0.2"/>
    <row r="5172" ht="26.25" customHeight="1" x14ac:dyDescent="0.2"/>
    <row r="5173" ht="26.25" customHeight="1" x14ac:dyDescent="0.2"/>
    <row r="5174" ht="26.25" customHeight="1" x14ac:dyDescent="0.2"/>
    <row r="5175" ht="26.25" customHeight="1" x14ac:dyDescent="0.2"/>
    <row r="5176" ht="26.25" customHeight="1" x14ac:dyDescent="0.2"/>
    <row r="5177" ht="26.25" customHeight="1" x14ac:dyDescent="0.2"/>
    <row r="5178" ht="26.25" customHeight="1" x14ac:dyDescent="0.2"/>
    <row r="5179" ht="26.25" customHeight="1" x14ac:dyDescent="0.2"/>
    <row r="5180" ht="26.25" customHeight="1" x14ac:dyDescent="0.2"/>
    <row r="5181" ht="26.25" customHeight="1" x14ac:dyDescent="0.2"/>
    <row r="5182" ht="26.25" customHeight="1" x14ac:dyDescent="0.2"/>
    <row r="5183" ht="26.25" customHeight="1" x14ac:dyDescent="0.2"/>
    <row r="5184" ht="26.25" customHeight="1" x14ac:dyDescent="0.2"/>
    <row r="5185" ht="26.25" customHeight="1" x14ac:dyDescent="0.2"/>
    <row r="5186" ht="26.25" customHeight="1" x14ac:dyDescent="0.2"/>
    <row r="5187" ht="26.25" customHeight="1" x14ac:dyDescent="0.2"/>
    <row r="5188" ht="26.25" customHeight="1" x14ac:dyDescent="0.2"/>
    <row r="5189" ht="26.25" customHeight="1" x14ac:dyDescent="0.2"/>
    <row r="5190" ht="26.25" customHeight="1" x14ac:dyDescent="0.2"/>
    <row r="5191" ht="26.25" customHeight="1" x14ac:dyDescent="0.2"/>
    <row r="5192" ht="26.25" customHeight="1" x14ac:dyDescent="0.2"/>
    <row r="5193" ht="26.25" customHeight="1" x14ac:dyDescent="0.2"/>
    <row r="5194" ht="26.25" customHeight="1" x14ac:dyDescent="0.2"/>
    <row r="5195" ht="26.25" customHeight="1" x14ac:dyDescent="0.2"/>
    <row r="5196" ht="26.25" customHeight="1" x14ac:dyDescent="0.2"/>
    <row r="5197" ht="26.25" customHeight="1" x14ac:dyDescent="0.2"/>
    <row r="5198" ht="26.25" customHeight="1" x14ac:dyDescent="0.2"/>
    <row r="5199" ht="26.25" customHeight="1" x14ac:dyDescent="0.2"/>
    <row r="5200" ht="26.25" customHeight="1" x14ac:dyDescent="0.2"/>
    <row r="5201" ht="26.25" customHeight="1" x14ac:dyDescent="0.2"/>
    <row r="5202" ht="26.25" customHeight="1" x14ac:dyDescent="0.2"/>
    <row r="5203" ht="26.25" customHeight="1" x14ac:dyDescent="0.2"/>
    <row r="5204" ht="26.25" customHeight="1" x14ac:dyDescent="0.2"/>
    <row r="5205" ht="26.25" customHeight="1" x14ac:dyDescent="0.2"/>
    <row r="5206" ht="26.25" customHeight="1" x14ac:dyDescent="0.2"/>
    <row r="5207" ht="26.25" customHeight="1" x14ac:dyDescent="0.2"/>
    <row r="5208" ht="26.25" customHeight="1" x14ac:dyDescent="0.2"/>
    <row r="5209" ht="26.25" customHeight="1" x14ac:dyDescent="0.2"/>
    <row r="5210" ht="26.25" customHeight="1" x14ac:dyDescent="0.2"/>
    <row r="5211" ht="26.25" customHeight="1" x14ac:dyDescent="0.2"/>
    <row r="5212" ht="26.25" customHeight="1" x14ac:dyDescent="0.2"/>
    <row r="5213" ht="26.25" customHeight="1" x14ac:dyDescent="0.2"/>
    <row r="5214" ht="26.25" customHeight="1" x14ac:dyDescent="0.2"/>
    <row r="5215" ht="26.25" customHeight="1" x14ac:dyDescent="0.2"/>
    <row r="5216" ht="26.25" customHeight="1" x14ac:dyDescent="0.2"/>
    <row r="5217" ht="26.25" customHeight="1" x14ac:dyDescent="0.2"/>
    <row r="5218" ht="26.25" customHeight="1" x14ac:dyDescent="0.2"/>
    <row r="5219" ht="26.25" customHeight="1" x14ac:dyDescent="0.2"/>
    <row r="5220" ht="26.25" customHeight="1" x14ac:dyDescent="0.2"/>
    <row r="5221" ht="26.25" customHeight="1" x14ac:dyDescent="0.2"/>
    <row r="5222" ht="26.25" customHeight="1" x14ac:dyDescent="0.2"/>
    <row r="5223" ht="26.25" customHeight="1" x14ac:dyDescent="0.2"/>
    <row r="5224" ht="26.25" customHeight="1" x14ac:dyDescent="0.2"/>
    <row r="5225" ht="26.25" customHeight="1" x14ac:dyDescent="0.2"/>
    <row r="5226" ht="26.25" customHeight="1" x14ac:dyDescent="0.2"/>
    <row r="5227" ht="26.25" customHeight="1" x14ac:dyDescent="0.2"/>
    <row r="5228" ht="26.25" customHeight="1" x14ac:dyDescent="0.2"/>
    <row r="5229" ht="26.25" customHeight="1" x14ac:dyDescent="0.2"/>
    <row r="5230" ht="26.25" customHeight="1" x14ac:dyDescent="0.2"/>
    <row r="5231" ht="26.25" customHeight="1" x14ac:dyDescent="0.2"/>
    <row r="5232" ht="26.25" customHeight="1" x14ac:dyDescent="0.2"/>
    <row r="5233" ht="26.25" customHeight="1" x14ac:dyDescent="0.2"/>
    <row r="5234" ht="26.25" customHeight="1" x14ac:dyDescent="0.2"/>
    <row r="5235" ht="26.25" customHeight="1" x14ac:dyDescent="0.2"/>
    <row r="5236" ht="26.25" customHeight="1" x14ac:dyDescent="0.2"/>
    <row r="5237" ht="26.25" customHeight="1" x14ac:dyDescent="0.2"/>
    <row r="5238" ht="26.25" customHeight="1" x14ac:dyDescent="0.2"/>
    <row r="5239" ht="26.25" customHeight="1" x14ac:dyDescent="0.2"/>
    <row r="5240" ht="26.25" customHeight="1" x14ac:dyDescent="0.2"/>
    <row r="5241" ht="26.25" customHeight="1" x14ac:dyDescent="0.2"/>
    <row r="5242" ht="26.25" customHeight="1" x14ac:dyDescent="0.2"/>
    <row r="5243" ht="26.25" customHeight="1" x14ac:dyDescent="0.2"/>
    <row r="5244" ht="26.25" customHeight="1" x14ac:dyDescent="0.2"/>
    <row r="5245" ht="26.25" customHeight="1" x14ac:dyDescent="0.2"/>
    <row r="5246" ht="26.25" customHeight="1" x14ac:dyDescent="0.2"/>
    <row r="5247" ht="26.25" customHeight="1" x14ac:dyDescent="0.2"/>
    <row r="5248" ht="26.25" customHeight="1" x14ac:dyDescent="0.2"/>
    <row r="5249" ht="26.25" customHeight="1" x14ac:dyDescent="0.2"/>
    <row r="5250" ht="26.25" customHeight="1" x14ac:dyDescent="0.2"/>
    <row r="5251" ht="26.25" customHeight="1" x14ac:dyDescent="0.2"/>
    <row r="5252" ht="26.25" customHeight="1" x14ac:dyDescent="0.2"/>
    <row r="5253" ht="26.25" customHeight="1" x14ac:dyDescent="0.2"/>
    <row r="5254" ht="26.25" customHeight="1" x14ac:dyDescent="0.2"/>
    <row r="5255" ht="26.25" customHeight="1" x14ac:dyDescent="0.2"/>
    <row r="5256" ht="26.25" customHeight="1" x14ac:dyDescent="0.2"/>
    <row r="5257" ht="26.25" customHeight="1" x14ac:dyDescent="0.2"/>
    <row r="5258" ht="26.25" customHeight="1" x14ac:dyDescent="0.2"/>
    <row r="5259" ht="26.25" customHeight="1" x14ac:dyDescent="0.2"/>
    <row r="5260" ht="26.25" customHeight="1" x14ac:dyDescent="0.2"/>
    <row r="5261" ht="26.25" customHeight="1" x14ac:dyDescent="0.2"/>
    <row r="5262" ht="26.25" customHeight="1" x14ac:dyDescent="0.2"/>
    <row r="5263" ht="26.25" customHeight="1" x14ac:dyDescent="0.2"/>
    <row r="5264" ht="26.25" customHeight="1" x14ac:dyDescent="0.2"/>
    <row r="5265" ht="26.25" customHeight="1" x14ac:dyDescent="0.2"/>
    <row r="5266" ht="26.25" customHeight="1" x14ac:dyDescent="0.2"/>
    <row r="5267" ht="26.25" customHeight="1" x14ac:dyDescent="0.2"/>
    <row r="5268" ht="26.25" customHeight="1" x14ac:dyDescent="0.2"/>
    <row r="5269" ht="26.25" customHeight="1" x14ac:dyDescent="0.2"/>
    <row r="5270" ht="26.25" customHeight="1" x14ac:dyDescent="0.2"/>
    <row r="5271" ht="26.25" customHeight="1" x14ac:dyDescent="0.2"/>
    <row r="5272" ht="26.25" customHeight="1" x14ac:dyDescent="0.2"/>
    <row r="5273" ht="26.25" customHeight="1" x14ac:dyDescent="0.2"/>
    <row r="5274" ht="26.25" customHeight="1" x14ac:dyDescent="0.2"/>
    <row r="5275" ht="26.25" customHeight="1" x14ac:dyDescent="0.2"/>
    <row r="5276" ht="26.25" customHeight="1" x14ac:dyDescent="0.2"/>
    <row r="5277" ht="26.25" customHeight="1" x14ac:dyDescent="0.2"/>
    <row r="5278" ht="26.25" customHeight="1" x14ac:dyDescent="0.2"/>
    <row r="5279" ht="26.25" customHeight="1" x14ac:dyDescent="0.2"/>
    <row r="5280" ht="26.25" customHeight="1" x14ac:dyDescent="0.2"/>
    <row r="5281" ht="26.25" customHeight="1" x14ac:dyDescent="0.2"/>
    <row r="5282" ht="26.25" customHeight="1" x14ac:dyDescent="0.2"/>
    <row r="5283" ht="26.25" customHeight="1" x14ac:dyDescent="0.2"/>
    <row r="5284" ht="26.25" customHeight="1" x14ac:dyDescent="0.2"/>
    <row r="5285" ht="26.25" customHeight="1" x14ac:dyDescent="0.2"/>
    <row r="5286" ht="26.25" customHeight="1" x14ac:dyDescent="0.2"/>
    <row r="5287" ht="26.25" customHeight="1" x14ac:dyDescent="0.2"/>
    <row r="5288" ht="26.25" customHeight="1" x14ac:dyDescent="0.2"/>
    <row r="5289" ht="26.25" customHeight="1" x14ac:dyDescent="0.2"/>
    <row r="5290" ht="26.25" customHeight="1" x14ac:dyDescent="0.2"/>
    <row r="5291" ht="26.25" customHeight="1" x14ac:dyDescent="0.2"/>
    <row r="5292" ht="26.25" customHeight="1" x14ac:dyDescent="0.2"/>
    <row r="5293" ht="26.25" customHeight="1" x14ac:dyDescent="0.2"/>
    <row r="5294" ht="26.25" customHeight="1" x14ac:dyDescent="0.2"/>
    <row r="5295" ht="26.25" customHeight="1" x14ac:dyDescent="0.2"/>
    <row r="5296" ht="26.25" customHeight="1" x14ac:dyDescent="0.2"/>
    <row r="5297" ht="26.25" customHeight="1" x14ac:dyDescent="0.2"/>
    <row r="5298" ht="26.25" customHeight="1" x14ac:dyDescent="0.2"/>
    <row r="5299" ht="26.25" customHeight="1" x14ac:dyDescent="0.2"/>
    <row r="5300" ht="26.25" customHeight="1" x14ac:dyDescent="0.2"/>
    <row r="5301" ht="26.25" customHeight="1" x14ac:dyDescent="0.2"/>
    <row r="5302" ht="26.25" customHeight="1" x14ac:dyDescent="0.2"/>
    <row r="5303" ht="26.25" customHeight="1" x14ac:dyDescent="0.2"/>
    <row r="5304" ht="26.25" customHeight="1" x14ac:dyDescent="0.2"/>
    <row r="5305" ht="26.25" customHeight="1" x14ac:dyDescent="0.2"/>
    <row r="5306" ht="26.25" customHeight="1" x14ac:dyDescent="0.2"/>
    <row r="5307" ht="26.25" customHeight="1" x14ac:dyDescent="0.2"/>
    <row r="5308" ht="26.25" customHeight="1" x14ac:dyDescent="0.2"/>
    <row r="5309" ht="26.25" customHeight="1" x14ac:dyDescent="0.2"/>
    <row r="5310" ht="26.25" customHeight="1" x14ac:dyDescent="0.2"/>
    <row r="5311" ht="26.25" customHeight="1" x14ac:dyDescent="0.2"/>
    <row r="5312" ht="26.25" customHeight="1" x14ac:dyDescent="0.2"/>
    <row r="5313" ht="26.25" customHeight="1" x14ac:dyDescent="0.2"/>
    <row r="5314" ht="26.25" customHeight="1" x14ac:dyDescent="0.2"/>
    <row r="5315" ht="26.25" customHeight="1" x14ac:dyDescent="0.2"/>
    <row r="5316" ht="26.25" customHeight="1" x14ac:dyDescent="0.2"/>
    <row r="5317" ht="26.25" customHeight="1" x14ac:dyDescent="0.2"/>
    <row r="5318" ht="26.25" customHeight="1" x14ac:dyDescent="0.2"/>
    <row r="5319" ht="26.25" customHeight="1" x14ac:dyDescent="0.2"/>
    <row r="5320" ht="26.25" customHeight="1" x14ac:dyDescent="0.2"/>
    <row r="5321" ht="26.25" customHeight="1" x14ac:dyDescent="0.2"/>
    <row r="5322" ht="26.25" customHeight="1" x14ac:dyDescent="0.2"/>
    <row r="5323" ht="26.25" customHeight="1" x14ac:dyDescent="0.2"/>
    <row r="5324" ht="26.25" customHeight="1" x14ac:dyDescent="0.2"/>
    <row r="5325" ht="26.25" customHeight="1" x14ac:dyDescent="0.2"/>
    <row r="5326" ht="26.25" customHeight="1" x14ac:dyDescent="0.2"/>
    <row r="5327" ht="26.25" customHeight="1" x14ac:dyDescent="0.2"/>
    <row r="5328" ht="26.25" customHeight="1" x14ac:dyDescent="0.2"/>
    <row r="5329" ht="26.25" customHeight="1" x14ac:dyDescent="0.2"/>
    <row r="5330" ht="26.25" customHeight="1" x14ac:dyDescent="0.2"/>
    <row r="5331" ht="26.25" customHeight="1" x14ac:dyDescent="0.2"/>
    <row r="5332" ht="26.25" customHeight="1" x14ac:dyDescent="0.2"/>
    <row r="5333" ht="26.25" customHeight="1" x14ac:dyDescent="0.2"/>
    <row r="5334" ht="26.25" customHeight="1" x14ac:dyDescent="0.2"/>
    <row r="5335" ht="26.25" customHeight="1" x14ac:dyDescent="0.2"/>
    <row r="5336" ht="26.25" customHeight="1" x14ac:dyDescent="0.2"/>
    <row r="5337" ht="26.25" customHeight="1" x14ac:dyDescent="0.2"/>
    <row r="5338" ht="26.25" customHeight="1" x14ac:dyDescent="0.2"/>
    <row r="5339" ht="26.25" customHeight="1" x14ac:dyDescent="0.2"/>
    <row r="5340" ht="26.25" customHeight="1" x14ac:dyDescent="0.2"/>
    <row r="5341" ht="26.25" customHeight="1" x14ac:dyDescent="0.2"/>
    <row r="5342" ht="26.25" customHeight="1" x14ac:dyDescent="0.2"/>
    <row r="5343" ht="26.25" customHeight="1" x14ac:dyDescent="0.2"/>
    <row r="5344" ht="26.25" customHeight="1" x14ac:dyDescent="0.2"/>
    <row r="5345" ht="26.25" customHeight="1" x14ac:dyDescent="0.2"/>
    <row r="5346" ht="26.25" customHeight="1" x14ac:dyDescent="0.2"/>
    <row r="5347" ht="26.25" customHeight="1" x14ac:dyDescent="0.2"/>
    <row r="5348" ht="26.25" customHeight="1" x14ac:dyDescent="0.2"/>
    <row r="5349" ht="26.25" customHeight="1" x14ac:dyDescent="0.2"/>
    <row r="5350" ht="26.25" customHeight="1" x14ac:dyDescent="0.2"/>
    <row r="5351" ht="26.25" customHeight="1" x14ac:dyDescent="0.2"/>
    <row r="5352" ht="26.25" customHeight="1" x14ac:dyDescent="0.2"/>
    <row r="5353" ht="26.25" customHeight="1" x14ac:dyDescent="0.2"/>
    <row r="5354" ht="26.25" customHeight="1" x14ac:dyDescent="0.2"/>
    <row r="5355" ht="26.25" customHeight="1" x14ac:dyDescent="0.2"/>
    <row r="5356" ht="26.25" customHeight="1" x14ac:dyDescent="0.2"/>
    <row r="5357" ht="26.25" customHeight="1" x14ac:dyDescent="0.2"/>
    <row r="5358" ht="26.25" customHeight="1" x14ac:dyDescent="0.2"/>
    <row r="5359" ht="26.25" customHeight="1" x14ac:dyDescent="0.2"/>
    <row r="5360" ht="26.25" customHeight="1" x14ac:dyDescent="0.2"/>
    <row r="5361" ht="26.25" customHeight="1" x14ac:dyDescent="0.2"/>
    <row r="5362" ht="26.25" customHeight="1" x14ac:dyDescent="0.2"/>
    <row r="5363" ht="26.25" customHeight="1" x14ac:dyDescent="0.2"/>
    <row r="5364" ht="26.25" customHeight="1" x14ac:dyDescent="0.2"/>
    <row r="5365" ht="26.25" customHeight="1" x14ac:dyDescent="0.2"/>
    <row r="5366" ht="26.25" customHeight="1" x14ac:dyDescent="0.2"/>
    <row r="5367" ht="26.25" customHeight="1" x14ac:dyDescent="0.2"/>
    <row r="5368" ht="26.25" customHeight="1" x14ac:dyDescent="0.2"/>
    <row r="5369" ht="26.25" customHeight="1" x14ac:dyDescent="0.2"/>
    <row r="5370" ht="26.25" customHeight="1" x14ac:dyDescent="0.2"/>
    <row r="5371" ht="26.25" customHeight="1" x14ac:dyDescent="0.2"/>
    <row r="5372" ht="26.25" customHeight="1" x14ac:dyDescent="0.2"/>
    <row r="5373" ht="26.25" customHeight="1" x14ac:dyDescent="0.2"/>
    <row r="5374" ht="26.25" customHeight="1" x14ac:dyDescent="0.2"/>
    <row r="5375" ht="26.25" customHeight="1" x14ac:dyDescent="0.2"/>
    <row r="5376" ht="26.25" customHeight="1" x14ac:dyDescent="0.2"/>
    <row r="5377" ht="26.25" customHeight="1" x14ac:dyDescent="0.2"/>
    <row r="5378" ht="26.25" customHeight="1" x14ac:dyDescent="0.2"/>
    <row r="5379" ht="26.25" customHeight="1" x14ac:dyDescent="0.2"/>
    <row r="5380" ht="26.25" customHeight="1" x14ac:dyDescent="0.2"/>
    <row r="5381" ht="26.25" customHeight="1" x14ac:dyDescent="0.2"/>
    <row r="5382" ht="26.25" customHeight="1" x14ac:dyDescent="0.2"/>
    <row r="5383" ht="26.25" customHeight="1" x14ac:dyDescent="0.2"/>
    <row r="5384" ht="26.25" customHeight="1" x14ac:dyDescent="0.2"/>
    <row r="5385" ht="26.25" customHeight="1" x14ac:dyDescent="0.2"/>
    <row r="5386" ht="26.25" customHeight="1" x14ac:dyDescent="0.2"/>
    <row r="5387" ht="26.25" customHeight="1" x14ac:dyDescent="0.2"/>
    <row r="5388" ht="26.25" customHeight="1" x14ac:dyDescent="0.2"/>
    <row r="5389" ht="26.25" customHeight="1" x14ac:dyDescent="0.2"/>
    <row r="5390" ht="26.25" customHeight="1" x14ac:dyDescent="0.2"/>
    <row r="5391" ht="26.25" customHeight="1" x14ac:dyDescent="0.2"/>
    <row r="5392" ht="26.25" customHeight="1" x14ac:dyDescent="0.2"/>
    <row r="5393" ht="26.25" customHeight="1" x14ac:dyDescent="0.2"/>
    <row r="5394" ht="26.25" customHeight="1" x14ac:dyDescent="0.2"/>
    <row r="5395" ht="26.25" customHeight="1" x14ac:dyDescent="0.2"/>
    <row r="5396" ht="26.25" customHeight="1" x14ac:dyDescent="0.2"/>
    <row r="5397" ht="26.25" customHeight="1" x14ac:dyDescent="0.2"/>
    <row r="5398" ht="26.25" customHeight="1" x14ac:dyDescent="0.2"/>
    <row r="5399" ht="26.25" customHeight="1" x14ac:dyDescent="0.2"/>
    <row r="5400" ht="26.25" customHeight="1" x14ac:dyDescent="0.2"/>
    <row r="5401" ht="26.25" customHeight="1" x14ac:dyDescent="0.2"/>
    <row r="5402" ht="26.25" customHeight="1" x14ac:dyDescent="0.2"/>
    <row r="5403" ht="26.25" customHeight="1" x14ac:dyDescent="0.2"/>
    <row r="5404" ht="26.25" customHeight="1" x14ac:dyDescent="0.2"/>
    <row r="5405" ht="26.25" customHeight="1" x14ac:dyDescent="0.2"/>
    <row r="5406" ht="26.25" customHeight="1" x14ac:dyDescent="0.2"/>
    <row r="5407" ht="26.25" customHeight="1" x14ac:dyDescent="0.2"/>
    <row r="5408" ht="26.25" customHeight="1" x14ac:dyDescent="0.2"/>
    <row r="5409" ht="26.25" customHeight="1" x14ac:dyDescent="0.2"/>
    <row r="5410" ht="26.25" customHeight="1" x14ac:dyDescent="0.2"/>
    <row r="5411" ht="26.25" customHeight="1" x14ac:dyDescent="0.2"/>
    <row r="5412" ht="26.25" customHeight="1" x14ac:dyDescent="0.2"/>
    <row r="5413" ht="26.25" customHeight="1" x14ac:dyDescent="0.2"/>
    <row r="5414" ht="26.25" customHeight="1" x14ac:dyDescent="0.2"/>
    <row r="5415" ht="26.25" customHeight="1" x14ac:dyDescent="0.2"/>
    <row r="5416" ht="26.25" customHeight="1" x14ac:dyDescent="0.2"/>
    <row r="5417" ht="26.25" customHeight="1" x14ac:dyDescent="0.2"/>
    <row r="5418" ht="26.25" customHeight="1" x14ac:dyDescent="0.2"/>
    <row r="5419" ht="26.25" customHeight="1" x14ac:dyDescent="0.2"/>
    <row r="5420" ht="26.25" customHeight="1" x14ac:dyDescent="0.2"/>
    <row r="5421" ht="26.25" customHeight="1" x14ac:dyDescent="0.2"/>
    <row r="5422" ht="26.25" customHeight="1" x14ac:dyDescent="0.2"/>
    <row r="5423" ht="26.25" customHeight="1" x14ac:dyDescent="0.2"/>
    <row r="5424" ht="26.25" customHeight="1" x14ac:dyDescent="0.2"/>
    <row r="5425" ht="26.25" customHeight="1" x14ac:dyDescent="0.2"/>
    <row r="5426" ht="26.25" customHeight="1" x14ac:dyDescent="0.2"/>
    <row r="5427" ht="26.25" customHeight="1" x14ac:dyDescent="0.2"/>
    <row r="5428" ht="26.25" customHeight="1" x14ac:dyDescent="0.2"/>
    <row r="5429" ht="26.25" customHeight="1" x14ac:dyDescent="0.2"/>
    <row r="5430" ht="26.25" customHeight="1" x14ac:dyDescent="0.2"/>
    <row r="5431" ht="26.25" customHeight="1" x14ac:dyDescent="0.2"/>
    <row r="5432" ht="26.25" customHeight="1" x14ac:dyDescent="0.2"/>
    <row r="5433" ht="26.25" customHeight="1" x14ac:dyDescent="0.2"/>
    <row r="5434" ht="26.25" customHeight="1" x14ac:dyDescent="0.2"/>
    <row r="5435" ht="26.25" customHeight="1" x14ac:dyDescent="0.2"/>
    <row r="5436" ht="26.25" customHeight="1" x14ac:dyDescent="0.2"/>
    <row r="5437" ht="26.25" customHeight="1" x14ac:dyDescent="0.2"/>
    <row r="5438" ht="26.25" customHeight="1" x14ac:dyDescent="0.2"/>
    <row r="5439" ht="26.25" customHeight="1" x14ac:dyDescent="0.2"/>
    <row r="5440" ht="26.25" customHeight="1" x14ac:dyDescent="0.2"/>
    <row r="5441" ht="26.25" customHeight="1" x14ac:dyDescent="0.2"/>
    <row r="5442" ht="26.25" customHeight="1" x14ac:dyDescent="0.2"/>
    <row r="5443" ht="26.25" customHeight="1" x14ac:dyDescent="0.2"/>
    <row r="5444" ht="26.25" customHeight="1" x14ac:dyDescent="0.2"/>
    <row r="5445" ht="26.25" customHeight="1" x14ac:dyDescent="0.2"/>
    <row r="5446" ht="26.25" customHeight="1" x14ac:dyDescent="0.2"/>
    <row r="5447" ht="26.25" customHeight="1" x14ac:dyDescent="0.2"/>
    <row r="5448" ht="26.25" customHeight="1" x14ac:dyDescent="0.2"/>
    <row r="5449" ht="26.25" customHeight="1" x14ac:dyDescent="0.2"/>
    <row r="5450" ht="26.25" customHeight="1" x14ac:dyDescent="0.2"/>
    <row r="5451" ht="26.25" customHeight="1" x14ac:dyDescent="0.2"/>
    <row r="5452" ht="26.25" customHeight="1" x14ac:dyDescent="0.2"/>
    <row r="5453" ht="26.25" customHeight="1" x14ac:dyDescent="0.2"/>
    <row r="5454" ht="26.25" customHeight="1" x14ac:dyDescent="0.2"/>
    <row r="5455" ht="26.25" customHeight="1" x14ac:dyDescent="0.2"/>
    <row r="5456" ht="26.25" customHeight="1" x14ac:dyDescent="0.2"/>
    <row r="5457" ht="26.25" customHeight="1" x14ac:dyDescent="0.2"/>
    <row r="5458" ht="26.25" customHeight="1" x14ac:dyDescent="0.2"/>
    <row r="5459" ht="26.25" customHeight="1" x14ac:dyDescent="0.2"/>
    <row r="5460" ht="26.25" customHeight="1" x14ac:dyDescent="0.2"/>
    <row r="5461" ht="26.25" customHeight="1" x14ac:dyDescent="0.2"/>
    <row r="5462" ht="26.25" customHeight="1" x14ac:dyDescent="0.2"/>
    <row r="5463" ht="26.25" customHeight="1" x14ac:dyDescent="0.2"/>
    <row r="5464" ht="26.25" customHeight="1" x14ac:dyDescent="0.2"/>
    <row r="5465" ht="26.25" customHeight="1" x14ac:dyDescent="0.2"/>
    <row r="5466" ht="26.25" customHeight="1" x14ac:dyDescent="0.2"/>
    <row r="5467" ht="26.25" customHeight="1" x14ac:dyDescent="0.2"/>
    <row r="5468" ht="26.25" customHeight="1" x14ac:dyDescent="0.2"/>
    <row r="5469" ht="26.25" customHeight="1" x14ac:dyDescent="0.2"/>
    <row r="5470" ht="26.25" customHeight="1" x14ac:dyDescent="0.2"/>
    <row r="5471" ht="26.25" customHeight="1" x14ac:dyDescent="0.2"/>
    <row r="5472" ht="26.25" customHeight="1" x14ac:dyDescent="0.2"/>
    <row r="5473" ht="26.25" customHeight="1" x14ac:dyDescent="0.2"/>
    <row r="5474" ht="26.25" customHeight="1" x14ac:dyDescent="0.2"/>
    <row r="5475" ht="26.25" customHeight="1" x14ac:dyDescent="0.2"/>
    <row r="5476" ht="26.25" customHeight="1" x14ac:dyDescent="0.2"/>
    <row r="5477" ht="26.25" customHeight="1" x14ac:dyDescent="0.2"/>
    <row r="5478" ht="26.25" customHeight="1" x14ac:dyDescent="0.2"/>
    <row r="5479" ht="26.25" customHeight="1" x14ac:dyDescent="0.2"/>
    <row r="5480" ht="26.25" customHeight="1" x14ac:dyDescent="0.2"/>
    <row r="5481" ht="26.25" customHeight="1" x14ac:dyDescent="0.2"/>
    <row r="5482" ht="26.25" customHeight="1" x14ac:dyDescent="0.2"/>
    <row r="5483" ht="26.25" customHeight="1" x14ac:dyDescent="0.2"/>
    <row r="5484" ht="26.25" customHeight="1" x14ac:dyDescent="0.2"/>
    <row r="5485" ht="26.25" customHeight="1" x14ac:dyDescent="0.2"/>
    <row r="5486" ht="26.25" customHeight="1" x14ac:dyDescent="0.2"/>
    <row r="5487" ht="26.25" customHeight="1" x14ac:dyDescent="0.2"/>
    <row r="5488" ht="26.25" customHeight="1" x14ac:dyDescent="0.2"/>
    <row r="5489" ht="26.25" customHeight="1" x14ac:dyDescent="0.2"/>
    <row r="5490" ht="26.25" customHeight="1" x14ac:dyDescent="0.2"/>
    <row r="5491" ht="26.25" customHeight="1" x14ac:dyDescent="0.2"/>
    <row r="5492" ht="26.25" customHeight="1" x14ac:dyDescent="0.2"/>
    <row r="5493" ht="26.25" customHeight="1" x14ac:dyDescent="0.2"/>
    <row r="5494" ht="26.25" customHeight="1" x14ac:dyDescent="0.2"/>
    <row r="5495" ht="26.25" customHeight="1" x14ac:dyDescent="0.2"/>
    <row r="5496" ht="26.25" customHeight="1" x14ac:dyDescent="0.2"/>
    <row r="5497" ht="26.25" customHeight="1" x14ac:dyDescent="0.2"/>
    <row r="5498" ht="26.25" customHeight="1" x14ac:dyDescent="0.2"/>
    <row r="5499" ht="26.25" customHeight="1" x14ac:dyDescent="0.2"/>
    <row r="5500" ht="26.25" customHeight="1" x14ac:dyDescent="0.2"/>
    <row r="5501" ht="26.25" customHeight="1" x14ac:dyDescent="0.2"/>
    <row r="5502" ht="26.25" customHeight="1" x14ac:dyDescent="0.2"/>
    <row r="5503" ht="26.25" customHeight="1" x14ac:dyDescent="0.2"/>
    <row r="5504" ht="26.25" customHeight="1" x14ac:dyDescent="0.2"/>
    <row r="5505" ht="26.25" customHeight="1" x14ac:dyDescent="0.2"/>
    <row r="5506" ht="26.25" customHeight="1" x14ac:dyDescent="0.2"/>
    <row r="5507" ht="26.25" customHeight="1" x14ac:dyDescent="0.2"/>
    <row r="5508" ht="26.25" customHeight="1" x14ac:dyDescent="0.2"/>
    <row r="5509" ht="26.25" customHeight="1" x14ac:dyDescent="0.2"/>
    <row r="5510" ht="26.25" customHeight="1" x14ac:dyDescent="0.2"/>
    <row r="5511" ht="26.25" customHeight="1" x14ac:dyDescent="0.2"/>
    <row r="5512" ht="26.25" customHeight="1" x14ac:dyDescent="0.2"/>
    <row r="5513" ht="26.25" customHeight="1" x14ac:dyDescent="0.2"/>
    <row r="5514" ht="26.25" customHeight="1" x14ac:dyDescent="0.2"/>
    <row r="5515" ht="26.25" customHeight="1" x14ac:dyDescent="0.2"/>
    <row r="5516" ht="26.25" customHeight="1" x14ac:dyDescent="0.2"/>
    <row r="5517" ht="26.25" customHeight="1" x14ac:dyDescent="0.2"/>
    <row r="5518" ht="26.25" customHeight="1" x14ac:dyDescent="0.2"/>
    <row r="5519" ht="26.25" customHeight="1" x14ac:dyDescent="0.2"/>
    <row r="5520" ht="26.25" customHeight="1" x14ac:dyDescent="0.2"/>
    <row r="5521" ht="26.25" customHeight="1" x14ac:dyDescent="0.2"/>
    <row r="5522" ht="26.25" customHeight="1" x14ac:dyDescent="0.2"/>
    <row r="5523" ht="26.25" customHeight="1" x14ac:dyDescent="0.2"/>
    <row r="5524" ht="26.25" customHeight="1" x14ac:dyDescent="0.2"/>
    <row r="5525" ht="26.25" customHeight="1" x14ac:dyDescent="0.2"/>
    <row r="5526" ht="26.25" customHeight="1" x14ac:dyDescent="0.2"/>
    <row r="5527" ht="26.25" customHeight="1" x14ac:dyDescent="0.2"/>
    <row r="5528" ht="26.25" customHeight="1" x14ac:dyDescent="0.2"/>
    <row r="5529" ht="26.25" customHeight="1" x14ac:dyDescent="0.2"/>
    <row r="5530" ht="26.25" customHeight="1" x14ac:dyDescent="0.2"/>
    <row r="5531" ht="26.25" customHeight="1" x14ac:dyDescent="0.2"/>
    <row r="5532" ht="26.25" customHeight="1" x14ac:dyDescent="0.2"/>
    <row r="5533" ht="26.25" customHeight="1" x14ac:dyDescent="0.2"/>
    <row r="5534" ht="26.25" customHeight="1" x14ac:dyDescent="0.2"/>
    <row r="5535" ht="26.25" customHeight="1" x14ac:dyDescent="0.2"/>
    <row r="5536" ht="26.25" customHeight="1" x14ac:dyDescent="0.2"/>
    <row r="5537" ht="26.25" customHeight="1" x14ac:dyDescent="0.2"/>
    <row r="5538" ht="26.25" customHeight="1" x14ac:dyDescent="0.2"/>
    <row r="5539" ht="26.25" customHeight="1" x14ac:dyDescent="0.2"/>
    <row r="5540" ht="26.25" customHeight="1" x14ac:dyDescent="0.2"/>
    <row r="5541" ht="26.25" customHeight="1" x14ac:dyDescent="0.2"/>
    <row r="5542" ht="26.25" customHeight="1" x14ac:dyDescent="0.2"/>
    <row r="5543" ht="26.25" customHeight="1" x14ac:dyDescent="0.2"/>
    <row r="5544" ht="26.25" customHeight="1" x14ac:dyDescent="0.2"/>
    <row r="5545" ht="26.25" customHeight="1" x14ac:dyDescent="0.2"/>
    <row r="5546" ht="26.25" customHeight="1" x14ac:dyDescent="0.2"/>
    <row r="5547" ht="26.25" customHeight="1" x14ac:dyDescent="0.2"/>
    <row r="5548" ht="26.25" customHeight="1" x14ac:dyDescent="0.2"/>
    <row r="5549" ht="26.25" customHeight="1" x14ac:dyDescent="0.2"/>
    <row r="5550" ht="26.25" customHeight="1" x14ac:dyDescent="0.2"/>
    <row r="5551" ht="26.25" customHeight="1" x14ac:dyDescent="0.2"/>
    <row r="5552" ht="26.25" customHeight="1" x14ac:dyDescent="0.2"/>
    <row r="5553" ht="26.25" customHeight="1" x14ac:dyDescent="0.2"/>
    <row r="5554" ht="26.25" customHeight="1" x14ac:dyDescent="0.2"/>
    <row r="5555" ht="26.25" customHeight="1" x14ac:dyDescent="0.2"/>
    <row r="5556" ht="26.25" customHeight="1" x14ac:dyDescent="0.2"/>
    <row r="5557" ht="26.25" customHeight="1" x14ac:dyDescent="0.2"/>
    <row r="5558" ht="26.25" customHeight="1" x14ac:dyDescent="0.2"/>
    <row r="5559" ht="26.25" customHeight="1" x14ac:dyDescent="0.2"/>
    <row r="5560" ht="26.25" customHeight="1" x14ac:dyDescent="0.2"/>
    <row r="5561" ht="26.25" customHeight="1" x14ac:dyDescent="0.2"/>
    <row r="5562" ht="26.25" customHeight="1" x14ac:dyDescent="0.2"/>
    <row r="5563" ht="26.25" customHeight="1" x14ac:dyDescent="0.2"/>
    <row r="5564" ht="26.25" customHeight="1" x14ac:dyDescent="0.2"/>
    <row r="5565" ht="26.25" customHeight="1" x14ac:dyDescent="0.2"/>
    <row r="5566" ht="26.25" customHeight="1" x14ac:dyDescent="0.2"/>
    <row r="5567" ht="26.25" customHeight="1" x14ac:dyDescent="0.2"/>
    <row r="5568" ht="26.25" customHeight="1" x14ac:dyDescent="0.2"/>
    <row r="5569" ht="26.25" customHeight="1" x14ac:dyDescent="0.2"/>
    <row r="5570" ht="26.25" customHeight="1" x14ac:dyDescent="0.2"/>
    <row r="5571" ht="26.25" customHeight="1" x14ac:dyDescent="0.2"/>
    <row r="5572" ht="26.25" customHeight="1" x14ac:dyDescent="0.2"/>
    <row r="5573" ht="26.25" customHeight="1" x14ac:dyDescent="0.2"/>
    <row r="5574" ht="26.25" customHeight="1" x14ac:dyDescent="0.2"/>
    <row r="5575" ht="26.25" customHeight="1" x14ac:dyDescent="0.2"/>
    <row r="5576" ht="26.25" customHeight="1" x14ac:dyDescent="0.2"/>
    <row r="5577" ht="26.25" customHeight="1" x14ac:dyDescent="0.2"/>
    <row r="5578" ht="26.25" customHeight="1" x14ac:dyDescent="0.2"/>
    <row r="5579" ht="26.25" customHeight="1" x14ac:dyDescent="0.2"/>
    <row r="5580" ht="26.25" customHeight="1" x14ac:dyDescent="0.2"/>
    <row r="5581" ht="26.25" customHeight="1" x14ac:dyDescent="0.2"/>
    <row r="5582" ht="26.25" customHeight="1" x14ac:dyDescent="0.2"/>
    <row r="5583" ht="26.25" customHeight="1" x14ac:dyDescent="0.2"/>
    <row r="5584" ht="26.25" customHeight="1" x14ac:dyDescent="0.2"/>
    <row r="5585" ht="26.25" customHeight="1" x14ac:dyDescent="0.2"/>
    <row r="5586" ht="26.25" customHeight="1" x14ac:dyDescent="0.2"/>
    <row r="5587" ht="26.25" customHeight="1" x14ac:dyDescent="0.2"/>
    <row r="5588" ht="26.25" customHeight="1" x14ac:dyDescent="0.2"/>
    <row r="5589" ht="26.25" customHeight="1" x14ac:dyDescent="0.2"/>
    <row r="5590" ht="26.25" customHeight="1" x14ac:dyDescent="0.2"/>
    <row r="5591" ht="26.25" customHeight="1" x14ac:dyDescent="0.2"/>
    <row r="5592" ht="26.25" customHeight="1" x14ac:dyDescent="0.2"/>
    <row r="5593" ht="26.25" customHeight="1" x14ac:dyDescent="0.2"/>
    <row r="5594" ht="26.25" customHeight="1" x14ac:dyDescent="0.2"/>
    <row r="5595" ht="26.25" customHeight="1" x14ac:dyDescent="0.2"/>
    <row r="5596" ht="26.25" customHeight="1" x14ac:dyDescent="0.2"/>
    <row r="5597" ht="26.25" customHeight="1" x14ac:dyDescent="0.2"/>
    <row r="5598" ht="26.25" customHeight="1" x14ac:dyDescent="0.2"/>
    <row r="5599" ht="26.25" customHeight="1" x14ac:dyDescent="0.2"/>
    <row r="5600" ht="26.25" customHeight="1" x14ac:dyDescent="0.2"/>
    <row r="5601" ht="26.25" customHeight="1" x14ac:dyDescent="0.2"/>
    <row r="5602" ht="26.25" customHeight="1" x14ac:dyDescent="0.2"/>
    <row r="5603" ht="26.25" customHeight="1" x14ac:dyDescent="0.2"/>
    <row r="5604" ht="26.25" customHeight="1" x14ac:dyDescent="0.2"/>
    <row r="5605" ht="26.25" customHeight="1" x14ac:dyDescent="0.2"/>
    <row r="5606" ht="26.25" customHeight="1" x14ac:dyDescent="0.2"/>
    <row r="5607" ht="26.25" customHeight="1" x14ac:dyDescent="0.2"/>
    <row r="5608" ht="26.25" customHeight="1" x14ac:dyDescent="0.2"/>
    <row r="5609" ht="26.25" customHeight="1" x14ac:dyDescent="0.2"/>
    <row r="5610" ht="26.25" customHeight="1" x14ac:dyDescent="0.2"/>
    <row r="5611" ht="26.25" customHeight="1" x14ac:dyDescent="0.2"/>
    <row r="5612" ht="26.25" customHeight="1" x14ac:dyDescent="0.2"/>
    <row r="5613" ht="26.25" customHeight="1" x14ac:dyDescent="0.2"/>
    <row r="5614" ht="26.25" customHeight="1" x14ac:dyDescent="0.2"/>
    <row r="5615" ht="26.25" customHeight="1" x14ac:dyDescent="0.2"/>
    <row r="5616" ht="26.25" customHeight="1" x14ac:dyDescent="0.2"/>
    <row r="5617" ht="26.25" customHeight="1" x14ac:dyDescent="0.2"/>
    <row r="5618" ht="26.25" customHeight="1" x14ac:dyDescent="0.2"/>
    <row r="5619" ht="26.25" customHeight="1" x14ac:dyDescent="0.2"/>
    <row r="5620" ht="26.25" customHeight="1" x14ac:dyDescent="0.2"/>
    <row r="5621" ht="26.25" customHeight="1" x14ac:dyDescent="0.2"/>
    <row r="5622" ht="26.25" customHeight="1" x14ac:dyDescent="0.2"/>
    <row r="5623" ht="26.25" customHeight="1" x14ac:dyDescent="0.2"/>
    <row r="5624" ht="26.25" customHeight="1" x14ac:dyDescent="0.2"/>
    <row r="5625" ht="26.25" customHeight="1" x14ac:dyDescent="0.2"/>
    <row r="5626" ht="26.25" customHeight="1" x14ac:dyDescent="0.2"/>
    <row r="5627" ht="26.25" customHeight="1" x14ac:dyDescent="0.2"/>
    <row r="5628" ht="26.25" customHeight="1" x14ac:dyDescent="0.2"/>
    <row r="5629" ht="26.25" customHeight="1" x14ac:dyDescent="0.2"/>
    <row r="5630" ht="26.25" customHeight="1" x14ac:dyDescent="0.2"/>
    <row r="5631" ht="26.25" customHeight="1" x14ac:dyDescent="0.2"/>
    <row r="5632" ht="26.25" customHeight="1" x14ac:dyDescent="0.2"/>
    <row r="5633" ht="26.25" customHeight="1" x14ac:dyDescent="0.2"/>
    <row r="5634" ht="26.25" customHeight="1" x14ac:dyDescent="0.2"/>
    <row r="5635" ht="26.25" customHeight="1" x14ac:dyDescent="0.2"/>
    <row r="5636" ht="26.25" customHeight="1" x14ac:dyDescent="0.2"/>
    <row r="5637" ht="26.25" customHeight="1" x14ac:dyDescent="0.2"/>
    <row r="5638" ht="26.25" customHeight="1" x14ac:dyDescent="0.2"/>
    <row r="5639" ht="26.25" customHeight="1" x14ac:dyDescent="0.2"/>
    <row r="5640" ht="26.25" customHeight="1" x14ac:dyDescent="0.2"/>
    <row r="5641" ht="26.25" customHeight="1" x14ac:dyDescent="0.2"/>
    <row r="5642" ht="26.25" customHeight="1" x14ac:dyDescent="0.2"/>
    <row r="5643" ht="26.25" customHeight="1" x14ac:dyDescent="0.2"/>
    <row r="5644" ht="26.25" customHeight="1" x14ac:dyDescent="0.2"/>
    <row r="5645" ht="26.25" customHeight="1" x14ac:dyDescent="0.2"/>
    <row r="5646" ht="26.25" customHeight="1" x14ac:dyDescent="0.2"/>
    <row r="5647" ht="26.25" customHeight="1" x14ac:dyDescent="0.2"/>
    <row r="5648" ht="26.25" customHeight="1" x14ac:dyDescent="0.2"/>
    <row r="5649" ht="26.25" customHeight="1" x14ac:dyDescent="0.2"/>
    <row r="5650" ht="26.25" customHeight="1" x14ac:dyDescent="0.2"/>
    <row r="5651" ht="26.25" customHeight="1" x14ac:dyDescent="0.2"/>
    <row r="5652" ht="26.25" customHeight="1" x14ac:dyDescent="0.2"/>
    <row r="5653" ht="26.25" customHeight="1" x14ac:dyDescent="0.2"/>
    <row r="5654" ht="26.25" customHeight="1" x14ac:dyDescent="0.2"/>
    <row r="5655" ht="26.25" customHeight="1" x14ac:dyDescent="0.2"/>
    <row r="5656" ht="26.25" customHeight="1" x14ac:dyDescent="0.2"/>
    <row r="5657" ht="26.25" customHeight="1" x14ac:dyDescent="0.2"/>
    <row r="5658" ht="26.25" customHeight="1" x14ac:dyDescent="0.2"/>
    <row r="5659" ht="26.25" customHeight="1" x14ac:dyDescent="0.2"/>
    <row r="5660" ht="26.25" customHeight="1" x14ac:dyDescent="0.2"/>
    <row r="5661" ht="26.25" customHeight="1" x14ac:dyDescent="0.2"/>
    <row r="5662" ht="26.25" customHeight="1" x14ac:dyDescent="0.2"/>
    <row r="5663" ht="26.25" customHeight="1" x14ac:dyDescent="0.2"/>
    <row r="5664" ht="26.25" customHeight="1" x14ac:dyDescent="0.2"/>
    <row r="5665" ht="26.25" customHeight="1" x14ac:dyDescent="0.2"/>
    <row r="5666" ht="26.25" customHeight="1" x14ac:dyDescent="0.2"/>
    <row r="5667" ht="26.25" customHeight="1" x14ac:dyDescent="0.2"/>
    <row r="5668" ht="26.25" customHeight="1" x14ac:dyDescent="0.2"/>
    <row r="5669" ht="26.25" customHeight="1" x14ac:dyDescent="0.2"/>
    <row r="5670" ht="26.25" customHeight="1" x14ac:dyDescent="0.2"/>
    <row r="5671" ht="26.25" customHeight="1" x14ac:dyDescent="0.2"/>
    <row r="5672" ht="26.25" customHeight="1" x14ac:dyDescent="0.2"/>
    <row r="5673" ht="26.25" customHeight="1" x14ac:dyDescent="0.2"/>
    <row r="5674" ht="26.25" customHeight="1" x14ac:dyDescent="0.2"/>
    <row r="5675" ht="26.25" customHeight="1" x14ac:dyDescent="0.2"/>
    <row r="5676" ht="26.25" customHeight="1" x14ac:dyDescent="0.2"/>
    <row r="5677" ht="26.25" customHeight="1" x14ac:dyDescent="0.2"/>
    <row r="5678" ht="26.25" customHeight="1" x14ac:dyDescent="0.2"/>
    <row r="5679" ht="26.25" customHeight="1" x14ac:dyDescent="0.2"/>
    <row r="5680" ht="26.25" customHeight="1" x14ac:dyDescent="0.2"/>
    <row r="5681" ht="26.25" customHeight="1" x14ac:dyDescent="0.2"/>
    <row r="5682" ht="26.25" customHeight="1" x14ac:dyDescent="0.2"/>
    <row r="5683" ht="26.25" customHeight="1" x14ac:dyDescent="0.2"/>
    <row r="5684" ht="26.25" customHeight="1" x14ac:dyDescent="0.2"/>
    <row r="5685" ht="26.25" customHeight="1" x14ac:dyDescent="0.2"/>
    <row r="5686" ht="26.25" customHeight="1" x14ac:dyDescent="0.2"/>
    <row r="5687" ht="26.25" customHeight="1" x14ac:dyDescent="0.2"/>
    <row r="5688" ht="26.25" customHeight="1" x14ac:dyDescent="0.2"/>
    <row r="5689" ht="26.25" customHeight="1" x14ac:dyDescent="0.2"/>
    <row r="5690" ht="26.25" customHeight="1" x14ac:dyDescent="0.2"/>
    <row r="5691" ht="26.25" customHeight="1" x14ac:dyDescent="0.2"/>
    <row r="5692" ht="26.25" customHeight="1" x14ac:dyDescent="0.2"/>
    <row r="5693" ht="26.25" customHeight="1" x14ac:dyDescent="0.2"/>
    <row r="5694" ht="26.25" customHeight="1" x14ac:dyDescent="0.2"/>
    <row r="5695" ht="26.25" customHeight="1" x14ac:dyDescent="0.2"/>
    <row r="5696" ht="26.25" customHeight="1" x14ac:dyDescent="0.2"/>
    <row r="5697" ht="26.25" customHeight="1" x14ac:dyDescent="0.2"/>
    <row r="5698" ht="26.25" customHeight="1" x14ac:dyDescent="0.2"/>
    <row r="5699" ht="26.25" customHeight="1" x14ac:dyDescent="0.2"/>
    <row r="5700" ht="26.25" customHeight="1" x14ac:dyDescent="0.2"/>
    <row r="5701" ht="26.25" customHeight="1" x14ac:dyDescent="0.2"/>
    <row r="5702" ht="26.25" customHeight="1" x14ac:dyDescent="0.2"/>
    <row r="5703" ht="26.25" customHeight="1" x14ac:dyDescent="0.2"/>
    <row r="5704" ht="26.25" customHeight="1" x14ac:dyDescent="0.2"/>
    <row r="5705" ht="26.25" customHeight="1" x14ac:dyDescent="0.2"/>
    <row r="5706" ht="26.25" customHeight="1" x14ac:dyDescent="0.2"/>
    <row r="5707" ht="26.25" customHeight="1" x14ac:dyDescent="0.2"/>
    <row r="5708" ht="26.25" customHeight="1" x14ac:dyDescent="0.2"/>
    <row r="5709" ht="26.25" customHeight="1" x14ac:dyDescent="0.2"/>
    <row r="5710" ht="26.25" customHeight="1" x14ac:dyDescent="0.2"/>
    <row r="5711" ht="26.25" customHeight="1" x14ac:dyDescent="0.2"/>
    <row r="5712" ht="26.25" customHeight="1" x14ac:dyDescent="0.2"/>
    <row r="5713" ht="26.25" customHeight="1" x14ac:dyDescent="0.2"/>
    <row r="5714" ht="26.25" customHeight="1" x14ac:dyDescent="0.2"/>
    <row r="5715" ht="26.25" customHeight="1" x14ac:dyDescent="0.2"/>
    <row r="5716" ht="26.25" customHeight="1" x14ac:dyDescent="0.2"/>
    <row r="5717" ht="26.25" customHeight="1" x14ac:dyDescent="0.2"/>
    <row r="5718" ht="26.25" customHeight="1" x14ac:dyDescent="0.2"/>
    <row r="5719" ht="26.25" customHeight="1" x14ac:dyDescent="0.2"/>
    <row r="5720" ht="26.25" customHeight="1" x14ac:dyDescent="0.2"/>
    <row r="5721" ht="26.25" customHeight="1" x14ac:dyDescent="0.2"/>
    <row r="5722" ht="26.25" customHeight="1" x14ac:dyDescent="0.2"/>
    <row r="5723" ht="26.25" customHeight="1" x14ac:dyDescent="0.2"/>
    <row r="5724" ht="26.25" customHeight="1" x14ac:dyDescent="0.2"/>
    <row r="5725" ht="26.25" customHeight="1" x14ac:dyDescent="0.2"/>
    <row r="5726" ht="26.25" customHeight="1" x14ac:dyDescent="0.2"/>
    <row r="5727" ht="26.25" customHeight="1" x14ac:dyDescent="0.2"/>
    <row r="5728" ht="26.25" customHeight="1" x14ac:dyDescent="0.2"/>
    <row r="5729" ht="26.25" customHeight="1" x14ac:dyDescent="0.2"/>
    <row r="5730" ht="26.25" customHeight="1" x14ac:dyDescent="0.2"/>
    <row r="5731" ht="26.25" customHeight="1" x14ac:dyDescent="0.2"/>
    <row r="5732" ht="26.25" customHeight="1" x14ac:dyDescent="0.2"/>
    <row r="5733" ht="26.25" customHeight="1" x14ac:dyDescent="0.2"/>
    <row r="5734" ht="26.25" customHeight="1" x14ac:dyDescent="0.2"/>
    <row r="5735" ht="26.25" customHeight="1" x14ac:dyDescent="0.2"/>
    <row r="5736" ht="26.25" customHeight="1" x14ac:dyDescent="0.2"/>
    <row r="5737" ht="26.25" customHeight="1" x14ac:dyDescent="0.2"/>
    <row r="5738" ht="26.25" customHeight="1" x14ac:dyDescent="0.2"/>
    <row r="5739" ht="26.25" customHeight="1" x14ac:dyDescent="0.2"/>
    <row r="5740" ht="26.25" customHeight="1" x14ac:dyDescent="0.2"/>
    <row r="5741" ht="26.25" customHeight="1" x14ac:dyDescent="0.2"/>
    <row r="5742" ht="26.25" customHeight="1" x14ac:dyDescent="0.2"/>
    <row r="5743" ht="26.25" customHeight="1" x14ac:dyDescent="0.2"/>
    <row r="5744" ht="26.25" customHeight="1" x14ac:dyDescent="0.2"/>
    <row r="5745" ht="26.25" customHeight="1" x14ac:dyDescent="0.2"/>
    <row r="5746" ht="26.25" customHeight="1" x14ac:dyDescent="0.2"/>
    <row r="5747" ht="26.25" customHeight="1" x14ac:dyDescent="0.2"/>
    <row r="5748" ht="26.25" customHeight="1" x14ac:dyDescent="0.2"/>
    <row r="5749" ht="26.25" customHeight="1" x14ac:dyDescent="0.2"/>
    <row r="5750" ht="26.25" customHeight="1" x14ac:dyDescent="0.2"/>
    <row r="5751" ht="26.25" customHeight="1" x14ac:dyDescent="0.2"/>
    <row r="5752" ht="26.25" customHeight="1" x14ac:dyDescent="0.2"/>
    <row r="5753" ht="26.25" customHeight="1" x14ac:dyDescent="0.2"/>
    <row r="5754" ht="26.25" customHeight="1" x14ac:dyDescent="0.2"/>
    <row r="5755" ht="26.25" customHeight="1" x14ac:dyDescent="0.2"/>
    <row r="5756" ht="26.25" customHeight="1" x14ac:dyDescent="0.2"/>
    <row r="5757" ht="26.25" customHeight="1" x14ac:dyDescent="0.2"/>
    <row r="5758" ht="26.25" customHeight="1" x14ac:dyDescent="0.2"/>
    <row r="5759" ht="26.25" customHeight="1" x14ac:dyDescent="0.2"/>
    <row r="5760" ht="26.25" customHeight="1" x14ac:dyDescent="0.2"/>
    <row r="5761" ht="26.25" customHeight="1" x14ac:dyDescent="0.2"/>
    <row r="5762" ht="26.25" customHeight="1" x14ac:dyDescent="0.2"/>
    <row r="5763" ht="26.25" customHeight="1" x14ac:dyDescent="0.2"/>
    <row r="5764" ht="26.25" customHeight="1" x14ac:dyDescent="0.2"/>
    <row r="5765" ht="26.25" customHeight="1" x14ac:dyDescent="0.2"/>
    <row r="5766" ht="26.25" customHeight="1" x14ac:dyDescent="0.2"/>
    <row r="5767" ht="26.25" customHeight="1" x14ac:dyDescent="0.2"/>
    <row r="5768" ht="26.25" customHeight="1" x14ac:dyDescent="0.2"/>
    <row r="5769" ht="26.25" customHeight="1" x14ac:dyDescent="0.2"/>
    <row r="5770" ht="26.25" customHeight="1" x14ac:dyDescent="0.2"/>
    <row r="5771" ht="26.25" customHeight="1" x14ac:dyDescent="0.2"/>
    <row r="5772" ht="26.25" customHeight="1" x14ac:dyDescent="0.2"/>
    <row r="5773" ht="26.25" customHeight="1" x14ac:dyDescent="0.2"/>
    <row r="5774" ht="26.25" customHeight="1" x14ac:dyDescent="0.2"/>
    <row r="5775" ht="26.25" customHeight="1" x14ac:dyDescent="0.2"/>
    <row r="5776" ht="26.25" customHeight="1" x14ac:dyDescent="0.2"/>
    <row r="5777" ht="26.25" customHeight="1" x14ac:dyDescent="0.2"/>
    <row r="5778" ht="26.25" customHeight="1" x14ac:dyDescent="0.2"/>
    <row r="5779" ht="26.25" customHeight="1" x14ac:dyDescent="0.2"/>
    <row r="5780" ht="26.25" customHeight="1" x14ac:dyDescent="0.2"/>
    <row r="5781" ht="26.25" customHeight="1" x14ac:dyDescent="0.2"/>
    <row r="5782" ht="26.25" customHeight="1" x14ac:dyDescent="0.2"/>
    <row r="5783" ht="26.25" customHeight="1" x14ac:dyDescent="0.2"/>
    <row r="5784" ht="26.25" customHeight="1" x14ac:dyDescent="0.2"/>
    <row r="5785" ht="26.25" customHeight="1" x14ac:dyDescent="0.2"/>
    <row r="5786" ht="26.25" customHeight="1" x14ac:dyDescent="0.2"/>
    <row r="5787" ht="26.25" customHeight="1" x14ac:dyDescent="0.2"/>
    <row r="5788" ht="26.25" customHeight="1" x14ac:dyDescent="0.2"/>
    <row r="5789" ht="26.25" customHeight="1" x14ac:dyDescent="0.2"/>
    <row r="5790" ht="26.25" customHeight="1" x14ac:dyDescent="0.2"/>
    <row r="5791" ht="26.25" customHeight="1" x14ac:dyDescent="0.2"/>
    <row r="5792" ht="26.25" customHeight="1" x14ac:dyDescent="0.2"/>
    <row r="5793" ht="26.25" customHeight="1" x14ac:dyDescent="0.2"/>
    <row r="5794" ht="26.25" customHeight="1" x14ac:dyDescent="0.2"/>
    <row r="5795" ht="26.25" customHeight="1" x14ac:dyDescent="0.2"/>
    <row r="5796" ht="26.25" customHeight="1" x14ac:dyDescent="0.2"/>
    <row r="5797" ht="26.25" customHeight="1" x14ac:dyDescent="0.2"/>
    <row r="5798" ht="26.25" customHeight="1" x14ac:dyDescent="0.2"/>
    <row r="5799" ht="26.25" customHeight="1" x14ac:dyDescent="0.2"/>
    <row r="5800" ht="26.25" customHeight="1" x14ac:dyDescent="0.2"/>
    <row r="5801" ht="26.25" customHeight="1" x14ac:dyDescent="0.2"/>
    <row r="5802" ht="26.25" customHeight="1" x14ac:dyDescent="0.2"/>
    <row r="5803" ht="26.25" customHeight="1" x14ac:dyDescent="0.2"/>
    <row r="5804" ht="26.25" customHeight="1" x14ac:dyDescent="0.2"/>
    <row r="5805" ht="26.25" customHeight="1" x14ac:dyDescent="0.2"/>
    <row r="5806" ht="26.25" customHeight="1" x14ac:dyDescent="0.2"/>
    <row r="5807" ht="26.25" customHeight="1" x14ac:dyDescent="0.2"/>
    <row r="5808" ht="26.25" customHeight="1" x14ac:dyDescent="0.2"/>
    <row r="5809" ht="26.25" customHeight="1" x14ac:dyDescent="0.2"/>
    <row r="5810" ht="26.25" customHeight="1" x14ac:dyDescent="0.2"/>
    <row r="5811" ht="26.25" customHeight="1" x14ac:dyDescent="0.2"/>
    <row r="5812" ht="26.25" customHeight="1" x14ac:dyDescent="0.2"/>
    <row r="5813" ht="26.25" customHeight="1" x14ac:dyDescent="0.2"/>
    <row r="5814" ht="26.25" customHeight="1" x14ac:dyDescent="0.2"/>
    <row r="5815" ht="26.25" customHeight="1" x14ac:dyDescent="0.2"/>
    <row r="5816" ht="26.25" customHeight="1" x14ac:dyDescent="0.2"/>
    <row r="5817" ht="26.25" customHeight="1" x14ac:dyDescent="0.2"/>
    <row r="5818" ht="26.25" customHeight="1" x14ac:dyDescent="0.2"/>
    <row r="5819" ht="26.25" customHeight="1" x14ac:dyDescent="0.2"/>
    <row r="5820" ht="26.25" customHeight="1" x14ac:dyDescent="0.2"/>
    <row r="5821" ht="26.25" customHeight="1" x14ac:dyDescent="0.2"/>
    <row r="5822" ht="26.25" customHeight="1" x14ac:dyDescent="0.2"/>
    <row r="5823" ht="26.25" customHeight="1" x14ac:dyDescent="0.2"/>
    <row r="5824" ht="26.25" customHeight="1" x14ac:dyDescent="0.2"/>
    <row r="5825" ht="26.25" customHeight="1" x14ac:dyDescent="0.2"/>
    <row r="5826" ht="26.25" customHeight="1" x14ac:dyDescent="0.2"/>
    <row r="5827" ht="26.25" customHeight="1" x14ac:dyDescent="0.2"/>
    <row r="5828" ht="26.25" customHeight="1" x14ac:dyDescent="0.2"/>
    <row r="5829" ht="26.25" customHeight="1" x14ac:dyDescent="0.2"/>
    <row r="5830" ht="26.25" customHeight="1" x14ac:dyDescent="0.2"/>
    <row r="5831" ht="26.25" customHeight="1" x14ac:dyDescent="0.2"/>
    <row r="5832" ht="26.25" customHeight="1" x14ac:dyDescent="0.2"/>
    <row r="5833" ht="26.25" customHeight="1" x14ac:dyDescent="0.2"/>
    <row r="5834" ht="26.25" customHeight="1" x14ac:dyDescent="0.2"/>
    <row r="5835" ht="26.25" customHeight="1" x14ac:dyDescent="0.2"/>
    <row r="5836" ht="26.25" customHeight="1" x14ac:dyDescent="0.2"/>
    <row r="5837" ht="26.25" customHeight="1" x14ac:dyDescent="0.2"/>
    <row r="5838" ht="26.25" customHeight="1" x14ac:dyDescent="0.2"/>
    <row r="5839" ht="26.25" customHeight="1" x14ac:dyDescent="0.2"/>
    <row r="5840" ht="26.25" customHeight="1" x14ac:dyDescent="0.2"/>
    <row r="5841" ht="26.25" customHeight="1" x14ac:dyDescent="0.2"/>
    <row r="5842" ht="26.25" customHeight="1" x14ac:dyDescent="0.2"/>
    <row r="5843" ht="26.25" customHeight="1" x14ac:dyDescent="0.2"/>
    <row r="5844" ht="26.25" customHeight="1" x14ac:dyDescent="0.2"/>
    <row r="5845" ht="26.25" customHeight="1" x14ac:dyDescent="0.2"/>
    <row r="5846" ht="26.25" customHeight="1" x14ac:dyDescent="0.2"/>
    <row r="5847" ht="26.25" customHeight="1" x14ac:dyDescent="0.2"/>
    <row r="5848" ht="26.25" customHeight="1" x14ac:dyDescent="0.2"/>
    <row r="5849" ht="26.25" customHeight="1" x14ac:dyDescent="0.2"/>
    <row r="5850" ht="26.25" customHeight="1" x14ac:dyDescent="0.2"/>
    <row r="5851" ht="26.25" customHeight="1" x14ac:dyDescent="0.2"/>
    <row r="5852" ht="26.25" customHeight="1" x14ac:dyDescent="0.2"/>
    <row r="5853" ht="26.25" customHeight="1" x14ac:dyDescent="0.2"/>
    <row r="5854" ht="26.25" customHeight="1" x14ac:dyDescent="0.2"/>
    <row r="5855" ht="26.25" customHeight="1" x14ac:dyDescent="0.2"/>
    <row r="5856" ht="26.25" customHeight="1" x14ac:dyDescent="0.2"/>
    <row r="5857" ht="26.25" customHeight="1" x14ac:dyDescent="0.2"/>
    <row r="5858" ht="26.25" customHeight="1" x14ac:dyDescent="0.2"/>
    <row r="5859" ht="26.25" customHeight="1" x14ac:dyDescent="0.2"/>
    <row r="5860" ht="26.25" customHeight="1" x14ac:dyDescent="0.2"/>
    <row r="5861" ht="26.25" customHeight="1" x14ac:dyDescent="0.2"/>
    <row r="5862" ht="26.25" customHeight="1" x14ac:dyDescent="0.2"/>
    <row r="5863" ht="26.25" customHeight="1" x14ac:dyDescent="0.2"/>
    <row r="5864" ht="26.25" customHeight="1" x14ac:dyDescent="0.2"/>
    <row r="5865" ht="26.25" customHeight="1" x14ac:dyDescent="0.2"/>
    <row r="5866" ht="26.25" customHeight="1" x14ac:dyDescent="0.2"/>
    <row r="5867" ht="26.25" customHeight="1" x14ac:dyDescent="0.2"/>
    <row r="5868" ht="26.25" customHeight="1" x14ac:dyDescent="0.2"/>
    <row r="5869" ht="26.25" customHeight="1" x14ac:dyDescent="0.2"/>
    <row r="5870" ht="26.25" customHeight="1" x14ac:dyDescent="0.2"/>
    <row r="5871" ht="26.25" customHeight="1" x14ac:dyDescent="0.2"/>
    <row r="5872" ht="26.25" customHeight="1" x14ac:dyDescent="0.2"/>
    <row r="5873" ht="26.25" customHeight="1" x14ac:dyDescent="0.2"/>
    <row r="5874" ht="26.25" customHeight="1" x14ac:dyDescent="0.2"/>
    <row r="5875" ht="26.25" customHeight="1" x14ac:dyDescent="0.2"/>
    <row r="5876" ht="26.25" customHeight="1" x14ac:dyDescent="0.2"/>
    <row r="5877" ht="26.25" customHeight="1" x14ac:dyDescent="0.2"/>
    <row r="5878" ht="26.25" customHeight="1" x14ac:dyDescent="0.2"/>
    <row r="5879" ht="26.25" customHeight="1" x14ac:dyDescent="0.2"/>
    <row r="5880" ht="26.25" customHeight="1" x14ac:dyDescent="0.2"/>
    <row r="5881" ht="26.25" customHeight="1" x14ac:dyDescent="0.2"/>
    <row r="5882" ht="26.25" customHeight="1" x14ac:dyDescent="0.2"/>
    <row r="5883" ht="26.25" customHeight="1" x14ac:dyDescent="0.2"/>
    <row r="5884" ht="26.25" customHeight="1" x14ac:dyDescent="0.2"/>
    <row r="5885" ht="26.25" customHeight="1" x14ac:dyDescent="0.2"/>
    <row r="5886" ht="26.25" customHeight="1" x14ac:dyDescent="0.2"/>
    <row r="5887" ht="26.25" customHeight="1" x14ac:dyDescent="0.2"/>
    <row r="5888" ht="26.25" customHeight="1" x14ac:dyDescent="0.2"/>
    <row r="5889" ht="26.25" customHeight="1" x14ac:dyDescent="0.2"/>
    <row r="5890" ht="26.25" customHeight="1" x14ac:dyDescent="0.2"/>
    <row r="5891" ht="26.25" customHeight="1" x14ac:dyDescent="0.2"/>
    <row r="5892" ht="26.25" customHeight="1" x14ac:dyDescent="0.2"/>
    <row r="5893" ht="26.25" customHeight="1" x14ac:dyDescent="0.2"/>
    <row r="5894" ht="26.25" customHeight="1" x14ac:dyDescent="0.2"/>
    <row r="5895" ht="26.25" customHeight="1" x14ac:dyDescent="0.2"/>
    <row r="5896" ht="26.25" customHeight="1" x14ac:dyDescent="0.2"/>
    <row r="5897" ht="26.25" customHeight="1" x14ac:dyDescent="0.2"/>
    <row r="5898" ht="26.25" customHeight="1" x14ac:dyDescent="0.2"/>
    <row r="5899" ht="26.25" customHeight="1" x14ac:dyDescent="0.2"/>
    <row r="5900" ht="26.25" customHeight="1" x14ac:dyDescent="0.2"/>
    <row r="5901" ht="26.25" customHeight="1" x14ac:dyDescent="0.2"/>
    <row r="5902" ht="26.25" customHeight="1" x14ac:dyDescent="0.2"/>
    <row r="5903" ht="26.25" customHeight="1" x14ac:dyDescent="0.2"/>
    <row r="5904" ht="26.25" customHeight="1" x14ac:dyDescent="0.2"/>
    <row r="5905" ht="26.25" customHeight="1" x14ac:dyDescent="0.2"/>
    <row r="5906" ht="26.25" customHeight="1" x14ac:dyDescent="0.2"/>
    <row r="5907" ht="26.25" customHeight="1" x14ac:dyDescent="0.2"/>
    <row r="5908" ht="26.25" customHeight="1" x14ac:dyDescent="0.2"/>
    <row r="5909" ht="26.25" customHeight="1" x14ac:dyDescent="0.2"/>
    <row r="5910" ht="26.25" customHeight="1" x14ac:dyDescent="0.2"/>
    <row r="5911" ht="26.25" customHeight="1" x14ac:dyDescent="0.2"/>
    <row r="5912" ht="26.25" customHeight="1" x14ac:dyDescent="0.2"/>
    <row r="5913" ht="26.25" customHeight="1" x14ac:dyDescent="0.2"/>
    <row r="5914" ht="26.25" customHeight="1" x14ac:dyDescent="0.2"/>
    <row r="5915" ht="26.25" customHeight="1" x14ac:dyDescent="0.2"/>
    <row r="5916" ht="26.25" customHeight="1" x14ac:dyDescent="0.2"/>
    <row r="5917" ht="26.25" customHeight="1" x14ac:dyDescent="0.2"/>
    <row r="5918" ht="26.25" customHeight="1" x14ac:dyDescent="0.2"/>
    <row r="5919" ht="26.25" customHeight="1" x14ac:dyDescent="0.2"/>
    <row r="5920" ht="26.25" customHeight="1" x14ac:dyDescent="0.2"/>
    <row r="5921" ht="26.25" customHeight="1" x14ac:dyDescent="0.2"/>
    <row r="5922" ht="26.25" customHeight="1" x14ac:dyDescent="0.2"/>
    <row r="5923" ht="26.25" customHeight="1" x14ac:dyDescent="0.2"/>
    <row r="5924" ht="26.25" customHeight="1" x14ac:dyDescent="0.2"/>
    <row r="5925" ht="26.25" customHeight="1" x14ac:dyDescent="0.2"/>
    <row r="5926" ht="26.25" customHeight="1" x14ac:dyDescent="0.2"/>
    <row r="5927" ht="26.25" customHeight="1" x14ac:dyDescent="0.2"/>
    <row r="5928" ht="26.25" customHeight="1" x14ac:dyDescent="0.2"/>
    <row r="5929" ht="26.25" customHeight="1" x14ac:dyDescent="0.2"/>
    <row r="5930" ht="26.25" customHeight="1" x14ac:dyDescent="0.2"/>
    <row r="5931" ht="26.25" customHeight="1" x14ac:dyDescent="0.2"/>
    <row r="5932" ht="26.25" customHeight="1" x14ac:dyDescent="0.2"/>
    <row r="5933" ht="26.25" customHeight="1" x14ac:dyDescent="0.2"/>
    <row r="5934" ht="26.25" customHeight="1" x14ac:dyDescent="0.2"/>
    <row r="5935" ht="26.25" customHeight="1" x14ac:dyDescent="0.2"/>
    <row r="5936" ht="26.25" customHeight="1" x14ac:dyDescent="0.2"/>
    <row r="5937" ht="26.25" customHeight="1" x14ac:dyDescent="0.2"/>
    <row r="5938" ht="26.25" customHeight="1" x14ac:dyDescent="0.2"/>
    <row r="5939" ht="26.25" customHeight="1" x14ac:dyDescent="0.2"/>
    <row r="5940" ht="26.25" customHeight="1" x14ac:dyDescent="0.2"/>
    <row r="5941" ht="26.25" customHeight="1" x14ac:dyDescent="0.2"/>
    <row r="5942" ht="26.25" customHeight="1" x14ac:dyDescent="0.2"/>
    <row r="5943" ht="26.25" customHeight="1" x14ac:dyDescent="0.2"/>
    <row r="5944" ht="26.25" customHeight="1" x14ac:dyDescent="0.2"/>
    <row r="5945" ht="26.25" customHeight="1" x14ac:dyDescent="0.2"/>
    <row r="5946" ht="26.25" customHeight="1" x14ac:dyDescent="0.2"/>
    <row r="5947" ht="26.25" customHeight="1" x14ac:dyDescent="0.2"/>
    <row r="5948" ht="26.25" customHeight="1" x14ac:dyDescent="0.2"/>
    <row r="5949" ht="26.25" customHeight="1" x14ac:dyDescent="0.2"/>
    <row r="5950" ht="26.25" customHeight="1" x14ac:dyDescent="0.2"/>
    <row r="5951" ht="26.25" customHeight="1" x14ac:dyDescent="0.2"/>
    <row r="5952" ht="26.25" customHeight="1" x14ac:dyDescent="0.2"/>
    <row r="5953" ht="26.25" customHeight="1" x14ac:dyDescent="0.2"/>
    <row r="5954" ht="26.25" customHeight="1" x14ac:dyDescent="0.2"/>
    <row r="5955" ht="26.25" customHeight="1" x14ac:dyDescent="0.2"/>
    <row r="5956" ht="26.25" customHeight="1" x14ac:dyDescent="0.2"/>
    <row r="5957" ht="26.25" customHeight="1" x14ac:dyDescent="0.2"/>
    <row r="5958" ht="26.25" customHeight="1" x14ac:dyDescent="0.2"/>
    <row r="5959" ht="26.25" customHeight="1" x14ac:dyDescent="0.2"/>
    <row r="5960" ht="26.25" customHeight="1" x14ac:dyDescent="0.2"/>
    <row r="5961" ht="26.25" customHeight="1" x14ac:dyDescent="0.2"/>
    <row r="5962" ht="26.25" customHeight="1" x14ac:dyDescent="0.2"/>
    <row r="5963" ht="26.25" customHeight="1" x14ac:dyDescent="0.2"/>
    <row r="5964" ht="26.25" customHeight="1" x14ac:dyDescent="0.2"/>
    <row r="5965" ht="26.25" customHeight="1" x14ac:dyDescent="0.2"/>
    <row r="5966" ht="26.25" customHeight="1" x14ac:dyDescent="0.2"/>
    <row r="5967" ht="26.25" customHeight="1" x14ac:dyDescent="0.2"/>
    <row r="5968" ht="26.25" customHeight="1" x14ac:dyDescent="0.2"/>
    <row r="5969" ht="26.25" customHeight="1" x14ac:dyDescent="0.2"/>
    <row r="5970" ht="26.25" customHeight="1" x14ac:dyDescent="0.2"/>
    <row r="5971" ht="26.25" customHeight="1" x14ac:dyDescent="0.2"/>
    <row r="5972" ht="26.25" customHeight="1" x14ac:dyDescent="0.2"/>
    <row r="5973" ht="26.25" customHeight="1" x14ac:dyDescent="0.2"/>
    <row r="5974" ht="26.25" customHeight="1" x14ac:dyDescent="0.2"/>
    <row r="5975" ht="26.25" customHeight="1" x14ac:dyDescent="0.2"/>
    <row r="5976" ht="26.25" customHeight="1" x14ac:dyDescent="0.2"/>
    <row r="5977" ht="26.25" customHeight="1" x14ac:dyDescent="0.2"/>
    <row r="5978" ht="26.25" customHeight="1" x14ac:dyDescent="0.2"/>
    <row r="5979" ht="26.25" customHeight="1" x14ac:dyDescent="0.2"/>
    <row r="5980" ht="26.25" customHeight="1" x14ac:dyDescent="0.2"/>
    <row r="5981" ht="26.25" customHeight="1" x14ac:dyDescent="0.2"/>
    <row r="5982" ht="26.25" customHeight="1" x14ac:dyDescent="0.2"/>
    <row r="5983" ht="26.25" customHeight="1" x14ac:dyDescent="0.2"/>
    <row r="5984" ht="26.25" customHeight="1" x14ac:dyDescent="0.2"/>
    <row r="5985" ht="26.25" customHeight="1" x14ac:dyDescent="0.2"/>
    <row r="5986" ht="26.25" customHeight="1" x14ac:dyDescent="0.2"/>
    <row r="5987" ht="26.25" customHeight="1" x14ac:dyDescent="0.2"/>
    <row r="5988" ht="26.25" customHeight="1" x14ac:dyDescent="0.2"/>
    <row r="5989" ht="26.25" customHeight="1" x14ac:dyDescent="0.2"/>
    <row r="5990" ht="26.25" customHeight="1" x14ac:dyDescent="0.2"/>
    <row r="5991" ht="26.25" customHeight="1" x14ac:dyDescent="0.2"/>
    <row r="5992" ht="26.25" customHeight="1" x14ac:dyDescent="0.2"/>
    <row r="5993" ht="26.25" customHeight="1" x14ac:dyDescent="0.2"/>
    <row r="5994" ht="26.25" customHeight="1" x14ac:dyDescent="0.2"/>
    <row r="5995" ht="26.25" customHeight="1" x14ac:dyDescent="0.2"/>
    <row r="5996" ht="26.25" customHeight="1" x14ac:dyDescent="0.2"/>
    <row r="5997" ht="26.25" customHeight="1" x14ac:dyDescent="0.2"/>
    <row r="5998" ht="26.25" customHeight="1" x14ac:dyDescent="0.2"/>
    <row r="5999" ht="26.25" customHeight="1" x14ac:dyDescent="0.2"/>
    <row r="6000" ht="26.25" customHeight="1" x14ac:dyDescent="0.2"/>
    <row r="6001" ht="26.25" customHeight="1" x14ac:dyDescent="0.2"/>
    <row r="6002" ht="26.25" customHeight="1" x14ac:dyDescent="0.2"/>
    <row r="6003" ht="26.25" customHeight="1" x14ac:dyDescent="0.2"/>
    <row r="6004" ht="26.25" customHeight="1" x14ac:dyDescent="0.2"/>
    <row r="6005" ht="26.25" customHeight="1" x14ac:dyDescent="0.2"/>
    <row r="6006" ht="26.25" customHeight="1" x14ac:dyDescent="0.2"/>
    <row r="6007" ht="26.25" customHeight="1" x14ac:dyDescent="0.2"/>
    <row r="6008" ht="26.25" customHeight="1" x14ac:dyDescent="0.2"/>
    <row r="6009" ht="26.25" customHeight="1" x14ac:dyDescent="0.2"/>
    <row r="6010" ht="26.25" customHeight="1" x14ac:dyDescent="0.2"/>
    <row r="6011" ht="26.25" customHeight="1" x14ac:dyDescent="0.2"/>
    <row r="6012" ht="26.25" customHeight="1" x14ac:dyDescent="0.2"/>
    <row r="6013" ht="26.25" customHeight="1" x14ac:dyDescent="0.2"/>
    <row r="6014" ht="26.25" customHeight="1" x14ac:dyDescent="0.2"/>
    <row r="6015" ht="26.25" customHeight="1" x14ac:dyDescent="0.2"/>
    <row r="6016" ht="26.25" customHeight="1" x14ac:dyDescent="0.2"/>
    <row r="6017" ht="26.25" customHeight="1" x14ac:dyDescent="0.2"/>
    <row r="6018" ht="26.25" customHeight="1" x14ac:dyDescent="0.2"/>
    <row r="6019" ht="26.25" customHeight="1" x14ac:dyDescent="0.2"/>
    <row r="6020" ht="26.25" customHeight="1" x14ac:dyDescent="0.2"/>
    <row r="6021" ht="26.25" customHeight="1" x14ac:dyDescent="0.2"/>
    <row r="6022" ht="26.25" customHeight="1" x14ac:dyDescent="0.2"/>
    <row r="6023" ht="26.25" customHeight="1" x14ac:dyDescent="0.2"/>
    <row r="6024" ht="26.25" customHeight="1" x14ac:dyDescent="0.2"/>
    <row r="6025" ht="26.25" customHeight="1" x14ac:dyDescent="0.2"/>
    <row r="6026" ht="26.25" customHeight="1" x14ac:dyDescent="0.2"/>
    <row r="6027" ht="26.25" customHeight="1" x14ac:dyDescent="0.2"/>
    <row r="6028" ht="26.25" customHeight="1" x14ac:dyDescent="0.2"/>
    <row r="6029" ht="26.25" customHeight="1" x14ac:dyDescent="0.2"/>
    <row r="6030" ht="26.25" customHeight="1" x14ac:dyDescent="0.2"/>
    <row r="6031" ht="26.25" customHeight="1" x14ac:dyDescent="0.2"/>
    <row r="6032" ht="26.25" customHeight="1" x14ac:dyDescent="0.2"/>
    <row r="6033" ht="26.25" customHeight="1" x14ac:dyDescent="0.2"/>
    <row r="6034" ht="26.25" customHeight="1" x14ac:dyDescent="0.2"/>
    <row r="6035" ht="26.25" customHeight="1" x14ac:dyDescent="0.2"/>
    <row r="6036" ht="26.25" customHeight="1" x14ac:dyDescent="0.2"/>
    <row r="6037" ht="26.25" customHeight="1" x14ac:dyDescent="0.2"/>
    <row r="6038" ht="26.25" customHeight="1" x14ac:dyDescent="0.2"/>
    <row r="6039" ht="26.25" customHeight="1" x14ac:dyDescent="0.2"/>
    <row r="6040" ht="26.25" customHeight="1" x14ac:dyDescent="0.2"/>
    <row r="6041" ht="26.25" customHeight="1" x14ac:dyDescent="0.2"/>
    <row r="6042" ht="26.25" customHeight="1" x14ac:dyDescent="0.2"/>
    <row r="6043" ht="26.25" customHeight="1" x14ac:dyDescent="0.2"/>
    <row r="6044" ht="26.25" customHeight="1" x14ac:dyDescent="0.2"/>
    <row r="6045" ht="26.25" customHeight="1" x14ac:dyDescent="0.2"/>
    <row r="6046" ht="26.25" customHeight="1" x14ac:dyDescent="0.2"/>
    <row r="6047" ht="26.25" customHeight="1" x14ac:dyDescent="0.2"/>
    <row r="6048" ht="26.25" customHeight="1" x14ac:dyDescent="0.2"/>
    <row r="6049" ht="26.25" customHeight="1" x14ac:dyDescent="0.2"/>
    <row r="6050" ht="26.25" customHeight="1" x14ac:dyDescent="0.2"/>
    <row r="6051" ht="26.25" customHeight="1" x14ac:dyDescent="0.2"/>
    <row r="6052" ht="26.25" customHeight="1" x14ac:dyDescent="0.2"/>
    <row r="6053" ht="26.25" customHeight="1" x14ac:dyDescent="0.2"/>
    <row r="6054" ht="26.25" customHeight="1" x14ac:dyDescent="0.2"/>
    <row r="6055" ht="26.25" customHeight="1" x14ac:dyDescent="0.2"/>
    <row r="6056" ht="26.25" customHeight="1" x14ac:dyDescent="0.2"/>
    <row r="6057" ht="26.25" customHeight="1" x14ac:dyDescent="0.2"/>
    <row r="6058" ht="26.25" customHeight="1" x14ac:dyDescent="0.2"/>
    <row r="6059" ht="26.25" customHeight="1" x14ac:dyDescent="0.2"/>
    <row r="6060" ht="26.25" customHeight="1" x14ac:dyDescent="0.2"/>
    <row r="6061" ht="26.25" customHeight="1" x14ac:dyDescent="0.2"/>
    <row r="6062" ht="26.25" customHeight="1" x14ac:dyDescent="0.2"/>
    <row r="6063" ht="26.25" customHeight="1" x14ac:dyDescent="0.2"/>
    <row r="6064" ht="26.25" customHeight="1" x14ac:dyDescent="0.2"/>
    <row r="6065" ht="26.25" customHeight="1" x14ac:dyDescent="0.2"/>
    <row r="6066" ht="26.25" customHeight="1" x14ac:dyDescent="0.2"/>
    <row r="6067" ht="26.25" customHeight="1" x14ac:dyDescent="0.2"/>
    <row r="6068" ht="26.25" customHeight="1" x14ac:dyDescent="0.2"/>
    <row r="6069" ht="26.25" customHeight="1" x14ac:dyDescent="0.2"/>
    <row r="6070" ht="26.25" customHeight="1" x14ac:dyDescent="0.2"/>
    <row r="6071" ht="26.25" customHeight="1" x14ac:dyDescent="0.2"/>
    <row r="6072" ht="26.25" customHeight="1" x14ac:dyDescent="0.2"/>
    <row r="6073" ht="26.25" customHeight="1" x14ac:dyDescent="0.2"/>
    <row r="6074" ht="26.25" customHeight="1" x14ac:dyDescent="0.2"/>
    <row r="6075" ht="26.25" customHeight="1" x14ac:dyDescent="0.2"/>
    <row r="6076" ht="26.25" customHeight="1" x14ac:dyDescent="0.2"/>
    <row r="6077" ht="26.25" customHeight="1" x14ac:dyDescent="0.2"/>
    <row r="6078" ht="26.25" customHeight="1" x14ac:dyDescent="0.2"/>
    <row r="6079" ht="26.25" customHeight="1" x14ac:dyDescent="0.2"/>
    <row r="6080" ht="26.25" customHeight="1" x14ac:dyDescent="0.2"/>
    <row r="6081" ht="26.25" customHeight="1" x14ac:dyDescent="0.2"/>
    <row r="6082" ht="26.25" customHeight="1" x14ac:dyDescent="0.2"/>
    <row r="6083" ht="26.25" customHeight="1" x14ac:dyDescent="0.2"/>
    <row r="6084" ht="26.25" customHeight="1" x14ac:dyDescent="0.2"/>
    <row r="6085" ht="26.25" customHeight="1" x14ac:dyDescent="0.2"/>
    <row r="6086" ht="26.25" customHeight="1" x14ac:dyDescent="0.2"/>
    <row r="6087" ht="26.25" customHeight="1" x14ac:dyDescent="0.2"/>
    <row r="6088" ht="26.25" customHeight="1" x14ac:dyDescent="0.2"/>
    <row r="6089" ht="26.25" customHeight="1" x14ac:dyDescent="0.2"/>
    <row r="6090" ht="26.25" customHeight="1" x14ac:dyDescent="0.2"/>
    <row r="6091" ht="26.25" customHeight="1" x14ac:dyDescent="0.2"/>
    <row r="6092" ht="26.25" customHeight="1" x14ac:dyDescent="0.2"/>
    <row r="6093" ht="26.25" customHeight="1" x14ac:dyDescent="0.2"/>
    <row r="6094" ht="26.25" customHeight="1" x14ac:dyDescent="0.2"/>
    <row r="6095" ht="26.25" customHeight="1" x14ac:dyDescent="0.2"/>
    <row r="6096" ht="26.25" customHeight="1" x14ac:dyDescent="0.2"/>
    <row r="6097" ht="26.25" customHeight="1" x14ac:dyDescent="0.2"/>
    <row r="6098" ht="26.25" customHeight="1" x14ac:dyDescent="0.2"/>
    <row r="6099" ht="26.25" customHeight="1" x14ac:dyDescent="0.2"/>
    <row r="6100" ht="26.25" customHeight="1" x14ac:dyDescent="0.2"/>
    <row r="6101" ht="26.25" customHeight="1" x14ac:dyDescent="0.2"/>
    <row r="6102" ht="26.25" customHeight="1" x14ac:dyDescent="0.2"/>
    <row r="6103" ht="26.25" customHeight="1" x14ac:dyDescent="0.2"/>
    <row r="6104" ht="26.25" customHeight="1" x14ac:dyDescent="0.2"/>
    <row r="6105" ht="26.25" customHeight="1" x14ac:dyDescent="0.2"/>
    <row r="6106" ht="26.25" customHeight="1" x14ac:dyDescent="0.2"/>
    <row r="6107" ht="26.25" customHeight="1" x14ac:dyDescent="0.2"/>
    <row r="6108" ht="26.25" customHeight="1" x14ac:dyDescent="0.2"/>
    <row r="6109" ht="26.25" customHeight="1" x14ac:dyDescent="0.2"/>
    <row r="6110" ht="26.25" customHeight="1" x14ac:dyDescent="0.2"/>
    <row r="6111" ht="26.25" customHeight="1" x14ac:dyDescent="0.2"/>
    <row r="6112" ht="26.25" customHeight="1" x14ac:dyDescent="0.2"/>
    <row r="6113" ht="26.25" customHeight="1" x14ac:dyDescent="0.2"/>
    <row r="6114" ht="26.25" customHeight="1" x14ac:dyDescent="0.2"/>
    <row r="6115" ht="26.25" customHeight="1" x14ac:dyDescent="0.2"/>
    <row r="6116" ht="26.25" customHeight="1" x14ac:dyDescent="0.2"/>
    <row r="6117" ht="26.25" customHeight="1" x14ac:dyDescent="0.2"/>
    <row r="6118" ht="26.25" customHeight="1" x14ac:dyDescent="0.2"/>
    <row r="6119" ht="26.25" customHeight="1" x14ac:dyDescent="0.2"/>
    <row r="6120" ht="26.25" customHeight="1" x14ac:dyDescent="0.2"/>
    <row r="6121" ht="26.25" customHeight="1" x14ac:dyDescent="0.2"/>
    <row r="6122" ht="26.25" customHeight="1" x14ac:dyDescent="0.2"/>
    <row r="6123" ht="26.25" customHeight="1" x14ac:dyDescent="0.2"/>
    <row r="6124" ht="26.25" customHeight="1" x14ac:dyDescent="0.2"/>
    <row r="6125" ht="26.25" customHeight="1" x14ac:dyDescent="0.2"/>
    <row r="6126" ht="26.25" customHeight="1" x14ac:dyDescent="0.2"/>
    <row r="6127" ht="26.25" customHeight="1" x14ac:dyDescent="0.2"/>
    <row r="6128" ht="26.25" customHeight="1" x14ac:dyDescent="0.2"/>
    <row r="6129" ht="26.25" customHeight="1" x14ac:dyDescent="0.2"/>
    <row r="6130" ht="26.25" customHeight="1" x14ac:dyDescent="0.2"/>
    <row r="6131" ht="26.25" customHeight="1" x14ac:dyDescent="0.2"/>
    <row r="6132" ht="26.25" customHeight="1" x14ac:dyDescent="0.2"/>
    <row r="6133" ht="26.25" customHeight="1" x14ac:dyDescent="0.2"/>
    <row r="6134" ht="26.25" customHeight="1" x14ac:dyDescent="0.2"/>
    <row r="6135" ht="26.25" customHeight="1" x14ac:dyDescent="0.2"/>
    <row r="6136" ht="26.25" customHeight="1" x14ac:dyDescent="0.2"/>
    <row r="6137" ht="26.25" customHeight="1" x14ac:dyDescent="0.2"/>
    <row r="6138" ht="26.25" customHeight="1" x14ac:dyDescent="0.2"/>
    <row r="6139" ht="26.25" customHeight="1" x14ac:dyDescent="0.2"/>
    <row r="6140" ht="26.25" customHeight="1" x14ac:dyDescent="0.2"/>
    <row r="6141" ht="26.25" customHeight="1" x14ac:dyDescent="0.2"/>
    <row r="6142" ht="26.25" customHeight="1" x14ac:dyDescent="0.2"/>
    <row r="6143" ht="26.25" customHeight="1" x14ac:dyDescent="0.2"/>
    <row r="6144" ht="26.25" customHeight="1" x14ac:dyDescent="0.2"/>
    <row r="6145" ht="26.25" customHeight="1" x14ac:dyDescent="0.2"/>
    <row r="6146" ht="26.25" customHeight="1" x14ac:dyDescent="0.2"/>
    <row r="6147" ht="26.25" customHeight="1" x14ac:dyDescent="0.2"/>
    <row r="6148" ht="26.25" customHeight="1" x14ac:dyDescent="0.2"/>
    <row r="6149" ht="26.25" customHeight="1" x14ac:dyDescent="0.2"/>
    <row r="6150" ht="26.25" customHeight="1" x14ac:dyDescent="0.2"/>
    <row r="6151" ht="26.25" customHeight="1" x14ac:dyDescent="0.2"/>
    <row r="6152" ht="26.25" customHeight="1" x14ac:dyDescent="0.2"/>
    <row r="6153" ht="26.25" customHeight="1" x14ac:dyDescent="0.2"/>
    <row r="6154" ht="26.25" customHeight="1" x14ac:dyDescent="0.2"/>
    <row r="6155" ht="26.25" customHeight="1" x14ac:dyDescent="0.2"/>
    <row r="6156" ht="26.25" customHeight="1" x14ac:dyDescent="0.2"/>
    <row r="6157" ht="26.25" customHeight="1" x14ac:dyDescent="0.2"/>
    <row r="6158" ht="26.25" customHeight="1" x14ac:dyDescent="0.2"/>
    <row r="6159" ht="26.25" customHeight="1" x14ac:dyDescent="0.2"/>
    <row r="6160" ht="26.25" customHeight="1" x14ac:dyDescent="0.2"/>
    <row r="6161" ht="26.25" customHeight="1" x14ac:dyDescent="0.2"/>
    <row r="6162" ht="26.25" customHeight="1" x14ac:dyDescent="0.2"/>
    <row r="6163" ht="26.25" customHeight="1" x14ac:dyDescent="0.2"/>
    <row r="6164" ht="26.25" customHeight="1" x14ac:dyDescent="0.2"/>
    <row r="6165" ht="26.25" customHeight="1" x14ac:dyDescent="0.2"/>
    <row r="6166" ht="26.25" customHeight="1" x14ac:dyDescent="0.2"/>
    <row r="6167" ht="26.25" customHeight="1" x14ac:dyDescent="0.2"/>
    <row r="6168" ht="26.25" customHeight="1" x14ac:dyDescent="0.2"/>
    <row r="6169" ht="26.25" customHeight="1" x14ac:dyDescent="0.2"/>
    <row r="6170" ht="26.25" customHeight="1" x14ac:dyDescent="0.2"/>
    <row r="6171" ht="26.25" customHeight="1" x14ac:dyDescent="0.2"/>
    <row r="6172" ht="26.25" customHeight="1" x14ac:dyDescent="0.2"/>
    <row r="6173" ht="26.25" customHeight="1" x14ac:dyDescent="0.2"/>
    <row r="6174" ht="26.25" customHeight="1" x14ac:dyDescent="0.2"/>
    <row r="6175" ht="26.25" customHeight="1" x14ac:dyDescent="0.2"/>
    <row r="6176" ht="26.25" customHeight="1" x14ac:dyDescent="0.2"/>
    <row r="6177" ht="26.25" customHeight="1" x14ac:dyDescent="0.2"/>
    <row r="6178" ht="26.25" customHeight="1" x14ac:dyDescent="0.2"/>
    <row r="6179" ht="26.25" customHeight="1" x14ac:dyDescent="0.2"/>
    <row r="6180" ht="26.25" customHeight="1" x14ac:dyDescent="0.2"/>
    <row r="6181" ht="26.25" customHeight="1" x14ac:dyDescent="0.2"/>
    <row r="6182" ht="26.25" customHeight="1" x14ac:dyDescent="0.2"/>
    <row r="6183" ht="26.25" customHeight="1" x14ac:dyDescent="0.2"/>
    <row r="6184" ht="26.25" customHeight="1" x14ac:dyDescent="0.2"/>
    <row r="6185" ht="26.25" customHeight="1" x14ac:dyDescent="0.2"/>
    <row r="6186" ht="26.25" customHeight="1" x14ac:dyDescent="0.2"/>
    <row r="6187" ht="26.25" customHeight="1" x14ac:dyDescent="0.2"/>
    <row r="6188" ht="26.25" customHeight="1" x14ac:dyDescent="0.2"/>
    <row r="6189" ht="26.25" customHeight="1" x14ac:dyDescent="0.2"/>
    <row r="6190" ht="26.25" customHeight="1" x14ac:dyDescent="0.2"/>
    <row r="6191" ht="26.25" customHeight="1" x14ac:dyDescent="0.2"/>
    <row r="6192" ht="26.25" customHeight="1" x14ac:dyDescent="0.2"/>
    <row r="6193" ht="26.25" customHeight="1" x14ac:dyDescent="0.2"/>
    <row r="6194" ht="26.25" customHeight="1" x14ac:dyDescent="0.2"/>
    <row r="6195" ht="26.25" customHeight="1" x14ac:dyDescent="0.2"/>
    <row r="6196" ht="26.25" customHeight="1" x14ac:dyDescent="0.2"/>
    <row r="6197" ht="26.25" customHeight="1" x14ac:dyDescent="0.2"/>
    <row r="6198" ht="26.25" customHeight="1" x14ac:dyDescent="0.2"/>
    <row r="6199" ht="26.25" customHeight="1" x14ac:dyDescent="0.2"/>
    <row r="6200" ht="26.25" customHeight="1" x14ac:dyDescent="0.2"/>
    <row r="6201" ht="26.25" customHeight="1" x14ac:dyDescent="0.2"/>
    <row r="6202" ht="26.25" customHeight="1" x14ac:dyDescent="0.2"/>
    <row r="6203" ht="26.25" customHeight="1" x14ac:dyDescent="0.2"/>
    <row r="6204" ht="26.25" customHeight="1" x14ac:dyDescent="0.2"/>
    <row r="6205" ht="26.25" customHeight="1" x14ac:dyDescent="0.2"/>
    <row r="6206" ht="26.25" customHeight="1" x14ac:dyDescent="0.2"/>
    <row r="6207" ht="26.25" customHeight="1" x14ac:dyDescent="0.2"/>
    <row r="6208" ht="26.25" customHeight="1" x14ac:dyDescent="0.2"/>
    <row r="6209" ht="26.25" customHeight="1" x14ac:dyDescent="0.2"/>
    <row r="6210" ht="26.25" customHeight="1" x14ac:dyDescent="0.2"/>
    <row r="6211" ht="26.25" customHeight="1" x14ac:dyDescent="0.2"/>
    <row r="6212" ht="26.25" customHeight="1" x14ac:dyDescent="0.2"/>
    <row r="6213" ht="26.25" customHeight="1" x14ac:dyDescent="0.2"/>
    <row r="6214" ht="26.25" customHeight="1" x14ac:dyDescent="0.2"/>
    <row r="6215" ht="26.25" customHeight="1" x14ac:dyDescent="0.2"/>
    <row r="6216" ht="26.25" customHeight="1" x14ac:dyDescent="0.2"/>
    <row r="6217" ht="26.25" customHeight="1" x14ac:dyDescent="0.2"/>
    <row r="6218" ht="26.25" customHeight="1" x14ac:dyDescent="0.2"/>
    <row r="6219" ht="26.25" customHeight="1" x14ac:dyDescent="0.2"/>
    <row r="6220" ht="26.25" customHeight="1" x14ac:dyDescent="0.2"/>
    <row r="6221" ht="26.25" customHeight="1" x14ac:dyDescent="0.2"/>
    <row r="6222" ht="26.25" customHeight="1" x14ac:dyDescent="0.2"/>
    <row r="6223" ht="26.25" customHeight="1" x14ac:dyDescent="0.2"/>
    <row r="6224" ht="26.25" customHeight="1" x14ac:dyDescent="0.2"/>
    <row r="6225" ht="26.25" customHeight="1" x14ac:dyDescent="0.2"/>
    <row r="6226" ht="26.25" customHeight="1" x14ac:dyDescent="0.2"/>
    <row r="6227" ht="26.25" customHeight="1" x14ac:dyDescent="0.2"/>
    <row r="6228" ht="26.25" customHeight="1" x14ac:dyDescent="0.2"/>
    <row r="6229" ht="26.25" customHeight="1" x14ac:dyDescent="0.2"/>
    <row r="6230" ht="26.25" customHeight="1" x14ac:dyDescent="0.2"/>
    <row r="6231" ht="26.25" customHeight="1" x14ac:dyDescent="0.2"/>
    <row r="6232" ht="26.25" customHeight="1" x14ac:dyDescent="0.2"/>
    <row r="6233" ht="26.25" customHeight="1" x14ac:dyDescent="0.2"/>
    <row r="6234" ht="26.25" customHeight="1" x14ac:dyDescent="0.2"/>
    <row r="6235" ht="26.25" customHeight="1" x14ac:dyDescent="0.2"/>
    <row r="6236" ht="26.25" customHeight="1" x14ac:dyDescent="0.2"/>
    <row r="6237" ht="26.25" customHeight="1" x14ac:dyDescent="0.2"/>
    <row r="6238" ht="26.25" customHeight="1" x14ac:dyDescent="0.2"/>
    <row r="6239" ht="26.25" customHeight="1" x14ac:dyDescent="0.2"/>
    <row r="6240" ht="26.25" customHeight="1" x14ac:dyDescent="0.2"/>
    <row r="6241" ht="26.25" customHeight="1" x14ac:dyDescent="0.2"/>
    <row r="6242" ht="26.25" customHeight="1" x14ac:dyDescent="0.2"/>
    <row r="6243" ht="26.25" customHeight="1" x14ac:dyDescent="0.2"/>
    <row r="6244" ht="26.25" customHeight="1" x14ac:dyDescent="0.2"/>
    <row r="6245" ht="26.25" customHeight="1" x14ac:dyDescent="0.2"/>
    <row r="6246" ht="26.25" customHeight="1" x14ac:dyDescent="0.2"/>
    <row r="6247" ht="26.25" customHeight="1" x14ac:dyDescent="0.2"/>
    <row r="6248" ht="26.25" customHeight="1" x14ac:dyDescent="0.2"/>
    <row r="6249" ht="26.25" customHeight="1" x14ac:dyDescent="0.2"/>
    <row r="6250" ht="26.25" customHeight="1" x14ac:dyDescent="0.2"/>
    <row r="6251" ht="26.25" customHeight="1" x14ac:dyDescent="0.2"/>
    <row r="6252" ht="26.25" customHeight="1" x14ac:dyDescent="0.2"/>
    <row r="6253" ht="26.25" customHeight="1" x14ac:dyDescent="0.2"/>
    <row r="6254" ht="26.25" customHeight="1" x14ac:dyDescent="0.2"/>
    <row r="6255" ht="26.25" customHeight="1" x14ac:dyDescent="0.2"/>
    <row r="6256" ht="26.25" customHeight="1" x14ac:dyDescent="0.2"/>
    <row r="6257" ht="26.25" customHeight="1" x14ac:dyDescent="0.2"/>
    <row r="6258" ht="26.25" customHeight="1" x14ac:dyDescent="0.2"/>
    <row r="6259" ht="26.25" customHeight="1" x14ac:dyDescent="0.2"/>
    <row r="6260" ht="26.25" customHeight="1" x14ac:dyDescent="0.2"/>
    <row r="6261" ht="26.25" customHeight="1" x14ac:dyDescent="0.2"/>
    <row r="6262" ht="26.25" customHeight="1" x14ac:dyDescent="0.2"/>
    <row r="6263" ht="26.25" customHeight="1" x14ac:dyDescent="0.2"/>
    <row r="6264" ht="26.25" customHeight="1" x14ac:dyDescent="0.2"/>
    <row r="6265" ht="26.25" customHeight="1" x14ac:dyDescent="0.2"/>
    <row r="6266" ht="26.25" customHeight="1" x14ac:dyDescent="0.2"/>
    <row r="6267" ht="26.25" customHeight="1" x14ac:dyDescent="0.2"/>
    <row r="6268" ht="26.25" customHeight="1" x14ac:dyDescent="0.2"/>
    <row r="6269" ht="26.25" customHeight="1" x14ac:dyDescent="0.2"/>
    <row r="6270" ht="26.25" customHeight="1" x14ac:dyDescent="0.2"/>
    <row r="6271" ht="26.25" customHeight="1" x14ac:dyDescent="0.2"/>
    <row r="6272" ht="26.25" customHeight="1" x14ac:dyDescent="0.2"/>
    <row r="6273" ht="26.25" customHeight="1" x14ac:dyDescent="0.2"/>
    <row r="6274" ht="26.25" customHeight="1" x14ac:dyDescent="0.2"/>
    <row r="6275" ht="26.25" customHeight="1" x14ac:dyDescent="0.2"/>
    <row r="6276" ht="26.25" customHeight="1" x14ac:dyDescent="0.2"/>
    <row r="6277" ht="26.25" customHeight="1" x14ac:dyDescent="0.2"/>
    <row r="6278" ht="26.25" customHeight="1" x14ac:dyDescent="0.2"/>
    <row r="6279" ht="26.25" customHeight="1" x14ac:dyDescent="0.2"/>
    <row r="6280" ht="26.25" customHeight="1" x14ac:dyDescent="0.2"/>
    <row r="6281" ht="26.25" customHeight="1" x14ac:dyDescent="0.2"/>
    <row r="6282" ht="26.25" customHeight="1" x14ac:dyDescent="0.2"/>
    <row r="6283" ht="26.25" customHeight="1" x14ac:dyDescent="0.2"/>
    <row r="6284" ht="26.25" customHeight="1" x14ac:dyDescent="0.2"/>
    <row r="6285" ht="26.25" customHeight="1" x14ac:dyDescent="0.2"/>
    <row r="6286" ht="26.25" customHeight="1" x14ac:dyDescent="0.2"/>
    <row r="6287" ht="26.25" customHeight="1" x14ac:dyDescent="0.2"/>
    <row r="6288" ht="26.25" customHeight="1" x14ac:dyDescent="0.2"/>
    <row r="6289" ht="26.25" customHeight="1" x14ac:dyDescent="0.2"/>
    <row r="6290" ht="26.25" customHeight="1" x14ac:dyDescent="0.2"/>
    <row r="6291" ht="26.25" customHeight="1" x14ac:dyDescent="0.2"/>
    <row r="6292" ht="26.25" customHeight="1" x14ac:dyDescent="0.2"/>
    <row r="6293" ht="26.25" customHeight="1" x14ac:dyDescent="0.2"/>
    <row r="6294" ht="26.25" customHeight="1" x14ac:dyDescent="0.2"/>
    <row r="6295" ht="26.25" customHeight="1" x14ac:dyDescent="0.2"/>
    <row r="6296" ht="26.25" customHeight="1" x14ac:dyDescent="0.2"/>
    <row r="6297" ht="26.25" customHeight="1" x14ac:dyDescent="0.2"/>
    <row r="6298" ht="26.25" customHeight="1" x14ac:dyDescent="0.2"/>
    <row r="6299" ht="26.25" customHeight="1" x14ac:dyDescent="0.2"/>
    <row r="6300" ht="26.25" customHeight="1" x14ac:dyDescent="0.2"/>
    <row r="6301" ht="26.25" customHeight="1" x14ac:dyDescent="0.2"/>
    <row r="6302" ht="26.25" customHeight="1" x14ac:dyDescent="0.2"/>
    <row r="6303" ht="26.25" customHeight="1" x14ac:dyDescent="0.2"/>
    <row r="6304" ht="26.25" customHeight="1" x14ac:dyDescent="0.2"/>
    <row r="6305" ht="26.25" customHeight="1" x14ac:dyDescent="0.2"/>
    <row r="6306" ht="26.25" customHeight="1" x14ac:dyDescent="0.2"/>
    <row r="6307" ht="26.25" customHeight="1" x14ac:dyDescent="0.2"/>
    <row r="6308" ht="26.25" customHeight="1" x14ac:dyDescent="0.2"/>
    <row r="6309" ht="26.25" customHeight="1" x14ac:dyDescent="0.2"/>
    <row r="6310" ht="26.25" customHeight="1" x14ac:dyDescent="0.2"/>
    <row r="6311" ht="26.25" customHeight="1" x14ac:dyDescent="0.2"/>
    <row r="6312" ht="26.25" customHeight="1" x14ac:dyDescent="0.2"/>
    <row r="6313" ht="26.25" customHeight="1" x14ac:dyDescent="0.2"/>
    <row r="6314" ht="26.25" customHeight="1" x14ac:dyDescent="0.2"/>
    <row r="6315" ht="26.25" customHeight="1" x14ac:dyDescent="0.2"/>
    <row r="6316" ht="26.25" customHeight="1" x14ac:dyDescent="0.2"/>
    <row r="6317" ht="26.25" customHeight="1" x14ac:dyDescent="0.2"/>
    <row r="6318" ht="26.25" customHeight="1" x14ac:dyDescent="0.2"/>
    <row r="6319" ht="26.25" customHeight="1" x14ac:dyDescent="0.2"/>
    <row r="6320" ht="26.25" customHeight="1" x14ac:dyDescent="0.2"/>
    <row r="6321" ht="26.25" customHeight="1" x14ac:dyDescent="0.2"/>
    <row r="6322" ht="26.25" customHeight="1" x14ac:dyDescent="0.2"/>
    <row r="6323" ht="26.25" customHeight="1" x14ac:dyDescent="0.2"/>
    <row r="6324" ht="26.25" customHeight="1" x14ac:dyDescent="0.2"/>
    <row r="6325" ht="26.25" customHeight="1" x14ac:dyDescent="0.2"/>
    <row r="6326" ht="26.25" customHeight="1" x14ac:dyDescent="0.2"/>
    <row r="6327" ht="26.25" customHeight="1" x14ac:dyDescent="0.2"/>
    <row r="6328" ht="26.25" customHeight="1" x14ac:dyDescent="0.2"/>
    <row r="6329" ht="26.25" customHeight="1" x14ac:dyDescent="0.2"/>
    <row r="6330" ht="26.25" customHeight="1" x14ac:dyDescent="0.2"/>
    <row r="6331" ht="26.25" customHeight="1" x14ac:dyDescent="0.2"/>
    <row r="6332" ht="26.25" customHeight="1" x14ac:dyDescent="0.2"/>
    <row r="6333" ht="26.25" customHeight="1" x14ac:dyDescent="0.2"/>
    <row r="6334" ht="26.25" customHeight="1" x14ac:dyDescent="0.2"/>
    <row r="6335" ht="26.25" customHeight="1" x14ac:dyDescent="0.2"/>
    <row r="6336" ht="26.25" customHeight="1" x14ac:dyDescent="0.2"/>
    <row r="6337" ht="26.25" customHeight="1" x14ac:dyDescent="0.2"/>
    <row r="6338" ht="26.25" customHeight="1" x14ac:dyDescent="0.2"/>
    <row r="6339" ht="26.25" customHeight="1" x14ac:dyDescent="0.2"/>
    <row r="6340" ht="26.25" customHeight="1" x14ac:dyDescent="0.2"/>
    <row r="6341" ht="26.25" customHeight="1" x14ac:dyDescent="0.2"/>
    <row r="6342" ht="26.25" customHeight="1" x14ac:dyDescent="0.2"/>
    <row r="6343" ht="26.25" customHeight="1" x14ac:dyDescent="0.2"/>
    <row r="6344" ht="26.25" customHeight="1" x14ac:dyDescent="0.2"/>
    <row r="6345" ht="26.25" customHeight="1" x14ac:dyDescent="0.2"/>
    <row r="6346" ht="26.25" customHeight="1" x14ac:dyDescent="0.2"/>
    <row r="6347" ht="26.25" customHeight="1" x14ac:dyDescent="0.2"/>
    <row r="6348" ht="26.25" customHeight="1" x14ac:dyDescent="0.2"/>
    <row r="6349" ht="26.25" customHeight="1" x14ac:dyDescent="0.2"/>
    <row r="6350" ht="26.25" customHeight="1" x14ac:dyDescent="0.2"/>
    <row r="6351" ht="26.25" customHeight="1" x14ac:dyDescent="0.2"/>
    <row r="6352" ht="26.25" customHeight="1" x14ac:dyDescent="0.2"/>
    <row r="6353" ht="26.25" customHeight="1" x14ac:dyDescent="0.2"/>
    <row r="6354" ht="26.25" customHeight="1" x14ac:dyDescent="0.2"/>
    <row r="6355" ht="26.25" customHeight="1" x14ac:dyDescent="0.2"/>
    <row r="6356" ht="26.25" customHeight="1" x14ac:dyDescent="0.2"/>
    <row r="6357" ht="26.25" customHeight="1" x14ac:dyDescent="0.2"/>
    <row r="6358" ht="26.25" customHeight="1" x14ac:dyDescent="0.2"/>
    <row r="6359" ht="26.25" customHeight="1" x14ac:dyDescent="0.2"/>
    <row r="6360" ht="26.25" customHeight="1" x14ac:dyDescent="0.2"/>
    <row r="6361" ht="26.25" customHeight="1" x14ac:dyDescent="0.2"/>
    <row r="6362" ht="26.25" customHeight="1" x14ac:dyDescent="0.2"/>
    <row r="6363" ht="26.25" customHeight="1" x14ac:dyDescent="0.2"/>
    <row r="6364" ht="26.25" customHeight="1" x14ac:dyDescent="0.2"/>
    <row r="6365" ht="26.25" customHeight="1" x14ac:dyDescent="0.2"/>
    <row r="6366" ht="26.25" customHeight="1" x14ac:dyDescent="0.2"/>
    <row r="6367" ht="26.25" customHeight="1" x14ac:dyDescent="0.2"/>
    <row r="6368" ht="26.25" customHeight="1" x14ac:dyDescent="0.2"/>
    <row r="6369" ht="26.25" customHeight="1" x14ac:dyDescent="0.2"/>
    <row r="6370" ht="26.25" customHeight="1" x14ac:dyDescent="0.2"/>
    <row r="6371" ht="26.25" customHeight="1" x14ac:dyDescent="0.2"/>
    <row r="6372" ht="26.25" customHeight="1" x14ac:dyDescent="0.2"/>
    <row r="6373" ht="26.25" customHeight="1" x14ac:dyDescent="0.2"/>
    <row r="6374" ht="26.25" customHeight="1" x14ac:dyDescent="0.2"/>
    <row r="6375" ht="26.25" customHeight="1" x14ac:dyDescent="0.2"/>
    <row r="6376" ht="26.25" customHeight="1" x14ac:dyDescent="0.2"/>
    <row r="6377" ht="26.25" customHeight="1" x14ac:dyDescent="0.2"/>
    <row r="6378" ht="26.25" customHeight="1" x14ac:dyDescent="0.2"/>
    <row r="6379" ht="26.25" customHeight="1" x14ac:dyDescent="0.2"/>
    <row r="6380" ht="26.25" customHeight="1" x14ac:dyDescent="0.2"/>
    <row r="6381" ht="26.25" customHeight="1" x14ac:dyDescent="0.2"/>
    <row r="6382" ht="26.25" customHeight="1" x14ac:dyDescent="0.2"/>
    <row r="6383" ht="26.25" customHeight="1" x14ac:dyDescent="0.2"/>
    <row r="6384" ht="26.25" customHeight="1" x14ac:dyDescent="0.2"/>
    <row r="6385" ht="26.25" customHeight="1" x14ac:dyDescent="0.2"/>
    <row r="6386" ht="26.25" customHeight="1" x14ac:dyDescent="0.2"/>
    <row r="6387" ht="26.25" customHeight="1" x14ac:dyDescent="0.2"/>
    <row r="6388" ht="26.25" customHeight="1" x14ac:dyDescent="0.2"/>
    <row r="6389" ht="26.25" customHeight="1" x14ac:dyDescent="0.2"/>
    <row r="6390" ht="26.25" customHeight="1" x14ac:dyDescent="0.2"/>
    <row r="6391" ht="26.25" customHeight="1" x14ac:dyDescent="0.2"/>
    <row r="6392" ht="26.25" customHeight="1" x14ac:dyDescent="0.2"/>
    <row r="6393" ht="26.25" customHeight="1" x14ac:dyDescent="0.2"/>
    <row r="6394" ht="26.25" customHeight="1" x14ac:dyDescent="0.2"/>
    <row r="6395" ht="26.25" customHeight="1" x14ac:dyDescent="0.2"/>
    <row r="6396" ht="26.25" customHeight="1" x14ac:dyDescent="0.2"/>
    <row r="6397" ht="26.25" customHeight="1" x14ac:dyDescent="0.2"/>
    <row r="6398" ht="26.25" customHeight="1" x14ac:dyDescent="0.2"/>
    <row r="6399" ht="26.25" customHeight="1" x14ac:dyDescent="0.2"/>
    <row r="6400" ht="26.25" customHeight="1" x14ac:dyDescent="0.2"/>
    <row r="6401" ht="26.25" customHeight="1" x14ac:dyDescent="0.2"/>
    <row r="6402" ht="26.25" customHeight="1" x14ac:dyDescent="0.2"/>
    <row r="6403" ht="26.25" customHeight="1" x14ac:dyDescent="0.2"/>
    <row r="6404" ht="26.25" customHeight="1" x14ac:dyDescent="0.2"/>
    <row r="6405" ht="26.25" customHeight="1" x14ac:dyDescent="0.2"/>
    <row r="6406" ht="26.25" customHeight="1" x14ac:dyDescent="0.2"/>
    <row r="6407" ht="26.25" customHeight="1" x14ac:dyDescent="0.2"/>
    <row r="6408" ht="26.25" customHeight="1" x14ac:dyDescent="0.2"/>
    <row r="6409" ht="26.25" customHeight="1" x14ac:dyDescent="0.2"/>
    <row r="6410" ht="26.25" customHeight="1" x14ac:dyDescent="0.2"/>
    <row r="6411" ht="26.25" customHeight="1" x14ac:dyDescent="0.2"/>
    <row r="6412" ht="26.25" customHeight="1" x14ac:dyDescent="0.2"/>
    <row r="6413" ht="26.25" customHeight="1" x14ac:dyDescent="0.2"/>
    <row r="6414" ht="26.25" customHeight="1" x14ac:dyDescent="0.2"/>
    <row r="6415" ht="26.25" customHeight="1" x14ac:dyDescent="0.2"/>
    <row r="6416" ht="26.25" customHeight="1" x14ac:dyDescent="0.2"/>
    <row r="6417" ht="26.25" customHeight="1" x14ac:dyDescent="0.2"/>
    <row r="6418" ht="26.25" customHeight="1" x14ac:dyDescent="0.2"/>
    <row r="6419" ht="26.25" customHeight="1" x14ac:dyDescent="0.2"/>
    <row r="6420" ht="26.25" customHeight="1" x14ac:dyDescent="0.2"/>
    <row r="6421" ht="26.25" customHeight="1" x14ac:dyDescent="0.2"/>
    <row r="6422" ht="26.25" customHeight="1" x14ac:dyDescent="0.2"/>
    <row r="6423" ht="26.25" customHeight="1" x14ac:dyDescent="0.2"/>
    <row r="6424" ht="26.25" customHeight="1" x14ac:dyDescent="0.2"/>
    <row r="6425" ht="26.25" customHeight="1" x14ac:dyDescent="0.2"/>
    <row r="6426" ht="26.25" customHeight="1" x14ac:dyDescent="0.2"/>
    <row r="6427" ht="26.25" customHeight="1" x14ac:dyDescent="0.2"/>
    <row r="6428" ht="26.25" customHeight="1" x14ac:dyDescent="0.2"/>
    <row r="6429" ht="26.25" customHeight="1" x14ac:dyDescent="0.2"/>
    <row r="6430" ht="26.25" customHeight="1" x14ac:dyDescent="0.2"/>
    <row r="6431" ht="26.25" customHeight="1" x14ac:dyDescent="0.2"/>
    <row r="6432" ht="26.25" customHeight="1" x14ac:dyDescent="0.2"/>
    <row r="6433" ht="26.25" customHeight="1" x14ac:dyDescent="0.2"/>
    <row r="6434" ht="26.25" customHeight="1" x14ac:dyDescent="0.2"/>
    <row r="6435" ht="26.25" customHeight="1" x14ac:dyDescent="0.2"/>
    <row r="6436" ht="26.25" customHeight="1" x14ac:dyDescent="0.2"/>
    <row r="6437" ht="26.25" customHeight="1" x14ac:dyDescent="0.2"/>
    <row r="6438" ht="26.25" customHeight="1" x14ac:dyDescent="0.2"/>
    <row r="6439" ht="26.25" customHeight="1" x14ac:dyDescent="0.2"/>
    <row r="6440" ht="26.25" customHeight="1" x14ac:dyDescent="0.2"/>
    <row r="6441" ht="26.25" customHeight="1" x14ac:dyDescent="0.2"/>
    <row r="6442" ht="26.25" customHeight="1" x14ac:dyDescent="0.2"/>
    <row r="6443" ht="26.25" customHeight="1" x14ac:dyDescent="0.2"/>
    <row r="6444" ht="26.25" customHeight="1" x14ac:dyDescent="0.2"/>
    <row r="6445" ht="26.25" customHeight="1" x14ac:dyDescent="0.2"/>
    <row r="6446" ht="26.25" customHeight="1" x14ac:dyDescent="0.2"/>
    <row r="6447" ht="26.25" customHeight="1" x14ac:dyDescent="0.2"/>
    <row r="6448" ht="26.25" customHeight="1" x14ac:dyDescent="0.2"/>
    <row r="6449" ht="26.25" customHeight="1" x14ac:dyDescent="0.2"/>
    <row r="6450" ht="26.25" customHeight="1" x14ac:dyDescent="0.2"/>
    <row r="6451" ht="26.25" customHeight="1" x14ac:dyDescent="0.2"/>
    <row r="6452" ht="26.25" customHeight="1" x14ac:dyDescent="0.2"/>
    <row r="6453" ht="26.25" customHeight="1" x14ac:dyDescent="0.2"/>
    <row r="6454" ht="26.25" customHeight="1" x14ac:dyDescent="0.2"/>
    <row r="6455" ht="26.25" customHeight="1" x14ac:dyDescent="0.2"/>
    <row r="6456" ht="26.25" customHeight="1" x14ac:dyDescent="0.2"/>
    <row r="6457" ht="26.25" customHeight="1" x14ac:dyDescent="0.2"/>
    <row r="6458" ht="26.25" customHeight="1" x14ac:dyDescent="0.2"/>
    <row r="6459" ht="26.25" customHeight="1" x14ac:dyDescent="0.2"/>
    <row r="6460" ht="26.25" customHeight="1" x14ac:dyDescent="0.2"/>
    <row r="6461" ht="26.25" customHeight="1" x14ac:dyDescent="0.2"/>
    <row r="6462" ht="26.25" customHeight="1" x14ac:dyDescent="0.2"/>
    <row r="6463" ht="26.25" customHeight="1" x14ac:dyDescent="0.2"/>
    <row r="6464" ht="26.25" customHeight="1" x14ac:dyDescent="0.2"/>
    <row r="6465" ht="26.25" customHeight="1" x14ac:dyDescent="0.2"/>
    <row r="6466" ht="26.25" customHeight="1" x14ac:dyDescent="0.2"/>
    <row r="6467" ht="26.25" customHeight="1" x14ac:dyDescent="0.2"/>
    <row r="6468" ht="26.25" customHeight="1" x14ac:dyDescent="0.2"/>
    <row r="6469" ht="26.25" customHeight="1" x14ac:dyDescent="0.2"/>
    <row r="6470" ht="26.25" customHeight="1" x14ac:dyDescent="0.2"/>
    <row r="6471" ht="26.25" customHeight="1" x14ac:dyDescent="0.2"/>
    <row r="6472" ht="26.25" customHeight="1" x14ac:dyDescent="0.2"/>
    <row r="6473" ht="26.25" customHeight="1" x14ac:dyDescent="0.2"/>
    <row r="6474" ht="26.25" customHeight="1" x14ac:dyDescent="0.2"/>
    <row r="6475" ht="26.25" customHeight="1" x14ac:dyDescent="0.2"/>
    <row r="6476" ht="26.25" customHeight="1" x14ac:dyDescent="0.2"/>
    <row r="6477" ht="26.25" customHeight="1" x14ac:dyDescent="0.2"/>
    <row r="6478" ht="26.25" customHeight="1" x14ac:dyDescent="0.2"/>
    <row r="6479" ht="26.25" customHeight="1" x14ac:dyDescent="0.2"/>
    <row r="6480" ht="26.25" customHeight="1" x14ac:dyDescent="0.2"/>
    <row r="6481" ht="26.25" customHeight="1" x14ac:dyDescent="0.2"/>
    <row r="6482" ht="26.25" customHeight="1" x14ac:dyDescent="0.2"/>
    <row r="6483" ht="26.25" customHeight="1" x14ac:dyDescent="0.2"/>
    <row r="6484" ht="26.25" customHeight="1" x14ac:dyDescent="0.2"/>
    <row r="6485" ht="26.25" customHeight="1" x14ac:dyDescent="0.2"/>
    <row r="6486" ht="26.25" customHeight="1" x14ac:dyDescent="0.2"/>
    <row r="6487" ht="26.25" customHeight="1" x14ac:dyDescent="0.2"/>
    <row r="6488" ht="26.25" customHeight="1" x14ac:dyDescent="0.2"/>
    <row r="6489" ht="26.25" customHeight="1" x14ac:dyDescent="0.2"/>
    <row r="6490" ht="26.25" customHeight="1" x14ac:dyDescent="0.2"/>
    <row r="6491" ht="26.25" customHeight="1" x14ac:dyDescent="0.2"/>
    <row r="6492" ht="26.25" customHeight="1" x14ac:dyDescent="0.2"/>
    <row r="6493" ht="26.25" customHeight="1" x14ac:dyDescent="0.2"/>
    <row r="6494" ht="26.25" customHeight="1" x14ac:dyDescent="0.2"/>
    <row r="6495" ht="26.25" customHeight="1" x14ac:dyDescent="0.2"/>
    <row r="6496" ht="26.25" customHeight="1" x14ac:dyDescent="0.2"/>
    <row r="6497" ht="26.25" customHeight="1" x14ac:dyDescent="0.2"/>
    <row r="6498" ht="26.25" customHeight="1" x14ac:dyDescent="0.2"/>
    <row r="6499" ht="26.25" customHeight="1" x14ac:dyDescent="0.2"/>
    <row r="6500" ht="26.25" customHeight="1" x14ac:dyDescent="0.2"/>
    <row r="6501" ht="26.25" customHeight="1" x14ac:dyDescent="0.2"/>
    <row r="6502" ht="26.25" customHeight="1" x14ac:dyDescent="0.2"/>
    <row r="6503" ht="26.25" customHeight="1" x14ac:dyDescent="0.2"/>
    <row r="6504" ht="26.25" customHeight="1" x14ac:dyDescent="0.2"/>
    <row r="6505" ht="26.25" customHeight="1" x14ac:dyDescent="0.2"/>
    <row r="6506" ht="26.25" customHeight="1" x14ac:dyDescent="0.2"/>
    <row r="6507" ht="26.25" customHeight="1" x14ac:dyDescent="0.2"/>
    <row r="6508" ht="26.25" customHeight="1" x14ac:dyDescent="0.2"/>
    <row r="6509" ht="26.25" customHeight="1" x14ac:dyDescent="0.2"/>
    <row r="6510" ht="26.25" customHeight="1" x14ac:dyDescent="0.2"/>
    <row r="6511" ht="26.25" customHeight="1" x14ac:dyDescent="0.2"/>
    <row r="6512" ht="26.25" customHeight="1" x14ac:dyDescent="0.2"/>
    <row r="6513" ht="26.25" customHeight="1" x14ac:dyDescent="0.2"/>
    <row r="6514" ht="26.25" customHeight="1" x14ac:dyDescent="0.2"/>
    <row r="6515" ht="26.25" customHeight="1" x14ac:dyDescent="0.2"/>
    <row r="6516" ht="26.25" customHeight="1" x14ac:dyDescent="0.2"/>
    <row r="6517" ht="26.25" customHeight="1" x14ac:dyDescent="0.2"/>
    <row r="6518" ht="26.25" customHeight="1" x14ac:dyDescent="0.2"/>
    <row r="6519" ht="26.25" customHeight="1" x14ac:dyDescent="0.2"/>
    <row r="6520" ht="26.25" customHeight="1" x14ac:dyDescent="0.2"/>
    <row r="6521" ht="26.25" customHeight="1" x14ac:dyDescent="0.2"/>
    <row r="6522" ht="26.25" customHeight="1" x14ac:dyDescent="0.2"/>
    <row r="6523" ht="26.25" customHeight="1" x14ac:dyDescent="0.2"/>
    <row r="6524" ht="26.25" customHeight="1" x14ac:dyDescent="0.2"/>
    <row r="6525" ht="26.25" customHeight="1" x14ac:dyDescent="0.2"/>
    <row r="6526" ht="26.25" customHeight="1" x14ac:dyDescent="0.2"/>
    <row r="6527" ht="26.25" customHeight="1" x14ac:dyDescent="0.2"/>
    <row r="6528" ht="26.25" customHeight="1" x14ac:dyDescent="0.2"/>
    <row r="6529" ht="26.25" customHeight="1" x14ac:dyDescent="0.2"/>
    <row r="6530" ht="26.25" customHeight="1" x14ac:dyDescent="0.2"/>
    <row r="6531" ht="26.25" customHeight="1" x14ac:dyDescent="0.2"/>
    <row r="6532" ht="26.25" customHeight="1" x14ac:dyDescent="0.2"/>
    <row r="6533" ht="26.25" customHeight="1" x14ac:dyDescent="0.2"/>
    <row r="6534" ht="26.25" customHeight="1" x14ac:dyDescent="0.2"/>
    <row r="6535" ht="26.25" customHeight="1" x14ac:dyDescent="0.2"/>
    <row r="6536" ht="26.25" customHeight="1" x14ac:dyDescent="0.2"/>
    <row r="6537" ht="26.25" customHeight="1" x14ac:dyDescent="0.2"/>
    <row r="6538" ht="26.25" customHeight="1" x14ac:dyDescent="0.2"/>
    <row r="6539" ht="26.25" customHeight="1" x14ac:dyDescent="0.2"/>
    <row r="6540" ht="26.25" customHeight="1" x14ac:dyDescent="0.2"/>
    <row r="6541" ht="26.25" customHeight="1" x14ac:dyDescent="0.2"/>
    <row r="6542" ht="26.25" customHeight="1" x14ac:dyDescent="0.2"/>
    <row r="6543" ht="26.25" customHeight="1" x14ac:dyDescent="0.2"/>
    <row r="6544" ht="26.25" customHeight="1" x14ac:dyDescent="0.2"/>
    <row r="6545" ht="26.25" customHeight="1" x14ac:dyDescent="0.2"/>
    <row r="6546" ht="26.25" customHeight="1" x14ac:dyDescent="0.2"/>
    <row r="6547" ht="26.25" customHeight="1" x14ac:dyDescent="0.2"/>
    <row r="6548" ht="26.25" customHeight="1" x14ac:dyDescent="0.2"/>
    <row r="6549" ht="26.25" customHeight="1" x14ac:dyDescent="0.2"/>
    <row r="6550" ht="26.25" customHeight="1" x14ac:dyDescent="0.2"/>
    <row r="6551" ht="26.25" customHeight="1" x14ac:dyDescent="0.2"/>
    <row r="6552" ht="26.25" customHeight="1" x14ac:dyDescent="0.2"/>
    <row r="6553" ht="26.25" customHeight="1" x14ac:dyDescent="0.2"/>
    <row r="6554" ht="26.25" customHeight="1" x14ac:dyDescent="0.2"/>
    <row r="6555" ht="26.25" customHeight="1" x14ac:dyDescent="0.2"/>
    <row r="6556" ht="26.25" customHeight="1" x14ac:dyDescent="0.2"/>
    <row r="6557" ht="26.25" customHeight="1" x14ac:dyDescent="0.2"/>
    <row r="6558" ht="26.25" customHeight="1" x14ac:dyDescent="0.2"/>
    <row r="6559" ht="26.25" customHeight="1" x14ac:dyDescent="0.2"/>
    <row r="6560" ht="26.25" customHeight="1" x14ac:dyDescent="0.2"/>
    <row r="6561" ht="26.25" customHeight="1" x14ac:dyDescent="0.2"/>
    <row r="6562" ht="26.25" customHeight="1" x14ac:dyDescent="0.2"/>
    <row r="6563" ht="26.25" customHeight="1" x14ac:dyDescent="0.2"/>
    <row r="6564" ht="26.25" customHeight="1" x14ac:dyDescent="0.2"/>
    <row r="6565" ht="26.25" customHeight="1" x14ac:dyDescent="0.2"/>
    <row r="6566" ht="26.25" customHeight="1" x14ac:dyDescent="0.2"/>
    <row r="6567" ht="26.25" customHeight="1" x14ac:dyDescent="0.2"/>
    <row r="6568" ht="26.25" customHeight="1" x14ac:dyDescent="0.2"/>
    <row r="6569" ht="26.25" customHeight="1" x14ac:dyDescent="0.2"/>
    <row r="6570" ht="26.25" customHeight="1" x14ac:dyDescent="0.2"/>
    <row r="6571" ht="26.25" customHeight="1" x14ac:dyDescent="0.2"/>
    <row r="6572" ht="26.25" customHeight="1" x14ac:dyDescent="0.2"/>
    <row r="6573" ht="26.25" customHeight="1" x14ac:dyDescent="0.2"/>
    <row r="6574" ht="26.25" customHeight="1" x14ac:dyDescent="0.2"/>
    <row r="6575" ht="26.25" customHeight="1" x14ac:dyDescent="0.2"/>
    <row r="6576" ht="26.25" customHeight="1" x14ac:dyDescent="0.2"/>
    <row r="6577" ht="26.25" customHeight="1" x14ac:dyDescent="0.2"/>
    <row r="6578" ht="26.25" customHeight="1" x14ac:dyDescent="0.2"/>
    <row r="6579" ht="26.25" customHeight="1" x14ac:dyDescent="0.2"/>
    <row r="6580" ht="26.25" customHeight="1" x14ac:dyDescent="0.2"/>
    <row r="6581" ht="26.25" customHeight="1" x14ac:dyDescent="0.2"/>
    <row r="6582" ht="26.25" customHeight="1" x14ac:dyDescent="0.2"/>
    <row r="6583" ht="26.25" customHeight="1" x14ac:dyDescent="0.2"/>
    <row r="6584" ht="26.25" customHeight="1" x14ac:dyDescent="0.2"/>
    <row r="6585" ht="26.25" customHeight="1" x14ac:dyDescent="0.2"/>
    <row r="6586" ht="26.25" customHeight="1" x14ac:dyDescent="0.2"/>
    <row r="6587" ht="26.25" customHeight="1" x14ac:dyDescent="0.2"/>
    <row r="6588" ht="26.25" customHeight="1" x14ac:dyDescent="0.2"/>
    <row r="6589" ht="26.25" customHeight="1" x14ac:dyDescent="0.2"/>
    <row r="6590" ht="26.25" customHeight="1" x14ac:dyDescent="0.2"/>
    <row r="6591" ht="26.25" customHeight="1" x14ac:dyDescent="0.2"/>
    <row r="6592" ht="26.25" customHeight="1" x14ac:dyDescent="0.2"/>
    <row r="6593" ht="26.25" customHeight="1" x14ac:dyDescent="0.2"/>
    <row r="6594" ht="26.25" customHeight="1" x14ac:dyDescent="0.2"/>
    <row r="6595" ht="26.25" customHeight="1" x14ac:dyDescent="0.2"/>
    <row r="6596" ht="26.25" customHeight="1" x14ac:dyDescent="0.2"/>
    <row r="6597" ht="26.25" customHeight="1" x14ac:dyDescent="0.2"/>
    <row r="6598" ht="26.25" customHeight="1" x14ac:dyDescent="0.2"/>
    <row r="6599" ht="26.25" customHeight="1" x14ac:dyDescent="0.2"/>
    <row r="6600" ht="26.25" customHeight="1" x14ac:dyDescent="0.2"/>
    <row r="6601" ht="26.25" customHeight="1" x14ac:dyDescent="0.2"/>
    <row r="6602" ht="26.25" customHeight="1" x14ac:dyDescent="0.2"/>
    <row r="6603" ht="26.25" customHeight="1" x14ac:dyDescent="0.2"/>
    <row r="6604" ht="26.25" customHeight="1" x14ac:dyDescent="0.2"/>
    <row r="6605" ht="26.25" customHeight="1" x14ac:dyDescent="0.2"/>
    <row r="6606" ht="26.25" customHeight="1" x14ac:dyDescent="0.2"/>
    <row r="6607" ht="26.25" customHeight="1" x14ac:dyDescent="0.2"/>
    <row r="6608" ht="26.25" customHeight="1" x14ac:dyDescent="0.2"/>
    <row r="6609" ht="26.25" customHeight="1" x14ac:dyDescent="0.2"/>
    <row r="6610" ht="26.25" customHeight="1" x14ac:dyDescent="0.2"/>
    <row r="6611" ht="26.25" customHeight="1" x14ac:dyDescent="0.2"/>
    <row r="6612" ht="26.25" customHeight="1" x14ac:dyDescent="0.2"/>
    <row r="6613" ht="26.25" customHeight="1" x14ac:dyDescent="0.2"/>
    <row r="6614" ht="26.25" customHeight="1" x14ac:dyDescent="0.2"/>
    <row r="6615" ht="26.25" customHeight="1" x14ac:dyDescent="0.2"/>
    <row r="6616" ht="26.25" customHeight="1" x14ac:dyDescent="0.2"/>
    <row r="6617" ht="26.25" customHeight="1" x14ac:dyDescent="0.2"/>
    <row r="6618" ht="26.25" customHeight="1" x14ac:dyDescent="0.2"/>
    <row r="6619" ht="26.25" customHeight="1" x14ac:dyDescent="0.2"/>
    <row r="6620" ht="26.25" customHeight="1" x14ac:dyDescent="0.2"/>
    <row r="6621" ht="26.25" customHeight="1" x14ac:dyDescent="0.2"/>
    <row r="6622" ht="26.25" customHeight="1" x14ac:dyDescent="0.2"/>
    <row r="6623" ht="26.25" customHeight="1" x14ac:dyDescent="0.2"/>
    <row r="6624" ht="26.25" customHeight="1" x14ac:dyDescent="0.2"/>
    <row r="6625" ht="26.25" customHeight="1" x14ac:dyDescent="0.2"/>
    <row r="6626" ht="26.25" customHeight="1" x14ac:dyDescent="0.2"/>
    <row r="6627" ht="26.25" customHeight="1" x14ac:dyDescent="0.2"/>
    <row r="6628" ht="26.25" customHeight="1" x14ac:dyDescent="0.2"/>
    <row r="6629" ht="26.25" customHeight="1" x14ac:dyDescent="0.2"/>
    <row r="6630" ht="26.25" customHeight="1" x14ac:dyDescent="0.2"/>
    <row r="6631" ht="26.25" customHeight="1" x14ac:dyDescent="0.2"/>
    <row r="6632" ht="26.25" customHeight="1" x14ac:dyDescent="0.2"/>
    <row r="6633" ht="26.25" customHeight="1" x14ac:dyDescent="0.2"/>
    <row r="6634" ht="26.25" customHeight="1" x14ac:dyDescent="0.2"/>
    <row r="6635" ht="26.25" customHeight="1" x14ac:dyDescent="0.2"/>
    <row r="6636" ht="26.25" customHeight="1" x14ac:dyDescent="0.2"/>
    <row r="6637" ht="26.25" customHeight="1" x14ac:dyDescent="0.2"/>
    <row r="6638" ht="26.25" customHeight="1" x14ac:dyDescent="0.2"/>
    <row r="6639" ht="26.25" customHeight="1" x14ac:dyDescent="0.2"/>
    <row r="6640" ht="26.25" customHeight="1" x14ac:dyDescent="0.2"/>
    <row r="6641" ht="26.25" customHeight="1" x14ac:dyDescent="0.2"/>
    <row r="6642" ht="26.25" customHeight="1" x14ac:dyDescent="0.2"/>
    <row r="6643" ht="26.25" customHeight="1" x14ac:dyDescent="0.2"/>
    <row r="6644" ht="26.25" customHeight="1" x14ac:dyDescent="0.2"/>
    <row r="6645" ht="26.25" customHeight="1" x14ac:dyDescent="0.2"/>
    <row r="6646" ht="26.25" customHeight="1" x14ac:dyDescent="0.2"/>
    <row r="6647" ht="26.25" customHeight="1" x14ac:dyDescent="0.2"/>
    <row r="6648" ht="26.25" customHeight="1" x14ac:dyDescent="0.2"/>
    <row r="6649" ht="26.25" customHeight="1" x14ac:dyDescent="0.2"/>
    <row r="6650" ht="26.25" customHeight="1" x14ac:dyDescent="0.2"/>
    <row r="6651" ht="26.25" customHeight="1" x14ac:dyDescent="0.2"/>
    <row r="6652" ht="26.25" customHeight="1" x14ac:dyDescent="0.2"/>
    <row r="6653" ht="26.25" customHeight="1" x14ac:dyDescent="0.2"/>
    <row r="6654" ht="26.25" customHeight="1" x14ac:dyDescent="0.2"/>
    <row r="6655" ht="26.25" customHeight="1" x14ac:dyDescent="0.2"/>
    <row r="6656" ht="26.25" customHeight="1" x14ac:dyDescent="0.2"/>
    <row r="6657" ht="26.25" customHeight="1" x14ac:dyDescent="0.2"/>
    <row r="6658" ht="26.25" customHeight="1" x14ac:dyDescent="0.2"/>
    <row r="6659" ht="26.25" customHeight="1" x14ac:dyDescent="0.2"/>
    <row r="6660" ht="26.25" customHeight="1" x14ac:dyDescent="0.2"/>
    <row r="6661" ht="26.25" customHeight="1" x14ac:dyDescent="0.2"/>
    <row r="6662" ht="26.25" customHeight="1" x14ac:dyDescent="0.2"/>
    <row r="6663" ht="26.25" customHeight="1" x14ac:dyDescent="0.2"/>
    <row r="6664" ht="26.25" customHeight="1" x14ac:dyDescent="0.2"/>
    <row r="6665" ht="26.25" customHeight="1" x14ac:dyDescent="0.2"/>
    <row r="6666" ht="26.25" customHeight="1" x14ac:dyDescent="0.2"/>
    <row r="6667" ht="26.25" customHeight="1" x14ac:dyDescent="0.2"/>
    <row r="6668" ht="26.25" customHeight="1" x14ac:dyDescent="0.2"/>
    <row r="6669" ht="26.25" customHeight="1" x14ac:dyDescent="0.2"/>
    <row r="6670" ht="26.25" customHeight="1" x14ac:dyDescent="0.2"/>
    <row r="6671" ht="26.25" customHeight="1" x14ac:dyDescent="0.2"/>
    <row r="6672" ht="26.25" customHeight="1" x14ac:dyDescent="0.2"/>
    <row r="6673" ht="26.25" customHeight="1" x14ac:dyDescent="0.2"/>
    <row r="6674" ht="26.25" customHeight="1" x14ac:dyDescent="0.2"/>
    <row r="6675" ht="26.25" customHeight="1" x14ac:dyDescent="0.2"/>
    <row r="6676" ht="26.25" customHeight="1" x14ac:dyDescent="0.2"/>
    <row r="6677" ht="26.25" customHeight="1" x14ac:dyDescent="0.2"/>
    <row r="6678" ht="26.25" customHeight="1" x14ac:dyDescent="0.2"/>
    <row r="6679" ht="26.25" customHeight="1" x14ac:dyDescent="0.2"/>
    <row r="6680" ht="26.25" customHeight="1" x14ac:dyDescent="0.2"/>
    <row r="6681" ht="26.25" customHeight="1" x14ac:dyDescent="0.2"/>
    <row r="6682" ht="26.25" customHeight="1" x14ac:dyDescent="0.2"/>
    <row r="6683" ht="26.25" customHeight="1" x14ac:dyDescent="0.2"/>
    <row r="6684" ht="26.25" customHeight="1" x14ac:dyDescent="0.2"/>
    <row r="6685" ht="26.25" customHeight="1" x14ac:dyDescent="0.2"/>
    <row r="6686" ht="26.25" customHeight="1" x14ac:dyDescent="0.2"/>
    <row r="6687" ht="26.25" customHeight="1" x14ac:dyDescent="0.2"/>
    <row r="6688" ht="26.25" customHeight="1" x14ac:dyDescent="0.2"/>
    <row r="6689" ht="26.25" customHeight="1" x14ac:dyDescent="0.2"/>
    <row r="6690" ht="26.25" customHeight="1" x14ac:dyDescent="0.2"/>
    <row r="6691" ht="26.25" customHeight="1" x14ac:dyDescent="0.2"/>
    <row r="6692" ht="26.25" customHeight="1" x14ac:dyDescent="0.2"/>
    <row r="6693" ht="26.25" customHeight="1" x14ac:dyDescent="0.2"/>
    <row r="6694" ht="26.25" customHeight="1" x14ac:dyDescent="0.2"/>
    <row r="6695" ht="26.25" customHeight="1" x14ac:dyDescent="0.2"/>
    <row r="6696" ht="26.25" customHeight="1" x14ac:dyDescent="0.2"/>
    <row r="6697" ht="26.25" customHeight="1" x14ac:dyDescent="0.2"/>
    <row r="6698" ht="26.25" customHeight="1" x14ac:dyDescent="0.2"/>
    <row r="6699" ht="26.25" customHeight="1" x14ac:dyDescent="0.2"/>
    <row r="6700" ht="26.25" customHeight="1" x14ac:dyDescent="0.2"/>
    <row r="6701" ht="26.25" customHeight="1" x14ac:dyDescent="0.2"/>
    <row r="6702" ht="26.25" customHeight="1" x14ac:dyDescent="0.2"/>
    <row r="6703" ht="26.25" customHeight="1" x14ac:dyDescent="0.2"/>
    <row r="6704" ht="26.25" customHeight="1" x14ac:dyDescent="0.2"/>
    <row r="6705" ht="26.25" customHeight="1" x14ac:dyDescent="0.2"/>
    <row r="6706" ht="26.25" customHeight="1" x14ac:dyDescent="0.2"/>
    <row r="6707" ht="26.25" customHeight="1" x14ac:dyDescent="0.2"/>
    <row r="6708" ht="26.25" customHeight="1" x14ac:dyDescent="0.2"/>
    <row r="6709" ht="26.25" customHeight="1" x14ac:dyDescent="0.2"/>
    <row r="6710" ht="26.25" customHeight="1" x14ac:dyDescent="0.2"/>
    <row r="6711" ht="26.25" customHeight="1" x14ac:dyDescent="0.2"/>
    <row r="6712" ht="26.25" customHeight="1" x14ac:dyDescent="0.2"/>
    <row r="6713" ht="26.25" customHeight="1" x14ac:dyDescent="0.2"/>
    <row r="6714" ht="26.25" customHeight="1" x14ac:dyDescent="0.2"/>
    <row r="6715" ht="26.25" customHeight="1" x14ac:dyDescent="0.2"/>
    <row r="6716" ht="26.25" customHeight="1" x14ac:dyDescent="0.2"/>
    <row r="6717" ht="26.25" customHeight="1" x14ac:dyDescent="0.2"/>
    <row r="6718" ht="26.25" customHeight="1" x14ac:dyDescent="0.2"/>
    <row r="6719" ht="26.25" customHeight="1" x14ac:dyDescent="0.2"/>
    <row r="6720" ht="26.25" customHeight="1" x14ac:dyDescent="0.2"/>
    <row r="6721" ht="26.25" customHeight="1" x14ac:dyDescent="0.2"/>
    <row r="6722" ht="26.25" customHeight="1" x14ac:dyDescent="0.2"/>
    <row r="6723" ht="26.25" customHeight="1" x14ac:dyDescent="0.2"/>
    <row r="6724" ht="26.25" customHeight="1" x14ac:dyDescent="0.2"/>
    <row r="6725" ht="26.25" customHeight="1" x14ac:dyDescent="0.2"/>
    <row r="6726" ht="26.25" customHeight="1" x14ac:dyDescent="0.2"/>
    <row r="6727" ht="26.25" customHeight="1" x14ac:dyDescent="0.2"/>
    <row r="6728" ht="26.25" customHeight="1" x14ac:dyDescent="0.2"/>
    <row r="6729" ht="26.25" customHeight="1" x14ac:dyDescent="0.2"/>
    <row r="6730" ht="26.25" customHeight="1" x14ac:dyDescent="0.2"/>
    <row r="6731" ht="26.25" customHeight="1" x14ac:dyDescent="0.2"/>
    <row r="6732" ht="26.25" customHeight="1" x14ac:dyDescent="0.2"/>
    <row r="6733" ht="26.25" customHeight="1" x14ac:dyDescent="0.2"/>
    <row r="6734" ht="26.25" customHeight="1" x14ac:dyDescent="0.2"/>
    <row r="6735" ht="26.25" customHeight="1" x14ac:dyDescent="0.2"/>
    <row r="6736" ht="26.25" customHeight="1" x14ac:dyDescent="0.2"/>
    <row r="6737" ht="26.25" customHeight="1" x14ac:dyDescent="0.2"/>
    <row r="6738" ht="26.25" customHeight="1" x14ac:dyDescent="0.2"/>
    <row r="6739" ht="26.25" customHeight="1" x14ac:dyDescent="0.2"/>
    <row r="6740" ht="26.25" customHeight="1" x14ac:dyDescent="0.2"/>
    <row r="6741" ht="26.25" customHeight="1" x14ac:dyDescent="0.2"/>
    <row r="6742" ht="26.25" customHeight="1" x14ac:dyDescent="0.2"/>
    <row r="6743" ht="26.25" customHeight="1" x14ac:dyDescent="0.2"/>
    <row r="6744" ht="26.25" customHeight="1" x14ac:dyDescent="0.2"/>
    <row r="6745" ht="26.25" customHeight="1" x14ac:dyDescent="0.2"/>
    <row r="6746" ht="26.25" customHeight="1" x14ac:dyDescent="0.2"/>
    <row r="6747" ht="26.25" customHeight="1" x14ac:dyDescent="0.2"/>
    <row r="6748" ht="26.25" customHeight="1" x14ac:dyDescent="0.2"/>
    <row r="6749" ht="26.25" customHeight="1" x14ac:dyDescent="0.2"/>
    <row r="6750" ht="26.25" customHeight="1" x14ac:dyDescent="0.2"/>
    <row r="6751" ht="26.25" customHeight="1" x14ac:dyDescent="0.2"/>
    <row r="6752" ht="26.25" customHeight="1" x14ac:dyDescent="0.2"/>
    <row r="6753" ht="26.25" customHeight="1" x14ac:dyDescent="0.2"/>
    <row r="6754" ht="26.25" customHeight="1" x14ac:dyDescent="0.2"/>
    <row r="6755" ht="26.25" customHeight="1" x14ac:dyDescent="0.2"/>
    <row r="6756" ht="26.25" customHeight="1" x14ac:dyDescent="0.2"/>
    <row r="6757" ht="26.25" customHeight="1" x14ac:dyDescent="0.2"/>
    <row r="6758" ht="26.25" customHeight="1" x14ac:dyDescent="0.2"/>
    <row r="6759" ht="26.25" customHeight="1" x14ac:dyDescent="0.2"/>
    <row r="6760" ht="26.25" customHeight="1" x14ac:dyDescent="0.2"/>
    <row r="6761" ht="26.25" customHeight="1" x14ac:dyDescent="0.2"/>
    <row r="6762" ht="26.25" customHeight="1" x14ac:dyDescent="0.2"/>
    <row r="6763" ht="26.25" customHeight="1" x14ac:dyDescent="0.2"/>
    <row r="6764" ht="26.25" customHeight="1" x14ac:dyDescent="0.2"/>
    <row r="6765" ht="26.25" customHeight="1" x14ac:dyDescent="0.2"/>
    <row r="6766" ht="26.25" customHeight="1" x14ac:dyDescent="0.2"/>
    <row r="6767" ht="26.25" customHeight="1" x14ac:dyDescent="0.2"/>
    <row r="6768" ht="26.25" customHeight="1" x14ac:dyDescent="0.2"/>
    <row r="6769" ht="26.25" customHeight="1" x14ac:dyDescent="0.2"/>
    <row r="6770" ht="26.25" customHeight="1" x14ac:dyDescent="0.2"/>
    <row r="6771" ht="26.25" customHeight="1" x14ac:dyDescent="0.2"/>
    <row r="6772" ht="26.25" customHeight="1" x14ac:dyDescent="0.2"/>
    <row r="6773" ht="26.25" customHeight="1" x14ac:dyDescent="0.2"/>
    <row r="6774" ht="26.25" customHeight="1" x14ac:dyDescent="0.2"/>
    <row r="6775" ht="26.25" customHeight="1" x14ac:dyDescent="0.2"/>
    <row r="6776" ht="26.25" customHeight="1" x14ac:dyDescent="0.2"/>
    <row r="6777" ht="26.25" customHeight="1" x14ac:dyDescent="0.2"/>
    <row r="6778" ht="26.25" customHeight="1" x14ac:dyDescent="0.2"/>
    <row r="6779" ht="26.25" customHeight="1" x14ac:dyDescent="0.2"/>
    <row r="6780" ht="26.25" customHeight="1" x14ac:dyDescent="0.2"/>
    <row r="6781" ht="26.25" customHeight="1" x14ac:dyDescent="0.2"/>
    <row r="6782" ht="26.25" customHeight="1" x14ac:dyDescent="0.2"/>
    <row r="6783" ht="26.25" customHeight="1" x14ac:dyDescent="0.2"/>
    <row r="6784" ht="26.25" customHeight="1" x14ac:dyDescent="0.2"/>
    <row r="6785" ht="26.25" customHeight="1" x14ac:dyDescent="0.2"/>
    <row r="6786" ht="26.25" customHeight="1" x14ac:dyDescent="0.2"/>
    <row r="6787" ht="26.25" customHeight="1" x14ac:dyDescent="0.2"/>
    <row r="6788" ht="26.25" customHeight="1" x14ac:dyDescent="0.2"/>
    <row r="6789" ht="26.25" customHeight="1" x14ac:dyDescent="0.2"/>
    <row r="6790" ht="26.25" customHeight="1" x14ac:dyDescent="0.2"/>
    <row r="6791" ht="26.25" customHeight="1" x14ac:dyDescent="0.2"/>
    <row r="6792" ht="26.25" customHeight="1" x14ac:dyDescent="0.2"/>
    <row r="6793" ht="26.25" customHeight="1" x14ac:dyDescent="0.2"/>
    <row r="6794" ht="26.25" customHeight="1" x14ac:dyDescent="0.2"/>
    <row r="6795" ht="26.25" customHeight="1" x14ac:dyDescent="0.2"/>
    <row r="6796" ht="26.25" customHeight="1" x14ac:dyDescent="0.2"/>
    <row r="6797" ht="26.25" customHeight="1" x14ac:dyDescent="0.2"/>
    <row r="6798" ht="26.25" customHeight="1" x14ac:dyDescent="0.2"/>
    <row r="6799" ht="26.25" customHeight="1" x14ac:dyDescent="0.2"/>
    <row r="6800" ht="26.25" customHeight="1" x14ac:dyDescent="0.2"/>
    <row r="6801" ht="26.25" customHeight="1" x14ac:dyDescent="0.2"/>
    <row r="6802" ht="26.25" customHeight="1" x14ac:dyDescent="0.2"/>
    <row r="6803" ht="26.25" customHeight="1" x14ac:dyDescent="0.2"/>
    <row r="6804" ht="26.25" customHeight="1" x14ac:dyDescent="0.2"/>
    <row r="6805" ht="26.25" customHeight="1" x14ac:dyDescent="0.2"/>
    <row r="6806" ht="26.25" customHeight="1" x14ac:dyDescent="0.2"/>
    <row r="6807" ht="26.25" customHeight="1" x14ac:dyDescent="0.2"/>
    <row r="6808" ht="26.25" customHeight="1" x14ac:dyDescent="0.2"/>
    <row r="6809" ht="26.25" customHeight="1" x14ac:dyDescent="0.2"/>
    <row r="6810" ht="26.25" customHeight="1" x14ac:dyDescent="0.2"/>
    <row r="6811" ht="26.25" customHeight="1" x14ac:dyDescent="0.2"/>
    <row r="6812" ht="26.25" customHeight="1" x14ac:dyDescent="0.2"/>
    <row r="6813" ht="26.25" customHeight="1" x14ac:dyDescent="0.2"/>
    <row r="6814" ht="26.25" customHeight="1" x14ac:dyDescent="0.2"/>
    <row r="6815" ht="26.25" customHeight="1" x14ac:dyDescent="0.2"/>
    <row r="6816" ht="26.25" customHeight="1" x14ac:dyDescent="0.2"/>
    <row r="6817" ht="26.25" customHeight="1" x14ac:dyDescent="0.2"/>
    <row r="6818" ht="26.25" customHeight="1" x14ac:dyDescent="0.2"/>
    <row r="6819" ht="26.25" customHeight="1" x14ac:dyDescent="0.2"/>
    <row r="6820" ht="26.25" customHeight="1" x14ac:dyDescent="0.2"/>
    <row r="6821" ht="26.25" customHeight="1" x14ac:dyDescent="0.2"/>
    <row r="6822" ht="26.25" customHeight="1" x14ac:dyDescent="0.2"/>
    <row r="6823" ht="26.25" customHeight="1" x14ac:dyDescent="0.2"/>
    <row r="6824" ht="26.25" customHeight="1" x14ac:dyDescent="0.2"/>
    <row r="6825" ht="26.25" customHeight="1" x14ac:dyDescent="0.2"/>
    <row r="6826" ht="26.25" customHeight="1" x14ac:dyDescent="0.2"/>
    <row r="6827" ht="26.25" customHeight="1" x14ac:dyDescent="0.2"/>
    <row r="6828" ht="26.25" customHeight="1" x14ac:dyDescent="0.2"/>
    <row r="6829" ht="26.25" customHeight="1" x14ac:dyDescent="0.2"/>
    <row r="6830" ht="26.25" customHeight="1" x14ac:dyDescent="0.2"/>
    <row r="6831" ht="26.25" customHeight="1" x14ac:dyDescent="0.2"/>
    <row r="6832" ht="26.25" customHeight="1" x14ac:dyDescent="0.2"/>
    <row r="6833" ht="26.25" customHeight="1" x14ac:dyDescent="0.2"/>
    <row r="6834" ht="26.25" customHeight="1" x14ac:dyDescent="0.2"/>
    <row r="6835" ht="26.25" customHeight="1" x14ac:dyDescent="0.2"/>
    <row r="6836" ht="26.25" customHeight="1" x14ac:dyDescent="0.2"/>
    <row r="6837" ht="26.25" customHeight="1" x14ac:dyDescent="0.2"/>
    <row r="6838" ht="26.25" customHeight="1" x14ac:dyDescent="0.2"/>
    <row r="6839" ht="26.25" customHeight="1" x14ac:dyDescent="0.2"/>
    <row r="6840" ht="26.25" customHeight="1" x14ac:dyDescent="0.2"/>
    <row r="6841" ht="26.25" customHeight="1" x14ac:dyDescent="0.2"/>
    <row r="6842" ht="26.25" customHeight="1" x14ac:dyDescent="0.2"/>
    <row r="6843" ht="26.25" customHeight="1" x14ac:dyDescent="0.2"/>
    <row r="6844" ht="26.25" customHeight="1" x14ac:dyDescent="0.2"/>
    <row r="6845" ht="26.25" customHeight="1" x14ac:dyDescent="0.2"/>
    <row r="6846" ht="26.25" customHeight="1" x14ac:dyDescent="0.2"/>
    <row r="6847" ht="26.25" customHeight="1" x14ac:dyDescent="0.2"/>
    <row r="6848" ht="26.25" customHeight="1" x14ac:dyDescent="0.2"/>
    <row r="6849" ht="26.25" customHeight="1" x14ac:dyDescent="0.2"/>
    <row r="6850" ht="26.25" customHeight="1" x14ac:dyDescent="0.2"/>
    <row r="6851" ht="26.25" customHeight="1" x14ac:dyDescent="0.2"/>
    <row r="6852" ht="26.25" customHeight="1" x14ac:dyDescent="0.2"/>
    <row r="6853" ht="26.25" customHeight="1" x14ac:dyDescent="0.2"/>
    <row r="6854" ht="26.25" customHeight="1" x14ac:dyDescent="0.2"/>
    <row r="6855" ht="26.25" customHeight="1" x14ac:dyDescent="0.2"/>
    <row r="6856" ht="26.25" customHeight="1" x14ac:dyDescent="0.2"/>
    <row r="6857" ht="26.25" customHeight="1" x14ac:dyDescent="0.2"/>
    <row r="6858" ht="26.25" customHeight="1" x14ac:dyDescent="0.2"/>
    <row r="6859" ht="26.25" customHeight="1" x14ac:dyDescent="0.2"/>
    <row r="6860" ht="26.25" customHeight="1" x14ac:dyDescent="0.2"/>
    <row r="6861" ht="26.25" customHeight="1" x14ac:dyDescent="0.2"/>
    <row r="6862" ht="26.25" customHeight="1" x14ac:dyDescent="0.2"/>
    <row r="6863" ht="26.25" customHeight="1" x14ac:dyDescent="0.2"/>
    <row r="6864" ht="26.25" customHeight="1" x14ac:dyDescent="0.2"/>
    <row r="6865" ht="26.25" customHeight="1" x14ac:dyDescent="0.2"/>
    <row r="6866" ht="26.25" customHeight="1" x14ac:dyDescent="0.2"/>
    <row r="6867" ht="26.25" customHeight="1" x14ac:dyDescent="0.2"/>
    <row r="6868" ht="26.25" customHeight="1" x14ac:dyDescent="0.2"/>
    <row r="6869" ht="26.25" customHeight="1" x14ac:dyDescent="0.2"/>
    <row r="6870" ht="26.25" customHeight="1" x14ac:dyDescent="0.2"/>
    <row r="6871" ht="26.25" customHeight="1" x14ac:dyDescent="0.2"/>
    <row r="6872" ht="26.25" customHeight="1" x14ac:dyDescent="0.2"/>
    <row r="6873" ht="26.25" customHeight="1" x14ac:dyDescent="0.2"/>
    <row r="6874" ht="26.25" customHeight="1" x14ac:dyDescent="0.2"/>
    <row r="6875" ht="26.25" customHeight="1" x14ac:dyDescent="0.2"/>
    <row r="6876" ht="26.25" customHeight="1" x14ac:dyDescent="0.2"/>
    <row r="6877" ht="26.25" customHeight="1" x14ac:dyDescent="0.2"/>
    <row r="6878" ht="26.25" customHeight="1" x14ac:dyDescent="0.2"/>
    <row r="6879" ht="26.25" customHeight="1" x14ac:dyDescent="0.2"/>
    <row r="6880" ht="26.25" customHeight="1" x14ac:dyDescent="0.2"/>
    <row r="6881" ht="26.25" customHeight="1" x14ac:dyDescent="0.2"/>
    <row r="6882" ht="26.25" customHeight="1" x14ac:dyDescent="0.2"/>
    <row r="6883" ht="26.25" customHeight="1" x14ac:dyDescent="0.2"/>
    <row r="6884" ht="26.25" customHeight="1" x14ac:dyDescent="0.2"/>
    <row r="6885" ht="26.25" customHeight="1" x14ac:dyDescent="0.2"/>
    <row r="6886" ht="26.25" customHeight="1" x14ac:dyDescent="0.2"/>
    <row r="6887" ht="26.25" customHeight="1" x14ac:dyDescent="0.2"/>
    <row r="6888" ht="26.25" customHeight="1" x14ac:dyDescent="0.2"/>
    <row r="6889" ht="26.25" customHeight="1" x14ac:dyDescent="0.2"/>
    <row r="6890" ht="26.25" customHeight="1" x14ac:dyDescent="0.2"/>
    <row r="6891" ht="26.25" customHeight="1" x14ac:dyDescent="0.2"/>
    <row r="6892" ht="26.25" customHeight="1" x14ac:dyDescent="0.2"/>
    <row r="6893" ht="26.25" customHeight="1" x14ac:dyDescent="0.2"/>
    <row r="6894" ht="26.25" customHeight="1" x14ac:dyDescent="0.2"/>
    <row r="6895" ht="26.25" customHeight="1" x14ac:dyDescent="0.2"/>
    <row r="6896" ht="26.25" customHeight="1" x14ac:dyDescent="0.2"/>
    <row r="6897" ht="26.25" customHeight="1" x14ac:dyDescent="0.2"/>
    <row r="6898" ht="26.25" customHeight="1" x14ac:dyDescent="0.2"/>
    <row r="6899" ht="26.25" customHeight="1" x14ac:dyDescent="0.2"/>
    <row r="6900" ht="26.25" customHeight="1" x14ac:dyDescent="0.2"/>
    <row r="6901" ht="26.25" customHeight="1" x14ac:dyDescent="0.2"/>
    <row r="6902" ht="26.25" customHeight="1" x14ac:dyDescent="0.2"/>
    <row r="6903" ht="26.25" customHeight="1" x14ac:dyDescent="0.2"/>
    <row r="6904" ht="26.25" customHeight="1" x14ac:dyDescent="0.2"/>
    <row r="6905" ht="26.25" customHeight="1" x14ac:dyDescent="0.2"/>
    <row r="6906" ht="26.25" customHeight="1" x14ac:dyDescent="0.2"/>
    <row r="6907" ht="26.25" customHeight="1" x14ac:dyDescent="0.2"/>
    <row r="6908" ht="26.25" customHeight="1" x14ac:dyDescent="0.2"/>
    <row r="6909" ht="26.25" customHeight="1" x14ac:dyDescent="0.2"/>
    <row r="6910" ht="26.25" customHeight="1" x14ac:dyDescent="0.2"/>
    <row r="6911" ht="26.25" customHeight="1" x14ac:dyDescent="0.2"/>
    <row r="6912" ht="26.25" customHeight="1" x14ac:dyDescent="0.2"/>
    <row r="6913" ht="26.25" customHeight="1" x14ac:dyDescent="0.2"/>
    <row r="6914" ht="26.25" customHeight="1" x14ac:dyDescent="0.2"/>
    <row r="6915" ht="26.25" customHeight="1" x14ac:dyDescent="0.2"/>
    <row r="6916" ht="26.25" customHeight="1" x14ac:dyDescent="0.2"/>
    <row r="6917" ht="26.25" customHeight="1" x14ac:dyDescent="0.2"/>
    <row r="6918" ht="26.25" customHeight="1" x14ac:dyDescent="0.2"/>
    <row r="6919" ht="26.25" customHeight="1" x14ac:dyDescent="0.2"/>
    <row r="6920" ht="26.25" customHeight="1" x14ac:dyDescent="0.2"/>
    <row r="6921" ht="26.25" customHeight="1" x14ac:dyDescent="0.2"/>
    <row r="6922" ht="26.25" customHeight="1" x14ac:dyDescent="0.2"/>
    <row r="6923" ht="26.25" customHeight="1" x14ac:dyDescent="0.2"/>
    <row r="6924" ht="26.25" customHeight="1" x14ac:dyDescent="0.2"/>
    <row r="6925" ht="26.25" customHeight="1" x14ac:dyDescent="0.2"/>
    <row r="6926" ht="26.25" customHeight="1" x14ac:dyDescent="0.2"/>
    <row r="6927" ht="26.25" customHeight="1" x14ac:dyDescent="0.2"/>
    <row r="6928" ht="26.25" customHeight="1" x14ac:dyDescent="0.2"/>
    <row r="6929" ht="26.25" customHeight="1" x14ac:dyDescent="0.2"/>
    <row r="6930" ht="26.25" customHeight="1" x14ac:dyDescent="0.2"/>
    <row r="6931" ht="26.25" customHeight="1" x14ac:dyDescent="0.2"/>
    <row r="6932" ht="26.25" customHeight="1" x14ac:dyDescent="0.2"/>
    <row r="6933" ht="26.25" customHeight="1" x14ac:dyDescent="0.2"/>
    <row r="6934" ht="26.25" customHeight="1" x14ac:dyDescent="0.2"/>
    <row r="6935" ht="26.25" customHeight="1" x14ac:dyDescent="0.2"/>
    <row r="6936" ht="26.25" customHeight="1" x14ac:dyDescent="0.2"/>
    <row r="6937" ht="26.25" customHeight="1" x14ac:dyDescent="0.2"/>
    <row r="6938" ht="26.25" customHeight="1" x14ac:dyDescent="0.2"/>
    <row r="6939" ht="26.25" customHeight="1" x14ac:dyDescent="0.2"/>
    <row r="6940" ht="26.25" customHeight="1" x14ac:dyDescent="0.2"/>
    <row r="6941" ht="26.25" customHeight="1" x14ac:dyDescent="0.2"/>
    <row r="6942" ht="26.25" customHeight="1" x14ac:dyDescent="0.2"/>
    <row r="6943" ht="26.25" customHeight="1" x14ac:dyDescent="0.2"/>
    <row r="6944" ht="26.25" customHeight="1" x14ac:dyDescent="0.2"/>
    <row r="6945" ht="26.25" customHeight="1" x14ac:dyDescent="0.2"/>
    <row r="6946" ht="26.25" customHeight="1" x14ac:dyDescent="0.2"/>
    <row r="6947" ht="26.25" customHeight="1" x14ac:dyDescent="0.2"/>
    <row r="6948" ht="26.25" customHeight="1" x14ac:dyDescent="0.2"/>
    <row r="6949" ht="26.25" customHeight="1" x14ac:dyDescent="0.2"/>
    <row r="6950" ht="26.25" customHeight="1" x14ac:dyDescent="0.2"/>
    <row r="6951" ht="26.25" customHeight="1" x14ac:dyDescent="0.2"/>
    <row r="6952" ht="26.25" customHeight="1" x14ac:dyDescent="0.2"/>
    <row r="6953" ht="26.25" customHeight="1" x14ac:dyDescent="0.2"/>
    <row r="6954" ht="26.25" customHeight="1" x14ac:dyDescent="0.2"/>
    <row r="6955" ht="26.25" customHeight="1" x14ac:dyDescent="0.2"/>
    <row r="6956" ht="26.25" customHeight="1" x14ac:dyDescent="0.2"/>
    <row r="6957" ht="26.25" customHeight="1" x14ac:dyDescent="0.2"/>
    <row r="6958" ht="26.25" customHeight="1" x14ac:dyDescent="0.2"/>
    <row r="6959" ht="26.25" customHeight="1" x14ac:dyDescent="0.2"/>
    <row r="6960" ht="26.25" customHeight="1" x14ac:dyDescent="0.2"/>
    <row r="6961" ht="26.25" customHeight="1" x14ac:dyDescent="0.2"/>
    <row r="6962" ht="26.25" customHeight="1" x14ac:dyDescent="0.2"/>
    <row r="6963" ht="26.25" customHeight="1" x14ac:dyDescent="0.2"/>
    <row r="6964" ht="26.25" customHeight="1" x14ac:dyDescent="0.2"/>
    <row r="6965" ht="26.25" customHeight="1" x14ac:dyDescent="0.2"/>
    <row r="6966" ht="26.25" customHeight="1" x14ac:dyDescent="0.2"/>
    <row r="6967" ht="26.25" customHeight="1" x14ac:dyDescent="0.2"/>
    <row r="6968" ht="26.25" customHeight="1" x14ac:dyDescent="0.2"/>
    <row r="6969" ht="26.25" customHeight="1" x14ac:dyDescent="0.2"/>
    <row r="6970" ht="26.25" customHeight="1" x14ac:dyDescent="0.2"/>
    <row r="6971" ht="26.25" customHeight="1" x14ac:dyDescent="0.2"/>
    <row r="6972" ht="26.25" customHeight="1" x14ac:dyDescent="0.2"/>
    <row r="6973" ht="26.25" customHeight="1" x14ac:dyDescent="0.2"/>
    <row r="6974" ht="26.25" customHeight="1" x14ac:dyDescent="0.2"/>
    <row r="6975" ht="26.25" customHeight="1" x14ac:dyDescent="0.2"/>
    <row r="6976" ht="26.25" customHeight="1" x14ac:dyDescent="0.2"/>
    <row r="6977" ht="26.25" customHeight="1" x14ac:dyDescent="0.2"/>
    <row r="6978" ht="26.25" customHeight="1" x14ac:dyDescent="0.2"/>
    <row r="6979" ht="26.25" customHeight="1" x14ac:dyDescent="0.2"/>
    <row r="6980" ht="26.25" customHeight="1" x14ac:dyDescent="0.2"/>
    <row r="6981" ht="26.25" customHeight="1" x14ac:dyDescent="0.2"/>
    <row r="6982" ht="26.25" customHeight="1" x14ac:dyDescent="0.2"/>
    <row r="6983" ht="26.25" customHeight="1" x14ac:dyDescent="0.2"/>
    <row r="6984" ht="26.25" customHeight="1" x14ac:dyDescent="0.2"/>
    <row r="6985" ht="26.25" customHeight="1" x14ac:dyDescent="0.2"/>
    <row r="6986" ht="26.25" customHeight="1" x14ac:dyDescent="0.2"/>
    <row r="6987" ht="26.25" customHeight="1" x14ac:dyDescent="0.2"/>
    <row r="6988" ht="26.25" customHeight="1" x14ac:dyDescent="0.2"/>
    <row r="6989" ht="26.25" customHeight="1" x14ac:dyDescent="0.2"/>
    <row r="6990" ht="26.25" customHeight="1" x14ac:dyDescent="0.2"/>
    <row r="6991" ht="26.25" customHeight="1" x14ac:dyDescent="0.2"/>
    <row r="6992" ht="26.25" customHeight="1" x14ac:dyDescent="0.2"/>
    <row r="6993" ht="26.25" customHeight="1" x14ac:dyDescent="0.2"/>
    <row r="6994" ht="26.25" customHeight="1" x14ac:dyDescent="0.2"/>
    <row r="6995" ht="26.25" customHeight="1" x14ac:dyDescent="0.2"/>
    <row r="6996" ht="26.25" customHeight="1" x14ac:dyDescent="0.2"/>
    <row r="6997" ht="26.25" customHeight="1" x14ac:dyDescent="0.2"/>
    <row r="6998" ht="26.25" customHeight="1" x14ac:dyDescent="0.2"/>
    <row r="6999" ht="26.25" customHeight="1" x14ac:dyDescent="0.2"/>
    <row r="7000" ht="26.25" customHeight="1" x14ac:dyDescent="0.2"/>
    <row r="7001" ht="26.25" customHeight="1" x14ac:dyDescent="0.2"/>
    <row r="7002" ht="26.25" customHeight="1" x14ac:dyDescent="0.2"/>
    <row r="7003" ht="26.25" customHeight="1" x14ac:dyDescent="0.2"/>
    <row r="7004" ht="26.25" customHeight="1" x14ac:dyDescent="0.2"/>
    <row r="7005" ht="26.25" customHeight="1" x14ac:dyDescent="0.2"/>
    <row r="7006" ht="26.25" customHeight="1" x14ac:dyDescent="0.2"/>
    <row r="7007" ht="26.25" customHeight="1" x14ac:dyDescent="0.2"/>
    <row r="7008" ht="26.25" customHeight="1" x14ac:dyDescent="0.2"/>
    <row r="7009" ht="26.25" customHeight="1" x14ac:dyDescent="0.2"/>
    <row r="7010" ht="26.25" customHeight="1" x14ac:dyDescent="0.2"/>
    <row r="7011" ht="26.25" customHeight="1" x14ac:dyDescent="0.2"/>
    <row r="7012" ht="26.25" customHeight="1" x14ac:dyDescent="0.2"/>
    <row r="7013" ht="26.25" customHeight="1" x14ac:dyDescent="0.2"/>
    <row r="7014" ht="26.25" customHeight="1" x14ac:dyDescent="0.2"/>
    <row r="7015" ht="26.25" customHeight="1" x14ac:dyDescent="0.2"/>
    <row r="7016" ht="26.25" customHeight="1" x14ac:dyDescent="0.2"/>
    <row r="7017" ht="26.25" customHeight="1" x14ac:dyDescent="0.2"/>
    <row r="7018" ht="26.25" customHeight="1" x14ac:dyDescent="0.2"/>
    <row r="7019" ht="26.25" customHeight="1" x14ac:dyDescent="0.2"/>
    <row r="7020" ht="26.25" customHeight="1" x14ac:dyDescent="0.2"/>
    <row r="7021" ht="26.25" customHeight="1" x14ac:dyDescent="0.2"/>
    <row r="7022" ht="26.25" customHeight="1" x14ac:dyDescent="0.2"/>
    <row r="7023" ht="26.25" customHeight="1" x14ac:dyDescent="0.2"/>
    <row r="7024" ht="26.25" customHeight="1" x14ac:dyDescent="0.2"/>
    <row r="7025" ht="26.25" customHeight="1" x14ac:dyDescent="0.2"/>
    <row r="7026" ht="26.25" customHeight="1" x14ac:dyDescent="0.2"/>
    <row r="7027" ht="26.25" customHeight="1" x14ac:dyDescent="0.2"/>
    <row r="7028" ht="26.25" customHeight="1" x14ac:dyDescent="0.2"/>
    <row r="7029" ht="26.25" customHeight="1" x14ac:dyDescent="0.2"/>
    <row r="7030" ht="26.25" customHeight="1" x14ac:dyDescent="0.2"/>
    <row r="7031" ht="26.25" customHeight="1" x14ac:dyDescent="0.2"/>
    <row r="7032" ht="26.25" customHeight="1" x14ac:dyDescent="0.2"/>
    <row r="7033" ht="26.25" customHeight="1" x14ac:dyDescent="0.2"/>
    <row r="7034" ht="26.25" customHeight="1" x14ac:dyDescent="0.2"/>
    <row r="7035" ht="26.25" customHeight="1" x14ac:dyDescent="0.2"/>
    <row r="7036" ht="26.25" customHeight="1" x14ac:dyDescent="0.2"/>
    <row r="7037" ht="26.25" customHeight="1" x14ac:dyDescent="0.2"/>
    <row r="7038" ht="26.25" customHeight="1" x14ac:dyDescent="0.2"/>
    <row r="7039" ht="26.25" customHeight="1" x14ac:dyDescent="0.2"/>
    <row r="7040" ht="26.25" customHeight="1" x14ac:dyDescent="0.2"/>
    <row r="7041" ht="26.25" customHeight="1" x14ac:dyDescent="0.2"/>
    <row r="7042" ht="26.25" customHeight="1" x14ac:dyDescent="0.2"/>
    <row r="7043" ht="26.25" customHeight="1" x14ac:dyDescent="0.2"/>
    <row r="7044" ht="26.25" customHeight="1" x14ac:dyDescent="0.2"/>
    <row r="7045" ht="26.25" customHeight="1" x14ac:dyDescent="0.2"/>
    <row r="7046" ht="26.25" customHeight="1" x14ac:dyDescent="0.2"/>
    <row r="7047" ht="26.25" customHeight="1" x14ac:dyDescent="0.2"/>
    <row r="7048" ht="26.25" customHeight="1" x14ac:dyDescent="0.2"/>
    <row r="7049" ht="26.25" customHeight="1" x14ac:dyDescent="0.2"/>
    <row r="7050" ht="26.25" customHeight="1" x14ac:dyDescent="0.2"/>
    <row r="7051" ht="26.25" customHeight="1" x14ac:dyDescent="0.2"/>
    <row r="7052" ht="26.25" customHeight="1" x14ac:dyDescent="0.2"/>
    <row r="7053" ht="26.25" customHeight="1" x14ac:dyDescent="0.2"/>
    <row r="7054" ht="26.25" customHeight="1" x14ac:dyDescent="0.2"/>
    <row r="7055" ht="26.25" customHeight="1" x14ac:dyDescent="0.2"/>
    <row r="7056" ht="26.25" customHeight="1" x14ac:dyDescent="0.2"/>
    <row r="7057" ht="26.25" customHeight="1" x14ac:dyDescent="0.2"/>
    <row r="7058" ht="26.25" customHeight="1" x14ac:dyDescent="0.2"/>
    <row r="7059" ht="26.25" customHeight="1" x14ac:dyDescent="0.2"/>
    <row r="7060" ht="26.25" customHeight="1" x14ac:dyDescent="0.2"/>
    <row r="7061" ht="26.25" customHeight="1" x14ac:dyDescent="0.2"/>
    <row r="7062" ht="26.25" customHeight="1" x14ac:dyDescent="0.2"/>
    <row r="7063" ht="26.25" customHeight="1" x14ac:dyDescent="0.2"/>
    <row r="7064" ht="26.25" customHeight="1" x14ac:dyDescent="0.2"/>
    <row r="7065" ht="26.25" customHeight="1" x14ac:dyDescent="0.2"/>
    <row r="7066" ht="26.25" customHeight="1" x14ac:dyDescent="0.2"/>
    <row r="7067" ht="26.25" customHeight="1" x14ac:dyDescent="0.2"/>
    <row r="7068" ht="26.25" customHeight="1" x14ac:dyDescent="0.2"/>
    <row r="7069" ht="26.25" customHeight="1" x14ac:dyDescent="0.2"/>
    <row r="7070" ht="26.25" customHeight="1" x14ac:dyDescent="0.2"/>
    <row r="7071" ht="26.25" customHeight="1" x14ac:dyDescent="0.2"/>
    <row r="7072" ht="26.25" customHeight="1" x14ac:dyDescent="0.2"/>
    <row r="7073" ht="26.25" customHeight="1" x14ac:dyDescent="0.2"/>
    <row r="7074" ht="26.25" customHeight="1" x14ac:dyDescent="0.2"/>
    <row r="7075" ht="26.25" customHeight="1" x14ac:dyDescent="0.2"/>
    <row r="7076" ht="26.25" customHeight="1" x14ac:dyDescent="0.2"/>
    <row r="7077" ht="26.25" customHeight="1" x14ac:dyDescent="0.2"/>
    <row r="7078" ht="26.25" customHeight="1" x14ac:dyDescent="0.2"/>
    <row r="7079" ht="26.25" customHeight="1" x14ac:dyDescent="0.2"/>
    <row r="7080" ht="26.25" customHeight="1" x14ac:dyDescent="0.2"/>
    <row r="7081" ht="26.25" customHeight="1" x14ac:dyDescent="0.2"/>
    <row r="7082" ht="26.25" customHeight="1" x14ac:dyDescent="0.2"/>
    <row r="7083" ht="26.25" customHeight="1" x14ac:dyDescent="0.2"/>
    <row r="7084" ht="26.25" customHeight="1" x14ac:dyDescent="0.2"/>
    <row r="7085" ht="26.25" customHeight="1" x14ac:dyDescent="0.2"/>
    <row r="7086" ht="26.25" customHeight="1" x14ac:dyDescent="0.2"/>
    <row r="7087" ht="26.25" customHeight="1" x14ac:dyDescent="0.2"/>
    <row r="7088" ht="26.25" customHeight="1" x14ac:dyDescent="0.2"/>
    <row r="7089" ht="26.25" customHeight="1" x14ac:dyDescent="0.2"/>
    <row r="7090" ht="26.25" customHeight="1" x14ac:dyDescent="0.2"/>
    <row r="7091" ht="26.25" customHeight="1" x14ac:dyDescent="0.2"/>
    <row r="7092" ht="26.25" customHeight="1" x14ac:dyDescent="0.2"/>
    <row r="7093" ht="26.25" customHeight="1" x14ac:dyDescent="0.2"/>
    <row r="7094" ht="26.25" customHeight="1" x14ac:dyDescent="0.2"/>
    <row r="7095" ht="26.25" customHeight="1" x14ac:dyDescent="0.2"/>
    <row r="7096" ht="26.25" customHeight="1" x14ac:dyDescent="0.2"/>
    <row r="7097" ht="26.25" customHeight="1" x14ac:dyDescent="0.2"/>
    <row r="7098" ht="26.25" customHeight="1" x14ac:dyDescent="0.2"/>
    <row r="7099" ht="26.25" customHeight="1" x14ac:dyDescent="0.2"/>
    <row r="7100" ht="26.25" customHeight="1" x14ac:dyDescent="0.2"/>
    <row r="7101" ht="26.25" customHeight="1" x14ac:dyDescent="0.2"/>
    <row r="7102" ht="26.25" customHeight="1" x14ac:dyDescent="0.2"/>
    <row r="7103" ht="26.25" customHeight="1" x14ac:dyDescent="0.2"/>
    <row r="7104" ht="26.25" customHeight="1" x14ac:dyDescent="0.2"/>
    <row r="7105" ht="26.25" customHeight="1" x14ac:dyDescent="0.2"/>
    <row r="7106" ht="26.25" customHeight="1" x14ac:dyDescent="0.2"/>
    <row r="7107" ht="26.25" customHeight="1" x14ac:dyDescent="0.2"/>
    <row r="7108" ht="26.25" customHeight="1" x14ac:dyDescent="0.2"/>
    <row r="7109" ht="26.25" customHeight="1" x14ac:dyDescent="0.2"/>
    <row r="7110" ht="26.25" customHeight="1" x14ac:dyDescent="0.2"/>
    <row r="7111" ht="26.25" customHeight="1" x14ac:dyDescent="0.2"/>
    <row r="7112" ht="26.25" customHeight="1" x14ac:dyDescent="0.2"/>
    <row r="7113" ht="26.25" customHeight="1" x14ac:dyDescent="0.2"/>
    <row r="7114" ht="26.25" customHeight="1" x14ac:dyDescent="0.2"/>
    <row r="7115" ht="26.25" customHeight="1" x14ac:dyDescent="0.2"/>
    <row r="7116" ht="26.25" customHeight="1" x14ac:dyDescent="0.2"/>
    <row r="7117" ht="26.25" customHeight="1" x14ac:dyDescent="0.2"/>
    <row r="7118" ht="26.25" customHeight="1" x14ac:dyDescent="0.2"/>
    <row r="7119" ht="26.25" customHeight="1" x14ac:dyDescent="0.2"/>
    <row r="7120" ht="26.25" customHeight="1" x14ac:dyDescent="0.2"/>
    <row r="7121" ht="26.25" customHeight="1" x14ac:dyDescent="0.2"/>
    <row r="7122" ht="26.25" customHeight="1" x14ac:dyDescent="0.2"/>
    <row r="7123" ht="26.25" customHeight="1" x14ac:dyDescent="0.2"/>
    <row r="7124" ht="26.25" customHeight="1" x14ac:dyDescent="0.2"/>
    <row r="7125" ht="26.25" customHeight="1" x14ac:dyDescent="0.2"/>
    <row r="7126" ht="26.25" customHeight="1" x14ac:dyDescent="0.2"/>
    <row r="7127" ht="26.25" customHeight="1" x14ac:dyDescent="0.2"/>
    <row r="7128" ht="26.25" customHeight="1" x14ac:dyDescent="0.2"/>
    <row r="7129" ht="26.25" customHeight="1" x14ac:dyDescent="0.2"/>
    <row r="7130" ht="26.25" customHeight="1" x14ac:dyDescent="0.2"/>
    <row r="7131" ht="26.25" customHeight="1" x14ac:dyDescent="0.2"/>
    <row r="7132" ht="26.25" customHeight="1" x14ac:dyDescent="0.2"/>
    <row r="7133" ht="26.25" customHeight="1" x14ac:dyDescent="0.2"/>
    <row r="7134" ht="26.25" customHeight="1" x14ac:dyDescent="0.2"/>
    <row r="7135" ht="26.25" customHeight="1" x14ac:dyDescent="0.2"/>
    <row r="7136" ht="26.25" customHeight="1" x14ac:dyDescent="0.2"/>
    <row r="7137" ht="26.25" customHeight="1" x14ac:dyDescent="0.2"/>
    <row r="7138" ht="26.25" customHeight="1" x14ac:dyDescent="0.2"/>
    <row r="7139" ht="26.25" customHeight="1" x14ac:dyDescent="0.2"/>
    <row r="7140" ht="26.25" customHeight="1" x14ac:dyDescent="0.2"/>
    <row r="7141" ht="26.25" customHeight="1" x14ac:dyDescent="0.2"/>
    <row r="7142" ht="26.25" customHeight="1" x14ac:dyDescent="0.2"/>
    <row r="7143" ht="26.25" customHeight="1" x14ac:dyDescent="0.2"/>
    <row r="7144" ht="26.25" customHeight="1" x14ac:dyDescent="0.2"/>
    <row r="7145" ht="26.25" customHeight="1" x14ac:dyDescent="0.2"/>
    <row r="7146" ht="26.25" customHeight="1" x14ac:dyDescent="0.2"/>
    <row r="7147" ht="26.25" customHeight="1" x14ac:dyDescent="0.2"/>
    <row r="7148" ht="26.25" customHeight="1" x14ac:dyDescent="0.2"/>
    <row r="7149" ht="26.25" customHeight="1" x14ac:dyDescent="0.2"/>
    <row r="7150" ht="26.25" customHeight="1" x14ac:dyDescent="0.2"/>
    <row r="7151" ht="26.25" customHeight="1" x14ac:dyDescent="0.2"/>
    <row r="7152" ht="26.25" customHeight="1" x14ac:dyDescent="0.2"/>
    <row r="7153" ht="26.25" customHeight="1" x14ac:dyDescent="0.2"/>
    <row r="7154" ht="26.25" customHeight="1" x14ac:dyDescent="0.2"/>
    <row r="7155" ht="26.25" customHeight="1" x14ac:dyDescent="0.2"/>
    <row r="7156" ht="26.25" customHeight="1" x14ac:dyDescent="0.2"/>
    <row r="7157" ht="26.25" customHeight="1" x14ac:dyDescent="0.2"/>
    <row r="7158" ht="26.25" customHeight="1" x14ac:dyDescent="0.2"/>
    <row r="7159" ht="26.25" customHeight="1" x14ac:dyDescent="0.2"/>
    <row r="7160" ht="26.25" customHeight="1" x14ac:dyDescent="0.2"/>
    <row r="7161" ht="26.25" customHeight="1" x14ac:dyDescent="0.2"/>
    <row r="7162" ht="26.25" customHeight="1" x14ac:dyDescent="0.2"/>
    <row r="7163" ht="26.25" customHeight="1" x14ac:dyDescent="0.2"/>
    <row r="7164" ht="26.25" customHeight="1" x14ac:dyDescent="0.2"/>
    <row r="7165" ht="26.25" customHeight="1" x14ac:dyDescent="0.2"/>
    <row r="7166" ht="26.25" customHeight="1" x14ac:dyDescent="0.2"/>
    <row r="7167" ht="26.25" customHeight="1" x14ac:dyDescent="0.2"/>
    <row r="7168" ht="26.25" customHeight="1" x14ac:dyDescent="0.2"/>
    <row r="7169" ht="26.25" customHeight="1" x14ac:dyDescent="0.2"/>
    <row r="7170" ht="26.25" customHeight="1" x14ac:dyDescent="0.2"/>
    <row r="7171" ht="26.25" customHeight="1" x14ac:dyDescent="0.2"/>
    <row r="7172" ht="26.25" customHeight="1" x14ac:dyDescent="0.2"/>
    <row r="7173" ht="26.25" customHeight="1" x14ac:dyDescent="0.2"/>
    <row r="7174" ht="26.25" customHeight="1" x14ac:dyDescent="0.2"/>
    <row r="7175" ht="26.25" customHeight="1" x14ac:dyDescent="0.2"/>
    <row r="7176" ht="26.25" customHeight="1" x14ac:dyDescent="0.2"/>
    <row r="7177" ht="26.25" customHeight="1" x14ac:dyDescent="0.2"/>
    <row r="7178" ht="26.25" customHeight="1" x14ac:dyDescent="0.2"/>
    <row r="7179" ht="26.25" customHeight="1" x14ac:dyDescent="0.2"/>
    <row r="7180" ht="26.25" customHeight="1" x14ac:dyDescent="0.2"/>
    <row r="7181" ht="26.25" customHeight="1" x14ac:dyDescent="0.2"/>
    <row r="7182" ht="26.25" customHeight="1" x14ac:dyDescent="0.2"/>
    <row r="7183" ht="26.25" customHeight="1" x14ac:dyDescent="0.2"/>
    <row r="7184" ht="26.25" customHeight="1" x14ac:dyDescent="0.2"/>
    <row r="7185" ht="26.25" customHeight="1" x14ac:dyDescent="0.2"/>
    <row r="7186" ht="26.25" customHeight="1" x14ac:dyDescent="0.2"/>
    <row r="7187" ht="26.25" customHeight="1" x14ac:dyDescent="0.2"/>
    <row r="7188" ht="26.25" customHeight="1" x14ac:dyDescent="0.2"/>
    <row r="7189" ht="26.25" customHeight="1" x14ac:dyDescent="0.2"/>
    <row r="7190" ht="26.25" customHeight="1" x14ac:dyDescent="0.2"/>
    <row r="7191" ht="26.25" customHeight="1" x14ac:dyDescent="0.2"/>
    <row r="7192" ht="26.25" customHeight="1" x14ac:dyDescent="0.2"/>
    <row r="7193" ht="26.25" customHeight="1" x14ac:dyDescent="0.2"/>
    <row r="7194" ht="26.25" customHeight="1" x14ac:dyDescent="0.2"/>
    <row r="7195" ht="26.25" customHeight="1" x14ac:dyDescent="0.2"/>
    <row r="7196" ht="26.25" customHeight="1" x14ac:dyDescent="0.2"/>
    <row r="7197" ht="26.25" customHeight="1" x14ac:dyDescent="0.2"/>
    <row r="7198" ht="26.25" customHeight="1" x14ac:dyDescent="0.2"/>
    <row r="7199" ht="26.25" customHeight="1" x14ac:dyDescent="0.2"/>
    <row r="7200" ht="26.25" customHeight="1" x14ac:dyDescent="0.2"/>
    <row r="7201" ht="26.25" customHeight="1" x14ac:dyDescent="0.2"/>
    <row r="7202" ht="26.25" customHeight="1" x14ac:dyDescent="0.2"/>
    <row r="7203" ht="26.25" customHeight="1" x14ac:dyDescent="0.2"/>
    <row r="7204" ht="26.25" customHeight="1" x14ac:dyDescent="0.2"/>
    <row r="7205" ht="26.25" customHeight="1" x14ac:dyDescent="0.2"/>
    <row r="7206" ht="26.25" customHeight="1" x14ac:dyDescent="0.2"/>
    <row r="7207" ht="26.25" customHeight="1" x14ac:dyDescent="0.2"/>
    <row r="7208" ht="26.25" customHeight="1" x14ac:dyDescent="0.2"/>
    <row r="7209" ht="26.25" customHeight="1" x14ac:dyDescent="0.2"/>
    <row r="7210" ht="26.25" customHeight="1" x14ac:dyDescent="0.2"/>
    <row r="7211" ht="26.25" customHeight="1" x14ac:dyDescent="0.2"/>
    <row r="7212" ht="26.25" customHeight="1" x14ac:dyDescent="0.2"/>
    <row r="7213" ht="26.25" customHeight="1" x14ac:dyDescent="0.2"/>
    <row r="7214" ht="26.25" customHeight="1" x14ac:dyDescent="0.2"/>
    <row r="7215" ht="26.25" customHeight="1" x14ac:dyDescent="0.2"/>
    <row r="7216" ht="26.25" customHeight="1" x14ac:dyDescent="0.2"/>
    <row r="7217" ht="26.25" customHeight="1" x14ac:dyDescent="0.2"/>
    <row r="7218" ht="26.25" customHeight="1" x14ac:dyDescent="0.2"/>
    <row r="7219" ht="26.25" customHeight="1" x14ac:dyDescent="0.2"/>
    <row r="7220" ht="26.25" customHeight="1" x14ac:dyDescent="0.2"/>
    <row r="7221" ht="26.25" customHeight="1" x14ac:dyDescent="0.2"/>
    <row r="7222" ht="26.25" customHeight="1" x14ac:dyDescent="0.2"/>
    <row r="7223" ht="26.25" customHeight="1" x14ac:dyDescent="0.2"/>
    <row r="7224" ht="26.25" customHeight="1" x14ac:dyDescent="0.2"/>
    <row r="7225" ht="26.25" customHeight="1" x14ac:dyDescent="0.2"/>
    <row r="7226" ht="26.25" customHeight="1" x14ac:dyDescent="0.2"/>
    <row r="7227" ht="26.25" customHeight="1" x14ac:dyDescent="0.2"/>
    <row r="7228" ht="26.25" customHeight="1" x14ac:dyDescent="0.2"/>
    <row r="7229" ht="26.25" customHeight="1" x14ac:dyDescent="0.2"/>
    <row r="7230" ht="26.25" customHeight="1" x14ac:dyDescent="0.2"/>
    <row r="7231" ht="26.25" customHeight="1" x14ac:dyDescent="0.2"/>
    <row r="7232" ht="26.25" customHeight="1" x14ac:dyDescent="0.2"/>
    <row r="7233" ht="26.25" customHeight="1" x14ac:dyDescent="0.2"/>
    <row r="7234" ht="26.25" customHeight="1" x14ac:dyDescent="0.2"/>
    <row r="7235" ht="26.25" customHeight="1" x14ac:dyDescent="0.2"/>
    <row r="7236" ht="26.25" customHeight="1" x14ac:dyDescent="0.2"/>
    <row r="7237" ht="26.25" customHeight="1" x14ac:dyDescent="0.2"/>
    <row r="7238" ht="26.25" customHeight="1" x14ac:dyDescent="0.2"/>
    <row r="7239" ht="26.25" customHeight="1" x14ac:dyDescent="0.2"/>
    <row r="7240" ht="26.25" customHeight="1" x14ac:dyDescent="0.2"/>
    <row r="7241" ht="26.25" customHeight="1" x14ac:dyDescent="0.2"/>
    <row r="7242" ht="26.25" customHeight="1" x14ac:dyDescent="0.2"/>
    <row r="7243" ht="26.25" customHeight="1" x14ac:dyDescent="0.2"/>
    <row r="7244" ht="26.25" customHeight="1" x14ac:dyDescent="0.2"/>
    <row r="7245" ht="26.25" customHeight="1" x14ac:dyDescent="0.2"/>
    <row r="7246" ht="26.25" customHeight="1" x14ac:dyDescent="0.2"/>
    <row r="7247" ht="26.25" customHeight="1" x14ac:dyDescent="0.2"/>
    <row r="7248" ht="26.25" customHeight="1" x14ac:dyDescent="0.2"/>
    <row r="7249" ht="26.25" customHeight="1" x14ac:dyDescent="0.2"/>
    <row r="7250" ht="26.25" customHeight="1" x14ac:dyDescent="0.2"/>
    <row r="7251" ht="26.25" customHeight="1" x14ac:dyDescent="0.2"/>
    <row r="7252" ht="26.25" customHeight="1" x14ac:dyDescent="0.2"/>
    <row r="7253" ht="26.25" customHeight="1" x14ac:dyDescent="0.2"/>
    <row r="7254" ht="26.25" customHeight="1" x14ac:dyDescent="0.2"/>
    <row r="7255" ht="26.25" customHeight="1" x14ac:dyDescent="0.2"/>
    <row r="7256" ht="26.25" customHeight="1" x14ac:dyDescent="0.2"/>
    <row r="7257" ht="26.25" customHeight="1" x14ac:dyDescent="0.2"/>
    <row r="7258" ht="26.25" customHeight="1" x14ac:dyDescent="0.2"/>
    <row r="7259" ht="26.25" customHeight="1" x14ac:dyDescent="0.2"/>
    <row r="7260" ht="26.25" customHeight="1" x14ac:dyDescent="0.2"/>
    <row r="7261" ht="26.25" customHeight="1" x14ac:dyDescent="0.2"/>
    <row r="7262" ht="26.25" customHeight="1" x14ac:dyDescent="0.2"/>
    <row r="7263" ht="26.25" customHeight="1" x14ac:dyDescent="0.2"/>
    <row r="7264" ht="26.25" customHeight="1" x14ac:dyDescent="0.2"/>
    <row r="7265" ht="26.25" customHeight="1" x14ac:dyDescent="0.2"/>
    <row r="7266" ht="26.25" customHeight="1" x14ac:dyDescent="0.2"/>
    <row r="7267" ht="26.25" customHeight="1" x14ac:dyDescent="0.2"/>
    <row r="7268" ht="26.25" customHeight="1" x14ac:dyDescent="0.2"/>
    <row r="7269" ht="26.25" customHeight="1" x14ac:dyDescent="0.2"/>
    <row r="7270" ht="26.25" customHeight="1" x14ac:dyDescent="0.2"/>
    <row r="7271" ht="26.25" customHeight="1" x14ac:dyDescent="0.2"/>
    <row r="7272" ht="26.25" customHeight="1" x14ac:dyDescent="0.2"/>
    <row r="7273" ht="26.25" customHeight="1" x14ac:dyDescent="0.2"/>
    <row r="7274" ht="26.25" customHeight="1" x14ac:dyDescent="0.2"/>
    <row r="7275" ht="26.25" customHeight="1" x14ac:dyDescent="0.2"/>
    <row r="7276" ht="26.25" customHeight="1" x14ac:dyDescent="0.2"/>
    <row r="7277" ht="26.25" customHeight="1" x14ac:dyDescent="0.2"/>
    <row r="7278" ht="26.25" customHeight="1" x14ac:dyDescent="0.2"/>
    <row r="7279" ht="26.25" customHeight="1" x14ac:dyDescent="0.2"/>
    <row r="7280" ht="26.25" customHeight="1" x14ac:dyDescent="0.2"/>
    <row r="7281" ht="26.25" customHeight="1" x14ac:dyDescent="0.2"/>
    <row r="7282" ht="26.25" customHeight="1" x14ac:dyDescent="0.2"/>
    <row r="7283" ht="26.25" customHeight="1" x14ac:dyDescent="0.2"/>
    <row r="7284" ht="26.25" customHeight="1" x14ac:dyDescent="0.2"/>
    <row r="7285" ht="26.25" customHeight="1" x14ac:dyDescent="0.2"/>
    <row r="7286" ht="26.25" customHeight="1" x14ac:dyDescent="0.2"/>
    <row r="7287" ht="26.25" customHeight="1" x14ac:dyDescent="0.2"/>
    <row r="7288" ht="26.25" customHeight="1" x14ac:dyDescent="0.2"/>
    <row r="7289" ht="26.25" customHeight="1" x14ac:dyDescent="0.2"/>
    <row r="7290" ht="26.25" customHeight="1" x14ac:dyDescent="0.2"/>
    <row r="7291" ht="26.25" customHeight="1" x14ac:dyDescent="0.2"/>
    <row r="7292" ht="26.25" customHeight="1" x14ac:dyDescent="0.2"/>
    <row r="7293" ht="26.25" customHeight="1" x14ac:dyDescent="0.2"/>
    <row r="7294" ht="26.25" customHeight="1" x14ac:dyDescent="0.2"/>
    <row r="7295" ht="26.25" customHeight="1" x14ac:dyDescent="0.2"/>
    <row r="7296" ht="26.25" customHeight="1" x14ac:dyDescent="0.2"/>
    <row r="7297" ht="26.25" customHeight="1" x14ac:dyDescent="0.2"/>
    <row r="7298" ht="26.25" customHeight="1" x14ac:dyDescent="0.2"/>
    <row r="7299" ht="26.25" customHeight="1" x14ac:dyDescent="0.2"/>
    <row r="7300" ht="26.25" customHeight="1" x14ac:dyDescent="0.2"/>
    <row r="7301" ht="26.25" customHeight="1" x14ac:dyDescent="0.2"/>
    <row r="7302" ht="26.25" customHeight="1" x14ac:dyDescent="0.2"/>
    <row r="7303" ht="26.25" customHeight="1" x14ac:dyDescent="0.2"/>
    <row r="7304" ht="26.25" customHeight="1" x14ac:dyDescent="0.2"/>
    <row r="7305" ht="26.25" customHeight="1" x14ac:dyDescent="0.2"/>
    <row r="7306" ht="26.25" customHeight="1" x14ac:dyDescent="0.2"/>
    <row r="7307" ht="26.25" customHeight="1" x14ac:dyDescent="0.2"/>
    <row r="7308" ht="26.25" customHeight="1" x14ac:dyDescent="0.2"/>
    <row r="7309" ht="26.25" customHeight="1" x14ac:dyDescent="0.2"/>
    <row r="7310" ht="26.25" customHeight="1" x14ac:dyDescent="0.2"/>
    <row r="7311" ht="26.25" customHeight="1" x14ac:dyDescent="0.2"/>
    <row r="7312" ht="26.25" customHeight="1" x14ac:dyDescent="0.2"/>
    <row r="7313" ht="26.25" customHeight="1" x14ac:dyDescent="0.2"/>
    <row r="7314" ht="26.25" customHeight="1" x14ac:dyDescent="0.2"/>
    <row r="7315" ht="26.25" customHeight="1" x14ac:dyDescent="0.2"/>
    <row r="7316" ht="26.25" customHeight="1" x14ac:dyDescent="0.2"/>
    <row r="7317" ht="26.25" customHeight="1" x14ac:dyDescent="0.2"/>
    <row r="7318" ht="26.25" customHeight="1" x14ac:dyDescent="0.2"/>
    <row r="7319" ht="26.25" customHeight="1" x14ac:dyDescent="0.2"/>
    <row r="7320" ht="26.25" customHeight="1" x14ac:dyDescent="0.2"/>
    <row r="7321" ht="26.25" customHeight="1" x14ac:dyDescent="0.2"/>
    <row r="7322" ht="26.25" customHeight="1" x14ac:dyDescent="0.2"/>
    <row r="7323" ht="26.25" customHeight="1" x14ac:dyDescent="0.2"/>
    <row r="7324" ht="26.25" customHeight="1" x14ac:dyDescent="0.2"/>
    <row r="7325" ht="26.25" customHeight="1" x14ac:dyDescent="0.2"/>
    <row r="7326" ht="26.25" customHeight="1" x14ac:dyDescent="0.2"/>
    <row r="7327" ht="26.25" customHeight="1" x14ac:dyDescent="0.2"/>
    <row r="7328" ht="26.25" customHeight="1" x14ac:dyDescent="0.2"/>
    <row r="7329" ht="26.25" customHeight="1" x14ac:dyDescent="0.2"/>
    <row r="7330" ht="26.25" customHeight="1" x14ac:dyDescent="0.2"/>
    <row r="7331" ht="26.25" customHeight="1" x14ac:dyDescent="0.2"/>
    <row r="7332" ht="26.25" customHeight="1" x14ac:dyDescent="0.2"/>
    <row r="7333" ht="26.25" customHeight="1" x14ac:dyDescent="0.2"/>
    <row r="7334" ht="26.25" customHeight="1" x14ac:dyDescent="0.2"/>
    <row r="7335" ht="26.25" customHeight="1" x14ac:dyDescent="0.2"/>
    <row r="7336" ht="26.25" customHeight="1" x14ac:dyDescent="0.2"/>
    <row r="7337" ht="26.25" customHeight="1" x14ac:dyDescent="0.2"/>
    <row r="7338" ht="26.25" customHeight="1" x14ac:dyDescent="0.2"/>
    <row r="7339" ht="26.25" customHeight="1" x14ac:dyDescent="0.2"/>
    <row r="7340" ht="26.25" customHeight="1" x14ac:dyDescent="0.2"/>
    <row r="7341" ht="26.25" customHeight="1" x14ac:dyDescent="0.2"/>
    <row r="7342" ht="26.25" customHeight="1" x14ac:dyDescent="0.2"/>
    <row r="7343" ht="26.25" customHeight="1" x14ac:dyDescent="0.2"/>
    <row r="7344" ht="26.25" customHeight="1" x14ac:dyDescent="0.2"/>
    <row r="7345" ht="26.25" customHeight="1" x14ac:dyDescent="0.2"/>
    <row r="7346" ht="26.25" customHeight="1" x14ac:dyDescent="0.2"/>
    <row r="7347" ht="26.25" customHeight="1" x14ac:dyDescent="0.2"/>
    <row r="7348" ht="26.25" customHeight="1" x14ac:dyDescent="0.2"/>
    <row r="7349" ht="26.25" customHeight="1" x14ac:dyDescent="0.2"/>
    <row r="7350" ht="26.25" customHeight="1" x14ac:dyDescent="0.2"/>
    <row r="7351" ht="26.25" customHeight="1" x14ac:dyDescent="0.2"/>
    <row r="7352" ht="26.25" customHeight="1" x14ac:dyDescent="0.2"/>
    <row r="7353" ht="26.25" customHeight="1" x14ac:dyDescent="0.2"/>
    <row r="7354" ht="26.25" customHeight="1" x14ac:dyDescent="0.2"/>
    <row r="7355" ht="26.25" customHeight="1" x14ac:dyDescent="0.2"/>
    <row r="7356" ht="26.25" customHeight="1" x14ac:dyDescent="0.2"/>
    <row r="7357" ht="26.25" customHeight="1" x14ac:dyDescent="0.2"/>
    <row r="7358" ht="26.25" customHeight="1" x14ac:dyDescent="0.2"/>
    <row r="7359" ht="26.25" customHeight="1" x14ac:dyDescent="0.2"/>
    <row r="7360" ht="26.25" customHeight="1" x14ac:dyDescent="0.2"/>
    <row r="7361" ht="26.25" customHeight="1" x14ac:dyDescent="0.2"/>
    <row r="7362" ht="26.25" customHeight="1" x14ac:dyDescent="0.2"/>
    <row r="7363" ht="26.25" customHeight="1" x14ac:dyDescent="0.2"/>
    <row r="7364" ht="26.25" customHeight="1" x14ac:dyDescent="0.2"/>
    <row r="7365" ht="26.25" customHeight="1" x14ac:dyDescent="0.2"/>
    <row r="7366" ht="26.25" customHeight="1" x14ac:dyDescent="0.2"/>
    <row r="7367" ht="26.25" customHeight="1" x14ac:dyDescent="0.2"/>
    <row r="7368" ht="26.25" customHeight="1" x14ac:dyDescent="0.2"/>
    <row r="7369" ht="26.25" customHeight="1" x14ac:dyDescent="0.2"/>
    <row r="7370" ht="26.25" customHeight="1" x14ac:dyDescent="0.2"/>
    <row r="7371" ht="26.25" customHeight="1" x14ac:dyDescent="0.2"/>
    <row r="7372" ht="26.25" customHeight="1" x14ac:dyDescent="0.2"/>
    <row r="7373" ht="26.25" customHeight="1" x14ac:dyDescent="0.2"/>
    <row r="7374" ht="26.25" customHeight="1" x14ac:dyDescent="0.2"/>
    <row r="7375" ht="26.25" customHeight="1" x14ac:dyDescent="0.2"/>
    <row r="7376" ht="26.25" customHeight="1" x14ac:dyDescent="0.2"/>
    <row r="7377" ht="26.25" customHeight="1" x14ac:dyDescent="0.2"/>
    <row r="7378" ht="26.25" customHeight="1" x14ac:dyDescent="0.2"/>
    <row r="7379" ht="26.25" customHeight="1" x14ac:dyDescent="0.2"/>
    <row r="7380" ht="26.25" customHeight="1" x14ac:dyDescent="0.2"/>
    <row r="7381" ht="26.25" customHeight="1" x14ac:dyDescent="0.2"/>
    <row r="7382" ht="26.25" customHeight="1" x14ac:dyDescent="0.2"/>
    <row r="7383" ht="26.25" customHeight="1" x14ac:dyDescent="0.2"/>
    <row r="7384" ht="26.25" customHeight="1" x14ac:dyDescent="0.2"/>
    <row r="7385" ht="26.25" customHeight="1" x14ac:dyDescent="0.2"/>
    <row r="7386" ht="26.25" customHeight="1" x14ac:dyDescent="0.2"/>
    <row r="7387" ht="26.25" customHeight="1" x14ac:dyDescent="0.2"/>
    <row r="7388" ht="26.25" customHeight="1" x14ac:dyDescent="0.2"/>
    <row r="7389" ht="26.25" customHeight="1" x14ac:dyDescent="0.2"/>
    <row r="7390" ht="26.25" customHeight="1" x14ac:dyDescent="0.2"/>
    <row r="7391" ht="26.25" customHeight="1" x14ac:dyDescent="0.2"/>
    <row r="7392" ht="26.25" customHeight="1" x14ac:dyDescent="0.2"/>
    <row r="7393" ht="26.25" customHeight="1" x14ac:dyDescent="0.2"/>
    <row r="7394" ht="26.25" customHeight="1" x14ac:dyDescent="0.2"/>
    <row r="7395" ht="26.25" customHeight="1" x14ac:dyDescent="0.2"/>
    <row r="7396" ht="26.25" customHeight="1" x14ac:dyDescent="0.2"/>
    <row r="7397" ht="26.25" customHeight="1" x14ac:dyDescent="0.2"/>
    <row r="7398" ht="26.25" customHeight="1" x14ac:dyDescent="0.2"/>
    <row r="7399" ht="26.25" customHeight="1" x14ac:dyDescent="0.2"/>
    <row r="7400" ht="26.25" customHeight="1" x14ac:dyDescent="0.2"/>
    <row r="7401" ht="26.25" customHeight="1" x14ac:dyDescent="0.2"/>
    <row r="7402" ht="26.25" customHeight="1" x14ac:dyDescent="0.2"/>
    <row r="7403" ht="26.25" customHeight="1" x14ac:dyDescent="0.2"/>
    <row r="7404" ht="26.25" customHeight="1" x14ac:dyDescent="0.2"/>
    <row r="7405" ht="26.25" customHeight="1" x14ac:dyDescent="0.2"/>
    <row r="7406" ht="26.25" customHeight="1" x14ac:dyDescent="0.2"/>
    <row r="7407" ht="26.25" customHeight="1" x14ac:dyDescent="0.2"/>
    <row r="7408" ht="26.25" customHeight="1" x14ac:dyDescent="0.2"/>
    <row r="7409" ht="26.25" customHeight="1" x14ac:dyDescent="0.2"/>
    <row r="7410" ht="26.25" customHeight="1" x14ac:dyDescent="0.2"/>
    <row r="7411" ht="26.25" customHeight="1" x14ac:dyDescent="0.2"/>
    <row r="7412" ht="26.25" customHeight="1" x14ac:dyDescent="0.2"/>
    <row r="7413" ht="26.25" customHeight="1" x14ac:dyDescent="0.2"/>
    <row r="7414" ht="26.25" customHeight="1" x14ac:dyDescent="0.2"/>
    <row r="7415" ht="26.25" customHeight="1" x14ac:dyDescent="0.2"/>
    <row r="7416" ht="26.25" customHeight="1" x14ac:dyDescent="0.2"/>
    <row r="7417" ht="26.25" customHeight="1" x14ac:dyDescent="0.2"/>
    <row r="7418" ht="26.25" customHeight="1" x14ac:dyDescent="0.2"/>
    <row r="7419" ht="26.25" customHeight="1" x14ac:dyDescent="0.2"/>
    <row r="7420" ht="26.25" customHeight="1" x14ac:dyDescent="0.2"/>
    <row r="7421" ht="26.25" customHeight="1" x14ac:dyDescent="0.2"/>
    <row r="7422" ht="26.25" customHeight="1" x14ac:dyDescent="0.2"/>
    <row r="7423" ht="26.25" customHeight="1" x14ac:dyDescent="0.2"/>
    <row r="7424" ht="26.25" customHeight="1" x14ac:dyDescent="0.2"/>
    <row r="7425" ht="26.25" customHeight="1" x14ac:dyDescent="0.2"/>
    <row r="7426" ht="26.25" customHeight="1" x14ac:dyDescent="0.2"/>
    <row r="7427" ht="26.25" customHeight="1" x14ac:dyDescent="0.2"/>
    <row r="7428" ht="26.25" customHeight="1" x14ac:dyDescent="0.2"/>
    <row r="7429" ht="26.25" customHeight="1" x14ac:dyDescent="0.2"/>
    <row r="7430" ht="26.25" customHeight="1" x14ac:dyDescent="0.2"/>
    <row r="7431" ht="26.25" customHeight="1" x14ac:dyDescent="0.2"/>
    <row r="7432" ht="26.25" customHeight="1" x14ac:dyDescent="0.2"/>
    <row r="7433" ht="26.25" customHeight="1" x14ac:dyDescent="0.2"/>
    <row r="7434" ht="26.25" customHeight="1" x14ac:dyDescent="0.2"/>
    <row r="7435" ht="26.25" customHeight="1" x14ac:dyDescent="0.2"/>
    <row r="7436" ht="26.25" customHeight="1" x14ac:dyDescent="0.2"/>
    <row r="7437" ht="26.25" customHeight="1" x14ac:dyDescent="0.2"/>
    <row r="7438" ht="26.25" customHeight="1" x14ac:dyDescent="0.2"/>
    <row r="7439" ht="26.25" customHeight="1" x14ac:dyDescent="0.2"/>
    <row r="7440" ht="26.25" customHeight="1" x14ac:dyDescent="0.2"/>
    <row r="7441" ht="26.25" customHeight="1" x14ac:dyDescent="0.2"/>
    <row r="7442" ht="26.25" customHeight="1" x14ac:dyDescent="0.2"/>
    <row r="7443" ht="26.25" customHeight="1" x14ac:dyDescent="0.2"/>
    <row r="7444" ht="26.25" customHeight="1" x14ac:dyDescent="0.2"/>
    <row r="7445" ht="26.25" customHeight="1" x14ac:dyDescent="0.2"/>
    <row r="7446" ht="26.25" customHeight="1" x14ac:dyDescent="0.2"/>
    <row r="7447" ht="26.25" customHeight="1" x14ac:dyDescent="0.2"/>
    <row r="7448" ht="26.25" customHeight="1" x14ac:dyDescent="0.2"/>
    <row r="7449" ht="26.25" customHeight="1" x14ac:dyDescent="0.2"/>
    <row r="7450" ht="26.25" customHeight="1" x14ac:dyDescent="0.2"/>
    <row r="7451" ht="26.25" customHeight="1" x14ac:dyDescent="0.2"/>
    <row r="7452" ht="26.25" customHeight="1" x14ac:dyDescent="0.2"/>
    <row r="7453" ht="26.25" customHeight="1" x14ac:dyDescent="0.2"/>
    <row r="7454" ht="26.25" customHeight="1" x14ac:dyDescent="0.2"/>
    <row r="7455" ht="26.25" customHeight="1" x14ac:dyDescent="0.2"/>
    <row r="7456" ht="26.25" customHeight="1" x14ac:dyDescent="0.2"/>
    <row r="7457" ht="26.25" customHeight="1" x14ac:dyDescent="0.2"/>
    <row r="7458" ht="26.25" customHeight="1" x14ac:dyDescent="0.2"/>
    <row r="7459" ht="26.25" customHeight="1" x14ac:dyDescent="0.2"/>
    <row r="7460" ht="26.25" customHeight="1" x14ac:dyDescent="0.2"/>
    <row r="7461" ht="26.25" customHeight="1" x14ac:dyDescent="0.2"/>
    <row r="7462" ht="26.25" customHeight="1" x14ac:dyDescent="0.2"/>
    <row r="7463" ht="26.25" customHeight="1" x14ac:dyDescent="0.2"/>
    <row r="7464" ht="26.25" customHeight="1" x14ac:dyDescent="0.2"/>
    <row r="7465" ht="26.25" customHeight="1" x14ac:dyDescent="0.2"/>
    <row r="7466" ht="26.25" customHeight="1" x14ac:dyDescent="0.2"/>
    <row r="7467" ht="26.25" customHeight="1" x14ac:dyDescent="0.2"/>
    <row r="7468" ht="26.25" customHeight="1" x14ac:dyDescent="0.2"/>
    <row r="7469" ht="26.25" customHeight="1" x14ac:dyDescent="0.2"/>
    <row r="7470" ht="26.25" customHeight="1" x14ac:dyDescent="0.2"/>
    <row r="7471" ht="26.25" customHeight="1" x14ac:dyDescent="0.2"/>
    <row r="7472" ht="26.25" customHeight="1" x14ac:dyDescent="0.2"/>
    <row r="7473" ht="26.25" customHeight="1" x14ac:dyDescent="0.2"/>
    <row r="7474" ht="26.25" customHeight="1" x14ac:dyDescent="0.2"/>
    <row r="7475" ht="26.25" customHeight="1" x14ac:dyDescent="0.2"/>
    <row r="7476" ht="26.25" customHeight="1" x14ac:dyDescent="0.2"/>
    <row r="7477" ht="26.25" customHeight="1" x14ac:dyDescent="0.2"/>
    <row r="7478" ht="26.25" customHeight="1" x14ac:dyDescent="0.2"/>
    <row r="7479" ht="26.25" customHeight="1" x14ac:dyDescent="0.2"/>
    <row r="7480" ht="26.25" customHeight="1" x14ac:dyDescent="0.2"/>
    <row r="7481" ht="26.25" customHeight="1" x14ac:dyDescent="0.2"/>
    <row r="7482" ht="26.25" customHeight="1" x14ac:dyDescent="0.2"/>
    <row r="7483" ht="26.25" customHeight="1" x14ac:dyDescent="0.2"/>
    <row r="7484" ht="26.25" customHeight="1" x14ac:dyDescent="0.2"/>
    <row r="7485" ht="26.25" customHeight="1" x14ac:dyDescent="0.2"/>
    <row r="7486" ht="26.25" customHeight="1" x14ac:dyDescent="0.2"/>
    <row r="7487" ht="26.25" customHeight="1" x14ac:dyDescent="0.2"/>
    <row r="7488" ht="26.25" customHeight="1" x14ac:dyDescent="0.2"/>
    <row r="7489" ht="26.25" customHeight="1" x14ac:dyDescent="0.2"/>
    <row r="7490" ht="26.25" customHeight="1" x14ac:dyDescent="0.2"/>
    <row r="7491" ht="26.25" customHeight="1" x14ac:dyDescent="0.2"/>
    <row r="7492" ht="26.25" customHeight="1" x14ac:dyDescent="0.2"/>
    <row r="7493" ht="26.25" customHeight="1" x14ac:dyDescent="0.2"/>
    <row r="7494" ht="26.25" customHeight="1" x14ac:dyDescent="0.2"/>
    <row r="7495" ht="26.25" customHeight="1" x14ac:dyDescent="0.2"/>
    <row r="7496" ht="26.25" customHeight="1" x14ac:dyDescent="0.2"/>
    <row r="7497" ht="26.25" customHeight="1" x14ac:dyDescent="0.2"/>
    <row r="7498" ht="26.25" customHeight="1" x14ac:dyDescent="0.2"/>
    <row r="7499" ht="26.25" customHeight="1" x14ac:dyDescent="0.2"/>
    <row r="7500" ht="26.25" customHeight="1" x14ac:dyDescent="0.2"/>
    <row r="7501" ht="26.25" customHeight="1" x14ac:dyDescent="0.2"/>
    <row r="7502" ht="26.25" customHeight="1" x14ac:dyDescent="0.2"/>
    <row r="7503" ht="26.25" customHeight="1" x14ac:dyDescent="0.2"/>
    <row r="7504" ht="26.25" customHeight="1" x14ac:dyDescent="0.2"/>
    <row r="7505" ht="26.25" customHeight="1" x14ac:dyDescent="0.2"/>
    <row r="7506" ht="26.25" customHeight="1" x14ac:dyDescent="0.2"/>
    <row r="7507" ht="26.25" customHeight="1" x14ac:dyDescent="0.2"/>
    <row r="7508" ht="26.25" customHeight="1" x14ac:dyDescent="0.2"/>
    <row r="7509" ht="26.25" customHeight="1" x14ac:dyDescent="0.2"/>
    <row r="7510" ht="26.25" customHeight="1" x14ac:dyDescent="0.2"/>
    <row r="7511" ht="26.25" customHeight="1" x14ac:dyDescent="0.2"/>
    <row r="7512" ht="26.25" customHeight="1" x14ac:dyDescent="0.2"/>
    <row r="7513" ht="26.25" customHeight="1" x14ac:dyDescent="0.2"/>
    <row r="7514" ht="26.25" customHeight="1" x14ac:dyDescent="0.2"/>
    <row r="7515" ht="26.25" customHeight="1" x14ac:dyDescent="0.2"/>
    <row r="7516" ht="26.25" customHeight="1" x14ac:dyDescent="0.2"/>
    <row r="7517" ht="26.25" customHeight="1" x14ac:dyDescent="0.2"/>
    <row r="7518" ht="26.25" customHeight="1" x14ac:dyDescent="0.2"/>
    <row r="7519" ht="26.25" customHeight="1" x14ac:dyDescent="0.2"/>
    <row r="7520" ht="26.25" customHeight="1" x14ac:dyDescent="0.2"/>
    <row r="7521" ht="26.25" customHeight="1" x14ac:dyDescent="0.2"/>
    <row r="7522" ht="26.25" customHeight="1" x14ac:dyDescent="0.2"/>
    <row r="7523" ht="26.25" customHeight="1" x14ac:dyDescent="0.2"/>
    <row r="7524" ht="26.25" customHeight="1" x14ac:dyDescent="0.2"/>
    <row r="7525" ht="26.25" customHeight="1" x14ac:dyDescent="0.2"/>
    <row r="7526" ht="26.25" customHeight="1" x14ac:dyDescent="0.2"/>
    <row r="7527" ht="26.25" customHeight="1" x14ac:dyDescent="0.2"/>
    <row r="7528" ht="26.25" customHeight="1" x14ac:dyDescent="0.2"/>
    <row r="7529" ht="26.25" customHeight="1" x14ac:dyDescent="0.2"/>
    <row r="7530" ht="26.25" customHeight="1" x14ac:dyDescent="0.2"/>
    <row r="7531" ht="26.25" customHeight="1" x14ac:dyDescent="0.2"/>
    <row r="7532" ht="26.25" customHeight="1" x14ac:dyDescent="0.2"/>
    <row r="7533" ht="26.25" customHeight="1" x14ac:dyDescent="0.2"/>
    <row r="7534" ht="26.25" customHeight="1" x14ac:dyDescent="0.2"/>
    <row r="7535" ht="26.25" customHeight="1" x14ac:dyDescent="0.2"/>
    <row r="7536" ht="26.25" customHeight="1" x14ac:dyDescent="0.2"/>
    <row r="7537" ht="26.25" customHeight="1" x14ac:dyDescent="0.2"/>
    <row r="7538" ht="26.25" customHeight="1" x14ac:dyDescent="0.2"/>
    <row r="7539" ht="26.25" customHeight="1" x14ac:dyDescent="0.2"/>
    <row r="7540" ht="26.25" customHeight="1" x14ac:dyDescent="0.2"/>
    <row r="7541" ht="26.25" customHeight="1" x14ac:dyDescent="0.2"/>
    <row r="7542" ht="26.25" customHeight="1" x14ac:dyDescent="0.2"/>
    <row r="7543" ht="26.25" customHeight="1" x14ac:dyDescent="0.2"/>
    <row r="7544" ht="26.25" customHeight="1" x14ac:dyDescent="0.2"/>
    <row r="7545" ht="26.25" customHeight="1" x14ac:dyDescent="0.2"/>
    <row r="7546" ht="26.25" customHeight="1" x14ac:dyDescent="0.2"/>
    <row r="7547" ht="26.25" customHeight="1" x14ac:dyDescent="0.2"/>
    <row r="7548" ht="26.25" customHeight="1" x14ac:dyDescent="0.2"/>
    <row r="7549" ht="26.25" customHeight="1" x14ac:dyDescent="0.2"/>
    <row r="7550" ht="26.25" customHeight="1" x14ac:dyDescent="0.2"/>
    <row r="7551" ht="26.25" customHeight="1" x14ac:dyDescent="0.2"/>
    <row r="7552" ht="26.25" customHeight="1" x14ac:dyDescent="0.2"/>
    <row r="7553" ht="26.25" customHeight="1" x14ac:dyDescent="0.2"/>
    <row r="7554" ht="26.25" customHeight="1" x14ac:dyDescent="0.2"/>
    <row r="7555" ht="26.25" customHeight="1" x14ac:dyDescent="0.2"/>
    <row r="7556" ht="26.25" customHeight="1" x14ac:dyDescent="0.2"/>
    <row r="7557" ht="26.25" customHeight="1" x14ac:dyDescent="0.2"/>
    <row r="7558" ht="26.25" customHeight="1" x14ac:dyDescent="0.2"/>
    <row r="7559" ht="26.25" customHeight="1" x14ac:dyDescent="0.2"/>
    <row r="7560" ht="26.25" customHeight="1" x14ac:dyDescent="0.2"/>
    <row r="7561" ht="26.25" customHeight="1" x14ac:dyDescent="0.2"/>
    <row r="7562" ht="26.25" customHeight="1" x14ac:dyDescent="0.2"/>
    <row r="7563" ht="26.25" customHeight="1" x14ac:dyDescent="0.2"/>
    <row r="7564" ht="26.25" customHeight="1" x14ac:dyDescent="0.2"/>
    <row r="7565" ht="26.25" customHeight="1" x14ac:dyDescent="0.2"/>
    <row r="7566" ht="26.25" customHeight="1" x14ac:dyDescent="0.2"/>
    <row r="7567" ht="26.25" customHeight="1" x14ac:dyDescent="0.2"/>
    <row r="7568" ht="26.25" customHeight="1" x14ac:dyDescent="0.2"/>
    <row r="7569" ht="26.25" customHeight="1" x14ac:dyDescent="0.2"/>
    <row r="7570" ht="26.25" customHeight="1" x14ac:dyDescent="0.2"/>
    <row r="7571" ht="26.25" customHeight="1" x14ac:dyDescent="0.2"/>
    <row r="7572" ht="26.25" customHeight="1" x14ac:dyDescent="0.2"/>
    <row r="7573" ht="26.25" customHeight="1" x14ac:dyDescent="0.2"/>
    <row r="7574" ht="26.25" customHeight="1" x14ac:dyDescent="0.2"/>
    <row r="7575" ht="26.25" customHeight="1" x14ac:dyDescent="0.2"/>
    <row r="7576" ht="26.25" customHeight="1" x14ac:dyDescent="0.2"/>
    <row r="7577" ht="26.25" customHeight="1" x14ac:dyDescent="0.2"/>
    <row r="7578" ht="26.25" customHeight="1" x14ac:dyDescent="0.2"/>
    <row r="7579" ht="26.25" customHeight="1" x14ac:dyDescent="0.2"/>
    <row r="7580" ht="26.25" customHeight="1" x14ac:dyDescent="0.2"/>
    <row r="7581" ht="26.25" customHeight="1" x14ac:dyDescent="0.2"/>
    <row r="7582" ht="26.25" customHeight="1" x14ac:dyDescent="0.2"/>
    <row r="7583" ht="26.25" customHeight="1" x14ac:dyDescent="0.2"/>
    <row r="7584" ht="26.25" customHeight="1" x14ac:dyDescent="0.2"/>
    <row r="7585" ht="26.25" customHeight="1" x14ac:dyDescent="0.2"/>
    <row r="7586" ht="26.25" customHeight="1" x14ac:dyDescent="0.2"/>
    <row r="7587" ht="26.25" customHeight="1" x14ac:dyDescent="0.2"/>
    <row r="7588" ht="26.25" customHeight="1" x14ac:dyDescent="0.2"/>
    <row r="7589" ht="26.25" customHeight="1" x14ac:dyDescent="0.2"/>
    <row r="7590" ht="26.25" customHeight="1" x14ac:dyDescent="0.2"/>
    <row r="7591" ht="26.25" customHeight="1" x14ac:dyDescent="0.2"/>
    <row r="7592" ht="26.25" customHeight="1" x14ac:dyDescent="0.2"/>
    <row r="7593" ht="26.25" customHeight="1" x14ac:dyDescent="0.2"/>
    <row r="7594" ht="26.25" customHeight="1" x14ac:dyDescent="0.2"/>
    <row r="7595" ht="26.25" customHeight="1" x14ac:dyDescent="0.2"/>
    <row r="7596" ht="26.25" customHeight="1" x14ac:dyDescent="0.2"/>
    <row r="7597" ht="26.25" customHeight="1" x14ac:dyDescent="0.2"/>
    <row r="7598" ht="26.25" customHeight="1" x14ac:dyDescent="0.2"/>
    <row r="7599" ht="26.25" customHeight="1" x14ac:dyDescent="0.2"/>
    <row r="7600" ht="26.25" customHeight="1" x14ac:dyDescent="0.2"/>
    <row r="7601" ht="26.25" customHeight="1" x14ac:dyDescent="0.2"/>
    <row r="7602" ht="26.25" customHeight="1" x14ac:dyDescent="0.2"/>
    <row r="7603" ht="26.25" customHeight="1" x14ac:dyDescent="0.2"/>
    <row r="7604" ht="26.25" customHeight="1" x14ac:dyDescent="0.2"/>
    <row r="7605" ht="26.25" customHeight="1" x14ac:dyDescent="0.2"/>
    <row r="7606" ht="26.25" customHeight="1" x14ac:dyDescent="0.2"/>
    <row r="7607" ht="26.25" customHeight="1" x14ac:dyDescent="0.2"/>
    <row r="7608" ht="26.25" customHeight="1" x14ac:dyDescent="0.2"/>
    <row r="7609" ht="26.25" customHeight="1" x14ac:dyDescent="0.2"/>
    <row r="7610" ht="26.25" customHeight="1" x14ac:dyDescent="0.2"/>
    <row r="7611" ht="26.25" customHeight="1" x14ac:dyDescent="0.2"/>
    <row r="7612" ht="26.25" customHeight="1" x14ac:dyDescent="0.2"/>
    <row r="7613" ht="26.25" customHeight="1" x14ac:dyDescent="0.2"/>
    <row r="7614" ht="26.25" customHeight="1" x14ac:dyDescent="0.2"/>
    <row r="7615" ht="26.25" customHeight="1" x14ac:dyDescent="0.2"/>
    <row r="7616" ht="26.25" customHeight="1" x14ac:dyDescent="0.2"/>
    <row r="7617" ht="26.25" customHeight="1" x14ac:dyDescent="0.2"/>
    <row r="7618" ht="26.25" customHeight="1" x14ac:dyDescent="0.2"/>
    <row r="7619" ht="26.25" customHeight="1" x14ac:dyDescent="0.2"/>
    <row r="7620" ht="26.25" customHeight="1" x14ac:dyDescent="0.2"/>
    <row r="7621" ht="26.25" customHeight="1" x14ac:dyDescent="0.2"/>
    <row r="7622" ht="26.25" customHeight="1" x14ac:dyDescent="0.2"/>
    <row r="7623" ht="26.25" customHeight="1" x14ac:dyDescent="0.2"/>
    <row r="7624" ht="26.25" customHeight="1" x14ac:dyDescent="0.2"/>
    <row r="7625" ht="26.25" customHeight="1" x14ac:dyDescent="0.2"/>
    <row r="7626" ht="26.25" customHeight="1" x14ac:dyDescent="0.2"/>
    <row r="7627" ht="26.25" customHeight="1" x14ac:dyDescent="0.2"/>
    <row r="7628" ht="26.25" customHeight="1" x14ac:dyDescent="0.2"/>
    <row r="7629" ht="26.25" customHeight="1" x14ac:dyDescent="0.2"/>
    <row r="7630" ht="26.25" customHeight="1" x14ac:dyDescent="0.2"/>
    <row r="7631" ht="26.25" customHeight="1" x14ac:dyDescent="0.2"/>
    <row r="7632" ht="26.25" customHeight="1" x14ac:dyDescent="0.2"/>
    <row r="7633" ht="26.25" customHeight="1" x14ac:dyDescent="0.2"/>
    <row r="7634" ht="26.25" customHeight="1" x14ac:dyDescent="0.2"/>
    <row r="7635" ht="26.25" customHeight="1" x14ac:dyDescent="0.2"/>
    <row r="7636" ht="26.25" customHeight="1" x14ac:dyDescent="0.2"/>
    <row r="7637" ht="26.25" customHeight="1" x14ac:dyDescent="0.2"/>
    <row r="7638" ht="26.25" customHeight="1" x14ac:dyDescent="0.2"/>
    <row r="7639" ht="26.25" customHeight="1" x14ac:dyDescent="0.2"/>
    <row r="7640" ht="26.25" customHeight="1" x14ac:dyDescent="0.2"/>
    <row r="7641" ht="26.25" customHeight="1" x14ac:dyDescent="0.2"/>
    <row r="7642" ht="26.25" customHeight="1" x14ac:dyDescent="0.2"/>
    <row r="7643" ht="26.25" customHeight="1" x14ac:dyDescent="0.2"/>
    <row r="7644" ht="26.25" customHeight="1" x14ac:dyDescent="0.2"/>
    <row r="7645" ht="26.25" customHeight="1" x14ac:dyDescent="0.2"/>
    <row r="7646" ht="26.25" customHeight="1" x14ac:dyDescent="0.2"/>
    <row r="7647" ht="26.25" customHeight="1" x14ac:dyDescent="0.2"/>
    <row r="7648" ht="26.25" customHeight="1" x14ac:dyDescent="0.2"/>
    <row r="7649" ht="26.25" customHeight="1" x14ac:dyDescent="0.2"/>
    <row r="7650" ht="26.25" customHeight="1" x14ac:dyDescent="0.2"/>
    <row r="7651" ht="26.25" customHeight="1" x14ac:dyDescent="0.2"/>
    <row r="7652" ht="26.25" customHeight="1" x14ac:dyDescent="0.2"/>
    <row r="7653" ht="26.25" customHeight="1" x14ac:dyDescent="0.2"/>
    <row r="7654" ht="26.25" customHeight="1" x14ac:dyDescent="0.2"/>
    <row r="7655" ht="26.25" customHeight="1" x14ac:dyDescent="0.2"/>
    <row r="7656" ht="26.25" customHeight="1" x14ac:dyDescent="0.2"/>
    <row r="7657" ht="26.25" customHeight="1" x14ac:dyDescent="0.2"/>
    <row r="7658" ht="26.25" customHeight="1" x14ac:dyDescent="0.2"/>
    <row r="7659" ht="26.25" customHeight="1" x14ac:dyDescent="0.2"/>
    <row r="7660" ht="26.25" customHeight="1" x14ac:dyDescent="0.2"/>
    <row r="7661" ht="26.25" customHeight="1" x14ac:dyDescent="0.2"/>
    <row r="7662" ht="26.25" customHeight="1" x14ac:dyDescent="0.2"/>
    <row r="7663" ht="26.25" customHeight="1" x14ac:dyDescent="0.2"/>
    <row r="7664" ht="26.25" customHeight="1" x14ac:dyDescent="0.2"/>
    <row r="7665" ht="26.25" customHeight="1" x14ac:dyDescent="0.2"/>
    <row r="7666" ht="26.25" customHeight="1" x14ac:dyDescent="0.2"/>
    <row r="7667" ht="26.25" customHeight="1" x14ac:dyDescent="0.2"/>
    <row r="7668" ht="26.25" customHeight="1" x14ac:dyDescent="0.2"/>
    <row r="7669" ht="26.25" customHeight="1" x14ac:dyDescent="0.2"/>
    <row r="7670" ht="26.25" customHeight="1" x14ac:dyDescent="0.2"/>
    <row r="7671" ht="26.25" customHeight="1" x14ac:dyDescent="0.2"/>
    <row r="7672" ht="26.25" customHeight="1" x14ac:dyDescent="0.2"/>
    <row r="7673" ht="26.25" customHeight="1" x14ac:dyDescent="0.2"/>
    <row r="7674" ht="26.25" customHeight="1" x14ac:dyDescent="0.2"/>
    <row r="7675" ht="26.25" customHeight="1" x14ac:dyDescent="0.2"/>
    <row r="7676" ht="26.25" customHeight="1" x14ac:dyDescent="0.2"/>
    <row r="7677" ht="26.25" customHeight="1" x14ac:dyDescent="0.2"/>
    <row r="7678" ht="26.25" customHeight="1" x14ac:dyDescent="0.2"/>
    <row r="7679" ht="26.25" customHeight="1" x14ac:dyDescent="0.2"/>
    <row r="7680" ht="26.25" customHeight="1" x14ac:dyDescent="0.2"/>
    <row r="7681" ht="26.25" customHeight="1" x14ac:dyDescent="0.2"/>
    <row r="7682" ht="26.25" customHeight="1" x14ac:dyDescent="0.2"/>
    <row r="7683" ht="26.25" customHeight="1" x14ac:dyDescent="0.2"/>
    <row r="7684" ht="26.25" customHeight="1" x14ac:dyDescent="0.2"/>
    <row r="7685" ht="26.25" customHeight="1" x14ac:dyDescent="0.2"/>
    <row r="7686" ht="26.25" customHeight="1" x14ac:dyDescent="0.2"/>
    <row r="7687" ht="26.25" customHeight="1" x14ac:dyDescent="0.2"/>
    <row r="7688" ht="26.25" customHeight="1" x14ac:dyDescent="0.2"/>
    <row r="7689" ht="26.25" customHeight="1" x14ac:dyDescent="0.2"/>
    <row r="7690" ht="26.25" customHeight="1" x14ac:dyDescent="0.2"/>
    <row r="7691" ht="26.25" customHeight="1" x14ac:dyDescent="0.2"/>
    <row r="7692" ht="26.25" customHeight="1" x14ac:dyDescent="0.2"/>
    <row r="7693" ht="26.25" customHeight="1" x14ac:dyDescent="0.2"/>
    <row r="7694" ht="26.25" customHeight="1" x14ac:dyDescent="0.2"/>
    <row r="7695" ht="26.25" customHeight="1" x14ac:dyDescent="0.2"/>
    <row r="7696" ht="26.25" customHeight="1" x14ac:dyDescent="0.2"/>
    <row r="7697" ht="26.25" customHeight="1" x14ac:dyDescent="0.2"/>
    <row r="7698" ht="26.25" customHeight="1" x14ac:dyDescent="0.2"/>
    <row r="7699" ht="26.25" customHeight="1" x14ac:dyDescent="0.2"/>
    <row r="7700" ht="26.25" customHeight="1" x14ac:dyDescent="0.2"/>
    <row r="7701" ht="26.25" customHeight="1" x14ac:dyDescent="0.2"/>
    <row r="7702" ht="26.25" customHeight="1" x14ac:dyDescent="0.2"/>
    <row r="7703" ht="26.25" customHeight="1" x14ac:dyDescent="0.2"/>
    <row r="7704" ht="26.25" customHeight="1" x14ac:dyDescent="0.2"/>
    <row r="7705" ht="26.25" customHeight="1" x14ac:dyDescent="0.2"/>
    <row r="7706" ht="26.25" customHeight="1" x14ac:dyDescent="0.2"/>
    <row r="7707" ht="26.25" customHeight="1" x14ac:dyDescent="0.2"/>
    <row r="7708" ht="26.25" customHeight="1" x14ac:dyDescent="0.2"/>
    <row r="7709" ht="26.25" customHeight="1" x14ac:dyDescent="0.2"/>
    <row r="7710" ht="26.25" customHeight="1" x14ac:dyDescent="0.2"/>
    <row r="7711" ht="26.25" customHeight="1" x14ac:dyDescent="0.2"/>
    <row r="7712" ht="26.25" customHeight="1" x14ac:dyDescent="0.2"/>
    <row r="7713" ht="26.25" customHeight="1" x14ac:dyDescent="0.2"/>
    <row r="7714" ht="26.25" customHeight="1" x14ac:dyDescent="0.2"/>
    <row r="7715" ht="26.25" customHeight="1" x14ac:dyDescent="0.2"/>
    <row r="7716" ht="26.25" customHeight="1" x14ac:dyDescent="0.2"/>
    <row r="7717" ht="26.25" customHeight="1" x14ac:dyDescent="0.2"/>
    <row r="7718" ht="26.25" customHeight="1" x14ac:dyDescent="0.2"/>
    <row r="7719" ht="26.25" customHeight="1" x14ac:dyDescent="0.2"/>
    <row r="7720" ht="26.25" customHeight="1" x14ac:dyDescent="0.2"/>
    <row r="7721" ht="26.25" customHeight="1" x14ac:dyDescent="0.2"/>
    <row r="7722" ht="26.25" customHeight="1" x14ac:dyDescent="0.2"/>
    <row r="7723" ht="26.25" customHeight="1" x14ac:dyDescent="0.2"/>
    <row r="7724" ht="26.25" customHeight="1" x14ac:dyDescent="0.2"/>
    <row r="7725" ht="26.25" customHeight="1" x14ac:dyDescent="0.2"/>
    <row r="7726" ht="26.25" customHeight="1" x14ac:dyDescent="0.2"/>
    <row r="7727" ht="26.25" customHeight="1" x14ac:dyDescent="0.2"/>
    <row r="7728" ht="26.25" customHeight="1" x14ac:dyDescent="0.2"/>
    <row r="7729" ht="26.25" customHeight="1" x14ac:dyDescent="0.2"/>
    <row r="7730" ht="26.25" customHeight="1" x14ac:dyDescent="0.2"/>
    <row r="7731" ht="26.25" customHeight="1" x14ac:dyDescent="0.2"/>
    <row r="7732" ht="26.25" customHeight="1" x14ac:dyDescent="0.2"/>
    <row r="7733" ht="26.25" customHeight="1" x14ac:dyDescent="0.2"/>
    <row r="7734" ht="26.25" customHeight="1" x14ac:dyDescent="0.2"/>
    <row r="7735" ht="26.25" customHeight="1" x14ac:dyDescent="0.2"/>
    <row r="7736" ht="26.25" customHeight="1" x14ac:dyDescent="0.2"/>
    <row r="7737" ht="26.25" customHeight="1" x14ac:dyDescent="0.2"/>
    <row r="7738" ht="26.25" customHeight="1" x14ac:dyDescent="0.2"/>
    <row r="7739" ht="26.25" customHeight="1" x14ac:dyDescent="0.2"/>
    <row r="7740" ht="26.25" customHeight="1" x14ac:dyDescent="0.2"/>
    <row r="7741" ht="26.25" customHeight="1" x14ac:dyDescent="0.2"/>
    <row r="7742" ht="26.25" customHeight="1" x14ac:dyDescent="0.2"/>
    <row r="7743" ht="26.25" customHeight="1" x14ac:dyDescent="0.2"/>
    <row r="7744" ht="26.25" customHeight="1" x14ac:dyDescent="0.2"/>
    <row r="7745" ht="26.25" customHeight="1" x14ac:dyDescent="0.2"/>
    <row r="7746" ht="26.25" customHeight="1" x14ac:dyDescent="0.2"/>
    <row r="7747" ht="26.25" customHeight="1" x14ac:dyDescent="0.2"/>
    <row r="7748" ht="26.25" customHeight="1" x14ac:dyDescent="0.2"/>
    <row r="7749" ht="26.25" customHeight="1" x14ac:dyDescent="0.2"/>
    <row r="7750" ht="26.25" customHeight="1" x14ac:dyDescent="0.2"/>
    <row r="7751" ht="26.25" customHeight="1" x14ac:dyDescent="0.2"/>
    <row r="7752" ht="26.25" customHeight="1" x14ac:dyDescent="0.2"/>
    <row r="7753" ht="26.25" customHeight="1" x14ac:dyDescent="0.2"/>
    <row r="7754" ht="26.25" customHeight="1" x14ac:dyDescent="0.2"/>
    <row r="7755" ht="26.25" customHeight="1" x14ac:dyDescent="0.2"/>
    <row r="7756" ht="26.25" customHeight="1" x14ac:dyDescent="0.2"/>
    <row r="7757" ht="26.25" customHeight="1" x14ac:dyDescent="0.2"/>
    <row r="7758" ht="26.25" customHeight="1" x14ac:dyDescent="0.2"/>
    <row r="7759" ht="26.25" customHeight="1" x14ac:dyDescent="0.2"/>
    <row r="7760" ht="26.25" customHeight="1" x14ac:dyDescent="0.2"/>
    <row r="7761" ht="26.25" customHeight="1" x14ac:dyDescent="0.2"/>
    <row r="7762" ht="26.25" customHeight="1" x14ac:dyDescent="0.2"/>
    <row r="7763" ht="26.25" customHeight="1" x14ac:dyDescent="0.2"/>
    <row r="7764" ht="26.25" customHeight="1" x14ac:dyDescent="0.2"/>
    <row r="7765" ht="26.25" customHeight="1" x14ac:dyDescent="0.2"/>
    <row r="7766" ht="26.25" customHeight="1" x14ac:dyDescent="0.2"/>
    <row r="7767" ht="26.25" customHeight="1" x14ac:dyDescent="0.2"/>
    <row r="7768" ht="26.25" customHeight="1" x14ac:dyDescent="0.2"/>
    <row r="7769" ht="26.25" customHeight="1" x14ac:dyDescent="0.2"/>
    <row r="7770" ht="26.25" customHeight="1" x14ac:dyDescent="0.2"/>
    <row r="7771" ht="26.25" customHeight="1" x14ac:dyDescent="0.2"/>
    <row r="7772" ht="26.25" customHeight="1" x14ac:dyDescent="0.2"/>
    <row r="7773" ht="26.25" customHeight="1" x14ac:dyDescent="0.2"/>
    <row r="7774" ht="26.25" customHeight="1" x14ac:dyDescent="0.2"/>
    <row r="7775" ht="26.25" customHeight="1" x14ac:dyDescent="0.2"/>
    <row r="7776" ht="26.25" customHeight="1" x14ac:dyDescent="0.2"/>
    <row r="7777" ht="26.25" customHeight="1" x14ac:dyDescent="0.2"/>
    <row r="7778" ht="26.25" customHeight="1" x14ac:dyDescent="0.2"/>
    <row r="7779" ht="26.25" customHeight="1" x14ac:dyDescent="0.2"/>
    <row r="7780" ht="26.25" customHeight="1" x14ac:dyDescent="0.2"/>
    <row r="7781" ht="26.25" customHeight="1" x14ac:dyDescent="0.2"/>
    <row r="7782" ht="26.25" customHeight="1" x14ac:dyDescent="0.2"/>
    <row r="7783" ht="26.25" customHeight="1" x14ac:dyDescent="0.2"/>
    <row r="7784" ht="26.25" customHeight="1" x14ac:dyDescent="0.2"/>
    <row r="7785" ht="26.25" customHeight="1" x14ac:dyDescent="0.2"/>
    <row r="7786" ht="26.25" customHeight="1" x14ac:dyDescent="0.2"/>
    <row r="7787" ht="26.25" customHeight="1" x14ac:dyDescent="0.2"/>
    <row r="7788" ht="26.25" customHeight="1" x14ac:dyDescent="0.2"/>
    <row r="7789" ht="26.25" customHeight="1" x14ac:dyDescent="0.2"/>
    <row r="7790" ht="26.25" customHeight="1" x14ac:dyDescent="0.2"/>
    <row r="7791" ht="26.25" customHeight="1" x14ac:dyDescent="0.2"/>
    <row r="7792" ht="26.25" customHeight="1" x14ac:dyDescent="0.2"/>
    <row r="7793" ht="26.25" customHeight="1" x14ac:dyDescent="0.2"/>
    <row r="7794" ht="26.25" customHeight="1" x14ac:dyDescent="0.2"/>
    <row r="7795" ht="26.25" customHeight="1" x14ac:dyDescent="0.2"/>
    <row r="7796" ht="26.25" customHeight="1" x14ac:dyDescent="0.2"/>
    <row r="7797" ht="26.25" customHeight="1" x14ac:dyDescent="0.2"/>
    <row r="7798" ht="26.25" customHeight="1" x14ac:dyDescent="0.2"/>
    <row r="7799" ht="26.25" customHeight="1" x14ac:dyDescent="0.2"/>
    <row r="7800" ht="26.25" customHeight="1" x14ac:dyDescent="0.2"/>
    <row r="7801" ht="26.25" customHeight="1" x14ac:dyDescent="0.2"/>
    <row r="7802" ht="26.25" customHeight="1" x14ac:dyDescent="0.2"/>
    <row r="7803" ht="26.25" customHeight="1" x14ac:dyDescent="0.2"/>
    <row r="7804" ht="26.25" customHeight="1" x14ac:dyDescent="0.2"/>
    <row r="7805" ht="26.25" customHeight="1" x14ac:dyDescent="0.2"/>
    <row r="7806" ht="26.25" customHeight="1" x14ac:dyDescent="0.2"/>
    <row r="7807" ht="26.25" customHeight="1" x14ac:dyDescent="0.2"/>
    <row r="7808" ht="26.25" customHeight="1" x14ac:dyDescent="0.2"/>
    <row r="7809" ht="26.25" customHeight="1" x14ac:dyDescent="0.2"/>
    <row r="7810" ht="26.25" customHeight="1" x14ac:dyDescent="0.2"/>
    <row r="7811" ht="26.25" customHeight="1" x14ac:dyDescent="0.2"/>
    <row r="7812" ht="26.25" customHeight="1" x14ac:dyDescent="0.2"/>
    <row r="7813" ht="26.25" customHeight="1" x14ac:dyDescent="0.2"/>
    <row r="7814" ht="26.25" customHeight="1" x14ac:dyDescent="0.2"/>
    <row r="7815" ht="26.25" customHeight="1" x14ac:dyDescent="0.2"/>
    <row r="7816" ht="26.25" customHeight="1" x14ac:dyDescent="0.2"/>
    <row r="7817" ht="26.25" customHeight="1" x14ac:dyDescent="0.2"/>
    <row r="7818" ht="26.25" customHeight="1" x14ac:dyDescent="0.2"/>
    <row r="7819" ht="26.25" customHeight="1" x14ac:dyDescent="0.2"/>
    <row r="7820" ht="26.25" customHeight="1" x14ac:dyDescent="0.2"/>
    <row r="7821" ht="26.25" customHeight="1" x14ac:dyDescent="0.2"/>
    <row r="7822" ht="26.25" customHeight="1" x14ac:dyDescent="0.2"/>
    <row r="7823" ht="26.25" customHeight="1" x14ac:dyDescent="0.2"/>
    <row r="7824" ht="26.25" customHeight="1" x14ac:dyDescent="0.2"/>
    <row r="7825" ht="26.25" customHeight="1" x14ac:dyDescent="0.2"/>
    <row r="7826" ht="26.25" customHeight="1" x14ac:dyDescent="0.2"/>
    <row r="7827" ht="26.25" customHeight="1" x14ac:dyDescent="0.2"/>
    <row r="7828" ht="26.25" customHeight="1" x14ac:dyDescent="0.2"/>
    <row r="7829" ht="26.25" customHeight="1" x14ac:dyDescent="0.2"/>
    <row r="7830" ht="26.25" customHeight="1" x14ac:dyDescent="0.2"/>
    <row r="7831" ht="26.25" customHeight="1" x14ac:dyDescent="0.2"/>
    <row r="7832" ht="26.25" customHeight="1" x14ac:dyDescent="0.2"/>
    <row r="7833" ht="26.25" customHeight="1" x14ac:dyDescent="0.2"/>
    <row r="7834" ht="26.25" customHeight="1" x14ac:dyDescent="0.2"/>
    <row r="7835" ht="26.25" customHeight="1" x14ac:dyDescent="0.2"/>
    <row r="7836" ht="26.25" customHeight="1" x14ac:dyDescent="0.2"/>
    <row r="7837" ht="26.25" customHeight="1" x14ac:dyDescent="0.2"/>
    <row r="7838" ht="26.25" customHeight="1" x14ac:dyDescent="0.2"/>
    <row r="7839" ht="26.25" customHeight="1" x14ac:dyDescent="0.2"/>
    <row r="7840" ht="26.25" customHeight="1" x14ac:dyDescent="0.2"/>
    <row r="7841" ht="26.25" customHeight="1" x14ac:dyDescent="0.2"/>
    <row r="7842" ht="26.25" customHeight="1" x14ac:dyDescent="0.2"/>
    <row r="7843" ht="26.25" customHeight="1" x14ac:dyDescent="0.2"/>
    <row r="7844" ht="26.25" customHeight="1" x14ac:dyDescent="0.2"/>
    <row r="7845" ht="26.25" customHeight="1" x14ac:dyDescent="0.2"/>
    <row r="7846" ht="26.25" customHeight="1" x14ac:dyDescent="0.2"/>
    <row r="7847" ht="26.25" customHeight="1" x14ac:dyDescent="0.2"/>
    <row r="7848" ht="26.25" customHeight="1" x14ac:dyDescent="0.2"/>
    <row r="7849" ht="26.25" customHeight="1" x14ac:dyDescent="0.2"/>
    <row r="7850" ht="26.25" customHeight="1" x14ac:dyDescent="0.2"/>
    <row r="7851" ht="26.25" customHeight="1" x14ac:dyDescent="0.2"/>
    <row r="7852" ht="26.25" customHeight="1" x14ac:dyDescent="0.2"/>
    <row r="7853" ht="26.25" customHeight="1" x14ac:dyDescent="0.2"/>
    <row r="7854" ht="26.25" customHeight="1" x14ac:dyDescent="0.2"/>
    <row r="7855" ht="26.25" customHeight="1" x14ac:dyDescent="0.2"/>
    <row r="7856" ht="26.25" customHeight="1" x14ac:dyDescent="0.2"/>
    <row r="7857" ht="26.25" customHeight="1" x14ac:dyDescent="0.2"/>
    <row r="7858" ht="26.25" customHeight="1" x14ac:dyDescent="0.2"/>
    <row r="7859" ht="26.25" customHeight="1" x14ac:dyDescent="0.2"/>
    <row r="7860" ht="26.25" customHeight="1" x14ac:dyDescent="0.2"/>
    <row r="7861" ht="26.25" customHeight="1" x14ac:dyDescent="0.2"/>
    <row r="7862" ht="26.25" customHeight="1" x14ac:dyDescent="0.2"/>
    <row r="7863" ht="26.25" customHeight="1" x14ac:dyDescent="0.2"/>
    <row r="7864" ht="26.25" customHeight="1" x14ac:dyDescent="0.2"/>
    <row r="7865" ht="26.25" customHeight="1" x14ac:dyDescent="0.2"/>
    <row r="7866" ht="26.25" customHeight="1" x14ac:dyDescent="0.2"/>
    <row r="7867" ht="26.25" customHeight="1" x14ac:dyDescent="0.2"/>
    <row r="7868" ht="26.25" customHeight="1" x14ac:dyDescent="0.2"/>
    <row r="7869" ht="26.25" customHeight="1" x14ac:dyDescent="0.2"/>
    <row r="7870" ht="26.25" customHeight="1" x14ac:dyDescent="0.2"/>
    <row r="7871" ht="26.25" customHeight="1" x14ac:dyDescent="0.2"/>
    <row r="7872" ht="26.25" customHeight="1" x14ac:dyDescent="0.2"/>
    <row r="7873" ht="26.25" customHeight="1" x14ac:dyDescent="0.2"/>
    <row r="7874" ht="26.25" customHeight="1" x14ac:dyDescent="0.2"/>
    <row r="7875" ht="26.25" customHeight="1" x14ac:dyDescent="0.2"/>
    <row r="7876" ht="26.25" customHeight="1" x14ac:dyDescent="0.2"/>
    <row r="7877" ht="26.25" customHeight="1" x14ac:dyDescent="0.2"/>
    <row r="7878" ht="26.25" customHeight="1" x14ac:dyDescent="0.2"/>
    <row r="7879" ht="26.25" customHeight="1" x14ac:dyDescent="0.2"/>
    <row r="7880" ht="26.25" customHeight="1" x14ac:dyDescent="0.2"/>
    <row r="7881" ht="26.25" customHeight="1" x14ac:dyDescent="0.2"/>
    <row r="7882" ht="26.25" customHeight="1" x14ac:dyDescent="0.2"/>
    <row r="7883" ht="26.25" customHeight="1" x14ac:dyDescent="0.2"/>
    <row r="7884" ht="26.25" customHeight="1" x14ac:dyDescent="0.2"/>
    <row r="7885" ht="26.25" customHeight="1" x14ac:dyDescent="0.2"/>
    <row r="7886" ht="26.25" customHeight="1" x14ac:dyDescent="0.2"/>
    <row r="7887" ht="26.25" customHeight="1" x14ac:dyDescent="0.2"/>
    <row r="7888" ht="26.25" customHeight="1" x14ac:dyDescent="0.2"/>
    <row r="7889" ht="26.25" customHeight="1" x14ac:dyDescent="0.2"/>
    <row r="7890" ht="26.25" customHeight="1" x14ac:dyDescent="0.2"/>
    <row r="7891" ht="26.25" customHeight="1" x14ac:dyDescent="0.2"/>
    <row r="7892" ht="26.25" customHeight="1" x14ac:dyDescent="0.2"/>
    <row r="7893" ht="26.25" customHeight="1" x14ac:dyDescent="0.2"/>
    <row r="7894" ht="26.25" customHeight="1" x14ac:dyDescent="0.2"/>
    <row r="7895" ht="26.25" customHeight="1" x14ac:dyDescent="0.2"/>
    <row r="7896" ht="26.25" customHeight="1" x14ac:dyDescent="0.2"/>
    <row r="7897" ht="26.25" customHeight="1" x14ac:dyDescent="0.2"/>
    <row r="7898" ht="26.25" customHeight="1" x14ac:dyDescent="0.2"/>
    <row r="7899" ht="26.25" customHeight="1" x14ac:dyDescent="0.2"/>
    <row r="7900" ht="26.25" customHeight="1" x14ac:dyDescent="0.2"/>
    <row r="7901" ht="26.25" customHeight="1" x14ac:dyDescent="0.2"/>
    <row r="7902" ht="26.25" customHeight="1" x14ac:dyDescent="0.2"/>
    <row r="7903" ht="26.25" customHeight="1" x14ac:dyDescent="0.2"/>
    <row r="7904" ht="26.25" customHeight="1" x14ac:dyDescent="0.2"/>
    <row r="7905" ht="26.25" customHeight="1" x14ac:dyDescent="0.2"/>
    <row r="7906" ht="26.25" customHeight="1" x14ac:dyDescent="0.2"/>
    <row r="7907" ht="26.25" customHeight="1" x14ac:dyDescent="0.2"/>
    <row r="7908" ht="26.25" customHeight="1" x14ac:dyDescent="0.2"/>
    <row r="7909" ht="26.25" customHeight="1" x14ac:dyDescent="0.2"/>
    <row r="7910" ht="26.25" customHeight="1" x14ac:dyDescent="0.2"/>
    <row r="7911" ht="26.25" customHeight="1" x14ac:dyDescent="0.2"/>
    <row r="7912" ht="26.25" customHeight="1" x14ac:dyDescent="0.2"/>
    <row r="7913" ht="26.25" customHeight="1" x14ac:dyDescent="0.2"/>
    <row r="7914" ht="26.25" customHeight="1" x14ac:dyDescent="0.2"/>
    <row r="7915" ht="26.25" customHeight="1" x14ac:dyDescent="0.2"/>
    <row r="7916" ht="26.25" customHeight="1" x14ac:dyDescent="0.2"/>
    <row r="7917" ht="26.25" customHeight="1" x14ac:dyDescent="0.2"/>
    <row r="7918" ht="26.25" customHeight="1" x14ac:dyDescent="0.2"/>
    <row r="7919" ht="26.25" customHeight="1" x14ac:dyDescent="0.2"/>
    <row r="7920" ht="26.25" customHeight="1" x14ac:dyDescent="0.2"/>
    <row r="7921" ht="26.25" customHeight="1" x14ac:dyDescent="0.2"/>
    <row r="7922" ht="26.25" customHeight="1" x14ac:dyDescent="0.2"/>
    <row r="7923" ht="26.25" customHeight="1" x14ac:dyDescent="0.2"/>
    <row r="7924" ht="26.25" customHeight="1" x14ac:dyDescent="0.2"/>
    <row r="7925" ht="26.25" customHeight="1" x14ac:dyDescent="0.2"/>
    <row r="7926" ht="26.25" customHeight="1" x14ac:dyDescent="0.2"/>
    <row r="7927" ht="26.25" customHeight="1" x14ac:dyDescent="0.2"/>
    <row r="7928" ht="26.25" customHeight="1" x14ac:dyDescent="0.2"/>
    <row r="7929" ht="26.25" customHeight="1" x14ac:dyDescent="0.2"/>
    <row r="7930" ht="26.25" customHeight="1" x14ac:dyDescent="0.2"/>
    <row r="7931" ht="26.25" customHeight="1" x14ac:dyDescent="0.2"/>
    <row r="7932" ht="26.25" customHeight="1" x14ac:dyDescent="0.2"/>
    <row r="7933" ht="26.25" customHeight="1" x14ac:dyDescent="0.2"/>
    <row r="7934" ht="26.25" customHeight="1" x14ac:dyDescent="0.2"/>
    <row r="7935" ht="26.25" customHeight="1" x14ac:dyDescent="0.2"/>
    <row r="7936" ht="26.25" customHeight="1" x14ac:dyDescent="0.2"/>
    <row r="7937" ht="26.25" customHeight="1" x14ac:dyDescent="0.2"/>
    <row r="7938" ht="26.25" customHeight="1" x14ac:dyDescent="0.2"/>
    <row r="7939" ht="26.25" customHeight="1" x14ac:dyDescent="0.2"/>
    <row r="7940" ht="26.25" customHeight="1" x14ac:dyDescent="0.2"/>
    <row r="7941" ht="26.25" customHeight="1" x14ac:dyDescent="0.2"/>
    <row r="7942" ht="26.25" customHeight="1" x14ac:dyDescent="0.2"/>
    <row r="7943" ht="26.25" customHeight="1" x14ac:dyDescent="0.2"/>
    <row r="7944" ht="26.25" customHeight="1" x14ac:dyDescent="0.2"/>
    <row r="7945" ht="26.25" customHeight="1" x14ac:dyDescent="0.2"/>
    <row r="7946" ht="26.25" customHeight="1" x14ac:dyDescent="0.2"/>
    <row r="7947" ht="26.25" customHeight="1" x14ac:dyDescent="0.2"/>
    <row r="7948" ht="26.25" customHeight="1" x14ac:dyDescent="0.2"/>
    <row r="7949" ht="26.25" customHeight="1" x14ac:dyDescent="0.2"/>
    <row r="7950" ht="26.25" customHeight="1" x14ac:dyDescent="0.2"/>
    <row r="7951" ht="26.25" customHeight="1" x14ac:dyDescent="0.2"/>
    <row r="7952" ht="26.25" customHeight="1" x14ac:dyDescent="0.2"/>
    <row r="7953" ht="26.25" customHeight="1" x14ac:dyDescent="0.2"/>
    <row r="7954" ht="26.25" customHeight="1" x14ac:dyDescent="0.2"/>
    <row r="7955" ht="26.25" customHeight="1" x14ac:dyDescent="0.2"/>
    <row r="7956" ht="26.25" customHeight="1" x14ac:dyDescent="0.2"/>
    <row r="7957" ht="26.25" customHeight="1" x14ac:dyDescent="0.2"/>
    <row r="7958" ht="26.25" customHeight="1" x14ac:dyDescent="0.2"/>
    <row r="7959" ht="26.25" customHeight="1" x14ac:dyDescent="0.2"/>
    <row r="7960" ht="26.25" customHeight="1" x14ac:dyDescent="0.2"/>
    <row r="7961" ht="26.25" customHeight="1" x14ac:dyDescent="0.2"/>
    <row r="7962" ht="26.25" customHeight="1" x14ac:dyDescent="0.2"/>
    <row r="7963" ht="26.25" customHeight="1" x14ac:dyDescent="0.2"/>
    <row r="7964" ht="26.25" customHeight="1" x14ac:dyDescent="0.2"/>
    <row r="7965" ht="26.25" customHeight="1" x14ac:dyDescent="0.2"/>
    <row r="7966" ht="26.25" customHeight="1" x14ac:dyDescent="0.2"/>
    <row r="7967" ht="26.25" customHeight="1" x14ac:dyDescent="0.2"/>
    <row r="7968" ht="26.25" customHeight="1" x14ac:dyDescent="0.2"/>
    <row r="7969" ht="26.25" customHeight="1" x14ac:dyDescent="0.2"/>
    <row r="7970" ht="26.25" customHeight="1" x14ac:dyDescent="0.2"/>
    <row r="7971" ht="26.25" customHeight="1" x14ac:dyDescent="0.2"/>
    <row r="7972" ht="26.25" customHeight="1" x14ac:dyDescent="0.2"/>
    <row r="7973" ht="26.25" customHeight="1" x14ac:dyDescent="0.2"/>
    <row r="7974" ht="26.25" customHeight="1" x14ac:dyDescent="0.2"/>
    <row r="7975" ht="26.25" customHeight="1" x14ac:dyDescent="0.2"/>
    <row r="7976" ht="26.25" customHeight="1" x14ac:dyDescent="0.2"/>
    <row r="7977" ht="26.25" customHeight="1" x14ac:dyDescent="0.2"/>
    <row r="7978" ht="26.25" customHeight="1" x14ac:dyDescent="0.2"/>
    <row r="7979" ht="26.25" customHeight="1" x14ac:dyDescent="0.2"/>
    <row r="7980" ht="26.25" customHeight="1" x14ac:dyDescent="0.2"/>
    <row r="7981" ht="26.25" customHeight="1" x14ac:dyDescent="0.2"/>
    <row r="7982" ht="26.25" customHeight="1" x14ac:dyDescent="0.2"/>
    <row r="7983" ht="26.25" customHeight="1" x14ac:dyDescent="0.2"/>
    <row r="7984" ht="26.25" customHeight="1" x14ac:dyDescent="0.2"/>
    <row r="7985" ht="26.25" customHeight="1" x14ac:dyDescent="0.2"/>
    <row r="7986" ht="26.25" customHeight="1" x14ac:dyDescent="0.2"/>
    <row r="7987" ht="26.25" customHeight="1" x14ac:dyDescent="0.2"/>
    <row r="7988" ht="26.25" customHeight="1" x14ac:dyDescent="0.2"/>
    <row r="7989" ht="26.25" customHeight="1" x14ac:dyDescent="0.2"/>
    <row r="7990" ht="26.25" customHeight="1" x14ac:dyDescent="0.2"/>
    <row r="7991" ht="26.25" customHeight="1" x14ac:dyDescent="0.2"/>
    <row r="7992" ht="26.25" customHeight="1" x14ac:dyDescent="0.2"/>
    <row r="7993" ht="26.25" customHeight="1" x14ac:dyDescent="0.2"/>
    <row r="7994" ht="26.25" customHeight="1" x14ac:dyDescent="0.2"/>
    <row r="7995" ht="26.25" customHeight="1" x14ac:dyDescent="0.2"/>
    <row r="7996" ht="26.25" customHeight="1" x14ac:dyDescent="0.2"/>
    <row r="7997" ht="26.25" customHeight="1" x14ac:dyDescent="0.2"/>
    <row r="7998" ht="26.25" customHeight="1" x14ac:dyDescent="0.2"/>
    <row r="7999" ht="26.25" customHeight="1" x14ac:dyDescent="0.2"/>
    <row r="8000" ht="26.25" customHeight="1" x14ac:dyDescent="0.2"/>
    <row r="8001" ht="26.25" customHeight="1" x14ac:dyDescent="0.2"/>
    <row r="8002" ht="26.25" customHeight="1" x14ac:dyDescent="0.2"/>
    <row r="8003" ht="26.25" customHeight="1" x14ac:dyDescent="0.2"/>
    <row r="8004" ht="26.25" customHeight="1" x14ac:dyDescent="0.2"/>
    <row r="8005" ht="26.25" customHeight="1" x14ac:dyDescent="0.2"/>
    <row r="8006" ht="26.25" customHeight="1" x14ac:dyDescent="0.2"/>
    <row r="8007" ht="26.25" customHeight="1" x14ac:dyDescent="0.2"/>
    <row r="8008" ht="26.25" customHeight="1" x14ac:dyDescent="0.2"/>
    <row r="8009" ht="26.25" customHeight="1" x14ac:dyDescent="0.2"/>
    <row r="8010" ht="26.25" customHeight="1" x14ac:dyDescent="0.2"/>
    <row r="8011" ht="26.25" customHeight="1" x14ac:dyDescent="0.2"/>
    <row r="8012" ht="26.25" customHeight="1" x14ac:dyDescent="0.2"/>
    <row r="8013" ht="26.25" customHeight="1" x14ac:dyDescent="0.2"/>
    <row r="8014" ht="26.25" customHeight="1" x14ac:dyDescent="0.2"/>
    <row r="8015" ht="26.25" customHeight="1" x14ac:dyDescent="0.2"/>
    <row r="8016" ht="26.25" customHeight="1" x14ac:dyDescent="0.2"/>
    <row r="8017" ht="26.25" customHeight="1" x14ac:dyDescent="0.2"/>
    <row r="8018" ht="26.25" customHeight="1" x14ac:dyDescent="0.2"/>
    <row r="8019" ht="26.25" customHeight="1" x14ac:dyDescent="0.2"/>
    <row r="8020" ht="26.25" customHeight="1" x14ac:dyDescent="0.2"/>
    <row r="8021" ht="26.25" customHeight="1" x14ac:dyDescent="0.2"/>
    <row r="8022" ht="26.25" customHeight="1" x14ac:dyDescent="0.2"/>
    <row r="8023" ht="26.25" customHeight="1" x14ac:dyDescent="0.2"/>
    <row r="8024" ht="26.25" customHeight="1" x14ac:dyDescent="0.2"/>
    <row r="8025" ht="26.25" customHeight="1" x14ac:dyDescent="0.2"/>
    <row r="8026" ht="26.25" customHeight="1" x14ac:dyDescent="0.2"/>
    <row r="8027" ht="26.25" customHeight="1" x14ac:dyDescent="0.2"/>
    <row r="8028" ht="26.25" customHeight="1" x14ac:dyDescent="0.2"/>
    <row r="8029" ht="26.25" customHeight="1" x14ac:dyDescent="0.2"/>
    <row r="8030" ht="26.25" customHeight="1" x14ac:dyDescent="0.2"/>
    <row r="8031" ht="26.25" customHeight="1" x14ac:dyDescent="0.2"/>
    <row r="8032" ht="26.25" customHeight="1" x14ac:dyDescent="0.2"/>
    <row r="8033" ht="26.25" customHeight="1" x14ac:dyDescent="0.2"/>
    <row r="8034" ht="26.25" customHeight="1" x14ac:dyDescent="0.2"/>
    <row r="8035" ht="26.25" customHeight="1" x14ac:dyDescent="0.2"/>
    <row r="8036" ht="26.25" customHeight="1" x14ac:dyDescent="0.2"/>
    <row r="8037" ht="26.25" customHeight="1" x14ac:dyDescent="0.2"/>
    <row r="8038" ht="26.25" customHeight="1" x14ac:dyDescent="0.2"/>
    <row r="8039" ht="26.25" customHeight="1" x14ac:dyDescent="0.2"/>
    <row r="8040" ht="26.25" customHeight="1" x14ac:dyDescent="0.2"/>
    <row r="8041" ht="26.25" customHeight="1" x14ac:dyDescent="0.2"/>
    <row r="8042" ht="26.25" customHeight="1" x14ac:dyDescent="0.2"/>
    <row r="8043" ht="26.25" customHeight="1" x14ac:dyDescent="0.2"/>
    <row r="8044" ht="26.25" customHeight="1" x14ac:dyDescent="0.2"/>
    <row r="8045" ht="26.25" customHeight="1" x14ac:dyDescent="0.2"/>
    <row r="8046" ht="26.25" customHeight="1" x14ac:dyDescent="0.2"/>
    <row r="8047" ht="26.25" customHeight="1" x14ac:dyDescent="0.2"/>
    <row r="8048" ht="26.25" customHeight="1" x14ac:dyDescent="0.2"/>
  </sheetData>
  <sheetProtection formatCells="0" formatColumns="0" formatRows="0" insertColumns="0" insertRows="0" deleteRows="0" selectLockedCells="1"/>
  <protectedRanges>
    <protectedRange password="CAC3" sqref="F12:G12 B10:B11 D10:E11 C10" name="Sum_Repas1"/>
  </protectedRanges>
  <mergeCells count="16">
    <mergeCell ref="D7:E7"/>
    <mergeCell ref="B7:C7"/>
    <mergeCell ref="B2:E2"/>
    <mergeCell ref="C3:D3"/>
    <mergeCell ref="B4:C4"/>
    <mergeCell ref="D4:E4"/>
    <mergeCell ref="B6:C6"/>
    <mergeCell ref="D6:E6"/>
    <mergeCell ref="B5:C5"/>
    <mergeCell ref="D5:E5"/>
    <mergeCell ref="B36:E36"/>
    <mergeCell ref="B37:D37"/>
    <mergeCell ref="B13:E13"/>
    <mergeCell ref="B19:E20"/>
    <mergeCell ref="B34:D34"/>
    <mergeCell ref="B35:E35"/>
  </mergeCells>
  <dataValidations disablePrompts="1" count="2">
    <dataValidation type="list" allowBlank="1" showInputMessage="1" showErrorMessage="1" sqref="C11">
      <formula1>", ,Masculin,Féminin"</formula1>
    </dataValidation>
    <dataValidation type="list" allowBlank="1" showInputMessage="1" showErrorMessage="1" sqref="E11">
      <formula1>"Perte,Maintien,Prise"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0" r:id="rId4" name="Check Box 4">
              <controlPr defaultSize="0" autoFill="0" autoLine="0" autoPict="0">
                <anchor moveWithCells="1">
                  <from>
                    <xdr:col>2</xdr:col>
                    <xdr:colOff>114300</xdr:colOff>
                    <xdr:row>13</xdr:row>
                    <xdr:rowOff>9525</xdr:rowOff>
                  </from>
                  <to>
                    <xdr:col>2</xdr:col>
                    <xdr:colOff>1562100</xdr:colOff>
                    <xdr:row>13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Check Box 5">
              <controlPr defaultSize="0" autoFill="0" autoLine="0" autoPict="0">
                <anchor moveWithCells="1">
                  <from>
                    <xdr:col>2</xdr:col>
                    <xdr:colOff>114300</xdr:colOff>
                    <xdr:row>14</xdr:row>
                    <xdr:rowOff>9525</xdr:rowOff>
                  </from>
                  <to>
                    <xdr:col>2</xdr:col>
                    <xdr:colOff>1562100</xdr:colOff>
                    <xdr:row>14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6" name="Check Box 6">
              <controlPr defaultSize="0" autoFill="0" autoLine="0" autoPict="0">
                <anchor moveWithCells="1">
                  <from>
                    <xdr:col>2</xdr:col>
                    <xdr:colOff>114300</xdr:colOff>
                    <xdr:row>15</xdr:row>
                    <xdr:rowOff>9525</xdr:rowOff>
                  </from>
                  <to>
                    <xdr:col>2</xdr:col>
                    <xdr:colOff>1562100</xdr:colOff>
                    <xdr:row>15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7" name="Check Box 7">
              <controlPr defaultSize="0" autoFill="0" autoLine="0" autoPict="0">
                <anchor moveWithCells="1">
                  <from>
                    <xdr:col>2</xdr:col>
                    <xdr:colOff>114300</xdr:colOff>
                    <xdr:row>16</xdr:row>
                    <xdr:rowOff>9525</xdr:rowOff>
                  </from>
                  <to>
                    <xdr:col>2</xdr:col>
                    <xdr:colOff>1562100</xdr:colOff>
                    <xdr:row>16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8" name="Check Box 11">
              <controlPr defaultSize="0" autoFill="0" autoLine="0" autoPict="0">
                <anchor moveWithCells="1">
                  <from>
                    <xdr:col>4</xdr:col>
                    <xdr:colOff>114300</xdr:colOff>
                    <xdr:row>15</xdr:row>
                    <xdr:rowOff>9525</xdr:rowOff>
                  </from>
                  <to>
                    <xdr:col>4</xdr:col>
                    <xdr:colOff>1562100</xdr:colOff>
                    <xdr:row>15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9" name="Check Box 12">
              <controlPr defaultSize="0" autoFill="0" autoLine="0" autoPict="0">
                <anchor moveWithCells="1">
                  <from>
                    <xdr:col>4</xdr:col>
                    <xdr:colOff>114300</xdr:colOff>
                    <xdr:row>14</xdr:row>
                    <xdr:rowOff>9525</xdr:rowOff>
                  </from>
                  <to>
                    <xdr:col>4</xdr:col>
                    <xdr:colOff>1562100</xdr:colOff>
                    <xdr:row>14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0" name="Check Box 13">
              <controlPr defaultSize="0" autoFill="0" autoLine="0" autoPict="0">
                <anchor moveWithCells="1">
                  <from>
                    <xdr:col>4</xdr:col>
                    <xdr:colOff>114300</xdr:colOff>
                    <xdr:row>13</xdr:row>
                    <xdr:rowOff>9525</xdr:rowOff>
                  </from>
                  <to>
                    <xdr:col>4</xdr:col>
                    <xdr:colOff>1562100</xdr:colOff>
                    <xdr:row>13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1" name="Check Box 16">
              <controlPr defaultSize="0" autoFill="0" autoLine="0" autoPict="0">
                <anchor moveWithCells="1">
                  <from>
                    <xdr:col>4</xdr:col>
                    <xdr:colOff>114300</xdr:colOff>
                    <xdr:row>15</xdr:row>
                    <xdr:rowOff>485775</xdr:rowOff>
                  </from>
                  <to>
                    <xdr:col>4</xdr:col>
                    <xdr:colOff>1590675</xdr:colOff>
                    <xdr:row>16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L8003"/>
  <sheetViews>
    <sheetView zoomScale="70" zoomScaleNormal="70" workbookViewId="0">
      <pane ySplit="3" topLeftCell="A4" activePane="bottomLeft" state="frozen"/>
      <selection pane="bottomLeft" activeCell="B2" sqref="B2:E2"/>
    </sheetView>
  </sheetViews>
  <sheetFormatPr baseColWidth="10" defaultColWidth="9" defaultRowHeight="15.75" x14ac:dyDescent="0.2"/>
  <cols>
    <col min="1" max="1" width="9.375" style="13" customWidth="1"/>
    <col min="2" max="2" width="28" style="13" customWidth="1"/>
    <col min="3" max="4" width="14.25" style="13" customWidth="1"/>
    <col min="5" max="5" width="28" style="13" customWidth="1"/>
    <col min="6" max="9" width="14.25" style="13" hidden="1" customWidth="1"/>
    <col min="10" max="12" width="11.375" style="13" hidden="1" customWidth="1"/>
    <col min="13" max="16" width="11.375" style="13" customWidth="1"/>
    <col min="17" max="229" width="11" style="13" customWidth="1"/>
    <col min="230" max="253" width="9" style="13" customWidth="1"/>
    <col min="254" max="16384" width="9" style="13"/>
  </cols>
  <sheetData>
    <row r="1" spans="2:12" ht="30" customHeight="1" x14ac:dyDescent="0.2">
      <c r="F1" s="43"/>
    </row>
    <row r="2" spans="2:12" s="15" customFormat="1" ht="30" customHeight="1" x14ac:dyDescent="0.2">
      <c r="B2" s="262" t="s">
        <v>134</v>
      </c>
      <c r="C2" s="262"/>
      <c r="D2" s="262"/>
      <c r="E2" s="262"/>
      <c r="F2" s="43"/>
      <c r="G2" s="14"/>
    </row>
    <row r="3" spans="2:12" s="15" customFormat="1" ht="30" customHeight="1" thickBot="1" x14ac:dyDescent="0.25">
      <c r="B3" s="265" t="s">
        <v>87</v>
      </c>
      <c r="C3" s="265"/>
      <c r="D3" s="265"/>
      <c r="E3" s="77" t="s">
        <v>106</v>
      </c>
      <c r="F3" s="264" t="s">
        <v>107</v>
      </c>
      <c r="G3" s="264"/>
      <c r="H3" s="265" t="s">
        <v>108</v>
      </c>
      <c r="I3" s="265"/>
      <c r="J3" s="264" t="s">
        <v>108</v>
      </c>
      <c r="K3" s="264"/>
    </row>
    <row r="4" spans="2:12" ht="26.25" customHeight="1" thickBot="1" x14ac:dyDescent="0.25">
      <c r="B4" s="267" t="s">
        <v>114</v>
      </c>
      <c r="C4" s="267"/>
      <c r="D4" s="267"/>
      <c r="E4" s="266">
        <v>0</v>
      </c>
      <c r="F4" s="258" t="e">
        <f>(1.083*'Ma fiche info'!E9^0.48*'Ma fiche info'!C9^0.5*'Ma fiche info'!C10^-0.13)*(1000/4.1855)</f>
        <v>#DIV/0!</v>
      </c>
      <c r="G4" s="258"/>
      <c r="H4" s="260" t="e">
        <f>F4*F12</f>
        <v>#DIV/0!</v>
      </c>
      <c r="I4" s="260"/>
      <c r="J4" s="268">
        <f>IF(L8="Masculin",L4,IF(L8="Féminin",L6,0))</f>
        <v>0</v>
      </c>
      <c r="K4" s="268"/>
      <c r="L4" s="230" t="e">
        <f>H4</f>
        <v>#DIV/0!</v>
      </c>
    </row>
    <row r="5" spans="2:12" ht="26.25" customHeight="1" thickBot="1" x14ac:dyDescent="0.25">
      <c r="B5" s="249" t="s">
        <v>100</v>
      </c>
      <c r="C5" s="249"/>
      <c r="D5" s="249"/>
      <c r="E5" s="256"/>
      <c r="F5" s="259"/>
      <c r="G5" s="259"/>
      <c r="H5" s="261"/>
      <c r="I5" s="261"/>
      <c r="J5" s="268"/>
      <c r="K5" s="268"/>
      <c r="L5" s="230"/>
    </row>
    <row r="6" spans="2:12" ht="26.25" customHeight="1" thickBot="1" x14ac:dyDescent="0.25">
      <c r="B6" s="250" t="s">
        <v>115</v>
      </c>
      <c r="C6" s="250"/>
      <c r="D6" s="250"/>
      <c r="E6" s="255">
        <v>0</v>
      </c>
      <c r="F6" s="257" t="s">
        <v>109</v>
      </c>
      <c r="G6" s="257"/>
      <c r="H6" s="257"/>
      <c r="I6" s="257"/>
      <c r="L6" s="230" t="e">
        <f>H8</f>
        <v>#DIV/0!</v>
      </c>
    </row>
    <row r="7" spans="2:12" ht="26.25" customHeight="1" thickBot="1" x14ac:dyDescent="0.25">
      <c r="B7" s="249" t="s">
        <v>101</v>
      </c>
      <c r="C7" s="249"/>
      <c r="D7" s="249"/>
      <c r="E7" s="256"/>
      <c r="F7" s="257" t="s">
        <v>110</v>
      </c>
      <c r="G7" s="257"/>
      <c r="H7" s="257"/>
      <c r="I7" s="257"/>
      <c r="L7" s="230"/>
    </row>
    <row r="8" spans="2:12" ht="26.25" customHeight="1" thickBot="1" x14ac:dyDescent="0.25">
      <c r="B8" s="250" t="s">
        <v>116</v>
      </c>
      <c r="C8" s="250"/>
      <c r="D8" s="250"/>
      <c r="E8" s="255">
        <v>0</v>
      </c>
      <c r="F8" s="258" t="e">
        <f>(0.963*'Ma fiche info'!E9^0.48*'Ma fiche info'!C9^0.5*'Ma fiche info'!C10^-0.13)*(1000/4.1855)</f>
        <v>#DIV/0!</v>
      </c>
      <c r="G8" s="258"/>
      <c r="H8" s="260" t="e">
        <f>F8*F12</f>
        <v>#DIV/0!</v>
      </c>
      <c r="I8" s="260"/>
      <c r="L8" s="230">
        <f>'Ma fiche info'!C11</f>
        <v>0</v>
      </c>
    </row>
    <row r="9" spans="2:12" ht="26.25" customHeight="1" thickBot="1" x14ac:dyDescent="0.25">
      <c r="B9" s="249" t="s">
        <v>102</v>
      </c>
      <c r="C9" s="249"/>
      <c r="D9" s="249"/>
      <c r="E9" s="256"/>
      <c r="F9" s="259"/>
      <c r="G9" s="259"/>
      <c r="H9" s="261"/>
      <c r="I9" s="261"/>
      <c r="L9" s="230"/>
    </row>
    <row r="10" spans="2:12" ht="26.25" customHeight="1" thickBot="1" x14ac:dyDescent="0.25">
      <c r="B10" s="250" t="s">
        <v>117</v>
      </c>
      <c r="C10" s="250"/>
      <c r="D10" s="250"/>
      <c r="E10" s="255">
        <v>0</v>
      </c>
    </row>
    <row r="11" spans="2:12" ht="26.25" customHeight="1" thickBot="1" x14ac:dyDescent="0.25">
      <c r="B11" s="249" t="s">
        <v>103</v>
      </c>
      <c r="C11" s="249"/>
      <c r="D11" s="249"/>
      <c r="E11" s="256"/>
      <c r="F11" s="257" t="s">
        <v>112</v>
      </c>
      <c r="G11" s="257"/>
      <c r="H11" s="257"/>
      <c r="I11" s="257"/>
    </row>
    <row r="12" spans="2:12" ht="26.25" customHeight="1" thickBot="1" x14ac:dyDescent="0.25">
      <c r="B12" s="250" t="s">
        <v>118</v>
      </c>
      <c r="C12" s="250"/>
      <c r="D12" s="250"/>
      <c r="E12" s="255">
        <v>0</v>
      </c>
      <c r="F12" s="260">
        <f>(1*E4+1.5*E6+2.2*E8+3*E10+3.5*E12+5*E14)/24</f>
        <v>0</v>
      </c>
      <c r="G12" s="260"/>
      <c r="H12" s="260"/>
      <c r="I12" s="260"/>
    </row>
    <row r="13" spans="2:12" ht="26.25" customHeight="1" thickBot="1" x14ac:dyDescent="0.25">
      <c r="B13" s="249" t="s">
        <v>104</v>
      </c>
      <c r="C13" s="249"/>
      <c r="D13" s="249"/>
      <c r="E13" s="256"/>
      <c r="F13" s="261"/>
      <c r="G13" s="261"/>
      <c r="H13" s="261"/>
      <c r="I13" s="261"/>
    </row>
    <row r="14" spans="2:12" ht="26.25" customHeight="1" thickBot="1" x14ac:dyDescent="0.25">
      <c r="B14" s="250" t="s">
        <v>119</v>
      </c>
      <c r="C14" s="250"/>
      <c r="D14" s="250"/>
      <c r="E14" s="255">
        <v>0</v>
      </c>
    </row>
    <row r="15" spans="2:12" ht="26.25" customHeight="1" thickBot="1" x14ac:dyDescent="0.25">
      <c r="B15" s="249" t="s">
        <v>105</v>
      </c>
      <c r="C15" s="249"/>
      <c r="D15" s="249"/>
      <c r="E15" s="256"/>
    </row>
    <row r="16" spans="2:12" ht="26.25" customHeight="1" x14ac:dyDescent="0.2">
      <c r="B16" s="251" t="s">
        <v>84</v>
      </c>
      <c r="C16" s="251"/>
      <c r="D16" s="251"/>
      <c r="E16" s="253">
        <f>E6+E8+E10+E12+E14+E4</f>
        <v>0</v>
      </c>
    </row>
    <row r="17" spans="2:7" ht="26.25" customHeight="1" x14ac:dyDescent="0.2">
      <c r="B17" s="252"/>
      <c r="C17" s="252"/>
      <c r="D17" s="252"/>
      <c r="E17" s="254"/>
    </row>
    <row r="18" spans="2:7" ht="26.25" customHeight="1" x14ac:dyDescent="0.2">
      <c r="B18" s="76"/>
      <c r="C18" s="76"/>
      <c r="D18" s="76"/>
      <c r="E18" s="263" t="s">
        <v>113</v>
      </c>
      <c r="F18" s="78"/>
    </row>
    <row r="19" spans="2:7" ht="26.25" customHeight="1" x14ac:dyDescent="0.2">
      <c r="B19" s="76"/>
      <c r="C19" s="76"/>
      <c r="D19" s="76"/>
      <c r="E19" s="263"/>
      <c r="F19" s="78"/>
    </row>
    <row r="20" spans="2:7" ht="26.25" customHeight="1" x14ac:dyDescent="0.2">
      <c r="B20" s="233" t="s">
        <v>128</v>
      </c>
      <c r="C20" s="233"/>
      <c r="D20" s="233"/>
      <c r="E20" s="233"/>
      <c r="F20" s="44"/>
      <c r="G20" s="44"/>
    </row>
    <row r="21" spans="2:7" ht="26.25" customHeight="1" x14ac:dyDescent="0.2">
      <c r="B21" s="233"/>
      <c r="C21" s="233"/>
      <c r="D21" s="233"/>
      <c r="E21" s="233"/>
      <c r="F21" s="44"/>
      <c r="G21" s="44"/>
    </row>
    <row r="22" spans="2:7" ht="26.25" customHeight="1" x14ac:dyDescent="0.2"/>
    <row r="23" spans="2:7" ht="26.25" customHeight="1" x14ac:dyDescent="0.2">
      <c r="B23" s="134" t="s">
        <v>137</v>
      </c>
    </row>
    <row r="24" spans="2:7" ht="26.25" customHeight="1" x14ac:dyDescent="0.2"/>
    <row r="25" spans="2:7" ht="26.25" customHeight="1" x14ac:dyDescent="0.2"/>
    <row r="26" spans="2:7" ht="26.25" customHeight="1" x14ac:dyDescent="0.2"/>
    <row r="27" spans="2:7" ht="26.25" customHeight="1" x14ac:dyDescent="0.2"/>
    <row r="28" spans="2:7" ht="26.25" customHeight="1" x14ac:dyDescent="0.2"/>
    <row r="29" spans="2:7" ht="26.25" customHeight="1" x14ac:dyDescent="0.2"/>
    <row r="30" spans="2:7" ht="26.25" customHeight="1" x14ac:dyDescent="0.2"/>
    <row r="31" spans="2:7" ht="26.25" customHeight="1" x14ac:dyDescent="0.2"/>
    <row r="32" spans="2:7" ht="26.25" customHeight="1" x14ac:dyDescent="0.2"/>
    <row r="33" ht="26.25" customHeight="1" x14ac:dyDescent="0.2"/>
    <row r="34" ht="26.25" customHeight="1" x14ac:dyDescent="0.2"/>
    <row r="35" ht="26.25" customHeight="1" x14ac:dyDescent="0.2"/>
    <row r="36" ht="26.25" customHeight="1" x14ac:dyDescent="0.2"/>
    <row r="37" ht="26.25" customHeight="1" x14ac:dyDescent="0.2"/>
    <row r="38" ht="26.25" customHeight="1" x14ac:dyDescent="0.2"/>
    <row r="39" ht="26.25" customHeight="1" x14ac:dyDescent="0.2"/>
    <row r="40" ht="26.25" customHeight="1" x14ac:dyDescent="0.2"/>
    <row r="41" ht="26.25" customHeight="1" x14ac:dyDescent="0.2"/>
    <row r="42" ht="26.25" customHeight="1" x14ac:dyDescent="0.2"/>
    <row r="43" ht="26.25" customHeight="1" x14ac:dyDescent="0.2"/>
    <row r="44" ht="26.25" customHeight="1" x14ac:dyDescent="0.2"/>
    <row r="45" ht="26.25" customHeight="1" x14ac:dyDescent="0.2"/>
    <row r="46" ht="26.25" customHeight="1" x14ac:dyDescent="0.2"/>
    <row r="47" ht="26.25" customHeight="1" x14ac:dyDescent="0.2"/>
    <row r="48" ht="26.25" customHeight="1" x14ac:dyDescent="0.2"/>
    <row r="49" ht="26.25" customHeight="1" x14ac:dyDescent="0.2"/>
    <row r="50" ht="26.25" customHeight="1" x14ac:dyDescent="0.2"/>
    <row r="51" ht="26.25" customHeight="1" x14ac:dyDescent="0.2"/>
    <row r="52" ht="26.25" customHeight="1" x14ac:dyDescent="0.2"/>
    <row r="53" ht="26.25" customHeight="1" x14ac:dyDescent="0.2"/>
    <row r="54" ht="26.25" customHeight="1" x14ac:dyDescent="0.2"/>
    <row r="55" ht="26.25" customHeight="1" x14ac:dyDescent="0.2"/>
    <row r="56" ht="26.25" customHeight="1" x14ac:dyDescent="0.2"/>
    <row r="57" ht="26.25" customHeight="1" x14ac:dyDescent="0.2"/>
    <row r="58" ht="26.25" customHeight="1" x14ac:dyDescent="0.2"/>
    <row r="59" ht="26.25" customHeight="1" x14ac:dyDescent="0.2"/>
    <row r="60" ht="26.25" customHeight="1" x14ac:dyDescent="0.2"/>
    <row r="61" ht="26.25" customHeight="1" x14ac:dyDescent="0.2"/>
    <row r="62" ht="26.25" customHeight="1" x14ac:dyDescent="0.2"/>
    <row r="63" ht="26.25" customHeight="1" x14ac:dyDescent="0.2"/>
    <row r="64" ht="26.25" customHeight="1" x14ac:dyDescent="0.2"/>
    <row r="65" ht="26.25" customHeight="1" x14ac:dyDescent="0.2"/>
    <row r="66" ht="26.25" customHeight="1" x14ac:dyDescent="0.2"/>
    <row r="67" ht="26.25" customHeight="1" x14ac:dyDescent="0.2"/>
    <row r="68" ht="26.25" customHeight="1" x14ac:dyDescent="0.2"/>
    <row r="69" ht="26.25" customHeight="1" x14ac:dyDescent="0.2"/>
    <row r="70" ht="26.25" customHeight="1" x14ac:dyDescent="0.2"/>
    <row r="71" ht="26.25" customHeight="1" x14ac:dyDescent="0.2"/>
    <row r="72" ht="26.25" customHeight="1" x14ac:dyDescent="0.2"/>
    <row r="73" ht="26.25" customHeight="1" x14ac:dyDescent="0.2"/>
    <row r="74" ht="26.25" customHeight="1" x14ac:dyDescent="0.2"/>
    <row r="75" ht="26.25" customHeight="1" x14ac:dyDescent="0.2"/>
    <row r="76" ht="26.25" customHeight="1" x14ac:dyDescent="0.2"/>
    <row r="77" ht="26.25" customHeight="1" x14ac:dyDescent="0.2"/>
    <row r="78" ht="26.25" customHeight="1" x14ac:dyDescent="0.2"/>
    <row r="79" ht="26.25" customHeight="1" x14ac:dyDescent="0.2"/>
    <row r="80" ht="26.25" customHeight="1" x14ac:dyDescent="0.2"/>
    <row r="81" ht="26.25" customHeight="1" x14ac:dyDescent="0.2"/>
    <row r="82" ht="26.25" customHeight="1" x14ac:dyDescent="0.2"/>
    <row r="83" ht="26.25" customHeight="1" x14ac:dyDescent="0.2"/>
    <row r="84" ht="26.25" customHeight="1" x14ac:dyDescent="0.2"/>
    <row r="85" ht="26.25" customHeight="1" x14ac:dyDescent="0.2"/>
    <row r="86" ht="26.25" customHeight="1" x14ac:dyDescent="0.2"/>
    <row r="87" ht="26.25" customHeight="1" x14ac:dyDescent="0.2"/>
    <row r="88" ht="26.25" customHeight="1" x14ac:dyDescent="0.2"/>
    <row r="89" ht="26.25" customHeight="1" x14ac:dyDescent="0.2"/>
    <row r="90" ht="26.25" customHeight="1" x14ac:dyDescent="0.2"/>
    <row r="91" ht="26.25" customHeight="1" x14ac:dyDescent="0.2"/>
    <row r="92" ht="26.25" customHeight="1" x14ac:dyDescent="0.2"/>
    <row r="93" ht="26.25" customHeight="1" x14ac:dyDescent="0.2"/>
    <row r="94" ht="26.25" customHeight="1" x14ac:dyDescent="0.2"/>
    <row r="95" ht="26.25" customHeight="1" x14ac:dyDescent="0.2"/>
    <row r="96" ht="26.25" customHeight="1" x14ac:dyDescent="0.2"/>
    <row r="97" ht="26.25" customHeight="1" x14ac:dyDescent="0.2"/>
    <row r="98" ht="26.25" customHeight="1" x14ac:dyDescent="0.2"/>
    <row r="99" ht="26.25" customHeight="1" x14ac:dyDescent="0.2"/>
    <row r="100" ht="26.25" customHeight="1" x14ac:dyDescent="0.2"/>
    <row r="101" ht="26.25" customHeight="1" x14ac:dyDescent="0.2"/>
    <row r="102" ht="26.25" customHeight="1" x14ac:dyDescent="0.2"/>
    <row r="103" ht="26.25" customHeight="1" x14ac:dyDescent="0.2"/>
    <row r="104" ht="26.25" customHeight="1" x14ac:dyDescent="0.2"/>
    <row r="105" ht="26.25" customHeight="1" x14ac:dyDescent="0.2"/>
    <row r="106" ht="26.25" customHeight="1" x14ac:dyDescent="0.2"/>
    <row r="107" ht="26.25" customHeight="1" x14ac:dyDescent="0.2"/>
    <row r="108" ht="26.25" customHeight="1" x14ac:dyDescent="0.2"/>
    <row r="109" ht="26.25" customHeight="1" x14ac:dyDescent="0.2"/>
    <row r="110" ht="26.25" customHeight="1" x14ac:dyDescent="0.2"/>
    <row r="111" ht="26.25" customHeight="1" x14ac:dyDescent="0.2"/>
    <row r="112" ht="26.25" customHeight="1" x14ac:dyDescent="0.2"/>
    <row r="113" ht="26.25" customHeight="1" x14ac:dyDescent="0.2"/>
    <row r="114" ht="26.25" customHeight="1" x14ac:dyDescent="0.2"/>
    <row r="115" ht="26.25" customHeight="1" x14ac:dyDescent="0.2"/>
    <row r="116" ht="26.25" customHeight="1" x14ac:dyDescent="0.2"/>
    <row r="117" ht="26.25" customHeight="1" x14ac:dyDescent="0.2"/>
    <row r="118" ht="26.25" customHeight="1" x14ac:dyDescent="0.2"/>
    <row r="119" ht="26.25" customHeight="1" x14ac:dyDescent="0.2"/>
    <row r="120" ht="26.25" customHeight="1" x14ac:dyDescent="0.2"/>
    <row r="121" ht="26.25" customHeight="1" x14ac:dyDescent="0.2"/>
    <row r="122" ht="26.25" customHeight="1" x14ac:dyDescent="0.2"/>
    <row r="123" ht="26.25" customHeight="1" x14ac:dyDescent="0.2"/>
    <row r="124" ht="26.25" customHeight="1" x14ac:dyDescent="0.2"/>
    <row r="125" ht="26.25" customHeight="1" x14ac:dyDescent="0.2"/>
    <row r="126" ht="26.25" customHeight="1" x14ac:dyDescent="0.2"/>
    <row r="127" ht="26.25" customHeight="1" x14ac:dyDescent="0.2"/>
    <row r="128" ht="26.25" customHeight="1" x14ac:dyDescent="0.2"/>
    <row r="129" ht="26.25" customHeight="1" x14ac:dyDescent="0.2"/>
    <row r="130" ht="26.25" customHeight="1" x14ac:dyDescent="0.2"/>
    <row r="131" ht="26.25" customHeight="1" x14ac:dyDescent="0.2"/>
    <row r="132" ht="26.25" customHeight="1" x14ac:dyDescent="0.2"/>
    <row r="133" ht="26.25" customHeight="1" x14ac:dyDescent="0.2"/>
    <row r="134" ht="26.25" customHeight="1" x14ac:dyDescent="0.2"/>
    <row r="135" ht="26.25" customHeight="1" x14ac:dyDescent="0.2"/>
    <row r="136" ht="26.25" customHeight="1" x14ac:dyDescent="0.2"/>
    <row r="137" ht="26.25" customHeight="1" x14ac:dyDescent="0.2"/>
    <row r="138" ht="26.25" customHeight="1" x14ac:dyDescent="0.2"/>
    <row r="139" ht="26.25" customHeight="1" x14ac:dyDescent="0.2"/>
    <row r="140" ht="26.25" customHeight="1" x14ac:dyDescent="0.2"/>
    <row r="141" ht="26.25" customHeight="1" x14ac:dyDescent="0.2"/>
    <row r="142" ht="26.25" customHeight="1" x14ac:dyDescent="0.2"/>
    <row r="143" ht="26.25" customHeight="1" x14ac:dyDescent="0.2"/>
    <row r="144" ht="26.25" customHeight="1" x14ac:dyDescent="0.2"/>
    <row r="145" ht="26.25" customHeight="1" x14ac:dyDescent="0.2"/>
    <row r="146" ht="26.25" customHeight="1" x14ac:dyDescent="0.2"/>
    <row r="147" ht="26.25" customHeight="1" x14ac:dyDescent="0.2"/>
    <row r="148" ht="26.25" customHeight="1" x14ac:dyDescent="0.2"/>
    <row r="149" ht="26.25" customHeight="1" x14ac:dyDescent="0.2"/>
    <row r="150" ht="26.25" customHeight="1" x14ac:dyDescent="0.2"/>
    <row r="151" ht="26.25" customHeight="1" x14ac:dyDescent="0.2"/>
    <row r="152" ht="26.25" customHeight="1" x14ac:dyDescent="0.2"/>
    <row r="153" ht="26.25" customHeight="1" x14ac:dyDescent="0.2"/>
    <row r="154" ht="26.25" customHeight="1" x14ac:dyDescent="0.2"/>
    <row r="155" ht="26.25" customHeight="1" x14ac:dyDescent="0.2"/>
    <row r="156" ht="26.25" customHeight="1" x14ac:dyDescent="0.2"/>
    <row r="157" ht="26.25" customHeight="1" x14ac:dyDescent="0.2"/>
    <row r="158" ht="26.25" customHeight="1" x14ac:dyDescent="0.2"/>
    <row r="159" ht="26.25" customHeight="1" x14ac:dyDescent="0.2"/>
    <row r="160" ht="26.25" customHeight="1" x14ac:dyDescent="0.2"/>
    <row r="161" ht="26.25" customHeight="1" x14ac:dyDescent="0.2"/>
    <row r="162" ht="26.25" customHeight="1" x14ac:dyDescent="0.2"/>
    <row r="163" ht="26.25" customHeight="1" x14ac:dyDescent="0.2"/>
    <row r="164" ht="26.25" customHeight="1" x14ac:dyDescent="0.2"/>
    <row r="165" ht="26.25" customHeight="1" x14ac:dyDescent="0.2"/>
    <row r="166" ht="26.25" customHeight="1" x14ac:dyDescent="0.2"/>
    <row r="167" ht="26.25" customHeight="1" x14ac:dyDescent="0.2"/>
    <row r="168" ht="26.25" customHeight="1" x14ac:dyDescent="0.2"/>
    <row r="169" ht="26.25" customHeight="1" x14ac:dyDescent="0.2"/>
    <row r="170" ht="26.25" customHeight="1" x14ac:dyDescent="0.2"/>
    <row r="171" ht="26.25" customHeight="1" x14ac:dyDescent="0.2"/>
    <row r="172" ht="26.25" customHeight="1" x14ac:dyDescent="0.2"/>
    <row r="173" ht="26.25" customHeight="1" x14ac:dyDescent="0.2"/>
    <row r="174" ht="26.25" customHeight="1" x14ac:dyDescent="0.2"/>
    <row r="175" ht="26.25" customHeight="1" x14ac:dyDescent="0.2"/>
    <row r="176" ht="26.25" customHeight="1" x14ac:dyDescent="0.2"/>
    <row r="177" ht="26.25" customHeight="1" x14ac:dyDescent="0.2"/>
    <row r="178" ht="26.25" customHeight="1" x14ac:dyDescent="0.2"/>
    <row r="179" ht="26.25" customHeight="1" x14ac:dyDescent="0.2"/>
    <row r="180" ht="26.25" customHeight="1" x14ac:dyDescent="0.2"/>
    <row r="181" ht="26.25" customHeight="1" x14ac:dyDescent="0.2"/>
    <row r="182" ht="26.25" customHeight="1" x14ac:dyDescent="0.2"/>
    <row r="183" ht="26.25" customHeight="1" x14ac:dyDescent="0.2"/>
    <row r="184" ht="26.25" customHeight="1" x14ac:dyDescent="0.2"/>
    <row r="185" ht="26.25" customHeight="1" x14ac:dyDescent="0.2"/>
    <row r="186" ht="26.25" customHeight="1" x14ac:dyDescent="0.2"/>
    <row r="187" ht="26.25" customHeight="1" x14ac:dyDescent="0.2"/>
    <row r="188" ht="26.25" customHeight="1" x14ac:dyDescent="0.2"/>
    <row r="189" ht="26.25" customHeight="1" x14ac:dyDescent="0.2"/>
    <row r="190" ht="26.25" customHeight="1" x14ac:dyDescent="0.2"/>
    <row r="191" ht="26.25" customHeight="1" x14ac:dyDescent="0.2"/>
    <row r="192" ht="26.25" customHeight="1" x14ac:dyDescent="0.2"/>
    <row r="193" ht="26.25" customHeight="1" x14ac:dyDescent="0.2"/>
    <row r="194" ht="26.25" customHeight="1" x14ac:dyDescent="0.2"/>
    <row r="195" ht="26.25" customHeight="1" x14ac:dyDescent="0.2"/>
    <row r="196" ht="26.25" customHeight="1" x14ac:dyDescent="0.2"/>
    <row r="197" ht="26.25" customHeight="1" x14ac:dyDescent="0.2"/>
    <row r="198" ht="26.25" customHeight="1" x14ac:dyDescent="0.2"/>
    <row r="199" ht="26.25" customHeight="1" x14ac:dyDescent="0.2"/>
    <row r="200" ht="26.25" customHeight="1" x14ac:dyDescent="0.2"/>
    <row r="201" ht="26.25" customHeight="1" x14ac:dyDescent="0.2"/>
    <row r="202" ht="26.25" customHeight="1" x14ac:dyDescent="0.2"/>
    <row r="203" ht="26.25" customHeight="1" x14ac:dyDescent="0.2"/>
    <row r="204" ht="26.25" customHeight="1" x14ac:dyDescent="0.2"/>
    <row r="205" ht="26.25" customHeight="1" x14ac:dyDescent="0.2"/>
    <row r="206" ht="26.25" customHeight="1" x14ac:dyDescent="0.2"/>
    <row r="207" ht="26.25" customHeight="1" x14ac:dyDescent="0.2"/>
    <row r="208" ht="26.25" customHeight="1" x14ac:dyDescent="0.2"/>
    <row r="209" ht="26.25" customHeight="1" x14ac:dyDescent="0.2"/>
    <row r="210" ht="26.25" customHeight="1" x14ac:dyDescent="0.2"/>
    <row r="211" ht="26.25" customHeight="1" x14ac:dyDescent="0.2"/>
    <row r="212" ht="26.25" customHeight="1" x14ac:dyDescent="0.2"/>
    <row r="213" ht="26.25" customHeight="1" x14ac:dyDescent="0.2"/>
    <row r="214" ht="26.25" customHeight="1" x14ac:dyDescent="0.2"/>
    <row r="215" ht="26.25" customHeight="1" x14ac:dyDescent="0.2"/>
    <row r="216" ht="26.25" customHeight="1" x14ac:dyDescent="0.2"/>
    <row r="217" ht="26.25" customHeight="1" x14ac:dyDescent="0.2"/>
    <row r="218" ht="26.25" customHeight="1" x14ac:dyDescent="0.2"/>
    <row r="219" ht="26.25" customHeight="1" x14ac:dyDescent="0.2"/>
    <row r="220" ht="26.25" customHeight="1" x14ac:dyDescent="0.2"/>
    <row r="221" ht="26.25" customHeight="1" x14ac:dyDescent="0.2"/>
    <row r="222" ht="26.25" customHeight="1" x14ac:dyDescent="0.2"/>
    <row r="223" ht="26.25" customHeight="1" x14ac:dyDescent="0.2"/>
    <row r="224" ht="26.25" customHeight="1" x14ac:dyDescent="0.2"/>
    <row r="225" ht="26.25" customHeight="1" x14ac:dyDescent="0.2"/>
    <row r="226" ht="26.25" customHeight="1" x14ac:dyDescent="0.2"/>
    <row r="227" ht="26.25" customHeight="1" x14ac:dyDescent="0.2"/>
    <row r="228" ht="26.25" customHeight="1" x14ac:dyDescent="0.2"/>
    <row r="229" ht="26.25" customHeight="1" x14ac:dyDescent="0.2"/>
    <row r="230" ht="26.25" customHeight="1" x14ac:dyDescent="0.2"/>
    <row r="231" ht="26.25" customHeight="1" x14ac:dyDescent="0.2"/>
    <row r="232" ht="26.25" customHeight="1" x14ac:dyDescent="0.2"/>
    <row r="233" ht="26.25" customHeight="1" x14ac:dyDescent="0.2"/>
    <row r="234" ht="26.25" customHeight="1" x14ac:dyDescent="0.2"/>
    <row r="235" ht="26.25" customHeight="1" x14ac:dyDescent="0.2"/>
    <row r="236" ht="26.25" customHeight="1" x14ac:dyDescent="0.2"/>
    <row r="237" ht="26.25" customHeight="1" x14ac:dyDescent="0.2"/>
    <row r="238" ht="26.25" customHeight="1" x14ac:dyDescent="0.2"/>
    <row r="239" ht="26.25" customHeight="1" x14ac:dyDescent="0.2"/>
    <row r="240" ht="26.25" customHeight="1" x14ac:dyDescent="0.2"/>
    <row r="241" ht="26.25" customHeight="1" x14ac:dyDescent="0.2"/>
    <row r="242" ht="26.25" customHeight="1" x14ac:dyDescent="0.2"/>
    <row r="243" ht="26.25" customHeight="1" x14ac:dyDescent="0.2"/>
    <row r="244" ht="26.25" customHeight="1" x14ac:dyDescent="0.2"/>
    <row r="245" ht="26.25" customHeight="1" x14ac:dyDescent="0.2"/>
    <row r="246" ht="26.25" customHeight="1" x14ac:dyDescent="0.2"/>
    <row r="247" ht="26.25" customHeight="1" x14ac:dyDescent="0.2"/>
    <row r="248" ht="26.25" customHeight="1" x14ac:dyDescent="0.2"/>
    <row r="249" ht="26.25" customHeight="1" x14ac:dyDescent="0.2"/>
    <row r="250" ht="26.25" customHeight="1" x14ac:dyDescent="0.2"/>
    <row r="251" ht="26.25" customHeight="1" x14ac:dyDescent="0.2"/>
    <row r="252" ht="26.25" customHeight="1" x14ac:dyDescent="0.2"/>
    <row r="253" ht="26.25" customHeight="1" x14ac:dyDescent="0.2"/>
    <row r="254" ht="26.25" customHeight="1" x14ac:dyDescent="0.2"/>
    <row r="255" ht="26.25" customHeight="1" x14ac:dyDescent="0.2"/>
    <row r="256" ht="26.25" customHeight="1" x14ac:dyDescent="0.2"/>
    <row r="257" ht="26.25" customHeight="1" x14ac:dyDescent="0.2"/>
    <row r="258" ht="26.25" customHeight="1" x14ac:dyDescent="0.2"/>
    <row r="259" ht="26.25" customHeight="1" x14ac:dyDescent="0.2"/>
    <row r="260" ht="26.25" customHeight="1" x14ac:dyDescent="0.2"/>
    <row r="261" ht="26.25" customHeight="1" x14ac:dyDescent="0.2"/>
    <row r="262" ht="26.25" customHeight="1" x14ac:dyDescent="0.2"/>
    <row r="263" ht="26.25" customHeight="1" x14ac:dyDescent="0.2"/>
    <row r="264" ht="26.25" customHeight="1" x14ac:dyDescent="0.2"/>
    <row r="265" ht="26.25" customHeight="1" x14ac:dyDescent="0.2"/>
    <row r="266" ht="26.25" customHeight="1" x14ac:dyDescent="0.2"/>
    <row r="267" ht="26.25" customHeight="1" x14ac:dyDescent="0.2"/>
    <row r="268" ht="26.25" customHeight="1" x14ac:dyDescent="0.2"/>
    <row r="269" ht="26.25" customHeight="1" x14ac:dyDescent="0.2"/>
    <row r="270" ht="26.25" customHeight="1" x14ac:dyDescent="0.2"/>
    <row r="271" ht="26.25" customHeight="1" x14ac:dyDescent="0.2"/>
    <row r="272" ht="26.25" customHeight="1" x14ac:dyDescent="0.2"/>
    <row r="273" ht="26.25" customHeight="1" x14ac:dyDescent="0.2"/>
    <row r="274" ht="26.25" customHeight="1" x14ac:dyDescent="0.2"/>
    <row r="275" ht="26.25" customHeight="1" x14ac:dyDescent="0.2"/>
    <row r="276" ht="26.25" customHeight="1" x14ac:dyDescent="0.2"/>
    <row r="277" ht="26.25" customHeight="1" x14ac:dyDescent="0.2"/>
    <row r="278" ht="26.25" customHeight="1" x14ac:dyDescent="0.2"/>
    <row r="279" ht="26.25" customHeight="1" x14ac:dyDescent="0.2"/>
    <row r="280" ht="26.25" customHeight="1" x14ac:dyDescent="0.2"/>
    <row r="281" ht="26.25" customHeight="1" x14ac:dyDescent="0.2"/>
    <row r="282" ht="26.25" customHeight="1" x14ac:dyDescent="0.2"/>
    <row r="283" ht="26.25" customHeight="1" x14ac:dyDescent="0.2"/>
    <row r="284" ht="26.25" customHeight="1" x14ac:dyDescent="0.2"/>
    <row r="285" ht="26.25" customHeight="1" x14ac:dyDescent="0.2"/>
    <row r="286" ht="26.25" customHeight="1" x14ac:dyDescent="0.2"/>
    <row r="287" ht="26.25" customHeight="1" x14ac:dyDescent="0.2"/>
    <row r="288" ht="26.25" customHeight="1" x14ac:dyDescent="0.2"/>
    <row r="289" ht="26.25" customHeight="1" x14ac:dyDescent="0.2"/>
    <row r="290" ht="26.25" customHeight="1" x14ac:dyDescent="0.2"/>
    <row r="291" ht="26.25" customHeight="1" x14ac:dyDescent="0.2"/>
    <row r="292" ht="26.25" customHeight="1" x14ac:dyDescent="0.2"/>
    <row r="293" ht="26.25" customHeight="1" x14ac:dyDescent="0.2"/>
    <row r="294" ht="26.25" customHeight="1" x14ac:dyDescent="0.2"/>
    <row r="295" ht="26.25" customHeight="1" x14ac:dyDescent="0.2"/>
    <row r="296" ht="26.25" customHeight="1" x14ac:dyDescent="0.2"/>
    <row r="297" ht="26.25" customHeight="1" x14ac:dyDescent="0.2"/>
    <row r="298" ht="26.25" customHeight="1" x14ac:dyDescent="0.2"/>
    <row r="299" ht="26.25" customHeight="1" x14ac:dyDescent="0.2"/>
    <row r="300" ht="26.25" customHeight="1" x14ac:dyDescent="0.2"/>
    <row r="301" ht="26.25" customHeight="1" x14ac:dyDescent="0.2"/>
    <row r="302" ht="26.25" customHeight="1" x14ac:dyDescent="0.2"/>
    <row r="303" ht="26.25" customHeight="1" x14ac:dyDescent="0.2"/>
    <row r="304" ht="26.25" customHeight="1" x14ac:dyDescent="0.2"/>
    <row r="305" ht="26.25" customHeight="1" x14ac:dyDescent="0.2"/>
    <row r="306" ht="26.25" customHeight="1" x14ac:dyDescent="0.2"/>
    <row r="307" ht="26.25" customHeight="1" x14ac:dyDescent="0.2"/>
    <row r="308" ht="26.25" customHeight="1" x14ac:dyDescent="0.2"/>
    <row r="309" ht="26.25" customHeight="1" x14ac:dyDescent="0.2"/>
    <row r="310" ht="26.25" customHeight="1" x14ac:dyDescent="0.2"/>
    <row r="311" ht="26.25" customHeight="1" x14ac:dyDescent="0.2"/>
    <row r="312" ht="26.25" customHeight="1" x14ac:dyDescent="0.2"/>
    <row r="313" ht="26.25" customHeight="1" x14ac:dyDescent="0.2"/>
    <row r="314" ht="26.25" customHeight="1" x14ac:dyDescent="0.2"/>
    <row r="315" ht="26.25" customHeight="1" x14ac:dyDescent="0.2"/>
    <row r="316" ht="26.25" customHeight="1" x14ac:dyDescent="0.2"/>
    <row r="317" ht="26.25" customHeight="1" x14ac:dyDescent="0.2"/>
    <row r="318" ht="26.25" customHeight="1" x14ac:dyDescent="0.2"/>
    <row r="319" ht="26.25" customHeight="1" x14ac:dyDescent="0.2"/>
    <row r="320" ht="26.25" customHeight="1" x14ac:dyDescent="0.2"/>
    <row r="321" ht="26.25" customHeight="1" x14ac:dyDescent="0.2"/>
    <row r="322" ht="26.25" customHeight="1" x14ac:dyDescent="0.2"/>
    <row r="323" ht="26.25" customHeight="1" x14ac:dyDescent="0.2"/>
    <row r="324" ht="26.25" customHeight="1" x14ac:dyDescent="0.2"/>
    <row r="325" ht="26.25" customHeight="1" x14ac:dyDescent="0.2"/>
    <row r="326" ht="26.25" customHeight="1" x14ac:dyDescent="0.2"/>
    <row r="327" ht="26.25" customHeight="1" x14ac:dyDescent="0.2"/>
    <row r="328" ht="26.25" customHeight="1" x14ac:dyDescent="0.2"/>
    <row r="329" ht="26.25" customHeight="1" x14ac:dyDescent="0.2"/>
    <row r="330" ht="26.25" customHeight="1" x14ac:dyDescent="0.2"/>
    <row r="331" ht="26.25" customHeight="1" x14ac:dyDescent="0.2"/>
    <row r="332" ht="26.25" customHeight="1" x14ac:dyDescent="0.2"/>
    <row r="333" ht="26.25" customHeight="1" x14ac:dyDescent="0.2"/>
    <row r="334" ht="26.25" customHeight="1" x14ac:dyDescent="0.2"/>
    <row r="335" ht="26.25" customHeight="1" x14ac:dyDescent="0.2"/>
    <row r="336" ht="26.25" customHeight="1" x14ac:dyDescent="0.2"/>
    <row r="337" ht="26.25" customHeight="1" x14ac:dyDescent="0.2"/>
    <row r="338" ht="26.25" customHeight="1" x14ac:dyDescent="0.2"/>
    <row r="339" ht="26.25" customHeight="1" x14ac:dyDescent="0.2"/>
    <row r="340" ht="26.25" customHeight="1" x14ac:dyDescent="0.2"/>
    <row r="341" ht="26.25" customHeight="1" x14ac:dyDescent="0.2"/>
    <row r="342" ht="26.25" customHeight="1" x14ac:dyDescent="0.2"/>
    <row r="343" ht="26.25" customHeight="1" x14ac:dyDescent="0.2"/>
    <row r="344" ht="26.25" customHeight="1" x14ac:dyDescent="0.2"/>
    <row r="345" ht="26.25" customHeight="1" x14ac:dyDescent="0.2"/>
    <row r="346" ht="26.25" customHeight="1" x14ac:dyDescent="0.2"/>
    <row r="347" ht="26.25" customHeight="1" x14ac:dyDescent="0.2"/>
    <row r="348" ht="26.25" customHeight="1" x14ac:dyDescent="0.2"/>
    <row r="349" ht="26.25" customHeight="1" x14ac:dyDescent="0.2"/>
    <row r="350" ht="26.25" customHeight="1" x14ac:dyDescent="0.2"/>
    <row r="351" ht="26.25" customHeight="1" x14ac:dyDescent="0.2"/>
    <row r="352" ht="26.25" customHeight="1" x14ac:dyDescent="0.2"/>
    <row r="353" ht="26.25" customHeight="1" x14ac:dyDescent="0.2"/>
    <row r="354" ht="26.25" customHeight="1" x14ac:dyDescent="0.2"/>
    <row r="355" ht="26.25" customHeight="1" x14ac:dyDescent="0.2"/>
    <row r="356" ht="26.25" customHeight="1" x14ac:dyDescent="0.2"/>
    <row r="357" ht="26.25" customHeight="1" x14ac:dyDescent="0.2"/>
    <row r="358" ht="26.25" customHeight="1" x14ac:dyDescent="0.2"/>
    <row r="359" ht="26.25" customHeight="1" x14ac:dyDescent="0.2"/>
    <row r="360" ht="26.25" customHeight="1" x14ac:dyDescent="0.2"/>
    <row r="361" ht="26.25" customHeight="1" x14ac:dyDescent="0.2"/>
    <row r="362" ht="26.25" customHeight="1" x14ac:dyDescent="0.2"/>
    <row r="363" ht="26.25" customHeight="1" x14ac:dyDescent="0.2"/>
    <row r="364" ht="26.25" customHeight="1" x14ac:dyDescent="0.2"/>
    <row r="365" ht="26.25" customHeight="1" x14ac:dyDescent="0.2"/>
    <row r="366" ht="26.25" customHeight="1" x14ac:dyDescent="0.2"/>
    <row r="367" ht="26.25" customHeight="1" x14ac:dyDescent="0.2"/>
    <row r="368" ht="26.25" customHeight="1" x14ac:dyDescent="0.2"/>
    <row r="369" ht="26.25" customHeight="1" x14ac:dyDescent="0.2"/>
    <row r="370" ht="26.25" customHeight="1" x14ac:dyDescent="0.2"/>
    <row r="371" ht="26.25" customHeight="1" x14ac:dyDescent="0.2"/>
    <row r="372" ht="26.25" customHeight="1" x14ac:dyDescent="0.2"/>
    <row r="373" ht="26.25" customHeight="1" x14ac:dyDescent="0.2"/>
    <row r="374" ht="26.25" customHeight="1" x14ac:dyDescent="0.2"/>
    <row r="375" ht="26.25" customHeight="1" x14ac:dyDescent="0.2"/>
    <row r="376" ht="26.25" customHeight="1" x14ac:dyDescent="0.2"/>
    <row r="377" ht="26.25" customHeight="1" x14ac:dyDescent="0.2"/>
    <row r="378" ht="26.25" customHeight="1" x14ac:dyDescent="0.2"/>
    <row r="379" ht="26.25" customHeight="1" x14ac:dyDescent="0.2"/>
    <row r="380" ht="26.25" customHeight="1" x14ac:dyDescent="0.2"/>
    <row r="381" ht="26.25" customHeight="1" x14ac:dyDescent="0.2"/>
    <row r="382" ht="26.25" customHeight="1" x14ac:dyDescent="0.2"/>
    <row r="383" ht="26.25" customHeight="1" x14ac:dyDescent="0.2"/>
    <row r="384" ht="26.25" customHeight="1" x14ac:dyDescent="0.2"/>
    <row r="385" ht="26.25" customHeight="1" x14ac:dyDescent="0.2"/>
    <row r="386" ht="26.25" customHeight="1" x14ac:dyDescent="0.2"/>
    <row r="387" ht="26.25" customHeight="1" x14ac:dyDescent="0.2"/>
    <row r="388" ht="26.25" customHeight="1" x14ac:dyDescent="0.2"/>
    <row r="389" ht="26.25" customHeight="1" x14ac:dyDescent="0.2"/>
    <row r="390" ht="26.25" customHeight="1" x14ac:dyDescent="0.2"/>
    <row r="391" ht="26.25" customHeight="1" x14ac:dyDescent="0.2"/>
    <row r="392" ht="26.25" customHeight="1" x14ac:dyDescent="0.2"/>
    <row r="393" ht="26.25" customHeight="1" x14ac:dyDescent="0.2"/>
    <row r="394" ht="26.25" customHeight="1" x14ac:dyDescent="0.2"/>
    <row r="395" ht="26.25" customHeight="1" x14ac:dyDescent="0.2"/>
    <row r="396" ht="26.25" customHeight="1" x14ac:dyDescent="0.2"/>
    <row r="397" ht="26.25" customHeight="1" x14ac:dyDescent="0.2"/>
    <row r="398" ht="26.25" customHeight="1" x14ac:dyDescent="0.2"/>
    <row r="399" ht="26.25" customHeight="1" x14ac:dyDescent="0.2"/>
    <row r="400" ht="26.25" customHeight="1" x14ac:dyDescent="0.2"/>
    <row r="401" ht="26.25" customHeight="1" x14ac:dyDescent="0.2"/>
    <row r="402" ht="26.25" customHeight="1" x14ac:dyDescent="0.2"/>
    <row r="403" ht="26.25" customHeight="1" x14ac:dyDescent="0.2"/>
    <row r="404" ht="26.25" customHeight="1" x14ac:dyDescent="0.2"/>
    <row r="405" ht="26.25" customHeight="1" x14ac:dyDescent="0.2"/>
    <row r="406" ht="26.25" customHeight="1" x14ac:dyDescent="0.2"/>
    <row r="407" ht="26.25" customHeight="1" x14ac:dyDescent="0.2"/>
    <row r="408" ht="26.25" customHeight="1" x14ac:dyDescent="0.2"/>
    <row r="409" ht="26.25" customHeight="1" x14ac:dyDescent="0.2"/>
    <row r="410" ht="26.25" customHeight="1" x14ac:dyDescent="0.2"/>
    <row r="411" ht="26.25" customHeight="1" x14ac:dyDescent="0.2"/>
    <row r="412" ht="26.25" customHeight="1" x14ac:dyDescent="0.2"/>
    <row r="413" ht="26.25" customHeight="1" x14ac:dyDescent="0.2"/>
    <row r="414" ht="26.25" customHeight="1" x14ac:dyDescent="0.2"/>
    <row r="415" ht="26.25" customHeight="1" x14ac:dyDescent="0.2"/>
    <row r="416" ht="26.25" customHeight="1" x14ac:dyDescent="0.2"/>
    <row r="417" ht="26.25" customHeight="1" x14ac:dyDescent="0.2"/>
    <row r="418" ht="26.25" customHeight="1" x14ac:dyDescent="0.2"/>
    <row r="419" ht="26.25" customHeight="1" x14ac:dyDescent="0.2"/>
    <row r="420" ht="26.25" customHeight="1" x14ac:dyDescent="0.2"/>
    <row r="421" ht="26.25" customHeight="1" x14ac:dyDescent="0.2"/>
    <row r="422" ht="26.25" customHeight="1" x14ac:dyDescent="0.2"/>
    <row r="423" ht="26.25" customHeight="1" x14ac:dyDescent="0.2"/>
    <row r="424" ht="26.25" customHeight="1" x14ac:dyDescent="0.2"/>
    <row r="425" ht="26.25" customHeight="1" x14ac:dyDescent="0.2"/>
    <row r="426" ht="26.25" customHeight="1" x14ac:dyDescent="0.2"/>
    <row r="427" ht="26.25" customHeight="1" x14ac:dyDescent="0.2"/>
    <row r="428" ht="26.25" customHeight="1" x14ac:dyDescent="0.2"/>
    <row r="429" ht="26.25" customHeight="1" x14ac:dyDescent="0.2"/>
    <row r="430" ht="26.25" customHeight="1" x14ac:dyDescent="0.2"/>
    <row r="431" ht="26.25" customHeight="1" x14ac:dyDescent="0.2"/>
    <row r="432" ht="26.25" customHeight="1" x14ac:dyDescent="0.2"/>
    <row r="433" ht="26.25" customHeight="1" x14ac:dyDescent="0.2"/>
    <row r="434" ht="26.25" customHeight="1" x14ac:dyDescent="0.2"/>
    <row r="435" ht="26.25" customHeight="1" x14ac:dyDescent="0.2"/>
    <row r="436" ht="26.25" customHeight="1" x14ac:dyDescent="0.2"/>
    <row r="437" ht="26.25" customHeight="1" x14ac:dyDescent="0.2"/>
    <row r="438" ht="26.25" customHeight="1" x14ac:dyDescent="0.2"/>
    <row r="439" ht="26.25" customHeight="1" x14ac:dyDescent="0.2"/>
    <row r="440" ht="26.25" customHeight="1" x14ac:dyDescent="0.2"/>
    <row r="441" ht="26.25" customHeight="1" x14ac:dyDescent="0.2"/>
    <row r="442" ht="26.25" customHeight="1" x14ac:dyDescent="0.2"/>
    <row r="443" ht="26.25" customHeight="1" x14ac:dyDescent="0.2"/>
    <row r="444" ht="26.25" customHeight="1" x14ac:dyDescent="0.2"/>
    <row r="445" ht="26.25" customHeight="1" x14ac:dyDescent="0.2"/>
    <row r="446" ht="26.25" customHeight="1" x14ac:dyDescent="0.2"/>
    <row r="447" ht="26.25" customHeight="1" x14ac:dyDescent="0.2"/>
    <row r="448" ht="26.25" customHeight="1" x14ac:dyDescent="0.2"/>
    <row r="449" ht="26.25" customHeight="1" x14ac:dyDescent="0.2"/>
    <row r="450" ht="26.25" customHeight="1" x14ac:dyDescent="0.2"/>
    <row r="451" ht="26.25" customHeight="1" x14ac:dyDescent="0.2"/>
    <row r="452" ht="26.25" customHeight="1" x14ac:dyDescent="0.2"/>
    <row r="453" ht="26.25" customHeight="1" x14ac:dyDescent="0.2"/>
    <row r="454" ht="26.25" customHeight="1" x14ac:dyDescent="0.2"/>
    <row r="455" ht="26.25" customHeight="1" x14ac:dyDescent="0.2"/>
    <row r="456" ht="26.25" customHeight="1" x14ac:dyDescent="0.2"/>
    <row r="457" ht="26.25" customHeight="1" x14ac:dyDescent="0.2"/>
    <row r="458" ht="26.25" customHeight="1" x14ac:dyDescent="0.2"/>
    <row r="459" ht="26.25" customHeight="1" x14ac:dyDescent="0.2"/>
    <row r="460" ht="26.25" customHeight="1" x14ac:dyDescent="0.2"/>
    <row r="461" ht="26.25" customHeight="1" x14ac:dyDescent="0.2"/>
    <row r="462" ht="26.25" customHeight="1" x14ac:dyDescent="0.2"/>
    <row r="463" ht="26.25" customHeight="1" x14ac:dyDescent="0.2"/>
    <row r="464" ht="26.25" customHeight="1" x14ac:dyDescent="0.2"/>
    <row r="465" ht="26.25" customHeight="1" x14ac:dyDescent="0.2"/>
    <row r="466" ht="26.25" customHeight="1" x14ac:dyDescent="0.2"/>
    <row r="467" ht="26.25" customHeight="1" x14ac:dyDescent="0.2"/>
    <row r="468" ht="26.25" customHeight="1" x14ac:dyDescent="0.2"/>
    <row r="469" ht="26.25" customHeight="1" x14ac:dyDescent="0.2"/>
    <row r="470" ht="26.25" customHeight="1" x14ac:dyDescent="0.2"/>
    <row r="471" ht="26.25" customHeight="1" x14ac:dyDescent="0.2"/>
    <row r="472" ht="26.25" customHeight="1" x14ac:dyDescent="0.2"/>
    <row r="473" ht="26.25" customHeight="1" x14ac:dyDescent="0.2"/>
    <row r="474" ht="26.25" customHeight="1" x14ac:dyDescent="0.2"/>
    <row r="475" ht="26.25" customHeight="1" x14ac:dyDescent="0.2"/>
    <row r="476" ht="26.25" customHeight="1" x14ac:dyDescent="0.2"/>
    <row r="477" ht="26.25" customHeight="1" x14ac:dyDescent="0.2"/>
    <row r="478" ht="26.25" customHeight="1" x14ac:dyDescent="0.2"/>
    <row r="479" ht="26.25" customHeight="1" x14ac:dyDescent="0.2"/>
    <row r="480" ht="26.25" customHeight="1" x14ac:dyDescent="0.2"/>
    <row r="481" ht="26.25" customHeight="1" x14ac:dyDescent="0.2"/>
    <row r="482" ht="26.25" customHeight="1" x14ac:dyDescent="0.2"/>
    <row r="483" ht="26.25" customHeight="1" x14ac:dyDescent="0.2"/>
    <row r="484" ht="26.25" customHeight="1" x14ac:dyDescent="0.2"/>
    <row r="485" ht="26.25" customHeight="1" x14ac:dyDescent="0.2"/>
    <row r="486" ht="26.25" customHeight="1" x14ac:dyDescent="0.2"/>
    <row r="487" ht="26.25" customHeight="1" x14ac:dyDescent="0.2"/>
    <row r="488" ht="26.25" customHeight="1" x14ac:dyDescent="0.2"/>
    <row r="489" ht="26.25" customHeight="1" x14ac:dyDescent="0.2"/>
    <row r="490" ht="26.25" customHeight="1" x14ac:dyDescent="0.2"/>
    <row r="491" ht="26.25" customHeight="1" x14ac:dyDescent="0.2"/>
    <row r="492" ht="26.25" customHeight="1" x14ac:dyDescent="0.2"/>
    <row r="493" ht="26.25" customHeight="1" x14ac:dyDescent="0.2"/>
    <row r="494" ht="26.25" customHeight="1" x14ac:dyDescent="0.2"/>
    <row r="495" ht="26.25" customHeight="1" x14ac:dyDescent="0.2"/>
    <row r="496" ht="26.25" customHeight="1" x14ac:dyDescent="0.2"/>
    <row r="497" ht="26.25" customHeight="1" x14ac:dyDescent="0.2"/>
    <row r="498" ht="26.25" customHeight="1" x14ac:dyDescent="0.2"/>
    <row r="499" ht="26.25" customHeight="1" x14ac:dyDescent="0.2"/>
    <row r="500" ht="26.25" customHeight="1" x14ac:dyDescent="0.2"/>
    <row r="501" ht="26.25" customHeight="1" x14ac:dyDescent="0.2"/>
    <row r="502" ht="26.25" customHeight="1" x14ac:dyDescent="0.2"/>
    <row r="503" ht="26.25" customHeight="1" x14ac:dyDescent="0.2"/>
    <row r="504" ht="26.25" customHeight="1" x14ac:dyDescent="0.2"/>
    <row r="505" ht="26.25" customHeight="1" x14ac:dyDescent="0.2"/>
    <row r="506" ht="26.25" customHeight="1" x14ac:dyDescent="0.2"/>
    <row r="507" ht="26.25" customHeight="1" x14ac:dyDescent="0.2"/>
    <row r="508" ht="26.25" customHeight="1" x14ac:dyDescent="0.2"/>
    <row r="509" ht="26.25" customHeight="1" x14ac:dyDescent="0.2"/>
    <row r="510" ht="26.25" customHeight="1" x14ac:dyDescent="0.2"/>
    <row r="511" ht="26.25" customHeight="1" x14ac:dyDescent="0.2"/>
    <row r="512" ht="26.25" customHeight="1" x14ac:dyDescent="0.2"/>
    <row r="513" ht="26.25" customHeight="1" x14ac:dyDescent="0.2"/>
    <row r="514" ht="26.25" customHeight="1" x14ac:dyDescent="0.2"/>
    <row r="515" ht="26.25" customHeight="1" x14ac:dyDescent="0.2"/>
    <row r="516" ht="26.25" customHeight="1" x14ac:dyDescent="0.2"/>
    <row r="517" ht="26.25" customHeight="1" x14ac:dyDescent="0.2"/>
    <row r="518" ht="26.25" customHeight="1" x14ac:dyDescent="0.2"/>
    <row r="519" ht="26.25" customHeight="1" x14ac:dyDescent="0.2"/>
    <row r="520" ht="26.25" customHeight="1" x14ac:dyDescent="0.2"/>
    <row r="521" ht="26.25" customHeight="1" x14ac:dyDescent="0.2"/>
    <row r="522" ht="26.25" customHeight="1" x14ac:dyDescent="0.2"/>
    <row r="523" ht="26.25" customHeight="1" x14ac:dyDescent="0.2"/>
    <row r="524" ht="26.25" customHeight="1" x14ac:dyDescent="0.2"/>
    <row r="525" ht="26.25" customHeight="1" x14ac:dyDescent="0.2"/>
    <row r="526" ht="26.25" customHeight="1" x14ac:dyDescent="0.2"/>
    <row r="527" ht="26.25" customHeight="1" x14ac:dyDescent="0.2"/>
    <row r="528" ht="26.25" customHeight="1" x14ac:dyDescent="0.2"/>
    <row r="529" ht="26.25" customHeight="1" x14ac:dyDescent="0.2"/>
    <row r="530" ht="26.25" customHeight="1" x14ac:dyDescent="0.2"/>
    <row r="531" ht="26.25" customHeight="1" x14ac:dyDescent="0.2"/>
    <row r="532" ht="26.25" customHeight="1" x14ac:dyDescent="0.2"/>
    <row r="533" ht="26.25" customHeight="1" x14ac:dyDescent="0.2"/>
    <row r="534" ht="26.25" customHeight="1" x14ac:dyDescent="0.2"/>
    <row r="535" ht="26.25" customHeight="1" x14ac:dyDescent="0.2"/>
    <row r="536" ht="26.25" customHeight="1" x14ac:dyDescent="0.2"/>
    <row r="537" ht="26.25" customHeight="1" x14ac:dyDescent="0.2"/>
    <row r="538" ht="26.25" customHeight="1" x14ac:dyDescent="0.2"/>
    <row r="539" ht="26.25" customHeight="1" x14ac:dyDescent="0.2"/>
    <row r="540" ht="26.25" customHeight="1" x14ac:dyDescent="0.2"/>
    <row r="541" ht="26.25" customHeight="1" x14ac:dyDescent="0.2"/>
    <row r="542" ht="26.25" customHeight="1" x14ac:dyDescent="0.2"/>
    <row r="543" ht="26.25" customHeight="1" x14ac:dyDescent="0.2"/>
    <row r="544" ht="26.25" customHeight="1" x14ac:dyDescent="0.2"/>
    <row r="545" ht="26.25" customHeight="1" x14ac:dyDescent="0.2"/>
    <row r="546" ht="26.25" customHeight="1" x14ac:dyDescent="0.2"/>
    <row r="547" ht="26.25" customHeight="1" x14ac:dyDescent="0.2"/>
    <row r="548" ht="26.25" customHeight="1" x14ac:dyDescent="0.2"/>
    <row r="549" ht="26.25" customHeight="1" x14ac:dyDescent="0.2"/>
    <row r="550" ht="26.25" customHeight="1" x14ac:dyDescent="0.2"/>
    <row r="551" ht="26.25" customHeight="1" x14ac:dyDescent="0.2"/>
    <row r="552" ht="26.25" customHeight="1" x14ac:dyDescent="0.2"/>
    <row r="553" ht="26.25" customHeight="1" x14ac:dyDescent="0.2"/>
    <row r="554" ht="26.25" customHeight="1" x14ac:dyDescent="0.2"/>
    <row r="555" ht="26.25" customHeight="1" x14ac:dyDescent="0.2"/>
    <row r="556" ht="26.25" customHeight="1" x14ac:dyDescent="0.2"/>
    <row r="557" ht="26.25" customHeight="1" x14ac:dyDescent="0.2"/>
    <row r="558" ht="26.25" customHeight="1" x14ac:dyDescent="0.2"/>
    <row r="559" ht="26.25" customHeight="1" x14ac:dyDescent="0.2"/>
    <row r="560" ht="26.25" customHeight="1" x14ac:dyDescent="0.2"/>
    <row r="561" ht="26.25" customHeight="1" x14ac:dyDescent="0.2"/>
    <row r="562" ht="26.25" customHeight="1" x14ac:dyDescent="0.2"/>
    <row r="563" ht="26.25" customHeight="1" x14ac:dyDescent="0.2"/>
    <row r="564" ht="26.25" customHeight="1" x14ac:dyDescent="0.2"/>
    <row r="565" ht="26.25" customHeight="1" x14ac:dyDescent="0.2"/>
    <row r="566" ht="26.25" customHeight="1" x14ac:dyDescent="0.2"/>
    <row r="567" ht="26.25" customHeight="1" x14ac:dyDescent="0.2"/>
    <row r="568" ht="26.25" customHeight="1" x14ac:dyDescent="0.2"/>
    <row r="569" ht="26.25" customHeight="1" x14ac:dyDescent="0.2"/>
    <row r="570" ht="26.25" customHeight="1" x14ac:dyDescent="0.2"/>
    <row r="571" ht="26.25" customHeight="1" x14ac:dyDescent="0.2"/>
    <row r="572" ht="26.25" customHeight="1" x14ac:dyDescent="0.2"/>
    <row r="573" ht="26.25" customHeight="1" x14ac:dyDescent="0.2"/>
    <row r="574" ht="26.25" customHeight="1" x14ac:dyDescent="0.2"/>
    <row r="575" ht="26.25" customHeight="1" x14ac:dyDescent="0.2"/>
    <row r="576" ht="26.25" customHeight="1" x14ac:dyDescent="0.2"/>
    <row r="577" ht="26.25" customHeight="1" x14ac:dyDescent="0.2"/>
    <row r="578" ht="26.25" customHeight="1" x14ac:dyDescent="0.2"/>
    <row r="579" ht="26.25" customHeight="1" x14ac:dyDescent="0.2"/>
    <row r="580" ht="26.25" customHeight="1" x14ac:dyDescent="0.2"/>
    <row r="581" ht="26.25" customHeight="1" x14ac:dyDescent="0.2"/>
    <row r="582" ht="26.25" customHeight="1" x14ac:dyDescent="0.2"/>
    <row r="583" ht="26.25" customHeight="1" x14ac:dyDescent="0.2"/>
    <row r="584" ht="26.25" customHeight="1" x14ac:dyDescent="0.2"/>
    <row r="585" ht="26.25" customHeight="1" x14ac:dyDescent="0.2"/>
    <row r="586" ht="26.25" customHeight="1" x14ac:dyDescent="0.2"/>
    <row r="587" ht="26.25" customHeight="1" x14ac:dyDescent="0.2"/>
    <row r="588" ht="26.25" customHeight="1" x14ac:dyDescent="0.2"/>
    <row r="589" ht="26.25" customHeight="1" x14ac:dyDescent="0.2"/>
    <row r="590" ht="26.25" customHeight="1" x14ac:dyDescent="0.2"/>
    <row r="591" ht="26.25" customHeight="1" x14ac:dyDescent="0.2"/>
    <row r="592" ht="26.25" customHeight="1" x14ac:dyDescent="0.2"/>
    <row r="593" ht="26.25" customHeight="1" x14ac:dyDescent="0.2"/>
    <row r="594" ht="26.25" customHeight="1" x14ac:dyDescent="0.2"/>
    <row r="595" ht="26.25" customHeight="1" x14ac:dyDescent="0.2"/>
    <row r="596" ht="26.25" customHeight="1" x14ac:dyDescent="0.2"/>
    <row r="597" ht="26.25" customHeight="1" x14ac:dyDescent="0.2"/>
    <row r="598" ht="26.25" customHeight="1" x14ac:dyDescent="0.2"/>
    <row r="599" ht="26.25" customHeight="1" x14ac:dyDescent="0.2"/>
    <row r="600" ht="26.25" customHeight="1" x14ac:dyDescent="0.2"/>
    <row r="601" ht="26.25" customHeight="1" x14ac:dyDescent="0.2"/>
    <row r="602" ht="26.25" customHeight="1" x14ac:dyDescent="0.2"/>
    <row r="603" ht="26.25" customHeight="1" x14ac:dyDescent="0.2"/>
    <row r="604" ht="26.25" customHeight="1" x14ac:dyDescent="0.2"/>
    <row r="605" ht="26.25" customHeight="1" x14ac:dyDescent="0.2"/>
    <row r="606" ht="26.25" customHeight="1" x14ac:dyDescent="0.2"/>
    <row r="607" ht="26.25" customHeight="1" x14ac:dyDescent="0.2"/>
    <row r="608" ht="26.25" customHeight="1" x14ac:dyDescent="0.2"/>
    <row r="609" ht="26.25" customHeight="1" x14ac:dyDescent="0.2"/>
    <row r="610" ht="26.25" customHeight="1" x14ac:dyDescent="0.2"/>
    <row r="611" ht="26.25" customHeight="1" x14ac:dyDescent="0.2"/>
    <row r="612" ht="26.25" customHeight="1" x14ac:dyDescent="0.2"/>
    <row r="613" ht="26.25" customHeight="1" x14ac:dyDescent="0.2"/>
    <row r="614" ht="26.25" customHeight="1" x14ac:dyDescent="0.2"/>
    <row r="615" ht="26.25" customHeight="1" x14ac:dyDescent="0.2"/>
    <row r="616" ht="26.25" customHeight="1" x14ac:dyDescent="0.2"/>
    <row r="617" ht="26.25" customHeight="1" x14ac:dyDescent="0.2"/>
    <row r="618" ht="26.25" customHeight="1" x14ac:dyDescent="0.2"/>
    <row r="619" ht="26.25" customHeight="1" x14ac:dyDescent="0.2"/>
    <row r="620" ht="26.25" customHeight="1" x14ac:dyDescent="0.2"/>
    <row r="621" ht="26.25" customHeight="1" x14ac:dyDescent="0.2"/>
    <row r="622" ht="26.25" customHeight="1" x14ac:dyDescent="0.2"/>
    <row r="623" ht="26.25" customHeight="1" x14ac:dyDescent="0.2"/>
    <row r="624" ht="26.25" customHeight="1" x14ac:dyDescent="0.2"/>
    <row r="625" ht="26.25" customHeight="1" x14ac:dyDescent="0.2"/>
    <row r="626" ht="26.25" customHeight="1" x14ac:dyDescent="0.2"/>
    <row r="627" ht="26.25" customHeight="1" x14ac:dyDescent="0.2"/>
    <row r="628" ht="26.25" customHeight="1" x14ac:dyDescent="0.2"/>
    <row r="629" ht="26.25" customHeight="1" x14ac:dyDescent="0.2"/>
    <row r="630" ht="26.25" customHeight="1" x14ac:dyDescent="0.2"/>
    <row r="631" ht="26.25" customHeight="1" x14ac:dyDescent="0.2"/>
    <row r="632" ht="26.25" customHeight="1" x14ac:dyDescent="0.2"/>
    <row r="633" ht="26.25" customHeight="1" x14ac:dyDescent="0.2"/>
    <row r="634" ht="26.25" customHeight="1" x14ac:dyDescent="0.2"/>
    <row r="635" ht="26.25" customHeight="1" x14ac:dyDescent="0.2"/>
    <row r="636" ht="26.25" customHeight="1" x14ac:dyDescent="0.2"/>
    <row r="637" ht="26.25" customHeight="1" x14ac:dyDescent="0.2"/>
    <row r="638" ht="26.25" customHeight="1" x14ac:dyDescent="0.2"/>
    <row r="639" ht="26.25" customHeight="1" x14ac:dyDescent="0.2"/>
    <row r="640" ht="26.25" customHeight="1" x14ac:dyDescent="0.2"/>
    <row r="641" ht="26.25" customHeight="1" x14ac:dyDescent="0.2"/>
    <row r="642" ht="26.25" customHeight="1" x14ac:dyDescent="0.2"/>
    <row r="643" ht="26.25" customHeight="1" x14ac:dyDescent="0.2"/>
    <row r="644" ht="26.25" customHeight="1" x14ac:dyDescent="0.2"/>
    <row r="645" ht="26.25" customHeight="1" x14ac:dyDescent="0.2"/>
    <row r="646" ht="26.25" customHeight="1" x14ac:dyDescent="0.2"/>
    <row r="647" ht="26.25" customHeight="1" x14ac:dyDescent="0.2"/>
    <row r="648" ht="26.25" customHeight="1" x14ac:dyDescent="0.2"/>
    <row r="649" ht="26.25" customHeight="1" x14ac:dyDescent="0.2"/>
    <row r="650" ht="26.25" customHeight="1" x14ac:dyDescent="0.2"/>
    <row r="651" ht="26.25" customHeight="1" x14ac:dyDescent="0.2"/>
    <row r="652" ht="26.25" customHeight="1" x14ac:dyDescent="0.2"/>
    <row r="653" ht="26.25" customHeight="1" x14ac:dyDescent="0.2"/>
    <row r="654" ht="26.25" customHeight="1" x14ac:dyDescent="0.2"/>
    <row r="655" ht="26.25" customHeight="1" x14ac:dyDescent="0.2"/>
    <row r="656" ht="26.25" customHeight="1" x14ac:dyDescent="0.2"/>
    <row r="657" ht="26.25" customHeight="1" x14ac:dyDescent="0.2"/>
    <row r="658" ht="26.25" customHeight="1" x14ac:dyDescent="0.2"/>
    <row r="659" ht="26.25" customHeight="1" x14ac:dyDescent="0.2"/>
    <row r="660" ht="26.25" customHeight="1" x14ac:dyDescent="0.2"/>
    <row r="661" ht="26.25" customHeight="1" x14ac:dyDescent="0.2"/>
    <row r="662" ht="26.25" customHeight="1" x14ac:dyDescent="0.2"/>
    <row r="663" ht="26.25" customHeight="1" x14ac:dyDescent="0.2"/>
    <row r="664" ht="26.25" customHeight="1" x14ac:dyDescent="0.2"/>
    <row r="665" ht="26.25" customHeight="1" x14ac:dyDescent="0.2"/>
    <row r="666" ht="26.25" customHeight="1" x14ac:dyDescent="0.2"/>
    <row r="667" ht="26.25" customHeight="1" x14ac:dyDescent="0.2"/>
    <row r="668" ht="26.25" customHeight="1" x14ac:dyDescent="0.2"/>
    <row r="669" ht="26.25" customHeight="1" x14ac:dyDescent="0.2"/>
    <row r="670" ht="26.25" customHeight="1" x14ac:dyDescent="0.2"/>
    <row r="671" ht="26.25" customHeight="1" x14ac:dyDescent="0.2"/>
    <row r="672" ht="26.25" customHeight="1" x14ac:dyDescent="0.2"/>
    <row r="673" ht="26.25" customHeight="1" x14ac:dyDescent="0.2"/>
    <row r="674" ht="26.25" customHeight="1" x14ac:dyDescent="0.2"/>
    <row r="675" ht="26.25" customHeight="1" x14ac:dyDescent="0.2"/>
    <row r="676" ht="26.25" customHeight="1" x14ac:dyDescent="0.2"/>
    <row r="677" ht="26.25" customHeight="1" x14ac:dyDescent="0.2"/>
    <row r="678" ht="26.25" customHeight="1" x14ac:dyDescent="0.2"/>
    <row r="679" ht="26.25" customHeight="1" x14ac:dyDescent="0.2"/>
    <row r="680" ht="26.25" customHeight="1" x14ac:dyDescent="0.2"/>
    <row r="681" ht="26.25" customHeight="1" x14ac:dyDescent="0.2"/>
    <row r="682" ht="26.25" customHeight="1" x14ac:dyDescent="0.2"/>
    <row r="683" ht="26.25" customHeight="1" x14ac:dyDescent="0.2"/>
    <row r="684" ht="26.25" customHeight="1" x14ac:dyDescent="0.2"/>
    <row r="685" ht="26.25" customHeight="1" x14ac:dyDescent="0.2"/>
    <row r="686" ht="26.25" customHeight="1" x14ac:dyDescent="0.2"/>
    <row r="687" ht="26.25" customHeight="1" x14ac:dyDescent="0.2"/>
    <row r="688" ht="26.25" customHeight="1" x14ac:dyDescent="0.2"/>
    <row r="689" ht="26.25" customHeight="1" x14ac:dyDescent="0.2"/>
    <row r="690" ht="26.25" customHeight="1" x14ac:dyDescent="0.2"/>
    <row r="691" ht="26.25" customHeight="1" x14ac:dyDescent="0.2"/>
    <row r="692" ht="26.25" customHeight="1" x14ac:dyDescent="0.2"/>
    <row r="693" ht="26.25" customHeight="1" x14ac:dyDescent="0.2"/>
    <row r="694" ht="26.25" customHeight="1" x14ac:dyDescent="0.2"/>
    <row r="695" ht="26.25" customHeight="1" x14ac:dyDescent="0.2"/>
    <row r="696" ht="26.25" customHeight="1" x14ac:dyDescent="0.2"/>
    <row r="697" ht="26.25" customHeight="1" x14ac:dyDescent="0.2"/>
    <row r="698" ht="26.25" customHeight="1" x14ac:dyDescent="0.2"/>
    <row r="699" ht="26.25" customHeight="1" x14ac:dyDescent="0.2"/>
    <row r="700" ht="26.25" customHeight="1" x14ac:dyDescent="0.2"/>
    <row r="701" ht="26.25" customHeight="1" x14ac:dyDescent="0.2"/>
    <row r="702" ht="26.25" customHeight="1" x14ac:dyDescent="0.2"/>
    <row r="703" ht="26.25" customHeight="1" x14ac:dyDescent="0.2"/>
    <row r="704" ht="26.25" customHeight="1" x14ac:dyDescent="0.2"/>
    <row r="705" ht="26.25" customHeight="1" x14ac:dyDescent="0.2"/>
    <row r="706" ht="26.25" customHeight="1" x14ac:dyDescent="0.2"/>
    <row r="707" ht="26.25" customHeight="1" x14ac:dyDescent="0.2"/>
    <row r="708" ht="26.25" customHeight="1" x14ac:dyDescent="0.2"/>
    <row r="709" ht="26.25" customHeight="1" x14ac:dyDescent="0.2"/>
    <row r="710" ht="26.25" customHeight="1" x14ac:dyDescent="0.2"/>
    <row r="711" ht="26.25" customHeight="1" x14ac:dyDescent="0.2"/>
    <row r="712" ht="26.25" customHeight="1" x14ac:dyDescent="0.2"/>
    <row r="713" ht="26.25" customHeight="1" x14ac:dyDescent="0.2"/>
    <row r="714" ht="26.25" customHeight="1" x14ac:dyDescent="0.2"/>
    <row r="715" ht="26.25" customHeight="1" x14ac:dyDescent="0.2"/>
    <row r="716" ht="26.25" customHeight="1" x14ac:dyDescent="0.2"/>
    <row r="717" ht="26.25" customHeight="1" x14ac:dyDescent="0.2"/>
    <row r="718" ht="26.25" customHeight="1" x14ac:dyDescent="0.2"/>
    <row r="719" ht="26.25" customHeight="1" x14ac:dyDescent="0.2"/>
    <row r="720" ht="26.25" customHeight="1" x14ac:dyDescent="0.2"/>
    <row r="721" ht="26.25" customHeight="1" x14ac:dyDescent="0.2"/>
    <row r="722" ht="26.25" customHeight="1" x14ac:dyDescent="0.2"/>
    <row r="723" ht="26.25" customHeight="1" x14ac:dyDescent="0.2"/>
    <row r="724" ht="26.25" customHeight="1" x14ac:dyDescent="0.2"/>
    <row r="725" ht="26.25" customHeight="1" x14ac:dyDescent="0.2"/>
    <row r="726" ht="26.25" customHeight="1" x14ac:dyDescent="0.2"/>
    <row r="727" ht="26.25" customHeight="1" x14ac:dyDescent="0.2"/>
    <row r="728" ht="26.25" customHeight="1" x14ac:dyDescent="0.2"/>
    <row r="729" ht="26.25" customHeight="1" x14ac:dyDescent="0.2"/>
    <row r="730" ht="26.25" customHeight="1" x14ac:dyDescent="0.2"/>
    <row r="731" ht="26.25" customHeight="1" x14ac:dyDescent="0.2"/>
    <row r="732" ht="26.25" customHeight="1" x14ac:dyDescent="0.2"/>
    <row r="733" ht="26.25" customHeight="1" x14ac:dyDescent="0.2"/>
    <row r="734" ht="26.25" customHeight="1" x14ac:dyDescent="0.2"/>
    <row r="735" ht="26.25" customHeight="1" x14ac:dyDescent="0.2"/>
    <row r="736" ht="26.25" customHeight="1" x14ac:dyDescent="0.2"/>
    <row r="737" ht="26.25" customHeight="1" x14ac:dyDescent="0.2"/>
    <row r="738" ht="26.25" customHeight="1" x14ac:dyDescent="0.2"/>
    <row r="739" ht="26.25" customHeight="1" x14ac:dyDescent="0.2"/>
    <row r="740" ht="26.25" customHeight="1" x14ac:dyDescent="0.2"/>
    <row r="741" ht="26.25" customHeight="1" x14ac:dyDescent="0.2"/>
    <row r="742" ht="26.25" customHeight="1" x14ac:dyDescent="0.2"/>
    <row r="743" ht="26.25" customHeight="1" x14ac:dyDescent="0.2"/>
    <row r="744" ht="26.25" customHeight="1" x14ac:dyDescent="0.2"/>
    <row r="745" ht="26.25" customHeight="1" x14ac:dyDescent="0.2"/>
    <row r="746" ht="26.25" customHeight="1" x14ac:dyDescent="0.2"/>
    <row r="747" ht="26.25" customHeight="1" x14ac:dyDescent="0.2"/>
    <row r="748" ht="26.25" customHeight="1" x14ac:dyDescent="0.2"/>
    <row r="749" ht="26.25" customHeight="1" x14ac:dyDescent="0.2"/>
    <row r="750" ht="26.25" customHeight="1" x14ac:dyDescent="0.2"/>
    <row r="751" ht="26.25" customHeight="1" x14ac:dyDescent="0.2"/>
    <row r="752" ht="26.25" customHeight="1" x14ac:dyDescent="0.2"/>
    <row r="753" ht="26.25" customHeight="1" x14ac:dyDescent="0.2"/>
    <row r="754" ht="26.25" customHeight="1" x14ac:dyDescent="0.2"/>
    <row r="755" ht="26.25" customHeight="1" x14ac:dyDescent="0.2"/>
    <row r="756" ht="26.25" customHeight="1" x14ac:dyDescent="0.2"/>
    <row r="757" ht="26.25" customHeight="1" x14ac:dyDescent="0.2"/>
    <row r="758" ht="26.25" customHeight="1" x14ac:dyDescent="0.2"/>
    <row r="759" ht="26.25" customHeight="1" x14ac:dyDescent="0.2"/>
    <row r="760" ht="26.25" customHeight="1" x14ac:dyDescent="0.2"/>
    <row r="761" ht="26.25" customHeight="1" x14ac:dyDescent="0.2"/>
    <row r="762" ht="26.25" customHeight="1" x14ac:dyDescent="0.2"/>
    <row r="763" ht="26.25" customHeight="1" x14ac:dyDescent="0.2"/>
    <row r="764" ht="26.25" customHeight="1" x14ac:dyDescent="0.2"/>
    <row r="765" ht="26.25" customHeight="1" x14ac:dyDescent="0.2"/>
    <row r="766" ht="26.25" customHeight="1" x14ac:dyDescent="0.2"/>
    <row r="767" ht="26.25" customHeight="1" x14ac:dyDescent="0.2"/>
    <row r="768" ht="26.25" customHeight="1" x14ac:dyDescent="0.2"/>
    <row r="769" ht="26.25" customHeight="1" x14ac:dyDescent="0.2"/>
    <row r="770" ht="26.25" customHeight="1" x14ac:dyDescent="0.2"/>
    <row r="771" ht="26.25" customHeight="1" x14ac:dyDescent="0.2"/>
    <row r="772" ht="26.25" customHeight="1" x14ac:dyDescent="0.2"/>
    <row r="773" ht="26.25" customHeight="1" x14ac:dyDescent="0.2"/>
    <row r="774" ht="26.25" customHeight="1" x14ac:dyDescent="0.2"/>
    <row r="775" ht="26.25" customHeight="1" x14ac:dyDescent="0.2"/>
    <row r="776" ht="26.25" customHeight="1" x14ac:dyDescent="0.2"/>
    <row r="777" ht="26.25" customHeight="1" x14ac:dyDescent="0.2"/>
    <row r="778" ht="26.25" customHeight="1" x14ac:dyDescent="0.2"/>
    <row r="779" ht="26.25" customHeight="1" x14ac:dyDescent="0.2"/>
    <row r="780" ht="26.25" customHeight="1" x14ac:dyDescent="0.2"/>
    <row r="781" ht="26.25" customHeight="1" x14ac:dyDescent="0.2"/>
    <row r="782" ht="26.25" customHeight="1" x14ac:dyDescent="0.2"/>
    <row r="783" ht="26.25" customHeight="1" x14ac:dyDescent="0.2"/>
    <row r="784" ht="26.25" customHeight="1" x14ac:dyDescent="0.2"/>
    <row r="785" ht="26.25" customHeight="1" x14ac:dyDescent="0.2"/>
    <row r="786" ht="26.25" customHeight="1" x14ac:dyDescent="0.2"/>
    <row r="787" ht="26.25" customHeight="1" x14ac:dyDescent="0.2"/>
    <row r="788" ht="26.25" customHeight="1" x14ac:dyDescent="0.2"/>
    <row r="789" ht="26.25" customHeight="1" x14ac:dyDescent="0.2"/>
    <row r="790" ht="26.25" customHeight="1" x14ac:dyDescent="0.2"/>
    <row r="791" ht="26.25" customHeight="1" x14ac:dyDescent="0.2"/>
    <row r="792" ht="26.25" customHeight="1" x14ac:dyDescent="0.2"/>
    <row r="793" ht="26.25" customHeight="1" x14ac:dyDescent="0.2"/>
    <row r="794" ht="26.25" customHeight="1" x14ac:dyDescent="0.2"/>
    <row r="795" ht="26.25" customHeight="1" x14ac:dyDescent="0.2"/>
    <row r="796" ht="26.25" customHeight="1" x14ac:dyDescent="0.2"/>
    <row r="797" ht="26.25" customHeight="1" x14ac:dyDescent="0.2"/>
    <row r="798" ht="26.25" customHeight="1" x14ac:dyDescent="0.2"/>
    <row r="799" ht="26.25" customHeight="1" x14ac:dyDescent="0.2"/>
    <row r="800" ht="26.25" customHeight="1" x14ac:dyDescent="0.2"/>
    <row r="801" ht="26.25" customHeight="1" x14ac:dyDescent="0.2"/>
    <row r="802" ht="26.25" customHeight="1" x14ac:dyDescent="0.2"/>
    <row r="803" ht="26.25" customHeight="1" x14ac:dyDescent="0.2"/>
    <row r="804" ht="26.25" customHeight="1" x14ac:dyDescent="0.2"/>
    <row r="805" ht="26.25" customHeight="1" x14ac:dyDescent="0.2"/>
    <row r="806" ht="26.25" customHeight="1" x14ac:dyDescent="0.2"/>
    <row r="807" ht="26.25" customHeight="1" x14ac:dyDescent="0.2"/>
    <row r="808" ht="26.25" customHeight="1" x14ac:dyDescent="0.2"/>
    <row r="809" ht="26.25" customHeight="1" x14ac:dyDescent="0.2"/>
    <row r="810" ht="26.25" customHeight="1" x14ac:dyDescent="0.2"/>
    <row r="811" ht="26.25" customHeight="1" x14ac:dyDescent="0.2"/>
    <row r="812" ht="26.25" customHeight="1" x14ac:dyDescent="0.2"/>
    <row r="813" ht="26.25" customHeight="1" x14ac:dyDescent="0.2"/>
    <row r="814" ht="26.25" customHeight="1" x14ac:dyDescent="0.2"/>
    <row r="815" ht="26.25" customHeight="1" x14ac:dyDescent="0.2"/>
    <row r="816" ht="26.25" customHeight="1" x14ac:dyDescent="0.2"/>
    <row r="817" ht="26.25" customHeight="1" x14ac:dyDescent="0.2"/>
    <row r="818" ht="26.25" customHeight="1" x14ac:dyDescent="0.2"/>
    <row r="819" ht="26.25" customHeight="1" x14ac:dyDescent="0.2"/>
    <row r="820" ht="26.25" customHeight="1" x14ac:dyDescent="0.2"/>
    <row r="821" ht="26.25" customHeight="1" x14ac:dyDescent="0.2"/>
    <row r="822" ht="26.25" customHeight="1" x14ac:dyDescent="0.2"/>
    <row r="823" ht="26.25" customHeight="1" x14ac:dyDescent="0.2"/>
    <row r="824" ht="26.25" customHeight="1" x14ac:dyDescent="0.2"/>
    <row r="825" ht="26.25" customHeight="1" x14ac:dyDescent="0.2"/>
    <row r="826" ht="26.25" customHeight="1" x14ac:dyDescent="0.2"/>
    <row r="827" ht="26.25" customHeight="1" x14ac:dyDescent="0.2"/>
    <row r="828" ht="26.25" customHeight="1" x14ac:dyDescent="0.2"/>
    <row r="829" ht="26.25" customHeight="1" x14ac:dyDescent="0.2"/>
    <row r="830" ht="26.25" customHeight="1" x14ac:dyDescent="0.2"/>
    <row r="831" ht="26.25" customHeight="1" x14ac:dyDescent="0.2"/>
    <row r="832" ht="26.25" customHeight="1" x14ac:dyDescent="0.2"/>
    <row r="833" ht="26.25" customHeight="1" x14ac:dyDescent="0.2"/>
    <row r="834" ht="26.25" customHeight="1" x14ac:dyDescent="0.2"/>
    <row r="835" ht="26.25" customHeight="1" x14ac:dyDescent="0.2"/>
    <row r="836" ht="26.25" customHeight="1" x14ac:dyDescent="0.2"/>
    <row r="837" ht="26.25" customHeight="1" x14ac:dyDescent="0.2"/>
    <row r="838" ht="26.25" customHeight="1" x14ac:dyDescent="0.2"/>
    <row r="839" ht="26.25" customHeight="1" x14ac:dyDescent="0.2"/>
    <row r="840" ht="26.25" customHeight="1" x14ac:dyDescent="0.2"/>
    <row r="841" ht="26.25" customHeight="1" x14ac:dyDescent="0.2"/>
    <row r="842" ht="26.25" customHeight="1" x14ac:dyDescent="0.2"/>
    <row r="843" ht="26.25" customHeight="1" x14ac:dyDescent="0.2"/>
    <row r="844" ht="26.25" customHeight="1" x14ac:dyDescent="0.2"/>
    <row r="845" ht="26.25" customHeight="1" x14ac:dyDescent="0.2"/>
    <row r="846" ht="26.25" customHeight="1" x14ac:dyDescent="0.2"/>
    <row r="847" ht="26.25" customHeight="1" x14ac:dyDescent="0.2"/>
    <row r="848" ht="26.25" customHeight="1" x14ac:dyDescent="0.2"/>
    <row r="849" ht="26.25" customHeight="1" x14ac:dyDescent="0.2"/>
    <row r="850" ht="26.25" customHeight="1" x14ac:dyDescent="0.2"/>
    <row r="851" ht="26.25" customHeight="1" x14ac:dyDescent="0.2"/>
    <row r="852" ht="26.25" customHeight="1" x14ac:dyDescent="0.2"/>
    <row r="853" ht="26.25" customHeight="1" x14ac:dyDescent="0.2"/>
    <row r="854" ht="26.25" customHeight="1" x14ac:dyDescent="0.2"/>
    <row r="855" ht="26.25" customHeight="1" x14ac:dyDescent="0.2"/>
    <row r="856" ht="26.25" customHeight="1" x14ac:dyDescent="0.2"/>
    <row r="857" ht="26.25" customHeight="1" x14ac:dyDescent="0.2"/>
    <row r="858" ht="26.25" customHeight="1" x14ac:dyDescent="0.2"/>
    <row r="859" ht="26.25" customHeight="1" x14ac:dyDescent="0.2"/>
    <row r="860" ht="26.25" customHeight="1" x14ac:dyDescent="0.2"/>
    <row r="861" ht="26.25" customHeight="1" x14ac:dyDescent="0.2"/>
    <row r="862" ht="26.25" customHeight="1" x14ac:dyDescent="0.2"/>
    <row r="863" ht="26.25" customHeight="1" x14ac:dyDescent="0.2"/>
    <row r="864" ht="26.25" customHeight="1" x14ac:dyDescent="0.2"/>
    <row r="865" ht="26.25" customHeight="1" x14ac:dyDescent="0.2"/>
    <row r="866" ht="26.25" customHeight="1" x14ac:dyDescent="0.2"/>
    <row r="867" ht="26.25" customHeight="1" x14ac:dyDescent="0.2"/>
    <row r="868" ht="26.25" customHeight="1" x14ac:dyDescent="0.2"/>
    <row r="869" ht="26.25" customHeight="1" x14ac:dyDescent="0.2"/>
    <row r="870" ht="26.25" customHeight="1" x14ac:dyDescent="0.2"/>
    <row r="871" ht="26.25" customHeight="1" x14ac:dyDescent="0.2"/>
    <row r="872" ht="26.25" customHeight="1" x14ac:dyDescent="0.2"/>
    <row r="873" ht="26.25" customHeight="1" x14ac:dyDescent="0.2"/>
    <row r="874" ht="26.25" customHeight="1" x14ac:dyDescent="0.2"/>
    <row r="875" ht="26.25" customHeight="1" x14ac:dyDescent="0.2"/>
    <row r="876" ht="26.25" customHeight="1" x14ac:dyDescent="0.2"/>
    <row r="877" ht="26.25" customHeight="1" x14ac:dyDescent="0.2"/>
    <row r="878" ht="26.25" customHeight="1" x14ac:dyDescent="0.2"/>
    <row r="879" ht="26.25" customHeight="1" x14ac:dyDescent="0.2"/>
    <row r="880" ht="26.25" customHeight="1" x14ac:dyDescent="0.2"/>
    <row r="881" ht="26.25" customHeight="1" x14ac:dyDescent="0.2"/>
    <row r="882" ht="26.25" customHeight="1" x14ac:dyDescent="0.2"/>
    <row r="883" ht="26.25" customHeight="1" x14ac:dyDescent="0.2"/>
    <row r="884" ht="26.25" customHeight="1" x14ac:dyDescent="0.2"/>
    <row r="885" ht="26.25" customHeight="1" x14ac:dyDescent="0.2"/>
    <row r="886" ht="26.25" customHeight="1" x14ac:dyDescent="0.2"/>
    <row r="887" ht="26.25" customHeight="1" x14ac:dyDescent="0.2"/>
    <row r="888" ht="26.25" customHeight="1" x14ac:dyDescent="0.2"/>
    <row r="889" ht="26.25" customHeight="1" x14ac:dyDescent="0.2"/>
    <row r="890" ht="26.25" customHeight="1" x14ac:dyDescent="0.2"/>
    <row r="891" ht="26.25" customHeight="1" x14ac:dyDescent="0.2"/>
    <row r="892" ht="26.25" customHeight="1" x14ac:dyDescent="0.2"/>
    <row r="893" ht="26.25" customHeight="1" x14ac:dyDescent="0.2"/>
    <row r="894" ht="26.25" customHeight="1" x14ac:dyDescent="0.2"/>
    <row r="895" ht="26.25" customHeight="1" x14ac:dyDescent="0.2"/>
    <row r="896" ht="26.25" customHeight="1" x14ac:dyDescent="0.2"/>
    <row r="897" ht="26.25" customHeight="1" x14ac:dyDescent="0.2"/>
    <row r="898" ht="26.25" customHeight="1" x14ac:dyDescent="0.2"/>
    <row r="899" ht="26.25" customHeight="1" x14ac:dyDescent="0.2"/>
    <row r="900" ht="26.25" customHeight="1" x14ac:dyDescent="0.2"/>
    <row r="901" ht="26.25" customHeight="1" x14ac:dyDescent="0.2"/>
    <row r="902" ht="26.25" customHeight="1" x14ac:dyDescent="0.2"/>
    <row r="903" ht="26.25" customHeight="1" x14ac:dyDescent="0.2"/>
    <row r="904" ht="26.25" customHeight="1" x14ac:dyDescent="0.2"/>
    <row r="905" ht="26.25" customHeight="1" x14ac:dyDescent="0.2"/>
    <row r="906" ht="26.25" customHeight="1" x14ac:dyDescent="0.2"/>
    <row r="907" ht="26.25" customHeight="1" x14ac:dyDescent="0.2"/>
    <row r="908" ht="26.25" customHeight="1" x14ac:dyDescent="0.2"/>
    <row r="909" ht="26.25" customHeight="1" x14ac:dyDescent="0.2"/>
    <row r="910" ht="26.25" customHeight="1" x14ac:dyDescent="0.2"/>
    <row r="911" ht="26.25" customHeight="1" x14ac:dyDescent="0.2"/>
    <row r="912" ht="26.25" customHeight="1" x14ac:dyDescent="0.2"/>
    <row r="913" ht="26.25" customHeight="1" x14ac:dyDescent="0.2"/>
    <row r="914" ht="26.25" customHeight="1" x14ac:dyDescent="0.2"/>
    <row r="915" ht="26.25" customHeight="1" x14ac:dyDescent="0.2"/>
    <row r="916" ht="26.25" customHeight="1" x14ac:dyDescent="0.2"/>
    <row r="917" ht="26.25" customHeight="1" x14ac:dyDescent="0.2"/>
    <row r="918" ht="26.25" customHeight="1" x14ac:dyDescent="0.2"/>
    <row r="919" ht="26.25" customHeight="1" x14ac:dyDescent="0.2"/>
    <row r="920" ht="26.25" customHeight="1" x14ac:dyDescent="0.2"/>
    <row r="921" ht="26.25" customHeight="1" x14ac:dyDescent="0.2"/>
    <row r="922" ht="26.25" customHeight="1" x14ac:dyDescent="0.2"/>
    <row r="923" ht="26.25" customHeight="1" x14ac:dyDescent="0.2"/>
    <row r="924" ht="26.25" customHeight="1" x14ac:dyDescent="0.2"/>
    <row r="925" ht="26.25" customHeight="1" x14ac:dyDescent="0.2"/>
    <row r="926" ht="26.25" customHeight="1" x14ac:dyDescent="0.2"/>
    <row r="927" ht="26.25" customHeight="1" x14ac:dyDescent="0.2"/>
    <row r="928" ht="26.25" customHeight="1" x14ac:dyDescent="0.2"/>
    <row r="929" ht="26.25" customHeight="1" x14ac:dyDescent="0.2"/>
    <row r="930" ht="26.25" customHeight="1" x14ac:dyDescent="0.2"/>
    <row r="931" ht="26.25" customHeight="1" x14ac:dyDescent="0.2"/>
    <row r="932" ht="26.25" customHeight="1" x14ac:dyDescent="0.2"/>
    <row r="933" ht="26.25" customHeight="1" x14ac:dyDescent="0.2"/>
    <row r="934" ht="26.25" customHeight="1" x14ac:dyDescent="0.2"/>
    <row r="935" ht="26.25" customHeight="1" x14ac:dyDescent="0.2"/>
    <row r="936" ht="26.25" customHeight="1" x14ac:dyDescent="0.2"/>
    <row r="937" ht="26.25" customHeight="1" x14ac:dyDescent="0.2"/>
    <row r="938" ht="26.25" customHeight="1" x14ac:dyDescent="0.2"/>
    <row r="939" ht="26.25" customHeight="1" x14ac:dyDescent="0.2"/>
    <row r="940" ht="26.25" customHeight="1" x14ac:dyDescent="0.2"/>
    <row r="941" ht="26.25" customHeight="1" x14ac:dyDescent="0.2"/>
    <row r="942" ht="26.25" customHeight="1" x14ac:dyDescent="0.2"/>
    <row r="943" ht="26.25" customHeight="1" x14ac:dyDescent="0.2"/>
    <row r="944" ht="26.25" customHeight="1" x14ac:dyDescent="0.2"/>
    <row r="945" ht="26.25" customHeight="1" x14ac:dyDescent="0.2"/>
    <row r="946" ht="26.25" customHeight="1" x14ac:dyDescent="0.2"/>
    <row r="947" ht="26.25" customHeight="1" x14ac:dyDescent="0.2"/>
    <row r="948" ht="26.25" customHeight="1" x14ac:dyDescent="0.2"/>
    <row r="949" ht="26.25" customHeight="1" x14ac:dyDescent="0.2"/>
    <row r="950" ht="26.25" customHeight="1" x14ac:dyDescent="0.2"/>
    <row r="951" ht="26.25" customHeight="1" x14ac:dyDescent="0.2"/>
    <row r="952" ht="26.25" customHeight="1" x14ac:dyDescent="0.2"/>
    <row r="953" ht="26.25" customHeight="1" x14ac:dyDescent="0.2"/>
    <row r="954" ht="26.25" customHeight="1" x14ac:dyDescent="0.2"/>
    <row r="955" ht="26.25" customHeight="1" x14ac:dyDescent="0.2"/>
    <row r="956" ht="26.25" customHeight="1" x14ac:dyDescent="0.2"/>
    <row r="957" ht="26.25" customHeight="1" x14ac:dyDescent="0.2"/>
    <row r="958" ht="26.25" customHeight="1" x14ac:dyDescent="0.2"/>
    <row r="959" ht="26.25" customHeight="1" x14ac:dyDescent="0.2"/>
    <row r="960" ht="26.25" customHeight="1" x14ac:dyDescent="0.2"/>
    <row r="961" ht="26.25" customHeight="1" x14ac:dyDescent="0.2"/>
    <row r="962" ht="26.25" customHeight="1" x14ac:dyDescent="0.2"/>
    <row r="963" ht="26.25" customHeight="1" x14ac:dyDescent="0.2"/>
    <row r="964" ht="26.25" customHeight="1" x14ac:dyDescent="0.2"/>
    <row r="965" ht="26.25" customHeight="1" x14ac:dyDescent="0.2"/>
    <row r="966" ht="26.25" customHeight="1" x14ac:dyDescent="0.2"/>
    <row r="967" ht="26.25" customHeight="1" x14ac:dyDescent="0.2"/>
    <row r="968" ht="26.25" customHeight="1" x14ac:dyDescent="0.2"/>
    <row r="969" ht="26.25" customHeight="1" x14ac:dyDescent="0.2"/>
    <row r="970" ht="26.25" customHeight="1" x14ac:dyDescent="0.2"/>
    <row r="971" ht="26.25" customHeight="1" x14ac:dyDescent="0.2"/>
    <row r="972" ht="26.25" customHeight="1" x14ac:dyDescent="0.2"/>
    <row r="973" ht="26.25" customHeight="1" x14ac:dyDescent="0.2"/>
    <row r="974" ht="26.25" customHeight="1" x14ac:dyDescent="0.2"/>
    <row r="975" ht="26.25" customHeight="1" x14ac:dyDescent="0.2"/>
    <row r="976" ht="26.25" customHeight="1" x14ac:dyDescent="0.2"/>
    <row r="977" ht="26.25" customHeight="1" x14ac:dyDescent="0.2"/>
    <row r="978" ht="26.25" customHeight="1" x14ac:dyDescent="0.2"/>
    <row r="979" ht="26.25" customHeight="1" x14ac:dyDescent="0.2"/>
    <row r="980" ht="26.25" customHeight="1" x14ac:dyDescent="0.2"/>
    <row r="981" ht="26.25" customHeight="1" x14ac:dyDescent="0.2"/>
    <row r="982" ht="26.25" customHeight="1" x14ac:dyDescent="0.2"/>
    <row r="983" ht="26.25" customHeight="1" x14ac:dyDescent="0.2"/>
    <row r="984" ht="26.25" customHeight="1" x14ac:dyDescent="0.2"/>
    <row r="985" ht="26.25" customHeight="1" x14ac:dyDescent="0.2"/>
    <row r="986" ht="26.25" customHeight="1" x14ac:dyDescent="0.2"/>
    <row r="987" ht="26.25" customHeight="1" x14ac:dyDescent="0.2"/>
    <row r="988" ht="26.25" customHeight="1" x14ac:dyDescent="0.2"/>
    <row r="989" ht="26.25" customHeight="1" x14ac:dyDescent="0.2"/>
    <row r="990" ht="26.25" customHeight="1" x14ac:dyDescent="0.2"/>
    <row r="991" ht="26.25" customHeight="1" x14ac:dyDescent="0.2"/>
    <row r="992" ht="26.25" customHeight="1" x14ac:dyDescent="0.2"/>
    <row r="993" ht="26.25" customHeight="1" x14ac:dyDescent="0.2"/>
    <row r="994" ht="26.25" customHeight="1" x14ac:dyDescent="0.2"/>
    <row r="995" ht="26.25" customHeight="1" x14ac:dyDescent="0.2"/>
    <row r="996" ht="26.25" customHeight="1" x14ac:dyDescent="0.2"/>
    <row r="997" ht="26.25" customHeight="1" x14ac:dyDescent="0.2"/>
    <row r="998" ht="26.25" customHeight="1" x14ac:dyDescent="0.2"/>
    <row r="999" ht="26.25" customHeight="1" x14ac:dyDescent="0.2"/>
    <row r="1000" ht="26.25" customHeight="1" x14ac:dyDescent="0.2"/>
    <row r="1001" ht="26.25" customHeight="1" x14ac:dyDescent="0.2"/>
    <row r="1002" ht="26.25" customHeight="1" x14ac:dyDescent="0.2"/>
    <row r="1003" ht="26.25" customHeight="1" x14ac:dyDescent="0.2"/>
    <row r="1004" ht="26.25" customHeight="1" x14ac:dyDescent="0.2"/>
    <row r="1005" ht="26.25" customHeight="1" x14ac:dyDescent="0.2"/>
    <row r="1006" ht="26.25" customHeight="1" x14ac:dyDescent="0.2"/>
    <row r="1007" ht="26.25" customHeight="1" x14ac:dyDescent="0.2"/>
    <row r="1008" ht="26.25" customHeight="1" x14ac:dyDescent="0.2"/>
    <row r="1009" ht="26.25" customHeight="1" x14ac:dyDescent="0.2"/>
    <row r="1010" ht="26.25" customHeight="1" x14ac:dyDescent="0.2"/>
    <row r="1011" ht="26.25" customHeight="1" x14ac:dyDescent="0.2"/>
    <row r="1012" ht="26.25" customHeight="1" x14ac:dyDescent="0.2"/>
    <row r="1013" ht="26.25" customHeight="1" x14ac:dyDescent="0.2"/>
    <row r="1014" ht="26.25" customHeight="1" x14ac:dyDescent="0.2"/>
    <row r="1015" ht="26.25" customHeight="1" x14ac:dyDescent="0.2"/>
    <row r="1016" ht="26.25" customHeight="1" x14ac:dyDescent="0.2"/>
    <row r="1017" ht="26.25" customHeight="1" x14ac:dyDescent="0.2"/>
    <row r="1018" ht="26.25" customHeight="1" x14ac:dyDescent="0.2"/>
    <row r="1019" ht="26.25" customHeight="1" x14ac:dyDescent="0.2"/>
    <row r="1020" ht="26.25" customHeight="1" x14ac:dyDescent="0.2"/>
    <row r="1021" ht="26.25" customHeight="1" x14ac:dyDescent="0.2"/>
    <row r="1022" ht="26.25" customHeight="1" x14ac:dyDescent="0.2"/>
    <row r="1023" ht="26.25" customHeight="1" x14ac:dyDescent="0.2"/>
    <row r="1024" ht="26.25" customHeight="1" x14ac:dyDescent="0.2"/>
    <row r="1025" ht="26.25" customHeight="1" x14ac:dyDescent="0.2"/>
    <row r="1026" ht="26.25" customHeight="1" x14ac:dyDescent="0.2"/>
    <row r="1027" ht="26.25" customHeight="1" x14ac:dyDescent="0.2"/>
    <row r="1028" ht="26.25" customHeight="1" x14ac:dyDescent="0.2"/>
    <row r="1029" ht="26.25" customHeight="1" x14ac:dyDescent="0.2"/>
    <row r="1030" ht="26.25" customHeight="1" x14ac:dyDescent="0.2"/>
    <row r="1031" ht="26.25" customHeight="1" x14ac:dyDescent="0.2"/>
    <row r="1032" ht="26.25" customHeight="1" x14ac:dyDescent="0.2"/>
    <row r="1033" ht="26.25" customHeight="1" x14ac:dyDescent="0.2"/>
    <row r="1034" ht="26.25" customHeight="1" x14ac:dyDescent="0.2"/>
    <row r="1035" ht="26.25" customHeight="1" x14ac:dyDescent="0.2"/>
    <row r="1036" ht="26.25" customHeight="1" x14ac:dyDescent="0.2"/>
    <row r="1037" ht="26.25" customHeight="1" x14ac:dyDescent="0.2"/>
    <row r="1038" ht="26.25" customHeight="1" x14ac:dyDescent="0.2"/>
    <row r="1039" ht="26.25" customHeight="1" x14ac:dyDescent="0.2"/>
    <row r="1040" ht="26.25" customHeight="1" x14ac:dyDescent="0.2"/>
    <row r="1041" ht="26.25" customHeight="1" x14ac:dyDescent="0.2"/>
    <row r="1042" ht="26.25" customHeight="1" x14ac:dyDescent="0.2"/>
    <row r="1043" ht="26.25" customHeight="1" x14ac:dyDescent="0.2"/>
    <row r="1044" ht="26.25" customHeight="1" x14ac:dyDescent="0.2"/>
    <row r="1045" ht="26.25" customHeight="1" x14ac:dyDescent="0.2"/>
    <row r="1046" ht="26.25" customHeight="1" x14ac:dyDescent="0.2"/>
    <row r="1047" ht="26.25" customHeight="1" x14ac:dyDescent="0.2"/>
    <row r="1048" ht="26.25" customHeight="1" x14ac:dyDescent="0.2"/>
    <row r="1049" ht="26.25" customHeight="1" x14ac:dyDescent="0.2"/>
    <row r="1050" ht="26.25" customHeight="1" x14ac:dyDescent="0.2"/>
    <row r="1051" ht="26.25" customHeight="1" x14ac:dyDescent="0.2"/>
    <row r="1052" ht="26.25" customHeight="1" x14ac:dyDescent="0.2"/>
    <row r="1053" ht="26.25" customHeight="1" x14ac:dyDescent="0.2"/>
    <row r="1054" ht="26.25" customHeight="1" x14ac:dyDescent="0.2"/>
    <row r="1055" ht="26.25" customHeight="1" x14ac:dyDescent="0.2"/>
    <row r="1056" ht="26.25" customHeight="1" x14ac:dyDescent="0.2"/>
    <row r="1057" ht="26.25" customHeight="1" x14ac:dyDescent="0.2"/>
    <row r="1058" ht="26.25" customHeight="1" x14ac:dyDescent="0.2"/>
    <row r="1059" ht="26.25" customHeight="1" x14ac:dyDescent="0.2"/>
    <row r="1060" ht="26.25" customHeight="1" x14ac:dyDescent="0.2"/>
    <row r="1061" ht="26.25" customHeight="1" x14ac:dyDescent="0.2"/>
    <row r="1062" ht="26.25" customHeight="1" x14ac:dyDescent="0.2"/>
    <row r="1063" ht="26.25" customHeight="1" x14ac:dyDescent="0.2"/>
    <row r="1064" ht="26.25" customHeight="1" x14ac:dyDescent="0.2"/>
    <row r="1065" ht="26.25" customHeight="1" x14ac:dyDescent="0.2"/>
    <row r="1066" ht="26.25" customHeight="1" x14ac:dyDescent="0.2"/>
    <row r="1067" ht="26.25" customHeight="1" x14ac:dyDescent="0.2"/>
    <row r="1068" ht="26.25" customHeight="1" x14ac:dyDescent="0.2"/>
    <row r="1069" ht="26.25" customHeight="1" x14ac:dyDescent="0.2"/>
    <row r="1070" ht="26.25" customHeight="1" x14ac:dyDescent="0.2"/>
    <row r="1071" ht="26.25" customHeight="1" x14ac:dyDescent="0.2"/>
    <row r="1072" ht="26.25" customHeight="1" x14ac:dyDescent="0.2"/>
    <row r="1073" ht="26.25" customHeight="1" x14ac:dyDescent="0.2"/>
    <row r="1074" ht="26.25" customHeight="1" x14ac:dyDescent="0.2"/>
    <row r="1075" ht="26.25" customHeight="1" x14ac:dyDescent="0.2"/>
    <row r="1076" ht="26.25" customHeight="1" x14ac:dyDescent="0.2"/>
    <row r="1077" ht="26.25" customHeight="1" x14ac:dyDescent="0.2"/>
    <row r="1078" ht="26.25" customHeight="1" x14ac:dyDescent="0.2"/>
    <row r="1079" ht="26.25" customHeight="1" x14ac:dyDescent="0.2"/>
    <row r="1080" ht="26.25" customHeight="1" x14ac:dyDescent="0.2"/>
    <row r="1081" ht="26.25" customHeight="1" x14ac:dyDescent="0.2"/>
    <row r="1082" ht="26.25" customHeight="1" x14ac:dyDescent="0.2"/>
    <row r="1083" ht="26.25" customHeight="1" x14ac:dyDescent="0.2"/>
    <row r="1084" ht="26.25" customHeight="1" x14ac:dyDescent="0.2"/>
    <row r="1085" ht="26.25" customHeight="1" x14ac:dyDescent="0.2"/>
    <row r="1086" ht="26.25" customHeight="1" x14ac:dyDescent="0.2"/>
    <row r="1087" ht="26.25" customHeight="1" x14ac:dyDescent="0.2"/>
    <row r="1088" ht="26.25" customHeight="1" x14ac:dyDescent="0.2"/>
    <row r="1089" ht="26.25" customHeight="1" x14ac:dyDescent="0.2"/>
    <row r="1090" ht="26.25" customHeight="1" x14ac:dyDescent="0.2"/>
    <row r="1091" ht="26.25" customHeight="1" x14ac:dyDescent="0.2"/>
    <row r="1092" ht="26.25" customHeight="1" x14ac:dyDescent="0.2"/>
    <row r="1093" ht="26.25" customHeight="1" x14ac:dyDescent="0.2"/>
    <row r="1094" ht="26.25" customHeight="1" x14ac:dyDescent="0.2"/>
    <row r="1095" ht="26.25" customHeight="1" x14ac:dyDescent="0.2"/>
    <row r="1096" ht="26.25" customHeight="1" x14ac:dyDescent="0.2"/>
    <row r="1097" ht="26.25" customHeight="1" x14ac:dyDescent="0.2"/>
    <row r="1098" ht="26.25" customHeight="1" x14ac:dyDescent="0.2"/>
    <row r="1099" ht="26.25" customHeight="1" x14ac:dyDescent="0.2"/>
    <row r="1100" ht="26.25" customHeight="1" x14ac:dyDescent="0.2"/>
    <row r="1101" ht="26.25" customHeight="1" x14ac:dyDescent="0.2"/>
    <row r="1102" ht="26.25" customHeight="1" x14ac:dyDescent="0.2"/>
    <row r="1103" ht="26.25" customHeight="1" x14ac:dyDescent="0.2"/>
    <row r="1104" ht="26.25" customHeight="1" x14ac:dyDescent="0.2"/>
    <row r="1105" ht="26.25" customHeight="1" x14ac:dyDescent="0.2"/>
    <row r="1106" ht="26.25" customHeight="1" x14ac:dyDescent="0.2"/>
    <row r="1107" ht="26.25" customHeight="1" x14ac:dyDescent="0.2"/>
    <row r="1108" ht="26.25" customHeight="1" x14ac:dyDescent="0.2"/>
    <row r="1109" ht="26.25" customHeight="1" x14ac:dyDescent="0.2"/>
    <row r="1110" ht="26.25" customHeight="1" x14ac:dyDescent="0.2"/>
    <row r="1111" ht="26.25" customHeight="1" x14ac:dyDescent="0.2"/>
    <row r="1112" ht="26.25" customHeight="1" x14ac:dyDescent="0.2"/>
    <row r="1113" ht="26.25" customHeight="1" x14ac:dyDescent="0.2"/>
    <row r="1114" ht="26.25" customHeight="1" x14ac:dyDescent="0.2"/>
    <row r="1115" ht="26.25" customHeight="1" x14ac:dyDescent="0.2"/>
    <row r="1116" ht="26.25" customHeight="1" x14ac:dyDescent="0.2"/>
    <row r="1117" ht="26.25" customHeight="1" x14ac:dyDescent="0.2"/>
    <row r="1118" ht="26.25" customHeight="1" x14ac:dyDescent="0.2"/>
    <row r="1119" ht="26.25" customHeight="1" x14ac:dyDescent="0.2"/>
    <row r="1120" ht="26.25" customHeight="1" x14ac:dyDescent="0.2"/>
    <row r="1121" ht="26.25" customHeight="1" x14ac:dyDescent="0.2"/>
    <row r="1122" ht="26.25" customHeight="1" x14ac:dyDescent="0.2"/>
    <row r="1123" ht="26.25" customHeight="1" x14ac:dyDescent="0.2"/>
    <row r="1124" ht="26.25" customHeight="1" x14ac:dyDescent="0.2"/>
    <row r="1125" ht="26.25" customHeight="1" x14ac:dyDescent="0.2"/>
    <row r="1126" ht="26.25" customHeight="1" x14ac:dyDescent="0.2"/>
    <row r="1127" ht="26.25" customHeight="1" x14ac:dyDescent="0.2"/>
    <row r="1128" ht="26.25" customHeight="1" x14ac:dyDescent="0.2"/>
    <row r="1129" ht="26.25" customHeight="1" x14ac:dyDescent="0.2"/>
    <row r="1130" ht="26.25" customHeight="1" x14ac:dyDescent="0.2"/>
    <row r="1131" ht="26.25" customHeight="1" x14ac:dyDescent="0.2"/>
    <row r="1132" ht="26.25" customHeight="1" x14ac:dyDescent="0.2"/>
    <row r="1133" ht="26.25" customHeight="1" x14ac:dyDescent="0.2"/>
    <row r="1134" ht="26.25" customHeight="1" x14ac:dyDescent="0.2"/>
    <row r="1135" ht="26.25" customHeight="1" x14ac:dyDescent="0.2"/>
    <row r="1136" ht="26.25" customHeight="1" x14ac:dyDescent="0.2"/>
    <row r="1137" ht="26.25" customHeight="1" x14ac:dyDescent="0.2"/>
    <row r="1138" ht="26.25" customHeight="1" x14ac:dyDescent="0.2"/>
    <row r="1139" ht="26.25" customHeight="1" x14ac:dyDescent="0.2"/>
    <row r="1140" ht="26.25" customHeight="1" x14ac:dyDescent="0.2"/>
    <row r="1141" ht="26.25" customHeight="1" x14ac:dyDescent="0.2"/>
    <row r="1142" ht="26.25" customHeight="1" x14ac:dyDescent="0.2"/>
    <row r="1143" ht="26.25" customHeight="1" x14ac:dyDescent="0.2"/>
    <row r="1144" ht="26.25" customHeight="1" x14ac:dyDescent="0.2"/>
    <row r="1145" ht="26.25" customHeight="1" x14ac:dyDescent="0.2"/>
    <row r="1146" ht="26.25" customHeight="1" x14ac:dyDescent="0.2"/>
    <row r="1147" ht="26.25" customHeight="1" x14ac:dyDescent="0.2"/>
    <row r="1148" ht="26.25" customHeight="1" x14ac:dyDescent="0.2"/>
    <row r="1149" ht="26.25" customHeight="1" x14ac:dyDescent="0.2"/>
    <row r="1150" ht="26.25" customHeight="1" x14ac:dyDescent="0.2"/>
    <row r="1151" ht="26.25" customHeight="1" x14ac:dyDescent="0.2"/>
    <row r="1152" ht="26.25" customHeight="1" x14ac:dyDescent="0.2"/>
    <row r="1153" ht="26.25" customHeight="1" x14ac:dyDescent="0.2"/>
    <row r="1154" ht="26.25" customHeight="1" x14ac:dyDescent="0.2"/>
    <row r="1155" ht="26.25" customHeight="1" x14ac:dyDescent="0.2"/>
    <row r="1156" ht="26.25" customHeight="1" x14ac:dyDescent="0.2"/>
    <row r="1157" ht="26.25" customHeight="1" x14ac:dyDescent="0.2"/>
    <row r="1158" ht="26.25" customHeight="1" x14ac:dyDescent="0.2"/>
    <row r="1159" ht="26.25" customHeight="1" x14ac:dyDescent="0.2"/>
    <row r="1160" ht="26.25" customHeight="1" x14ac:dyDescent="0.2"/>
    <row r="1161" ht="26.25" customHeight="1" x14ac:dyDescent="0.2"/>
    <row r="1162" ht="26.25" customHeight="1" x14ac:dyDescent="0.2"/>
    <row r="1163" ht="26.25" customHeight="1" x14ac:dyDescent="0.2"/>
    <row r="1164" ht="26.25" customHeight="1" x14ac:dyDescent="0.2"/>
    <row r="1165" ht="26.25" customHeight="1" x14ac:dyDescent="0.2"/>
    <row r="1166" ht="26.25" customHeight="1" x14ac:dyDescent="0.2"/>
    <row r="1167" ht="26.25" customHeight="1" x14ac:dyDescent="0.2"/>
    <row r="1168" ht="26.25" customHeight="1" x14ac:dyDescent="0.2"/>
    <row r="1169" ht="26.25" customHeight="1" x14ac:dyDescent="0.2"/>
    <row r="1170" ht="26.25" customHeight="1" x14ac:dyDescent="0.2"/>
    <row r="1171" ht="26.25" customHeight="1" x14ac:dyDescent="0.2"/>
    <row r="1172" ht="26.25" customHeight="1" x14ac:dyDescent="0.2"/>
    <row r="1173" ht="26.25" customHeight="1" x14ac:dyDescent="0.2"/>
    <row r="1174" ht="26.25" customHeight="1" x14ac:dyDescent="0.2"/>
    <row r="1175" ht="26.25" customHeight="1" x14ac:dyDescent="0.2"/>
    <row r="1176" ht="26.25" customHeight="1" x14ac:dyDescent="0.2"/>
    <row r="1177" ht="26.25" customHeight="1" x14ac:dyDescent="0.2"/>
    <row r="1178" ht="26.25" customHeight="1" x14ac:dyDescent="0.2"/>
    <row r="1179" ht="26.25" customHeight="1" x14ac:dyDescent="0.2"/>
    <row r="1180" ht="26.25" customHeight="1" x14ac:dyDescent="0.2"/>
    <row r="1181" ht="26.25" customHeight="1" x14ac:dyDescent="0.2"/>
    <row r="1182" ht="26.25" customHeight="1" x14ac:dyDescent="0.2"/>
    <row r="1183" ht="26.25" customHeight="1" x14ac:dyDescent="0.2"/>
    <row r="1184" ht="26.25" customHeight="1" x14ac:dyDescent="0.2"/>
    <row r="1185" ht="26.25" customHeight="1" x14ac:dyDescent="0.2"/>
    <row r="1186" ht="26.25" customHeight="1" x14ac:dyDescent="0.2"/>
    <row r="1187" ht="26.25" customHeight="1" x14ac:dyDescent="0.2"/>
    <row r="1188" ht="26.25" customHeight="1" x14ac:dyDescent="0.2"/>
    <row r="1189" ht="26.25" customHeight="1" x14ac:dyDescent="0.2"/>
    <row r="1190" ht="26.25" customHeight="1" x14ac:dyDescent="0.2"/>
    <row r="1191" ht="26.25" customHeight="1" x14ac:dyDescent="0.2"/>
    <row r="1192" ht="26.25" customHeight="1" x14ac:dyDescent="0.2"/>
    <row r="1193" ht="26.25" customHeight="1" x14ac:dyDescent="0.2"/>
    <row r="1194" ht="26.25" customHeight="1" x14ac:dyDescent="0.2"/>
    <row r="1195" ht="26.25" customHeight="1" x14ac:dyDescent="0.2"/>
    <row r="1196" ht="26.25" customHeight="1" x14ac:dyDescent="0.2"/>
    <row r="1197" ht="26.25" customHeight="1" x14ac:dyDescent="0.2"/>
    <row r="1198" ht="26.25" customHeight="1" x14ac:dyDescent="0.2"/>
    <row r="1199" ht="26.25" customHeight="1" x14ac:dyDescent="0.2"/>
    <row r="1200" ht="26.25" customHeight="1" x14ac:dyDescent="0.2"/>
    <row r="1201" ht="26.25" customHeight="1" x14ac:dyDescent="0.2"/>
    <row r="1202" ht="26.25" customHeight="1" x14ac:dyDescent="0.2"/>
    <row r="1203" ht="26.25" customHeight="1" x14ac:dyDescent="0.2"/>
    <row r="1204" ht="26.25" customHeight="1" x14ac:dyDescent="0.2"/>
    <row r="1205" ht="26.25" customHeight="1" x14ac:dyDescent="0.2"/>
    <row r="1206" ht="26.25" customHeight="1" x14ac:dyDescent="0.2"/>
    <row r="1207" ht="26.25" customHeight="1" x14ac:dyDescent="0.2"/>
    <row r="1208" ht="26.25" customHeight="1" x14ac:dyDescent="0.2"/>
    <row r="1209" ht="26.25" customHeight="1" x14ac:dyDescent="0.2"/>
    <row r="1210" ht="26.25" customHeight="1" x14ac:dyDescent="0.2"/>
    <row r="1211" ht="26.25" customHeight="1" x14ac:dyDescent="0.2"/>
    <row r="1212" ht="26.25" customHeight="1" x14ac:dyDescent="0.2"/>
    <row r="1213" ht="26.25" customHeight="1" x14ac:dyDescent="0.2"/>
    <row r="1214" ht="26.25" customHeight="1" x14ac:dyDescent="0.2"/>
    <row r="1215" ht="26.25" customHeight="1" x14ac:dyDescent="0.2"/>
    <row r="1216" ht="26.25" customHeight="1" x14ac:dyDescent="0.2"/>
    <row r="1217" ht="26.25" customHeight="1" x14ac:dyDescent="0.2"/>
    <row r="1218" ht="26.25" customHeight="1" x14ac:dyDescent="0.2"/>
    <row r="1219" ht="26.25" customHeight="1" x14ac:dyDescent="0.2"/>
    <row r="1220" ht="26.25" customHeight="1" x14ac:dyDescent="0.2"/>
    <row r="1221" ht="26.25" customHeight="1" x14ac:dyDescent="0.2"/>
    <row r="1222" ht="26.25" customHeight="1" x14ac:dyDescent="0.2"/>
    <row r="1223" ht="26.25" customHeight="1" x14ac:dyDescent="0.2"/>
    <row r="1224" ht="26.25" customHeight="1" x14ac:dyDescent="0.2"/>
    <row r="1225" ht="26.25" customHeight="1" x14ac:dyDescent="0.2"/>
    <row r="1226" ht="26.25" customHeight="1" x14ac:dyDescent="0.2"/>
    <row r="1227" ht="26.25" customHeight="1" x14ac:dyDescent="0.2"/>
    <row r="1228" ht="26.25" customHeight="1" x14ac:dyDescent="0.2"/>
    <row r="1229" ht="26.25" customHeight="1" x14ac:dyDescent="0.2"/>
    <row r="1230" ht="26.25" customHeight="1" x14ac:dyDescent="0.2"/>
    <row r="1231" ht="26.25" customHeight="1" x14ac:dyDescent="0.2"/>
    <row r="1232" ht="26.25" customHeight="1" x14ac:dyDescent="0.2"/>
    <row r="1233" ht="26.25" customHeight="1" x14ac:dyDescent="0.2"/>
    <row r="1234" ht="26.25" customHeight="1" x14ac:dyDescent="0.2"/>
    <row r="1235" ht="26.25" customHeight="1" x14ac:dyDescent="0.2"/>
    <row r="1236" ht="26.25" customHeight="1" x14ac:dyDescent="0.2"/>
    <row r="1237" ht="26.25" customHeight="1" x14ac:dyDescent="0.2"/>
    <row r="1238" ht="26.25" customHeight="1" x14ac:dyDescent="0.2"/>
    <row r="1239" ht="26.25" customHeight="1" x14ac:dyDescent="0.2"/>
    <row r="1240" ht="26.25" customHeight="1" x14ac:dyDescent="0.2"/>
    <row r="1241" ht="26.25" customHeight="1" x14ac:dyDescent="0.2"/>
    <row r="1242" ht="26.25" customHeight="1" x14ac:dyDescent="0.2"/>
    <row r="1243" ht="26.25" customHeight="1" x14ac:dyDescent="0.2"/>
    <row r="1244" ht="26.25" customHeight="1" x14ac:dyDescent="0.2"/>
    <row r="1245" ht="26.25" customHeight="1" x14ac:dyDescent="0.2"/>
    <row r="1246" ht="26.25" customHeight="1" x14ac:dyDescent="0.2"/>
    <row r="1247" ht="26.25" customHeight="1" x14ac:dyDescent="0.2"/>
    <row r="1248" ht="26.25" customHeight="1" x14ac:dyDescent="0.2"/>
    <row r="1249" ht="26.25" customHeight="1" x14ac:dyDescent="0.2"/>
    <row r="1250" ht="26.25" customHeight="1" x14ac:dyDescent="0.2"/>
    <row r="1251" ht="26.25" customHeight="1" x14ac:dyDescent="0.2"/>
    <row r="1252" ht="26.25" customHeight="1" x14ac:dyDescent="0.2"/>
    <row r="1253" ht="26.25" customHeight="1" x14ac:dyDescent="0.2"/>
    <row r="1254" ht="26.25" customHeight="1" x14ac:dyDescent="0.2"/>
    <row r="1255" ht="26.25" customHeight="1" x14ac:dyDescent="0.2"/>
    <row r="1256" ht="26.25" customHeight="1" x14ac:dyDescent="0.2"/>
    <row r="1257" ht="26.25" customHeight="1" x14ac:dyDescent="0.2"/>
    <row r="1258" ht="26.25" customHeight="1" x14ac:dyDescent="0.2"/>
    <row r="1259" ht="26.25" customHeight="1" x14ac:dyDescent="0.2"/>
    <row r="1260" ht="26.25" customHeight="1" x14ac:dyDescent="0.2"/>
    <row r="1261" ht="26.25" customHeight="1" x14ac:dyDescent="0.2"/>
    <row r="1262" ht="26.25" customHeight="1" x14ac:dyDescent="0.2"/>
    <row r="1263" ht="26.25" customHeight="1" x14ac:dyDescent="0.2"/>
    <row r="1264" ht="26.25" customHeight="1" x14ac:dyDescent="0.2"/>
    <row r="1265" ht="26.25" customHeight="1" x14ac:dyDescent="0.2"/>
    <row r="1266" ht="26.25" customHeight="1" x14ac:dyDescent="0.2"/>
    <row r="1267" ht="26.25" customHeight="1" x14ac:dyDescent="0.2"/>
    <row r="1268" ht="26.25" customHeight="1" x14ac:dyDescent="0.2"/>
    <row r="1269" ht="26.25" customHeight="1" x14ac:dyDescent="0.2"/>
    <row r="1270" ht="26.25" customHeight="1" x14ac:dyDescent="0.2"/>
    <row r="1271" ht="26.25" customHeight="1" x14ac:dyDescent="0.2"/>
    <row r="1272" ht="26.25" customHeight="1" x14ac:dyDescent="0.2"/>
    <row r="1273" ht="26.25" customHeight="1" x14ac:dyDescent="0.2"/>
    <row r="1274" ht="26.25" customHeight="1" x14ac:dyDescent="0.2"/>
    <row r="1275" ht="26.25" customHeight="1" x14ac:dyDescent="0.2"/>
    <row r="1276" ht="26.25" customHeight="1" x14ac:dyDescent="0.2"/>
    <row r="1277" ht="26.25" customHeight="1" x14ac:dyDescent="0.2"/>
    <row r="1278" ht="26.25" customHeight="1" x14ac:dyDescent="0.2"/>
    <row r="1279" ht="26.25" customHeight="1" x14ac:dyDescent="0.2"/>
    <row r="1280" ht="26.25" customHeight="1" x14ac:dyDescent="0.2"/>
    <row r="1281" ht="26.25" customHeight="1" x14ac:dyDescent="0.2"/>
    <row r="1282" ht="26.25" customHeight="1" x14ac:dyDescent="0.2"/>
    <row r="1283" ht="26.25" customHeight="1" x14ac:dyDescent="0.2"/>
    <row r="1284" ht="26.25" customHeight="1" x14ac:dyDescent="0.2"/>
    <row r="1285" ht="26.25" customHeight="1" x14ac:dyDescent="0.2"/>
    <row r="1286" ht="26.25" customHeight="1" x14ac:dyDescent="0.2"/>
    <row r="1287" ht="26.25" customHeight="1" x14ac:dyDescent="0.2"/>
    <row r="1288" ht="26.25" customHeight="1" x14ac:dyDescent="0.2"/>
    <row r="1289" ht="26.25" customHeight="1" x14ac:dyDescent="0.2"/>
    <row r="1290" ht="26.25" customHeight="1" x14ac:dyDescent="0.2"/>
    <row r="1291" ht="26.25" customHeight="1" x14ac:dyDescent="0.2"/>
    <row r="1292" ht="26.25" customHeight="1" x14ac:dyDescent="0.2"/>
    <row r="1293" ht="26.25" customHeight="1" x14ac:dyDescent="0.2"/>
    <row r="1294" ht="26.25" customHeight="1" x14ac:dyDescent="0.2"/>
    <row r="1295" ht="26.25" customHeight="1" x14ac:dyDescent="0.2"/>
    <row r="1296" ht="26.25" customHeight="1" x14ac:dyDescent="0.2"/>
    <row r="1297" ht="26.25" customHeight="1" x14ac:dyDescent="0.2"/>
    <row r="1298" ht="26.25" customHeight="1" x14ac:dyDescent="0.2"/>
    <row r="1299" ht="26.25" customHeight="1" x14ac:dyDescent="0.2"/>
    <row r="1300" ht="26.25" customHeight="1" x14ac:dyDescent="0.2"/>
    <row r="1301" ht="26.25" customHeight="1" x14ac:dyDescent="0.2"/>
    <row r="1302" ht="26.25" customHeight="1" x14ac:dyDescent="0.2"/>
    <row r="1303" ht="26.25" customHeight="1" x14ac:dyDescent="0.2"/>
    <row r="1304" ht="26.25" customHeight="1" x14ac:dyDescent="0.2"/>
    <row r="1305" ht="26.25" customHeight="1" x14ac:dyDescent="0.2"/>
    <row r="1306" ht="26.25" customHeight="1" x14ac:dyDescent="0.2"/>
    <row r="1307" ht="26.25" customHeight="1" x14ac:dyDescent="0.2"/>
    <row r="1308" ht="26.25" customHeight="1" x14ac:dyDescent="0.2"/>
    <row r="1309" ht="26.25" customHeight="1" x14ac:dyDescent="0.2"/>
    <row r="1310" ht="26.25" customHeight="1" x14ac:dyDescent="0.2"/>
    <row r="1311" ht="26.25" customHeight="1" x14ac:dyDescent="0.2"/>
    <row r="1312" ht="26.25" customHeight="1" x14ac:dyDescent="0.2"/>
    <row r="1313" ht="26.25" customHeight="1" x14ac:dyDescent="0.2"/>
    <row r="1314" ht="26.25" customHeight="1" x14ac:dyDescent="0.2"/>
    <row r="1315" ht="26.25" customHeight="1" x14ac:dyDescent="0.2"/>
    <row r="1316" ht="26.25" customHeight="1" x14ac:dyDescent="0.2"/>
    <row r="1317" ht="26.25" customHeight="1" x14ac:dyDescent="0.2"/>
    <row r="1318" ht="26.25" customHeight="1" x14ac:dyDescent="0.2"/>
    <row r="1319" ht="26.25" customHeight="1" x14ac:dyDescent="0.2"/>
    <row r="1320" ht="26.25" customHeight="1" x14ac:dyDescent="0.2"/>
    <row r="1321" ht="26.25" customHeight="1" x14ac:dyDescent="0.2"/>
    <row r="1322" ht="26.25" customHeight="1" x14ac:dyDescent="0.2"/>
    <row r="1323" ht="26.25" customHeight="1" x14ac:dyDescent="0.2"/>
    <row r="1324" ht="26.25" customHeight="1" x14ac:dyDescent="0.2"/>
    <row r="1325" ht="26.25" customHeight="1" x14ac:dyDescent="0.2"/>
    <row r="1326" ht="26.25" customHeight="1" x14ac:dyDescent="0.2"/>
    <row r="1327" ht="26.25" customHeight="1" x14ac:dyDescent="0.2"/>
    <row r="1328" ht="26.25" customHeight="1" x14ac:dyDescent="0.2"/>
    <row r="1329" ht="26.25" customHeight="1" x14ac:dyDescent="0.2"/>
    <row r="1330" ht="26.25" customHeight="1" x14ac:dyDescent="0.2"/>
    <row r="1331" ht="26.25" customHeight="1" x14ac:dyDescent="0.2"/>
    <row r="1332" ht="26.25" customHeight="1" x14ac:dyDescent="0.2"/>
    <row r="1333" ht="26.25" customHeight="1" x14ac:dyDescent="0.2"/>
    <row r="1334" ht="26.25" customHeight="1" x14ac:dyDescent="0.2"/>
    <row r="1335" ht="26.25" customHeight="1" x14ac:dyDescent="0.2"/>
    <row r="1336" ht="26.25" customHeight="1" x14ac:dyDescent="0.2"/>
    <row r="1337" ht="26.25" customHeight="1" x14ac:dyDescent="0.2"/>
    <row r="1338" ht="26.25" customHeight="1" x14ac:dyDescent="0.2"/>
    <row r="1339" ht="26.25" customHeight="1" x14ac:dyDescent="0.2"/>
    <row r="1340" ht="26.25" customHeight="1" x14ac:dyDescent="0.2"/>
    <row r="1341" ht="26.25" customHeight="1" x14ac:dyDescent="0.2"/>
    <row r="1342" ht="26.25" customHeight="1" x14ac:dyDescent="0.2"/>
    <row r="1343" ht="26.25" customHeight="1" x14ac:dyDescent="0.2"/>
    <row r="1344" ht="26.25" customHeight="1" x14ac:dyDescent="0.2"/>
    <row r="1345" ht="26.25" customHeight="1" x14ac:dyDescent="0.2"/>
    <row r="1346" ht="26.25" customHeight="1" x14ac:dyDescent="0.2"/>
    <row r="1347" ht="26.25" customHeight="1" x14ac:dyDescent="0.2"/>
    <row r="1348" ht="26.25" customHeight="1" x14ac:dyDescent="0.2"/>
    <row r="1349" ht="26.25" customHeight="1" x14ac:dyDescent="0.2"/>
    <row r="1350" ht="26.25" customHeight="1" x14ac:dyDescent="0.2"/>
    <row r="1351" ht="26.25" customHeight="1" x14ac:dyDescent="0.2"/>
    <row r="1352" ht="26.25" customHeight="1" x14ac:dyDescent="0.2"/>
    <row r="1353" ht="26.25" customHeight="1" x14ac:dyDescent="0.2"/>
    <row r="1354" ht="26.25" customHeight="1" x14ac:dyDescent="0.2"/>
    <row r="1355" ht="26.25" customHeight="1" x14ac:dyDescent="0.2"/>
    <row r="1356" ht="26.25" customHeight="1" x14ac:dyDescent="0.2"/>
    <row r="1357" ht="26.25" customHeight="1" x14ac:dyDescent="0.2"/>
    <row r="1358" ht="26.25" customHeight="1" x14ac:dyDescent="0.2"/>
    <row r="1359" ht="26.25" customHeight="1" x14ac:dyDescent="0.2"/>
    <row r="1360" ht="26.25" customHeight="1" x14ac:dyDescent="0.2"/>
    <row r="1361" ht="26.25" customHeight="1" x14ac:dyDescent="0.2"/>
    <row r="1362" ht="26.25" customHeight="1" x14ac:dyDescent="0.2"/>
    <row r="1363" ht="26.25" customHeight="1" x14ac:dyDescent="0.2"/>
    <row r="1364" ht="26.25" customHeight="1" x14ac:dyDescent="0.2"/>
    <row r="1365" ht="26.25" customHeight="1" x14ac:dyDescent="0.2"/>
    <row r="1366" ht="26.25" customHeight="1" x14ac:dyDescent="0.2"/>
    <row r="1367" ht="26.25" customHeight="1" x14ac:dyDescent="0.2"/>
    <row r="1368" ht="26.25" customHeight="1" x14ac:dyDescent="0.2"/>
    <row r="1369" ht="26.25" customHeight="1" x14ac:dyDescent="0.2"/>
    <row r="1370" ht="26.25" customHeight="1" x14ac:dyDescent="0.2"/>
    <row r="1371" ht="26.25" customHeight="1" x14ac:dyDescent="0.2"/>
    <row r="1372" ht="26.25" customHeight="1" x14ac:dyDescent="0.2"/>
    <row r="1373" ht="26.25" customHeight="1" x14ac:dyDescent="0.2"/>
    <row r="1374" ht="26.25" customHeight="1" x14ac:dyDescent="0.2"/>
    <row r="1375" ht="26.25" customHeight="1" x14ac:dyDescent="0.2"/>
    <row r="1376" ht="26.25" customHeight="1" x14ac:dyDescent="0.2"/>
    <row r="1377" ht="26.25" customHeight="1" x14ac:dyDescent="0.2"/>
    <row r="1378" ht="26.25" customHeight="1" x14ac:dyDescent="0.2"/>
    <row r="1379" ht="26.25" customHeight="1" x14ac:dyDescent="0.2"/>
    <row r="1380" ht="26.25" customHeight="1" x14ac:dyDescent="0.2"/>
    <row r="1381" ht="26.25" customHeight="1" x14ac:dyDescent="0.2"/>
    <row r="1382" ht="26.25" customHeight="1" x14ac:dyDescent="0.2"/>
    <row r="1383" ht="26.25" customHeight="1" x14ac:dyDescent="0.2"/>
    <row r="1384" ht="26.25" customHeight="1" x14ac:dyDescent="0.2"/>
    <row r="1385" ht="26.25" customHeight="1" x14ac:dyDescent="0.2"/>
    <row r="1386" ht="26.25" customHeight="1" x14ac:dyDescent="0.2"/>
    <row r="1387" ht="26.25" customHeight="1" x14ac:dyDescent="0.2"/>
    <row r="1388" ht="26.25" customHeight="1" x14ac:dyDescent="0.2"/>
    <row r="1389" ht="26.25" customHeight="1" x14ac:dyDescent="0.2"/>
    <row r="1390" ht="26.25" customHeight="1" x14ac:dyDescent="0.2"/>
    <row r="1391" ht="26.25" customHeight="1" x14ac:dyDescent="0.2"/>
    <row r="1392" ht="26.25" customHeight="1" x14ac:dyDescent="0.2"/>
    <row r="1393" ht="26.25" customHeight="1" x14ac:dyDescent="0.2"/>
    <row r="1394" ht="26.25" customHeight="1" x14ac:dyDescent="0.2"/>
    <row r="1395" ht="26.25" customHeight="1" x14ac:dyDescent="0.2"/>
    <row r="1396" ht="26.25" customHeight="1" x14ac:dyDescent="0.2"/>
    <row r="1397" ht="26.25" customHeight="1" x14ac:dyDescent="0.2"/>
    <row r="1398" ht="26.25" customHeight="1" x14ac:dyDescent="0.2"/>
    <row r="1399" ht="26.25" customHeight="1" x14ac:dyDescent="0.2"/>
    <row r="1400" ht="26.25" customHeight="1" x14ac:dyDescent="0.2"/>
    <row r="1401" ht="26.25" customHeight="1" x14ac:dyDescent="0.2"/>
    <row r="1402" ht="26.25" customHeight="1" x14ac:dyDescent="0.2"/>
    <row r="1403" ht="26.25" customHeight="1" x14ac:dyDescent="0.2"/>
    <row r="1404" ht="26.25" customHeight="1" x14ac:dyDescent="0.2"/>
    <row r="1405" ht="26.25" customHeight="1" x14ac:dyDescent="0.2"/>
    <row r="1406" ht="26.25" customHeight="1" x14ac:dyDescent="0.2"/>
    <row r="1407" ht="26.25" customHeight="1" x14ac:dyDescent="0.2"/>
    <row r="1408" ht="26.25" customHeight="1" x14ac:dyDescent="0.2"/>
    <row r="1409" ht="26.25" customHeight="1" x14ac:dyDescent="0.2"/>
    <row r="1410" ht="26.25" customHeight="1" x14ac:dyDescent="0.2"/>
    <row r="1411" ht="26.25" customHeight="1" x14ac:dyDescent="0.2"/>
    <row r="1412" ht="26.25" customHeight="1" x14ac:dyDescent="0.2"/>
    <row r="1413" ht="26.25" customHeight="1" x14ac:dyDescent="0.2"/>
    <row r="1414" ht="26.25" customHeight="1" x14ac:dyDescent="0.2"/>
    <row r="1415" ht="26.25" customHeight="1" x14ac:dyDescent="0.2"/>
    <row r="1416" ht="26.25" customHeight="1" x14ac:dyDescent="0.2"/>
    <row r="1417" ht="26.25" customHeight="1" x14ac:dyDescent="0.2"/>
    <row r="1418" ht="26.25" customHeight="1" x14ac:dyDescent="0.2"/>
    <row r="1419" ht="26.25" customHeight="1" x14ac:dyDescent="0.2"/>
    <row r="1420" ht="26.25" customHeight="1" x14ac:dyDescent="0.2"/>
    <row r="1421" ht="26.25" customHeight="1" x14ac:dyDescent="0.2"/>
    <row r="1422" ht="26.25" customHeight="1" x14ac:dyDescent="0.2"/>
    <row r="1423" ht="26.25" customHeight="1" x14ac:dyDescent="0.2"/>
    <row r="1424" ht="26.25" customHeight="1" x14ac:dyDescent="0.2"/>
    <row r="1425" ht="26.25" customHeight="1" x14ac:dyDescent="0.2"/>
    <row r="1426" ht="26.25" customHeight="1" x14ac:dyDescent="0.2"/>
    <row r="1427" ht="26.25" customHeight="1" x14ac:dyDescent="0.2"/>
    <row r="1428" ht="26.25" customHeight="1" x14ac:dyDescent="0.2"/>
    <row r="1429" ht="26.25" customHeight="1" x14ac:dyDescent="0.2"/>
    <row r="1430" ht="26.25" customHeight="1" x14ac:dyDescent="0.2"/>
    <row r="1431" ht="26.25" customHeight="1" x14ac:dyDescent="0.2"/>
    <row r="1432" ht="26.25" customHeight="1" x14ac:dyDescent="0.2"/>
    <row r="1433" ht="26.25" customHeight="1" x14ac:dyDescent="0.2"/>
    <row r="1434" ht="26.25" customHeight="1" x14ac:dyDescent="0.2"/>
    <row r="1435" ht="26.25" customHeight="1" x14ac:dyDescent="0.2"/>
    <row r="1436" ht="26.25" customHeight="1" x14ac:dyDescent="0.2"/>
    <row r="1437" ht="26.25" customHeight="1" x14ac:dyDescent="0.2"/>
    <row r="1438" ht="26.25" customHeight="1" x14ac:dyDescent="0.2"/>
    <row r="1439" ht="26.25" customHeight="1" x14ac:dyDescent="0.2"/>
    <row r="1440" ht="26.25" customHeight="1" x14ac:dyDescent="0.2"/>
    <row r="1441" ht="26.25" customHeight="1" x14ac:dyDescent="0.2"/>
    <row r="1442" ht="26.25" customHeight="1" x14ac:dyDescent="0.2"/>
    <row r="1443" ht="26.25" customHeight="1" x14ac:dyDescent="0.2"/>
    <row r="1444" ht="26.25" customHeight="1" x14ac:dyDescent="0.2"/>
    <row r="1445" ht="26.25" customHeight="1" x14ac:dyDescent="0.2"/>
    <row r="1446" ht="26.25" customHeight="1" x14ac:dyDescent="0.2"/>
    <row r="1447" ht="26.25" customHeight="1" x14ac:dyDescent="0.2"/>
    <row r="1448" ht="26.25" customHeight="1" x14ac:dyDescent="0.2"/>
    <row r="1449" ht="26.25" customHeight="1" x14ac:dyDescent="0.2"/>
    <row r="1450" ht="26.25" customHeight="1" x14ac:dyDescent="0.2"/>
    <row r="1451" ht="26.25" customHeight="1" x14ac:dyDescent="0.2"/>
    <row r="1452" ht="26.25" customHeight="1" x14ac:dyDescent="0.2"/>
    <row r="1453" ht="26.25" customHeight="1" x14ac:dyDescent="0.2"/>
    <row r="1454" ht="26.25" customHeight="1" x14ac:dyDescent="0.2"/>
    <row r="1455" ht="26.25" customHeight="1" x14ac:dyDescent="0.2"/>
    <row r="1456" ht="26.25" customHeight="1" x14ac:dyDescent="0.2"/>
    <row r="1457" ht="26.25" customHeight="1" x14ac:dyDescent="0.2"/>
    <row r="1458" ht="26.25" customHeight="1" x14ac:dyDescent="0.2"/>
    <row r="1459" ht="26.25" customHeight="1" x14ac:dyDescent="0.2"/>
    <row r="1460" ht="26.25" customHeight="1" x14ac:dyDescent="0.2"/>
    <row r="1461" ht="26.25" customHeight="1" x14ac:dyDescent="0.2"/>
    <row r="1462" ht="26.25" customHeight="1" x14ac:dyDescent="0.2"/>
    <row r="1463" ht="26.25" customHeight="1" x14ac:dyDescent="0.2"/>
    <row r="1464" ht="26.25" customHeight="1" x14ac:dyDescent="0.2"/>
    <row r="1465" ht="26.25" customHeight="1" x14ac:dyDescent="0.2"/>
    <row r="1466" ht="26.25" customHeight="1" x14ac:dyDescent="0.2"/>
    <row r="1467" ht="26.25" customHeight="1" x14ac:dyDescent="0.2"/>
    <row r="1468" ht="26.25" customHeight="1" x14ac:dyDescent="0.2"/>
    <row r="1469" ht="26.25" customHeight="1" x14ac:dyDescent="0.2"/>
    <row r="1470" ht="26.25" customHeight="1" x14ac:dyDescent="0.2"/>
    <row r="1471" ht="26.25" customHeight="1" x14ac:dyDescent="0.2"/>
    <row r="1472" ht="26.25" customHeight="1" x14ac:dyDescent="0.2"/>
    <row r="1473" ht="26.25" customHeight="1" x14ac:dyDescent="0.2"/>
    <row r="1474" ht="26.25" customHeight="1" x14ac:dyDescent="0.2"/>
    <row r="1475" ht="26.25" customHeight="1" x14ac:dyDescent="0.2"/>
    <row r="1476" ht="26.25" customHeight="1" x14ac:dyDescent="0.2"/>
    <row r="1477" ht="26.25" customHeight="1" x14ac:dyDescent="0.2"/>
    <row r="1478" ht="26.25" customHeight="1" x14ac:dyDescent="0.2"/>
    <row r="1479" ht="26.25" customHeight="1" x14ac:dyDescent="0.2"/>
    <row r="1480" ht="26.25" customHeight="1" x14ac:dyDescent="0.2"/>
    <row r="1481" ht="26.25" customHeight="1" x14ac:dyDescent="0.2"/>
    <row r="1482" ht="26.25" customHeight="1" x14ac:dyDescent="0.2"/>
    <row r="1483" ht="26.25" customHeight="1" x14ac:dyDescent="0.2"/>
    <row r="1484" ht="26.25" customHeight="1" x14ac:dyDescent="0.2"/>
    <row r="1485" ht="26.25" customHeight="1" x14ac:dyDescent="0.2"/>
    <row r="1486" ht="26.25" customHeight="1" x14ac:dyDescent="0.2"/>
    <row r="1487" ht="26.25" customHeight="1" x14ac:dyDescent="0.2"/>
    <row r="1488" ht="26.25" customHeight="1" x14ac:dyDescent="0.2"/>
    <row r="1489" ht="26.25" customHeight="1" x14ac:dyDescent="0.2"/>
    <row r="1490" ht="26.25" customHeight="1" x14ac:dyDescent="0.2"/>
    <row r="1491" ht="26.25" customHeight="1" x14ac:dyDescent="0.2"/>
    <row r="1492" ht="26.25" customHeight="1" x14ac:dyDescent="0.2"/>
    <row r="1493" ht="26.25" customHeight="1" x14ac:dyDescent="0.2"/>
    <row r="1494" ht="26.25" customHeight="1" x14ac:dyDescent="0.2"/>
    <row r="1495" ht="26.25" customHeight="1" x14ac:dyDescent="0.2"/>
    <row r="1496" ht="26.25" customHeight="1" x14ac:dyDescent="0.2"/>
    <row r="1497" ht="26.25" customHeight="1" x14ac:dyDescent="0.2"/>
    <row r="1498" ht="26.25" customHeight="1" x14ac:dyDescent="0.2"/>
    <row r="1499" ht="26.25" customHeight="1" x14ac:dyDescent="0.2"/>
    <row r="1500" ht="26.25" customHeight="1" x14ac:dyDescent="0.2"/>
    <row r="1501" ht="26.25" customHeight="1" x14ac:dyDescent="0.2"/>
    <row r="1502" ht="26.25" customHeight="1" x14ac:dyDescent="0.2"/>
    <row r="1503" ht="26.25" customHeight="1" x14ac:dyDescent="0.2"/>
    <row r="1504" ht="26.25" customHeight="1" x14ac:dyDescent="0.2"/>
    <row r="1505" ht="26.25" customHeight="1" x14ac:dyDescent="0.2"/>
    <row r="1506" ht="26.25" customHeight="1" x14ac:dyDescent="0.2"/>
    <row r="1507" ht="26.25" customHeight="1" x14ac:dyDescent="0.2"/>
    <row r="1508" ht="26.25" customHeight="1" x14ac:dyDescent="0.2"/>
    <row r="1509" ht="26.25" customHeight="1" x14ac:dyDescent="0.2"/>
    <row r="1510" ht="26.25" customHeight="1" x14ac:dyDescent="0.2"/>
    <row r="1511" ht="26.25" customHeight="1" x14ac:dyDescent="0.2"/>
    <row r="1512" ht="26.25" customHeight="1" x14ac:dyDescent="0.2"/>
    <row r="1513" ht="26.25" customHeight="1" x14ac:dyDescent="0.2"/>
    <row r="1514" ht="26.25" customHeight="1" x14ac:dyDescent="0.2"/>
    <row r="1515" ht="26.25" customHeight="1" x14ac:dyDescent="0.2"/>
    <row r="1516" ht="26.25" customHeight="1" x14ac:dyDescent="0.2"/>
    <row r="1517" ht="26.25" customHeight="1" x14ac:dyDescent="0.2"/>
    <row r="1518" ht="26.25" customHeight="1" x14ac:dyDescent="0.2"/>
    <row r="1519" ht="26.25" customHeight="1" x14ac:dyDescent="0.2"/>
    <row r="1520" ht="26.25" customHeight="1" x14ac:dyDescent="0.2"/>
    <row r="1521" ht="26.25" customHeight="1" x14ac:dyDescent="0.2"/>
    <row r="1522" ht="26.25" customHeight="1" x14ac:dyDescent="0.2"/>
    <row r="1523" ht="26.25" customHeight="1" x14ac:dyDescent="0.2"/>
    <row r="1524" ht="26.25" customHeight="1" x14ac:dyDescent="0.2"/>
    <row r="1525" ht="26.25" customHeight="1" x14ac:dyDescent="0.2"/>
    <row r="1526" ht="26.25" customHeight="1" x14ac:dyDescent="0.2"/>
    <row r="1527" ht="26.25" customHeight="1" x14ac:dyDescent="0.2"/>
    <row r="1528" ht="26.25" customHeight="1" x14ac:dyDescent="0.2"/>
    <row r="1529" ht="26.25" customHeight="1" x14ac:dyDescent="0.2"/>
    <row r="1530" ht="26.25" customHeight="1" x14ac:dyDescent="0.2"/>
    <row r="1531" ht="26.25" customHeight="1" x14ac:dyDescent="0.2"/>
    <row r="1532" ht="26.25" customHeight="1" x14ac:dyDescent="0.2"/>
    <row r="1533" ht="26.25" customHeight="1" x14ac:dyDescent="0.2"/>
    <row r="1534" ht="26.25" customHeight="1" x14ac:dyDescent="0.2"/>
    <row r="1535" ht="26.25" customHeight="1" x14ac:dyDescent="0.2"/>
    <row r="1536" ht="26.25" customHeight="1" x14ac:dyDescent="0.2"/>
    <row r="1537" ht="26.25" customHeight="1" x14ac:dyDescent="0.2"/>
    <row r="1538" ht="26.25" customHeight="1" x14ac:dyDescent="0.2"/>
    <row r="1539" ht="26.25" customHeight="1" x14ac:dyDescent="0.2"/>
    <row r="1540" ht="26.25" customHeight="1" x14ac:dyDescent="0.2"/>
    <row r="1541" ht="26.25" customHeight="1" x14ac:dyDescent="0.2"/>
    <row r="1542" ht="26.25" customHeight="1" x14ac:dyDescent="0.2"/>
    <row r="1543" ht="26.25" customHeight="1" x14ac:dyDescent="0.2"/>
    <row r="1544" ht="26.25" customHeight="1" x14ac:dyDescent="0.2"/>
    <row r="1545" ht="26.25" customHeight="1" x14ac:dyDescent="0.2"/>
    <row r="1546" ht="26.25" customHeight="1" x14ac:dyDescent="0.2"/>
    <row r="1547" ht="26.25" customHeight="1" x14ac:dyDescent="0.2"/>
    <row r="1548" ht="26.25" customHeight="1" x14ac:dyDescent="0.2"/>
    <row r="1549" ht="26.25" customHeight="1" x14ac:dyDescent="0.2"/>
    <row r="1550" ht="26.25" customHeight="1" x14ac:dyDescent="0.2"/>
    <row r="1551" ht="26.25" customHeight="1" x14ac:dyDescent="0.2"/>
    <row r="1552" ht="26.25" customHeight="1" x14ac:dyDescent="0.2"/>
    <row r="1553" ht="26.25" customHeight="1" x14ac:dyDescent="0.2"/>
    <row r="1554" ht="26.25" customHeight="1" x14ac:dyDescent="0.2"/>
    <row r="1555" ht="26.25" customHeight="1" x14ac:dyDescent="0.2"/>
    <row r="1556" ht="26.25" customHeight="1" x14ac:dyDescent="0.2"/>
    <row r="1557" ht="26.25" customHeight="1" x14ac:dyDescent="0.2"/>
    <row r="1558" ht="26.25" customHeight="1" x14ac:dyDescent="0.2"/>
    <row r="1559" ht="26.25" customHeight="1" x14ac:dyDescent="0.2"/>
    <row r="1560" ht="26.25" customHeight="1" x14ac:dyDescent="0.2"/>
    <row r="1561" ht="26.25" customHeight="1" x14ac:dyDescent="0.2"/>
    <row r="1562" ht="26.25" customHeight="1" x14ac:dyDescent="0.2"/>
    <row r="1563" ht="26.25" customHeight="1" x14ac:dyDescent="0.2"/>
    <row r="1564" ht="26.25" customHeight="1" x14ac:dyDescent="0.2"/>
    <row r="1565" ht="26.25" customHeight="1" x14ac:dyDescent="0.2"/>
    <row r="1566" ht="26.25" customHeight="1" x14ac:dyDescent="0.2"/>
    <row r="1567" ht="26.25" customHeight="1" x14ac:dyDescent="0.2"/>
    <row r="1568" ht="26.25" customHeight="1" x14ac:dyDescent="0.2"/>
    <row r="1569" ht="26.25" customHeight="1" x14ac:dyDescent="0.2"/>
    <row r="1570" ht="26.25" customHeight="1" x14ac:dyDescent="0.2"/>
    <row r="1571" ht="26.25" customHeight="1" x14ac:dyDescent="0.2"/>
    <row r="1572" ht="26.25" customHeight="1" x14ac:dyDescent="0.2"/>
    <row r="1573" ht="26.25" customHeight="1" x14ac:dyDescent="0.2"/>
    <row r="1574" ht="26.25" customHeight="1" x14ac:dyDescent="0.2"/>
    <row r="1575" ht="26.25" customHeight="1" x14ac:dyDescent="0.2"/>
    <row r="1576" ht="26.25" customHeight="1" x14ac:dyDescent="0.2"/>
    <row r="1577" ht="26.25" customHeight="1" x14ac:dyDescent="0.2"/>
    <row r="1578" ht="26.25" customHeight="1" x14ac:dyDescent="0.2"/>
    <row r="1579" ht="26.25" customHeight="1" x14ac:dyDescent="0.2"/>
    <row r="1580" ht="26.25" customHeight="1" x14ac:dyDescent="0.2"/>
    <row r="1581" ht="26.25" customHeight="1" x14ac:dyDescent="0.2"/>
    <row r="1582" ht="26.25" customHeight="1" x14ac:dyDescent="0.2"/>
    <row r="1583" ht="26.25" customHeight="1" x14ac:dyDescent="0.2"/>
    <row r="1584" ht="26.25" customHeight="1" x14ac:dyDescent="0.2"/>
    <row r="1585" ht="26.25" customHeight="1" x14ac:dyDescent="0.2"/>
    <row r="1586" ht="26.25" customHeight="1" x14ac:dyDescent="0.2"/>
    <row r="1587" ht="26.25" customHeight="1" x14ac:dyDescent="0.2"/>
    <row r="1588" ht="26.25" customHeight="1" x14ac:dyDescent="0.2"/>
    <row r="1589" ht="26.25" customHeight="1" x14ac:dyDescent="0.2"/>
    <row r="1590" ht="26.25" customHeight="1" x14ac:dyDescent="0.2"/>
    <row r="1591" ht="26.25" customHeight="1" x14ac:dyDescent="0.2"/>
    <row r="1592" ht="26.25" customHeight="1" x14ac:dyDescent="0.2"/>
    <row r="1593" ht="26.25" customHeight="1" x14ac:dyDescent="0.2"/>
    <row r="1594" ht="26.25" customHeight="1" x14ac:dyDescent="0.2"/>
    <row r="1595" ht="26.25" customHeight="1" x14ac:dyDescent="0.2"/>
    <row r="1596" ht="26.25" customHeight="1" x14ac:dyDescent="0.2"/>
    <row r="1597" ht="26.25" customHeight="1" x14ac:dyDescent="0.2"/>
    <row r="1598" ht="26.25" customHeight="1" x14ac:dyDescent="0.2"/>
    <row r="1599" ht="26.25" customHeight="1" x14ac:dyDescent="0.2"/>
    <row r="1600" ht="26.25" customHeight="1" x14ac:dyDescent="0.2"/>
    <row r="1601" ht="26.25" customHeight="1" x14ac:dyDescent="0.2"/>
    <row r="1602" ht="26.25" customHeight="1" x14ac:dyDescent="0.2"/>
    <row r="1603" ht="26.25" customHeight="1" x14ac:dyDescent="0.2"/>
    <row r="1604" ht="26.25" customHeight="1" x14ac:dyDescent="0.2"/>
    <row r="1605" ht="26.25" customHeight="1" x14ac:dyDescent="0.2"/>
    <row r="1606" ht="26.25" customHeight="1" x14ac:dyDescent="0.2"/>
    <row r="1607" ht="26.25" customHeight="1" x14ac:dyDescent="0.2"/>
    <row r="1608" ht="26.25" customHeight="1" x14ac:dyDescent="0.2"/>
    <row r="1609" ht="26.25" customHeight="1" x14ac:dyDescent="0.2"/>
    <row r="1610" ht="26.25" customHeight="1" x14ac:dyDescent="0.2"/>
    <row r="1611" ht="26.25" customHeight="1" x14ac:dyDescent="0.2"/>
    <row r="1612" ht="26.25" customHeight="1" x14ac:dyDescent="0.2"/>
    <row r="1613" ht="26.25" customHeight="1" x14ac:dyDescent="0.2"/>
    <row r="1614" ht="26.25" customHeight="1" x14ac:dyDescent="0.2"/>
    <row r="1615" ht="26.25" customHeight="1" x14ac:dyDescent="0.2"/>
    <row r="1616" ht="26.25" customHeight="1" x14ac:dyDescent="0.2"/>
    <row r="1617" ht="26.25" customHeight="1" x14ac:dyDescent="0.2"/>
    <row r="1618" ht="26.25" customHeight="1" x14ac:dyDescent="0.2"/>
    <row r="1619" ht="26.25" customHeight="1" x14ac:dyDescent="0.2"/>
    <row r="1620" ht="26.25" customHeight="1" x14ac:dyDescent="0.2"/>
    <row r="1621" ht="26.25" customHeight="1" x14ac:dyDescent="0.2"/>
    <row r="1622" ht="26.25" customHeight="1" x14ac:dyDescent="0.2"/>
    <row r="1623" ht="26.25" customHeight="1" x14ac:dyDescent="0.2"/>
    <row r="1624" ht="26.25" customHeight="1" x14ac:dyDescent="0.2"/>
    <row r="1625" ht="26.25" customHeight="1" x14ac:dyDescent="0.2"/>
    <row r="1626" ht="26.25" customHeight="1" x14ac:dyDescent="0.2"/>
    <row r="1627" ht="26.25" customHeight="1" x14ac:dyDescent="0.2"/>
    <row r="1628" ht="26.25" customHeight="1" x14ac:dyDescent="0.2"/>
    <row r="1629" ht="26.25" customHeight="1" x14ac:dyDescent="0.2"/>
    <row r="1630" ht="26.25" customHeight="1" x14ac:dyDescent="0.2"/>
    <row r="1631" ht="26.25" customHeight="1" x14ac:dyDescent="0.2"/>
    <row r="1632" ht="26.25" customHeight="1" x14ac:dyDescent="0.2"/>
    <row r="1633" ht="26.25" customHeight="1" x14ac:dyDescent="0.2"/>
    <row r="1634" ht="26.25" customHeight="1" x14ac:dyDescent="0.2"/>
    <row r="1635" ht="26.25" customHeight="1" x14ac:dyDescent="0.2"/>
    <row r="1636" ht="26.25" customHeight="1" x14ac:dyDescent="0.2"/>
    <row r="1637" ht="26.25" customHeight="1" x14ac:dyDescent="0.2"/>
    <row r="1638" ht="26.25" customHeight="1" x14ac:dyDescent="0.2"/>
    <row r="1639" ht="26.25" customHeight="1" x14ac:dyDescent="0.2"/>
    <row r="1640" ht="26.25" customHeight="1" x14ac:dyDescent="0.2"/>
    <row r="1641" ht="26.25" customHeight="1" x14ac:dyDescent="0.2"/>
    <row r="1642" ht="26.25" customHeight="1" x14ac:dyDescent="0.2"/>
    <row r="1643" ht="26.25" customHeight="1" x14ac:dyDescent="0.2"/>
    <row r="1644" ht="26.25" customHeight="1" x14ac:dyDescent="0.2"/>
    <row r="1645" ht="26.25" customHeight="1" x14ac:dyDescent="0.2"/>
    <row r="1646" ht="26.25" customHeight="1" x14ac:dyDescent="0.2"/>
    <row r="1647" ht="26.25" customHeight="1" x14ac:dyDescent="0.2"/>
    <row r="1648" ht="26.25" customHeight="1" x14ac:dyDescent="0.2"/>
    <row r="1649" ht="26.25" customHeight="1" x14ac:dyDescent="0.2"/>
    <row r="1650" ht="26.25" customHeight="1" x14ac:dyDescent="0.2"/>
    <row r="1651" ht="26.25" customHeight="1" x14ac:dyDescent="0.2"/>
    <row r="1652" ht="26.25" customHeight="1" x14ac:dyDescent="0.2"/>
    <row r="1653" ht="26.25" customHeight="1" x14ac:dyDescent="0.2"/>
    <row r="1654" ht="26.25" customHeight="1" x14ac:dyDescent="0.2"/>
    <row r="1655" ht="26.25" customHeight="1" x14ac:dyDescent="0.2"/>
    <row r="1656" ht="26.25" customHeight="1" x14ac:dyDescent="0.2"/>
    <row r="1657" ht="26.25" customHeight="1" x14ac:dyDescent="0.2"/>
    <row r="1658" ht="26.25" customHeight="1" x14ac:dyDescent="0.2"/>
    <row r="1659" ht="26.25" customHeight="1" x14ac:dyDescent="0.2"/>
    <row r="1660" ht="26.25" customHeight="1" x14ac:dyDescent="0.2"/>
    <row r="1661" ht="26.25" customHeight="1" x14ac:dyDescent="0.2"/>
    <row r="1662" ht="26.25" customHeight="1" x14ac:dyDescent="0.2"/>
    <row r="1663" ht="26.25" customHeight="1" x14ac:dyDescent="0.2"/>
    <row r="1664" ht="26.25" customHeight="1" x14ac:dyDescent="0.2"/>
    <row r="1665" ht="26.25" customHeight="1" x14ac:dyDescent="0.2"/>
    <row r="1666" ht="26.25" customHeight="1" x14ac:dyDescent="0.2"/>
    <row r="1667" ht="26.25" customHeight="1" x14ac:dyDescent="0.2"/>
    <row r="1668" ht="26.25" customHeight="1" x14ac:dyDescent="0.2"/>
    <row r="1669" ht="26.25" customHeight="1" x14ac:dyDescent="0.2"/>
    <row r="1670" ht="26.25" customHeight="1" x14ac:dyDescent="0.2"/>
    <row r="1671" ht="26.25" customHeight="1" x14ac:dyDescent="0.2"/>
    <row r="1672" ht="26.25" customHeight="1" x14ac:dyDescent="0.2"/>
    <row r="1673" ht="26.25" customHeight="1" x14ac:dyDescent="0.2"/>
    <row r="1674" ht="26.25" customHeight="1" x14ac:dyDescent="0.2"/>
    <row r="1675" ht="26.25" customHeight="1" x14ac:dyDescent="0.2"/>
    <row r="1676" ht="26.25" customHeight="1" x14ac:dyDescent="0.2"/>
    <row r="1677" ht="26.25" customHeight="1" x14ac:dyDescent="0.2"/>
    <row r="1678" ht="26.25" customHeight="1" x14ac:dyDescent="0.2"/>
    <row r="1679" ht="26.25" customHeight="1" x14ac:dyDescent="0.2"/>
    <row r="1680" ht="26.25" customHeight="1" x14ac:dyDescent="0.2"/>
    <row r="1681" ht="26.25" customHeight="1" x14ac:dyDescent="0.2"/>
    <row r="1682" ht="26.25" customHeight="1" x14ac:dyDescent="0.2"/>
    <row r="1683" ht="26.25" customHeight="1" x14ac:dyDescent="0.2"/>
    <row r="1684" ht="26.25" customHeight="1" x14ac:dyDescent="0.2"/>
    <row r="1685" ht="26.25" customHeight="1" x14ac:dyDescent="0.2"/>
    <row r="1686" ht="26.25" customHeight="1" x14ac:dyDescent="0.2"/>
    <row r="1687" ht="26.25" customHeight="1" x14ac:dyDescent="0.2"/>
    <row r="1688" ht="26.25" customHeight="1" x14ac:dyDescent="0.2"/>
    <row r="1689" ht="26.25" customHeight="1" x14ac:dyDescent="0.2"/>
    <row r="1690" ht="26.25" customHeight="1" x14ac:dyDescent="0.2"/>
    <row r="1691" ht="26.25" customHeight="1" x14ac:dyDescent="0.2"/>
    <row r="1692" ht="26.25" customHeight="1" x14ac:dyDescent="0.2"/>
    <row r="1693" ht="26.25" customHeight="1" x14ac:dyDescent="0.2"/>
    <row r="1694" ht="26.25" customHeight="1" x14ac:dyDescent="0.2"/>
    <row r="1695" ht="26.25" customHeight="1" x14ac:dyDescent="0.2"/>
    <row r="1696" ht="26.25" customHeight="1" x14ac:dyDescent="0.2"/>
    <row r="1697" ht="26.25" customHeight="1" x14ac:dyDescent="0.2"/>
    <row r="1698" ht="26.25" customHeight="1" x14ac:dyDescent="0.2"/>
    <row r="1699" ht="26.25" customHeight="1" x14ac:dyDescent="0.2"/>
    <row r="1700" ht="26.25" customHeight="1" x14ac:dyDescent="0.2"/>
    <row r="1701" ht="26.25" customHeight="1" x14ac:dyDescent="0.2"/>
    <row r="1702" ht="26.25" customHeight="1" x14ac:dyDescent="0.2"/>
    <row r="1703" ht="26.25" customHeight="1" x14ac:dyDescent="0.2"/>
    <row r="1704" ht="26.25" customHeight="1" x14ac:dyDescent="0.2"/>
    <row r="1705" ht="26.25" customHeight="1" x14ac:dyDescent="0.2"/>
    <row r="1706" ht="26.25" customHeight="1" x14ac:dyDescent="0.2"/>
    <row r="1707" ht="26.25" customHeight="1" x14ac:dyDescent="0.2"/>
    <row r="1708" ht="26.25" customHeight="1" x14ac:dyDescent="0.2"/>
    <row r="1709" ht="26.25" customHeight="1" x14ac:dyDescent="0.2"/>
    <row r="1710" ht="26.25" customHeight="1" x14ac:dyDescent="0.2"/>
    <row r="1711" ht="26.25" customHeight="1" x14ac:dyDescent="0.2"/>
    <row r="1712" ht="26.25" customHeight="1" x14ac:dyDescent="0.2"/>
    <row r="1713" ht="26.25" customHeight="1" x14ac:dyDescent="0.2"/>
    <row r="1714" ht="26.25" customHeight="1" x14ac:dyDescent="0.2"/>
    <row r="1715" ht="26.25" customHeight="1" x14ac:dyDescent="0.2"/>
    <row r="1716" ht="26.25" customHeight="1" x14ac:dyDescent="0.2"/>
    <row r="1717" ht="26.25" customHeight="1" x14ac:dyDescent="0.2"/>
    <row r="1718" ht="26.25" customHeight="1" x14ac:dyDescent="0.2"/>
    <row r="1719" ht="26.25" customHeight="1" x14ac:dyDescent="0.2"/>
    <row r="1720" ht="26.25" customHeight="1" x14ac:dyDescent="0.2"/>
    <row r="1721" ht="26.25" customHeight="1" x14ac:dyDescent="0.2"/>
    <row r="1722" ht="26.25" customHeight="1" x14ac:dyDescent="0.2"/>
    <row r="1723" ht="26.25" customHeight="1" x14ac:dyDescent="0.2"/>
    <row r="1724" ht="26.25" customHeight="1" x14ac:dyDescent="0.2"/>
    <row r="1725" ht="26.25" customHeight="1" x14ac:dyDescent="0.2"/>
    <row r="1726" ht="26.25" customHeight="1" x14ac:dyDescent="0.2"/>
    <row r="1727" ht="26.25" customHeight="1" x14ac:dyDescent="0.2"/>
    <row r="1728" ht="26.25" customHeight="1" x14ac:dyDescent="0.2"/>
    <row r="1729" ht="26.25" customHeight="1" x14ac:dyDescent="0.2"/>
    <row r="1730" ht="26.25" customHeight="1" x14ac:dyDescent="0.2"/>
    <row r="1731" ht="26.25" customHeight="1" x14ac:dyDescent="0.2"/>
    <row r="1732" ht="26.25" customHeight="1" x14ac:dyDescent="0.2"/>
    <row r="1733" ht="26.25" customHeight="1" x14ac:dyDescent="0.2"/>
    <row r="1734" ht="26.25" customHeight="1" x14ac:dyDescent="0.2"/>
    <row r="1735" ht="26.25" customHeight="1" x14ac:dyDescent="0.2"/>
    <row r="1736" ht="26.25" customHeight="1" x14ac:dyDescent="0.2"/>
    <row r="1737" ht="26.25" customHeight="1" x14ac:dyDescent="0.2"/>
    <row r="1738" ht="26.25" customHeight="1" x14ac:dyDescent="0.2"/>
    <row r="1739" ht="26.25" customHeight="1" x14ac:dyDescent="0.2"/>
    <row r="1740" ht="26.25" customHeight="1" x14ac:dyDescent="0.2"/>
    <row r="1741" ht="26.25" customHeight="1" x14ac:dyDescent="0.2"/>
    <row r="1742" ht="26.25" customHeight="1" x14ac:dyDescent="0.2"/>
    <row r="1743" ht="26.25" customHeight="1" x14ac:dyDescent="0.2"/>
    <row r="1744" ht="26.25" customHeight="1" x14ac:dyDescent="0.2"/>
    <row r="1745" ht="26.25" customHeight="1" x14ac:dyDescent="0.2"/>
    <row r="1746" ht="26.25" customHeight="1" x14ac:dyDescent="0.2"/>
    <row r="1747" ht="26.25" customHeight="1" x14ac:dyDescent="0.2"/>
    <row r="1748" ht="26.25" customHeight="1" x14ac:dyDescent="0.2"/>
    <row r="1749" ht="26.25" customHeight="1" x14ac:dyDescent="0.2"/>
    <row r="1750" ht="26.25" customHeight="1" x14ac:dyDescent="0.2"/>
    <row r="1751" ht="26.25" customHeight="1" x14ac:dyDescent="0.2"/>
    <row r="1752" ht="26.25" customHeight="1" x14ac:dyDescent="0.2"/>
    <row r="1753" ht="26.25" customHeight="1" x14ac:dyDescent="0.2"/>
    <row r="1754" ht="26.25" customHeight="1" x14ac:dyDescent="0.2"/>
    <row r="1755" ht="26.25" customHeight="1" x14ac:dyDescent="0.2"/>
    <row r="1756" ht="26.25" customHeight="1" x14ac:dyDescent="0.2"/>
    <row r="1757" ht="26.25" customHeight="1" x14ac:dyDescent="0.2"/>
    <row r="1758" ht="26.25" customHeight="1" x14ac:dyDescent="0.2"/>
    <row r="1759" ht="26.25" customHeight="1" x14ac:dyDescent="0.2"/>
    <row r="1760" ht="26.25" customHeight="1" x14ac:dyDescent="0.2"/>
    <row r="1761" ht="26.25" customHeight="1" x14ac:dyDescent="0.2"/>
    <row r="1762" ht="26.25" customHeight="1" x14ac:dyDescent="0.2"/>
    <row r="1763" ht="26.25" customHeight="1" x14ac:dyDescent="0.2"/>
    <row r="1764" ht="26.25" customHeight="1" x14ac:dyDescent="0.2"/>
    <row r="1765" ht="26.25" customHeight="1" x14ac:dyDescent="0.2"/>
    <row r="1766" ht="26.25" customHeight="1" x14ac:dyDescent="0.2"/>
    <row r="1767" ht="26.25" customHeight="1" x14ac:dyDescent="0.2"/>
    <row r="1768" ht="26.25" customHeight="1" x14ac:dyDescent="0.2"/>
    <row r="1769" ht="26.25" customHeight="1" x14ac:dyDescent="0.2"/>
    <row r="1770" ht="26.25" customHeight="1" x14ac:dyDescent="0.2"/>
    <row r="1771" ht="26.25" customHeight="1" x14ac:dyDescent="0.2"/>
    <row r="1772" ht="26.25" customHeight="1" x14ac:dyDescent="0.2"/>
    <row r="1773" ht="26.25" customHeight="1" x14ac:dyDescent="0.2"/>
    <row r="1774" ht="26.25" customHeight="1" x14ac:dyDescent="0.2"/>
    <row r="1775" ht="26.25" customHeight="1" x14ac:dyDescent="0.2"/>
    <row r="1776" ht="26.25" customHeight="1" x14ac:dyDescent="0.2"/>
    <row r="1777" ht="26.25" customHeight="1" x14ac:dyDescent="0.2"/>
    <row r="1778" ht="26.25" customHeight="1" x14ac:dyDescent="0.2"/>
    <row r="1779" ht="26.25" customHeight="1" x14ac:dyDescent="0.2"/>
    <row r="1780" ht="26.25" customHeight="1" x14ac:dyDescent="0.2"/>
    <row r="1781" ht="26.25" customHeight="1" x14ac:dyDescent="0.2"/>
    <row r="1782" ht="26.25" customHeight="1" x14ac:dyDescent="0.2"/>
    <row r="1783" ht="26.25" customHeight="1" x14ac:dyDescent="0.2"/>
    <row r="1784" ht="26.25" customHeight="1" x14ac:dyDescent="0.2"/>
    <row r="1785" ht="26.25" customHeight="1" x14ac:dyDescent="0.2"/>
    <row r="1786" ht="26.25" customHeight="1" x14ac:dyDescent="0.2"/>
    <row r="1787" ht="26.25" customHeight="1" x14ac:dyDescent="0.2"/>
    <row r="1788" ht="26.25" customHeight="1" x14ac:dyDescent="0.2"/>
    <row r="1789" ht="26.25" customHeight="1" x14ac:dyDescent="0.2"/>
    <row r="1790" ht="26.25" customHeight="1" x14ac:dyDescent="0.2"/>
    <row r="1791" ht="26.25" customHeight="1" x14ac:dyDescent="0.2"/>
    <row r="1792" ht="26.25" customHeight="1" x14ac:dyDescent="0.2"/>
    <row r="1793" ht="26.25" customHeight="1" x14ac:dyDescent="0.2"/>
    <row r="1794" ht="26.25" customHeight="1" x14ac:dyDescent="0.2"/>
    <row r="1795" ht="26.25" customHeight="1" x14ac:dyDescent="0.2"/>
    <row r="1796" ht="26.25" customHeight="1" x14ac:dyDescent="0.2"/>
    <row r="1797" ht="26.25" customHeight="1" x14ac:dyDescent="0.2"/>
    <row r="1798" ht="26.25" customHeight="1" x14ac:dyDescent="0.2"/>
    <row r="1799" ht="26.25" customHeight="1" x14ac:dyDescent="0.2"/>
    <row r="1800" ht="26.25" customHeight="1" x14ac:dyDescent="0.2"/>
    <row r="1801" ht="26.25" customHeight="1" x14ac:dyDescent="0.2"/>
    <row r="1802" ht="26.25" customHeight="1" x14ac:dyDescent="0.2"/>
    <row r="1803" ht="26.25" customHeight="1" x14ac:dyDescent="0.2"/>
    <row r="1804" ht="26.25" customHeight="1" x14ac:dyDescent="0.2"/>
    <row r="1805" ht="26.25" customHeight="1" x14ac:dyDescent="0.2"/>
    <row r="1806" ht="26.25" customHeight="1" x14ac:dyDescent="0.2"/>
    <row r="1807" ht="26.25" customHeight="1" x14ac:dyDescent="0.2"/>
    <row r="1808" ht="26.25" customHeight="1" x14ac:dyDescent="0.2"/>
    <row r="1809" ht="26.25" customHeight="1" x14ac:dyDescent="0.2"/>
    <row r="1810" ht="26.25" customHeight="1" x14ac:dyDescent="0.2"/>
    <row r="1811" ht="26.25" customHeight="1" x14ac:dyDescent="0.2"/>
    <row r="1812" ht="26.25" customHeight="1" x14ac:dyDescent="0.2"/>
    <row r="1813" ht="26.25" customHeight="1" x14ac:dyDescent="0.2"/>
    <row r="1814" ht="26.25" customHeight="1" x14ac:dyDescent="0.2"/>
    <row r="1815" ht="26.25" customHeight="1" x14ac:dyDescent="0.2"/>
    <row r="1816" ht="26.25" customHeight="1" x14ac:dyDescent="0.2"/>
    <row r="1817" ht="26.25" customHeight="1" x14ac:dyDescent="0.2"/>
    <row r="1818" ht="26.25" customHeight="1" x14ac:dyDescent="0.2"/>
    <row r="1819" ht="26.25" customHeight="1" x14ac:dyDescent="0.2"/>
    <row r="1820" ht="26.25" customHeight="1" x14ac:dyDescent="0.2"/>
    <row r="1821" ht="26.25" customHeight="1" x14ac:dyDescent="0.2"/>
    <row r="1822" ht="26.25" customHeight="1" x14ac:dyDescent="0.2"/>
    <row r="1823" ht="26.25" customHeight="1" x14ac:dyDescent="0.2"/>
    <row r="1824" ht="26.25" customHeight="1" x14ac:dyDescent="0.2"/>
    <row r="1825" ht="26.25" customHeight="1" x14ac:dyDescent="0.2"/>
    <row r="1826" ht="26.25" customHeight="1" x14ac:dyDescent="0.2"/>
    <row r="1827" ht="26.25" customHeight="1" x14ac:dyDescent="0.2"/>
    <row r="1828" ht="26.25" customHeight="1" x14ac:dyDescent="0.2"/>
    <row r="1829" ht="26.25" customHeight="1" x14ac:dyDescent="0.2"/>
    <row r="1830" ht="26.25" customHeight="1" x14ac:dyDescent="0.2"/>
    <row r="1831" ht="26.25" customHeight="1" x14ac:dyDescent="0.2"/>
    <row r="1832" ht="26.25" customHeight="1" x14ac:dyDescent="0.2"/>
    <row r="1833" ht="26.25" customHeight="1" x14ac:dyDescent="0.2"/>
    <row r="1834" ht="26.25" customHeight="1" x14ac:dyDescent="0.2"/>
    <row r="1835" ht="26.25" customHeight="1" x14ac:dyDescent="0.2"/>
    <row r="1836" ht="26.25" customHeight="1" x14ac:dyDescent="0.2"/>
    <row r="1837" ht="26.25" customHeight="1" x14ac:dyDescent="0.2"/>
    <row r="1838" ht="26.25" customHeight="1" x14ac:dyDescent="0.2"/>
    <row r="1839" ht="26.25" customHeight="1" x14ac:dyDescent="0.2"/>
    <row r="1840" ht="26.25" customHeight="1" x14ac:dyDescent="0.2"/>
    <row r="1841" ht="26.25" customHeight="1" x14ac:dyDescent="0.2"/>
    <row r="1842" ht="26.25" customHeight="1" x14ac:dyDescent="0.2"/>
    <row r="1843" ht="26.25" customHeight="1" x14ac:dyDescent="0.2"/>
    <row r="1844" ht="26.25" customHeight="1" x14ac:dyDescent="0.2"/>
    <row r="1845" ht="26.25" customHeight="1" x14ac:dyDescent="0.2"/>
    <row r="1846" ht="26.25" customHeight="1" x14ac:dyDescent="0.2"/>
    <row r="1847" ht="26.25" customHeight="1" x14ac:dyDescent="0.2"/>
    <row r="1848" ht="26.25" customHeight="1" x14ac:dyDescent="0.2"/>
    <row r="1849" ht="26.25" customHeight="1" x14ac:dyDescent="0.2"/>
    <row r="1850" ht="26.25" customHeight="1" x14ac:dyDescent="0.2"/>
    <row r="1851" ht="26.25" customHeight="1" x14ac:dyDescent="0.2"/>
    <row r="1852" ht="26.25" customHeight="1" x14ac:dyDescent="0.2"/>
    <row r="1853" ht="26.25" customHeight="1" x14ac:dyDescent="0.2"/>
    <row r="1854" ht="26.25" customHeight="1" x14ac:dyDescent="0.2"/>
    <row r="1855" ht="26.25" customHeight="1" x14ac:dyDescent="0.2"/>
    <row r="1856" ht="26.25" customHeight="1" x14ac:dyDescent="0.2"/>
    <row r="1857" ht="26.25" customHeight="1" x14ac:dyDescent="0.2"/>
    <row r="1858" ht="26.25" customHeight="1" x14ac:dyDescent="0.2"/>
    <row r="1859" ht="26.25" customHeight="1" x14ac:dyDescent="0.2"/>
    <row r="1860" ht="26.25" customHeight="1" x14ac:dyDescent="0.2"/>
    <row r="1861" ht="26.25" customHeight="1" x14ac:dyDescent="0.2"/>
    <row r="1862" ht="26.25" customHeight="1" x14ac:dyDescent="0.2"/>
    <row r="1863" ht="26.25" customHeight="1" x14ac:dyDescent="0.2"/>
    <row r="1864" ht="26.25" customHeight="1" x14ac:dyDescent="0.2"/>
    <row r="1865" ht="26.25" customHeight="1" x14ac:dyDescent="0.2"/>
    <row r="1866" ht="26.25" customHeight="1" x14ac:dyDescent="0.2"/>
    <row r="1867" ht="26.25" customHeight="1" x14ac:dyDescent="0.2"/>
    <row r="1868" ht="26.25" customHeight="1" x14ac:dyDescent="0.2"/>
    <row r="1869" ht="26.25" customHeight="1" x14ac:dyDescent="0.2"/>
    <row r="1870" ht="26.25" customHeight="1" x14ac:dyDescent="0.2"/>
    <row r="1871" ht="26.25" customHeight="1" x14ac:dyDescent="0.2"/>
    <row r="1872" ht="26.25" customHeight="1" x14ac:dyDescent="0.2"/>
    <row r="1873" ht="26.25" customHeight="1" x14ac:dyDescent="0.2"/>
    <row r="1874" ht="26.25" customHeight="1" x14ac:dyDescent="0.2"/>
    <row r="1875" ht="26.25" customHeight="1" x14ac:dyDescent="0.2"/>
    <row r="1876" ht="26.25" customHeight="1" x14ac:dyDescent="0.2"/>
    <row r="1877" ht="26.25" customHeight="1" x14ac:dyDescent="0.2"/>
    <row r="1878" ht="26.25" customHeight="1" x14ac:dyDescent="0.2"/>
    <row r="1879" ht="26.25" customHeight="1" x14ac:dyDescent="0.2"/>
    <row r="1880" ht="26.25" customHeight="1" x14ac:dyDescent="0.2"/>
    <row r="1881" ht="26.25" customHeight="1" x14ac:dyDescent="0.2"/>
    <row r="1882" ht="26.25" customHeight="1" x14ac:dyDescent="0.2"/>
    <row r="1883" ht="26.25" customHeight="1" x14ac:dyDescent="0.2"/>
    <row r="1884" ht="26.25" customHeight="1" x14ac:dyDescent="0.2"/>
    <row r="1885" ht="26.25" customHeight="1" x14ac:dyDescent="0.2"/>
    <row r="1886" ht="26.25" customHeight="1" x14ac:dyDescent="0.2"/>
    <row r="1887" ht="26.25" customHeight="1" x14ac:dyDescent="0.2"/>
    <row r="1888" ht="26.25" customHeight="1" x14ac:dyDescent="0.2"/>
    <row r="1889" ht="26.25" customHeight="1" x14ac:dyDescent="0.2"/>
    <row r="1890" ht="26.25" customHeight="1" x14ac:dyDescent="0.2"/>
    <row r="1891" ht="26.25" customHeight="1" x14ac:dyDescent="0.2"/>
    <row r="1892" ht="26.25" customHeight="1" x14ac:dyDescent="0.2"/>
    <row r="1893" ht="26.25" customHeight="1" x14ac:dyDescent="0.2"/>
    <row r="1894" ht="26.25" customHeight="1" x14ac:dyDescent="0.2"/>
    <row r="1895" ht="26.25" customHeight="1" x14ac:dyDescent="0.2"/>
    <row r="1896" ht="26.25" customHeight="1" x14ac:dyDescent="0.2"/>
    <row r="1897" ht="26.25" customHeight="1" x14ac:dyDescent="0.2"/>
    <row r="1898" ht="26.25" customHeight="1" x14ac:dyDescent="0.2"/>
    <row r="1899" ht="26.25" customHeight="1" x14ac:dyDescent="0.2"/>
    <row r="1900" ht="26.25" customHeight="1" x14ac:dyDescent="0.2"/>
    <row r="1901" ht="26.25" customHeight="1" x14ac:dyDescent="0.2"/>
    <row r="1902" ht="26.25" customHeight="1" x14ac:dyDescent="0.2"/>
    <row r="1903" ht="26.25" customHeight="1" x14ac:dyDescent="0.2"/>
    <row r="1904" ht="26.25" customHeight="1" x14ac:dyDescent="0.2"/>
    <row r="1905" ht="26.25" customHeight="1" x14ac:dyDescent="0.2"/>
    <row r="1906" ht="26.25" customHeight="1" x14ac:dyDescent="0.2"/>
    <row r="1907" ht="26.25" customHeight="1" x14ac:dyDescent="0.2"/>
    <row r="1908" ht="26.25" customHeight="1" x14ac:dyDescent="0.2"/>
    <row r="1909" ht="26.25" customHeight="1" x14ac:dyDescent="0.2"/>
    <row r="1910" ht="26.25" customHeight="1" x14ac:dyDescent="0.2"/>
    <row r="1911" ht="26.25" customHeight="1" x14ac:dyDescent="0.2"/>
    <row r="1912" ht="26.25" customHeight="1" x14ac:dyDescent="0.2"/>
    <row r="1913" ht="26.25" customHeight="1" x14ac:dyDescent="0.2"/>
    <row r="1914" ht="26.25" customHeight="1" x14ac:dyDescent="0.2"/>
    <row r="1915" ht="26.25" customHeight="1" x14ac:dyDescent="0.2"/>
    <row r="1916" ht="26.25" customHeight="1" x14ac:dyDescent="0.2"/>
    <row r="1917" ht="26.25" customHeight="1" x14ac:dyDescent="0.2"/>
    <row r="1918" ht="26.25" customHeight="1" x14ac:dyDescent="0.2"/>
    <row r="1919" ht="26.25" customHeight="1" x14ac:dyDescent="0.2"/>
    <row r="1920" ht="26.25" customHeight="1" x14ac:dyDescent="0.2"/>
    <row r="1921" ht="26.25" customHeight="1" x14ac:dyDescent="0.2"/>
    <row r="1922" ht="26.25" customHeight="1" x14ac:dyDescent="0.2"/>
    <row r="1923" ht="26.25" customHeight="1" x14ac:dyDescent="0.2"/>
    <row r="1924" ht="26.25" customHeight="1" x14ac:dyDescent="0.2"/>
    <row r="1925" ht="26.25" customHeight="1" x14ac:dyDescent="0.2"/>
    <row r="1926" ht="26.25" customHeight="1" x14ac:dyDescent="0.2"/>
    <row r="1927" ht="26.25" customHeight="1" x14ac:dyDescent="0.2"/>
    <row r="1928" ht="26.25" customHeight="1" x14ac:dyDescent="0.2"/>
    <row r="1929" ht="26.25" customHeight="1" x14ac:dyDescent="0.2"/>
    <row r="1930" ht="26.25" customHeight="1" x14ac:dyDescent="0.2"/>
    <row r="1931" ht="26.25" customHeight="1" x14ac:dyDescent="0.2"/>
    <row r="1932" ht="26.25" customHeight="1" x14ac:dyDescent="0.2"/>
    <row r="1933" ht="26.25" customHeight="1" x14ac:dyDescent="0.2"/>
    <row r="1934" ht="26.25" customHeight="1" x14ac:dyDescent="0.2"/>
    <row r="1935" ht="26.25" customHeight="1" x14ac:dyDescent="0.2"/>
    <row r="1936" ht="26.25" customHeight="1" x14ac:dyDescent="0.2"/>
    <row r="1937" ht="26.25" customHeight="1" x14ac:dyDescent="0.2"/>
    <row r="1938" ht="26.25" customHeight="1" x14ac:dyDescent="0.2"/>
    <row r="1939" ht="26.25" customHeight="1" x14ac:dyDescent="0.2"/>
    <row r="1940" ht="26.25" customHeight="1" x14ac:dyDescent="0.2"/>
    <row r="1941" ht="26.25" customHeight="1" x14ac:dyDescent="0.2"/>
    <row r="1942" ht="26.25" customHeight="1" x14ac:dyDescent="0.2"/>
    <row r="1943" ht="26.25" customHeight="1" x14ac:dyDescent="0.2"/>
    <row r="1944" ht="26.25" customHeight="1" x14ac:dyDescent="0.2"/>
    <row r="1945" ht="26.25" customHeight="1" x14ac:dyDescent="0.2"/>
    <row r="1946" ht="26.25" customHeight="1" x14ac:dyDescent="0.2"/>
    <row r="1947" ht="26.25" customHeight="1" x14ac:dyDescent="0.2"/>
    <row r="1948" ht="26.25" customHeight="1" x14ac:dyDescent="0.2"/>
    <row r="1949" ht="26.25" customHeight="1" x14ac:dyDescent="0.2"/>
    <row r="1950" ht="26.25" customHeight="1" x14ac:dyDescent="0.2"/>
    <row r="1951" ht="26.25" customHeight="1" x14ac:dyDescent="0.2"/>
    <row r="1952" ht="26.25" customHeight="1" x14ac:dyDescent="0.2"/>
    <row r="1953" ht="26.25" customHeight="1" x14ac:dyDescent="0.2"/>
    <row r="1954" ht="26.25" customHeight="1" x14ac:dyDescent="0.2"/>
    <row r="1955" ht="26.25" customHeight="1" x14ac:dyDescent="0.2"/>
    <row r="1956" ht="26.25" customHeight="1" x14ac:dyDescent="0.2"/>
    <row r="1957" ht="26.25" customHeight="1" x14ac:dyDescent="0.2"/>
    <row r="1958" ht="26.25" customHeight="1" x14ac:dyDescent="0.2"/>
    <row r="1959" ht="26.25" customHeight="1" x14ac:dyDescent="0.2"/>
    <row r="1960" ht="26.25" customHeight="1" x14ac:dyDescent="0.2"/>
    <row r="1961" ht="26.25" customHeight="1" x14ac:dyDescent="0.2"/>
    <row r="1962" ht="26.25" customHeight="1" x14ac:dyDescent="0.2"/>
    <row r="1963" ht="26.25" customHeight="1" x14ac:dyDescent="0.2"/>
    <row r="1964" ht="26.25" customHeight="1" x14ac:dyDescent="0.2"/>
    <row r="1965" ht="26.25" customHeight="1" x14ac:dyDescent="0.2"/>
    <row r="1966" ht="26.25" customHeight="1" x14ac:dyDescent="0.2"/>
    <row r="1967" ht="26.25" customHeight="1" x14ac:dyDescent="0.2"/>
    <row r="1968" ht="26.25" customHeight="1" x14ac:dyDescent="0.2"/>
    <row r="1969" ht="26.25" customHeight="1" x14ac:dyDescent="0.2"/>
    <row r="1970" ht="26.25" customHeight="1" x14ac:dyDescent="0.2"/>
    <row r="1971" ht="26.25" customHeight="1" x14ac:dyDescent="0.2"/>
    <row r="1972" ht="26.25" customHeight="1" x14ac:dyDescent="0.2"/>
    <row r="1973" ht="26.25" customHeight="1" x14ac:dyDescent="0.2"/>
    <row r="1974" ht="26.25" customHeight="1" x14ac:dyDescent="0.2"/>
    <row r="1975" ht="26.25" customHeight="1" x14ac:dyDescent="0.2"/>
    <row r="1976" ht="26.25" customHeight="1" x14ac:dyDescent="0.2"/>
    <row r="1977" ht="26.25" customHeight="1" x14ac:dyDescent="0.2"/>
    <row r="1978" ht="26.25" customHeight="1" x14ac:dyDescent="0.2"/>
    <row r="1979" ht="26.25" customHeight="1" x14ac:dyDescent="0.2"/>
    <row r="1980" ht="26.25" customHeight="1" x14ac:dyDescent="0.2"/>
    <row r="1981" ht="26.25" customHeight="1" x14ac:dyDescent="0.2"/>
    <row r="1982" ht="26.25" customHeight="1" x14ac:dyDescent="0.2"/>
    <row r="1983" ht="26.25" customHeight="1" x14ac:dyDescent="0.2"/>
    <row r="1984" ht="26.25" customHeight="1" x14ac:dyDescent="0.2"/>
    <row r="1985" ht="26.25" customHeight="1" x14ac:dyDescent="0.2"/>
    <row r="1986" ht="26.25" customHeight="1" x14ac:dyDescent="0.2"/>
    <row r="1987" ht="26.25" customHeight="1" x14ac:dyDescent="0.2"/>
    <row r="1988" ht="26.25" customHeight="1" x14ac:dyDescent="0.2"/>
    <row r="1989" ht="26.25" customHeight="1" x14ac:dyDescent="0.2"/>
    <row r="1990" ht="26.25" customHeight="1" x14ac:dyDescent="0.2"/>
    <row r="1991" ht="26.25" customHeight="1" x14ac:dyDescent="0.2"/>
    <row r="1992" ht="26.25" customHeight="1" x14ac:dyDescent="0.2"/>
    <row r="1993" ht="26.25" customHeight="1" x14ac:dyDescent="0.2"/>
    <row r="1994" ht="26.25" customHeight="1" x14ac:dyDescent="0.2"/>
    <row r="1995" ht="26.25" customHeight="1" x14ac:dyDescent="0.2"/>
    <row r="1996" ht="26.25" customHeight="1" x14ac:dyDescent="0.2"/>
    <row r="1997" ht="26.25" customHeight="1" x14ac:dyDescent="0.2"/>
    <row r="1998" ht="26.25" customHeight="1" x14ac:dyDescent="0.2"/>
    <row r="1999" ht="26.25" customHeight="1" x14ac:dyDescent="0.2"/>
    <row r="2000" ht="26.25" customHeight="1" x14ac:dyDescent="0.2"/>
    <row r="2001" ht="26.25" customHeight="1" x14ac:dyDescent="0.2"/>
    <row r="2002" ht="26.25" customHeight="1" x14ac:dyDescent="0.2"/>
    <row r="2003" ht="26.25" customHeight="1" x14ac:dyDescent="0.2"/>
    <row r="2004" ht="26.25" customHeight="1" x14ac:dyDescent="0.2"/>
    <row r="2005" ht="26.25" customHeight="1" x14ac:dyDescent="0.2"/>
    <row r="2006" ht="26.25" customHeight="1" x14ac:dyDescent="0.2"/>
    <row r="2007" ht="26.25" customHeight="1" x14ac:dyDescent="0.2"/>
    <row r="2008" ht="26.25" customHeight="1" x14ac:dyDescent="0.2"/>
    <row r="2009" ht="26.25" customHeight="1" x14ac:dyDescent="0.2"/>
    <row r="2010" ht="26.25" customHeight="1" x14ac:dyDescent="0.2"/>
    <row r="2011" ht="26.25" customHeight="1" x14ac:dyDescent="0.2"/>
    <row r="2012" ht="26.25" customHeight="1" x14ac:dyDescent="0.2"/>
    <row r="2013" ht="26.25" customHeight="1" x14ac:dyDescent="0.2"/>
    <row r="2014" ht="26.25" customHeight="1" x14ac:dyDescent="0.2"/>
    <row r="2015" ht="26.25" customHeight="1" x14ac:dyDescent="0.2"/>
    <row r="2016" ht="26.25" customHeight="1" x14ac:dyDescent="0.2"/>
    <row r="2017" ht="26.25" customHeight="1" x14ac:dyDescent="0.2"/>
    <row r="2018" ht="26.25" customHeight="1" x14ac:dyDescent="0.2"/>
    <row r="2019" ht="26.25" customHeight="1" x14ac:dyDescent="0.2"/>
    <row r="2020" ht="26.25" customHeight="1" x14ac:dyDescent="0.2"/>
    <row r="2021" ht="26.25" customHeight="1" x14ac:dyDescent="0.2"/>
    <row r="2022" ht="26.25" customHeight="1" x14ac:dyDescent="0.2"/>
    <row r="2023" ht="26.25" customHeight="1" x14ac:dyDescent="0.2"/>
    <row r="2024" ht="26.25" customHeight="1" x14ac:dyDescent="0.2"/>
    <row r="2025" ht="26.25" customHeight="1" x14ac:dyDescent="0.2"/>
    <row r="2026" ht="26.25" customHeight="1" x14ac:dyDescent="0.2"/>
    <row r="2027" ht="26.25" customHeight="1" x14ac:dyDescent="0.2"/>
    <row r="2028" ht="26.25" customHeight="1" x14ac:dyDescent="0.2"/>
    <row r="2029" ht="26.25" customHeight="1" x14ac:dyDescent="0.2"/>
    <row r="2030" ht="26.25" customHeight="1" x14ac:dyDescent="0.2"/>
    <row r="2031" ht="26.25" customHeight="1" x14ac:dyDescent="0.2"/>
    <row r="2032" ht="26.25" customHeight="1" x14ac:dyDescent="0.2"/>
    <row r="2033" ht="26.25" customHeight="1" x14ac:dyDescent="0.2"/>
    <row r="2034" ht="26.25" customHeight="1" x14ac:dyDescent="0.2"/>
    <row r="2035" ht="26.25" customHeight="1" x14ac:dyDescent="0.2"/>
    <row r="2036" ht="26.25" customHeight="1" x14ac:dyDescent="0.2"/>
    <row r="2037" ht="26.25" customHeight="1" x14ac:dyDescent="0.2"/>
    <row r="2038" ht="26.25" customHeight="1" x14ac:dyDescent="0.2"/>
    <row r="2039" ht="26.25" customHeight="1" x14ac:dyDescent="0.2"/>
    <row r="2040" ht="26.25" customHeight="1" x14ac:dyDescent="0.2"/>
    <row r="2041" ht="26.25" customHeight="1" x14ac:dyDescent="0.2"/>
    <row r="2042" ht="26.25" customHeight="1" x14ac:dyDescent="0.2"/>
    <row r="2043" ht="26.25" customHeight="1" x14ac:dyDescent="0.2"/>
    <row r="2044" ht="26.25" customHeight="1" x14ac:dyDescent="0.2"/>
    <row r="2045" ht="26.25" customHeight="1" x14ac:dyDescent="0.2"/>
    <row r="2046" ht="26.25" customHeight="1" x14ac:dyDescent="0.2"/>
    <row r="2047" ht="26.25" customHeight="1" x14ac:dyDescent="0.2"/>
    <row r="2048" ht="26.25" customHeight="1" x14ac:dyDescent="0.2"/>
    <row r="2049" ht="26.25" customHeight="1" x14ac:dyDescent="0.2"/>
    <row r="2050" ht="26.25" customHeight="1" x14ac:dyDescent="0.2"/>
    <row r="2051" ht="26.25" customHeight="1" x14ac:dyDescent="0.2"/>
    <row r="2052" ht="26.25" customHeight="1" x14ac:dyDescent="0.2"/>
    <row r="2053" ht="26.25" customHeight="1" x14ac:dyDescent="0.2"/>
    <row r="2054" ht="26.25" customHeight="1" x14ac:dyDescent="0.2"/>
    <row r="2055" ht="26.25" customHeight="1" x14ac:dyDescent="0.2"/>
    <row r="2056" ht="26.25" customHeight="1" x14ac:dyDescent="0.2"/>
    <row r="2057" ht="26.25" customHeight="1" x14ac:dyDescent="0.2"/>
    <row r="2058" ht="26.25" customHeight="1" x14ac:dyDescent="0.2"/>
    <row r="2059" ht="26.25" customHeight="1" x14ac:dyDescent="0.2"/>
    <row r="2060" ht="26.25" customHeight="1" x14ac:dyDescent="0.2"/>
    <row r="2061" ht="26.25" customHeight="1" x14ac:dyDescent="0.2"/>
    <row r="2062" ht="26.25" customHeight="1" x14ac:dyDescent="0.2"/>
    <row r="2063" ht="26.25" customHeight="1" x14ac:dyDescent="0.2"/>
    <row r="2064" ht="26.25" customHeight="1" x14ac:dyDescent="0.2"/>
    <row r="2065" ht="26.25" customHeight="1" x14ac:dyDescent="0.2"/>
    <row r="2066" ht="26.25" customHeight="1" x14ac:dyDescent="0.2"/>
    <row r="2067" ht="26.25" customHeight="1" x14ac:dyDescent="0.2"/>
    <row r="2068" ht="26.25" customHeight="1" x14ac:dyDescent="0.2"/>
    <row r="2069" ht="26.25" customHeight="1" x14ac:dyDescent="0.2"/>
    <row r="2070" ht="26.25" customHeight="1" x14ac:dyDescent="0.2"/>
    <row r="2071" ht="26.25" customHeight="1" x14ac:dyDescent="0.2"/>
    <row r="2072" ht="26.25" customHeight="1" x14ac:dyDescent="0.2"/>
    <row r="2073" ht="26.25" customHeight="1" x14ac:dyDescent="0.2"/>
    <row r="2074" ht="26.25" customHeight="1" x14ac:dyDescent="0.2"/>
    <row r="2075" ht="26.25" customHeight="1" x14ac:dyDescent="0.2"/>
    <row r="2076" ht="26.25" customHeight="1" x14ac:dyDescent="0.2"/>
    <row r="2077" ht="26.25" customHeight="1" x14ac:dyDescent="0.2"/>
    <row r="2078" ht="26.25" customHeight="1" x14ac:dyDescent="0.2"/>
    <row r="2079" ht="26.25" customHeight="1" x14ac:dyDescent="0.2"/>
    <row r="2080" ht="26.25" customHeight="1" x14ac:dyDescent="0.2"/>
    <row r="2081" ht="26.25" customHeight="1" x14ac:dyDescent="0.2"/>
    <row r="2082" ht="26.25" customHeight="1" x14ac:dyDescent="0.2"/>
    <row r="2083" ht="26.25" customHeight="1" x14ac:dyDescent="0.2"/>
    <row r="2084" ht="26.25" customHeight="1" x14ac:dyDescent="0.2"/>
    <row r="2085" ht="26.25" customHeight="1" x14ac:dyDescent="0.2"/>
    <row r="2086" ht="26.25" customHeight="1" x14ac:dyDescent="0.2"/>
    <row r="2087" ht="26.25" customHeight="1" x14ac:dyDescent="0.2"/>
    <row r="2088" ht="26.25" customHeight="1" x14ac:dyDescent="0.2"/>
    <row r="2089" ht="26.25" customHeight="1" x14ac:dyDescent="0.2"/>
    <row r="2090" ht="26.25" customHeight="1" x14ac:dyDescent="0.2"/>
    <row r="2091" ht="26.25" customHeight="1" x14ac:dyDescent="0.2"/>
    <row r="2092" ht="26.25" customHeight="1" x14ac:dyDescent="0.2"/>
    <row r="2093" ht="26.25" customHeight="1" x14ac:dyDescent="0.2"/>
    <row r="2094" ht="26.25" customHeight="1" x14ac:dyDescent="0.2"/>
    <row r="2095" ht="26.25" customHeight="1" x14ac:dyDescent="0.2"/>
    <row r="2096" ht="26.25" customHeight="1" x14ac:dyDescent="0.2"/>
    <row r="2097" ht="26.25" customHeight="1" x14ac:dyDescent="0.2"/>
    <row r="2098" ht="26.25" customHeight="1" x14ac:dyDescent="0.2"/>
    <row r="2099" ht="26.25" customHeight="1" x14ac:dyDescent="0.2"/>
    <row r="2100" ht="26.25" customHeight="1" x14ac:dyDescent="0.2"/>
    <row r="2101" ht="26.25" customHeight="1" x14ac:dyDescent="0.2"/>
    <row r="2102" ht="26.25" customHeight="1" x14ac:dyDescent="0.2"/>
    <row r="2103" ht="26.25" customHeight="1" x14ac:dyDescent="0.2"/>
    <row r="2104" ht="26.25" customHeight="1" x14ac:dyDescent="0.2"/>
    <row r="2105" ht="26.25" customHeight="1" x14ac:dyDescent="0.2"/>
    <row r="2106" ht="26.25" customHeight="1" x14ac:dyDescent="0.2"/>
    <row r="2107" ht="26.25" customHeight="1" x14ac:dyDescent="0.2"/>
    <row r="2108" ht="26.25" customHeight="1" x14ac:dyDescent="0.2"/>
    <row r="2109" ht="26.25" customHeight="1" x14ac:dyDescent="0.2"/>
    <row r="2110" ht="26.25" customHeight="1" x14ac:dyDescent="0.2"/>
    <row r="2111" ht="26.25" customHeight="1" x14ac:dyDescent="0.2"/>
    <row r="2112" ht="26.25" customHeight="1" x14ac:dyDescent="0.2"/>
    <row r="2113" ht="26.25" customHeight="1" x14ac:dyDescent="0.2"/>
    <row r="2114" ht="26.25" customHeight="1" x14ac:dyDescent="0.2"/>
    <row r="2115" ht="26.25" customHeight="1" x14ac:dyDescent="0.2"/>
    <row r="2116" ht="26.25" customHeight="1" x14ac:dyDescent="0.2"/>
    <row r="2117" ht="26.25" customHeight="1" x14ac:dyDescent="0.2"/>
    <row r="2118" ht="26.25" customHeight="1" x14ac:dyDescent="0.2"/>
    <row r="2119" ht="26.25" customHeight="1" x14ac:dyDescent="0.2"/>
    <row r="2120" ht="26.25" customHeight="1" x14ac:dyDescent="0.2"/>
    <row r="2121" ht="26.25" customHeight="1" x14ac:dyDescent="0.2"/>
    <row r="2122" ht="26.25" customHeight="1" x14ac:dyDescent="0.2"/>
    <row r="2123" ht="26.25" customHeight="1" x14ac:dyDescent="0.2"/>
    <row r="2124" ht="26.25" customHeight="1" x14ac:dyDescent="0.2"/>
    <row r="2125" ht="26.25" customHeight="1" x14ac:dyDescent="0.2"/>
    <row r="2126" ht="26.25" customHeight="1" x14ac:dyDescent="0.2"/>
    <row r="2127" ht="26.25" customHeight="1" x14ac:dyDescent="0.2"/>
    <row r="2128" ht="26.25" customHeight="1" x14ac:dyDescent="0.2"/>
    <row r="2129" ht="26.25" customHeight="1" x14ac:dyDescent="0.2"/>
    <row r="2130" ht="26.25" customHeight="1" x14ac:dyDescent="0.2"/>
    <row r="2131" ht="26.25" customHeight="1" x14ac:dyDescent="0.2"/>
    <row r="2132" ht="26.25" customHeight="1" x14ac:dyDescent="0.2"/>
    <row r="2133" ht="26.25" customHeight="1" x14ac:dyDescent="0.2"/>
    <row r="2134" ht="26.25" customHeight="1" x14ac:dyDescent="0.2"/>
    <row r="2135" ht="26.25" customHeight="1" x14ac:dyDescent="0.2"/>
    <row r="2136" ht="26.25" customHeight="1" x14ac:dyDescent="0.2"/>
    <row r="2137" ht="26.25" customHeight="1" x14ac:dyDescent="0.2"/>
    <row r="2138" ht="26.25" customHeight="1" x14ac:dyDescent="0.2"/>
    <row r="2139" ht="26.25" customHeight="1" x14ac:dyDescent="0.2"/>
    <row r="2140" ht="26.25" customHeight="1" x14ac:dyDescent="0.2"/>
    <row r="2141" ht="26.25" customHeight="1" x14ac:dyDescent="0.2"/>
    <row r="2142" ht="26.25" customHeight="1" x14ac:dyDescent="0.2"/>
    <row r="2143" ht="26.25" customHeight="1" x14ac:dyDescent="0.2"/>
    <row r="2144" ht="26.25" customHeight="1" x14ac:dyDescent="0.2"/>
    <row r="2145" ht="26.25" customHeight="1" x14ac:dyDescent="0.2"/>
    <row r="2146" ht="26.25" customHeight="1" x14ac:dyDescent="0.2"/>
    <row r="2147" ht="26.25" customHeight="1" x14ac:dyDescent="0.2"/>
    <row r="2148" ht="26.25" customHeight="1" x14ac:dyDescent="0.2"/>
    <row r="2149" ht="26.25" customHeight="1" x14ac:dyDescent="0.2"/>
    <row r="2150" ht="26.25" customHeight="1" x14ac:dyDescent="0.2"/>
    <row r="2151" ht="26.25" customHeight="1" x14ac:dyDescent="0.2"/>
    <row r="2152" ht="26.25" customHeight="1" x14ac:dyDescent="0.2"/>
    <row r="2153" ht="26.25" customHeight="1" x14ac:dyDescent="0.2"/>
    <row r="2154" ht="26.25" customHeight="1" x14ac:dyDescent="0.2"/>
    <row r="2155" ht="26.25" customHeight="1" x14ac:dyDescent="0.2"/>
    <row r="2156" ht="26.25" customHeight="1" x14ac:dyDescent="0.2"/>
    <row r="2157" ht="26.25" customHeight="1" x14ac:dyDescent="0.2"/>
    <row r="2158" ht="26.25" customHeight="1" x14ac:dyDescent="0.2"/>
    <row r="2159" ht="26.25" customHeight="1" x14ac:dyDescent="0.2"/>
    <row r="2160" ht="26.25" customHeight="1" x14ac:dyDescent="0.2"/>
    <row r="2161" ht="26.25" customHeight="1" x14ac:dyDescent="0.2"/>
    <row r="2162" ht="26.25" customHeight="1" x14ac:dyDescent="0.2"/>
    <row r="2163" ht="26.25" customHeight="1" x14ac:dyDescent="0.2"/>
    <row r="2164" ht="26.25" customHeight="1" x14ac:dyDescent="0.2"/>
    <row r="2165" ht="26.25" customHeight="1" x14ac:dyDescent="0.2"/>
    <row r="2166" ht="26.25" customHeight="1" x14ac:dyDescent="0.2"/>
    <row r="2167" ht="26.25" customHeight="1" x14ac:dyDescent="0.2"/>
    <row r="2168" ht="26.25" customHeight="1" x14ac:dyDescent="0.2"/>
    <row r="2169" ht="26.25" customHeight="1" x14ac:dyDescent="0.2"/>
    <row r="2170" ht="26.25" customHeight="1" x14ac:dyDescent="0.2"/>
    <row r="2171" ht="26.25" customHeight="1" x14ac:dyDescent="0.2"/>
    <row r="2172" ht="26.25" customHeight="1" x14ac:dyDescent="0.2"/>
    <row r="2173" ht="26.25" customHeight="1" x14ac:dyDescent="0.2"/>
    <row r="2174" ht="26.25" customHeight="1" x14ac:dyDescent="0.2"/>
    <row r="2175" ht="26.25" customHeight="1" x14ac:dyDescent="0.2"/>
    <row r="2176" ht="26.25" customHeight="1" x14ac:dyDescent="0.2"/>
    <row r="2177" ht="26.25" customHeight="1" x14ac:dyDescent="0.2"/>
    <row r="2178" ht="26.25" customHeight="1" x14ac:dyDescent="0.2"/>
    <row r="2179" ht="26.25" customHeight="1" x14ac:dyDescent="0.2"/>
    <row r="2180" ht="26.25" customHeight="1" x14ac:dyDescent="0.2"/>
    <row r="2181" ht="26.25" customHeight="1" x14ac:dyDescent="0.2"/>
    <row r="2182" ht="26.25" customHeight="1" x14ac:dyDescent="0.2"/>
    <row r="2183" ht="26.25" customHeight="1" x14ac:dyDescent="0.2"/>
    <row r="2184" ht="26.25" customHeight="1" x14ac:dyDescent="0.2"/>
    <row r="2185" ht="26.25" customHeight="1" x14ac:dyDescent="0.2"/>
    <row r="2186" ht="26.25" customHeight="1" x14ac:dyDescent="0.2"/>
    <row r="2187" ht="26.25" customHeight="1" x14ac:dyDescent="0.2"/>
    <row r="2188" ht="26.25" customHeight="1" x14ac:dyDescent="0.2"/>
    <row r="2189" ht="26.25" customHeight="1" x14ac:dyDescent="0.2"/>
    <row r="2190" ht="26.25" customHeight="1" x14ac:dyDescent="0.2"/>
    <row r="2191" ht="26.25" customHeight="1" x14ac:dyDescent="0.2"/>
    <row r="2192" ht="26.25" customHeight="1" x14ac:dyDescent="0.2"/>
    <row r="2193" ht="26.25" customHeight="1" x14ac:dyDescent="0.2"/>
    <row r="2194" ht="26.25" customHeight="1" x14ac:dyDescent="0.2"/>
    <row r="2195" ht="26.25" customHeight="1" x14ac:dyDescent="0.2"/>
    <row r="2196" ht="26.25" customHeight="1" x14ac:dyDescent="0.2"/>
    <row r="2197" ht="26.25" customHeight="1" x14ac:dyDescent="0.2"/>
    <row r="2198" ht="26.25" customHeight="1" x14ac:dyDescent="0.2"/>
    <row r="2199" ht="26.25" customHeight="1" x14ac:dyDescent="0.2"/>
    <row r="2200" ht="26.25" customHeight="1" x14ac:dyDescent="0.2"/>
    <row r="2201" ht="26.25" customHeight="1" x14ac:dyDescent="0.2"/>
    <row r="2202" ht="26.25" customHeight="1" x14ac:dyDescent="0.2"/>
    <row r="2203" ht="26.25" customHeight="1" x14ac:dyDescent="0.2"/>
    <row r="2204" ht="26.25" customHeight="1" x14ac:dyDescent="0.2"/>
    <row r="2205" ht="26.25" customHeight="1" x14ac:dyDescent="0.2"/>
    <row r="2206" ht="26.25" customHeight="1" x14ac:dyDescent="0.2"/>
    <row r="2207" ht="26.25" customHeight="1" x14ac:dyDescent="0.2"/>
    <row r="2208" ht="26.25" customHeight="1" x14ac:dyDescent="0.2"/>
    <row r="2209" ht="26.25" customHeight="1" x14ac:dyDescent="0.2"/>
    <row r="2210" ht="26.25" customHeight="1" x14ac:dyDescent="0.2"/>
    <row r="2211" ht="26.25" customHeight="1" x14ac:dyDescent="0.2"/>
    <row r="2212" ht="26.25" customHeight="1" x14ac:dyDescent="0.2"/>
    <row r="2213" ht="26.25" customHeight="1" x14ac:dyDescent="0.2"/>
    <row r="2214" ht="26.25" customHeight="1" x14ac:dyDescent="0.2"/>
    <row r="2215" ht="26.25" customHeight="1" x14ac:dyDescent="0.2"/>
    <row r="2216" ht="26.25" customHeight="1" x14ac:dyDescent="0.2"/>
    <row r="2217" ht="26.25" customHeight="1" x14ac:dyDescent="0.2"/>
    <row r="2218" ht="26.25" customHeight="1" x14ac:dyDescent="0.2"/>
    <row r="2219" ht="26.25" customHeight="1" x14ac:dyDescent="0.2"/>
    <row r="2220" ht="26.25" customHeight="1" x14ac:dyDescent="0.2"/>
    <row r="2221" ht="26.25" customHeight="1" x14ac:dyDescent="0.2"/>
    <row r="2222" ht="26.25" customHeight="1" x14ac:dyDescent="0.2"/>
    <row r="2223" ht="26.25" customHeight="1" x14ac:dyDescent="0.2"/>
    <row r="2224" ht="26.25" customHeight="1" x14ac:dyDescent="0.2"/>
    <row r="2225" ht="26.25" customHeight="1" x14ac:dyDescent="0.2"/>
    <row r="2226" ht="26.25" customHeight="1" x14ac:dyDescent="0.2"/>
    <row r="2227" ht="26.25" customHeight="1" x14ac:dyDescent="0.2"/>
    <row r="2228" ht="26.25" customHeight="1" x14ac:dyDescent="0.2"/>
    <row r="2229" ht="26.25" customHeight="1" x14ac:dyDescent="0.2"/>
    <row r="2230" ht="26.25" customHeight="1" x14ac:dyDescent="0.2"/>
    <row r="2231" ht="26.25" customHeight="1" x14ac:dyDescent="0.2"/>
    <row r="2232" ht="26.25" customHeight="1" x14ac:dyDescent="0.2"/>
    <row r="2233" ht="26.25" customHeight="1" x14ac:dyDescent="0.2"/>
    <row r="2234" ht="26.25" customHeight="1" x14ac:dyDescent="0.2"/>
    <row r="2235" ht="26.25" customHeight="1" x14ac:dyDescent="0.2"/>
    <row r="2236" ht="26.25" customHeight="1" x14ac:dyDescent="0.2"/>
    <row r="2237" ht="26.25" customHeight="1" x14ac:dyDescent="0.2"/>
    <row r="2238" ht="26.25" customHeight="1" x14ac:dyDescent="0.2"/>
    <row r="2239" ht="26.25" customHeight="1" x14ac:dyDescent="0.2"/>
    <row r="2240" ht="26.25" customHeight="1" x14ac:dyDescent="0.2"/>
    <row r="2241" ht="26.25" customHeight="1" x14ac:dyDescent="0.2"/>
    <row r="2242" ht="26.25" customHeight="1" x14ac:dyDescent="0.2"/>
    <row r="2243" ht="26.25" customHeight="1" x14ac:dyDescent="0.2"/>
    <row r="2244" ht="26.25" customHeight="1" x14ac:dyDescent="0.2"/>
    <row r="2245" ht="26.25" customHeight="1" x14ac:dyDescent="0.2"/>
    <row r="2246" ht="26.25" customHeight="1" x14ac:dyDescent="0.2"/>
    <row r="2247" ht="26.25" customHeight="1" x14ac:dyDescent="0.2"/>
    <row r="2248" ht="26.25" customHeight="1" x14ac:dyDescent="0.2"/>
    <row r="2249" ht="26.25" customHeight="1" x14ac:dyDescent="0.2"/>
    <row r="2250" ht="26.25" customHeight="1" x14ac:dyDescent="0.2"/>
    <row r="2251" ht="26.25" customHeight="1" x14ac:dyDescent="0.2"/>
    <row r="2252" ht="26.25" customHeight="1" x14ac:dyDescent="0.2"/>
    <row r="2253" ht="26.25" customHeight="1" x14ac:dyDescent="0.2"/>
    <row r="2254" ht="26.25" customHeight="1" x14ac:dyDescent="0.2"/>
    <row r="2255" ht="26.25" customHeight="1" x14ac:dyDescent="0.2"/>
    <row r="2256" ht="26.25" customHeight="1" x14ac:dyDescent="0.2"/>
    <row r="2257" ht="26.25" customHeight="1" x14ac:dyDescent="0.2"/>
    <row r="2258" ht="26.25" customHeight="1" x14ac:dyDescent="0.2"/>
    <row r="2259" ht="26.25" customHeight="1" x14ac:dyDescent="0.2"/>
    <row r="2260" ht="26.25" customHeight="1" x14ac:dyDescent="0.2"/>
    <row r="2261" ht="26.25" customHeight="1" x14ac:dyDescent="0.2"/>
    <row r="2262" ht="26.25" customHeight="1" x14ac:dyDescent="0.2"/>
    <row r="2263" ht="26.25" customHeight="1" x14ac:dyDescent="0.2"/>
    <row r="2264" ht="26.25" customHeight="1" x14ac:dyDescent="0.2"/>
    <row r="2265" ht="26.25" customHeight="1" x14ac:dyDescent="0.2"/>
    <row r="2266" ht="26.25" customHeight="1" x14ac:dyDescent="0.2"/>
    <row r="2267" ht="26.25" customHeight="1" x14ac:dyDescent="0.2"/>
    <row r="2268" ht="26.25" customHeight="1" x14ac:dyDescent="0.2"/>
    <row r="2269" ht="26.25" customHeight="1" x14ac:dyDescent="0.2"/>
    <row r="2270" ht="26.25" customHeight="1" x14ac:dyDescent="0.2"/>
    <row r="2271" ht="26.25" customHeight="1" x14ac:dyDescent="0.2"/>
    <row r="2272" ht="26.25" customHeight="1" x14ac:dyDescent="0.2"/>
    <row r="2273" ht="26.25" customHeight="1" x14ac:dyDescent="0.2"/>
    <row r="2274" ht="26.25" customHeight="1" x14ac:dyDescent="0.2"/>
    <row r="2275" ht="26.25" customHeight="1" x14ac:dyDescent="0.2"/>
    <row r="2276" ht="26.25" customHeight="1" x14ac:dyDescent="0.2"/>
    <row r="2277" ht="26.25" customHeight="1" x14ac:dyDescent="0.2"/>
    <row r="2278" ht="26.25" customHeight="1" x14ac:dyDescent="0.2"/>
    <row r="2279" ht="26.25" customHeight="1" x14ac:dyDescent="0.2"/>
    <row r="2280" ht="26.25" customHeight="1" x14ac:dyDescent="0.2"/>
    <row r="2281" ht="26.25" customHeight="1" x14ac:dyDescent="0.2"/>
    <row r="2282" ht="26.25" customHeight="1" x14ac:dyDescent="0.2"/>
    <row r="2283" ht="26.25" customHeight="1" x14ac:dyDescent="0.2"/>
    <row r="2284" ht="26.25" customHeight="1" x14ac:dyDescent="0.2"/>
    <row r="2285" ht="26.25" customHeight="1" x14ac:dyDescent="0.2"/>
    <row r="2286" ht="26.25" customHeight="1" x14ac:dyDescent="0.2"/>
    <row r="2287" ht="26.25" customHeight="1" x14ac:dyDescent="0.2"/>
    <row r="2288" ht="26.25" customHeight="1" x14ac:dyDescent="0.2"/>
    <row r="2289" ht="26.25" customHeight="1" x14ac:dyDescent="0.2"/>
    <row r="2290" ht="26.25" customHeight="1" x14ac:dyDescent="0.2"/>
    <row r="2291" ht="26.25" customHeight="1" x14ac:dyDescent="0.2"/>
    <row r="2292" ht="26.25" customHeight="1" x14ac:dyDescent="0.2"/>
    <row r="2293" ht="26.25" customHeight="1" x14ac:dyDescent="0.2"/>
    <row r="2294" ht="26.25" customHeight="1" x14ac:dyDescent="0.2"/>
    <row r="2295" ht="26.25" customHeight="1" x14ac:dyDescent="0.2"/>
    <row r="2296" ht="26.25" customHeight="1" x14ac:dyDescent="0.2"/>
    <row r="2297" ht="26.25" customHeight="1" x14ac:dyDescent="0.2"/>
    <row r="2298" ht="26.25" customHeight="1" x14ac:dyDescent="0.2"/>
    <row r="2299" ht="26.25" customHeight="1" x14ac:dyDescent="0.2"/>
    <row r="2300" ht="26.25" customHeight="1" x14ac:dyDescent="0.2"/>
    <row r="2301" ht="26.25" customHeight="1" x14ac:dyDescent="0.2"/>
    <row r="2302" ht="26.25" customHeight="1" x14ac:dyDescent="0.2"/>
    <row r="2303" ht="26.25" customHeight="1" x14ac:dyDescent="0.2"/>
    <row r="2304" ht="26.25" customHeight="1" x14ac:dyDescent="0.2"/>
    <row r="2305" ht="26.25" customHeight="1" x14ac:dyDescent="0.2"/>
    <row r="2306" ht="26.25" customHeight="1" x14ac:dyDescent="0.2"/>
    <row r="2307" ht="26.25" customHeight="1" x14ac:dyDescent="0.2"/>
    <row r="2308" ht="26.25" customHeight="1" x14ac:dyDescent="0.2"/>
    <row r="2309" ht="26.25" customHeight="1" x14ac:dyDescent="0.2"/>
    <row r="2310" ht="26.25" customHeight="1" x14ac:dyDescent="0.2"/>
    <row r="2311" ht="26.25" customHeight="1" x14ac:dyDescent="0.2"/>
    <row r="2312" ht="26.25" customHeight="1" x14ac:dyDescent="0.2"/>
    <row r="2313" ht="26.25" customHeight="1" x14ac:dyDescent="0.2"/>
    <row r="2314" ht="26.25" customHeight="1" x14ac:dyDescent="0.2"/>
    <row r="2315" ht="26.25" customHeight="1" x14ac:dyDescent="0.2"/>
    <row r="2316" ht="26.25" customHeight="1" x14ac:dyDescent="0.2"/>
    <row r="2317" ht="26.25" customHeight="1" x14ac:dyDescent="0.2"/>
    <row r="2318" ht="26.25" customHeight="1" x14ac:dyDescent="0.2"/>
    <row r="2319" ht="26.25" customHeight="1" x14ac:dyDescent="0.2"/>
    <row r="2320" ht="26.25" customHeight="1" x14ac:dyDescent="0.2"/>
    <row r="2321" ht="26.25" customHeight="1" x14ac:dyDescent="0.2"/>
    <row r="2322" ht="26.25" customHeight="1" x14ac:dyDescent="0.2"/>
    <row r="2323" ht="26.25" customHeight="1" x14ac:dyDescent="0.2"/>
    <row r="2324" ht="26.25" customHeight="1" x14ac:dyDescent="0.2"/>
    <row r="2325" ht="26.25" customHeight="1" x14ac:dyDescent="0.2"/>
    <row r="2326" ht="26.25" customHeight="1" x14ac:dyDescent="0.2"/>
    <row r="2327" ht="26.25" customHeight="1" x14ac:dyDescent="0.2"/>
    <row r="2328" ht="26.25" customHeight="1" x14ac:dyDescent="0.2"/>
    <row r="2329" ht="26.25" customHeight="1" x14ac:dyDescent="0.2"/>
    <row r="2330" ht="26.25" customHeight="1" x14ac:dyDescent="0.2"/>
    <row r="2331" ht="26.25" customHeight="1" x14ac:dyDescent="0.2"/>
    <row r="2332" ht="26.25" customHeight="1" x14ac:dyDescent="0.2"/>
    <row r="2333" ht="26.25" customHeight="1" x14ac:dyDescent="0.2"/>
    <row r="2334" ht="26.25" customHeight="1" x14ac:dyDescent="0.2"/>
    <row r="2335" ht="26.25" customHeight="1" x14ac:dyDescent="0.2"/>
    <row r="2336" ht="26.25" customHeight="1" x14ac:dyDescent="0.2"/>
    <row r="2337" ht="26.25" customHeight="1" x14ac:dyDescent="0.2"/>
    <row r="2338" ht="26.25" customHeight="1" x14ac:dyDescent="0.2"/>
    <row r="2339" ht="26.25" customHeight="1" x14ac:dyDescent="0.2"/>
    <row r="2340" ht="26.25" customHeight="1" x14ac:dyDescent="0.2"/>
    <row r="2341" ht="26.25" customHeight="1" x14ac:dyDescent="0.2"/>
    <row r="2342" ht="26.25" customHeight="1" x14ac:dyDescent="0.2"/>
    <row r="2343" ht="26.25" customHeight="1" x14ac:dyDescent="0.2"/>
    <row r="2344" ht="26.25" customHeight="1" x14ac:dyDescent="0.2"/>
    <row r="2345" ht="26.25" customHeight="1" x14ac:dyDescent="0.2"/>
    <row r="2346" ht="26.25" customHeight="1" x14ac:dyDescent="0.2"/>
    <row r="2347" ht="26.25" customHeight="1" x14ac:dyDescent="0.2"/>
    <row r="2348" ht="26.25" customHeight="1" x14ac:dyDescent="0.2"/>
    <row r="2349" ht="26.25" customHeight="1" x14ac:dyDescent="0.2"/>
    <row r="2350" ht="26.25" customHeight="1" x14ac:dyDescent="0.2"/>
    <row r="2351" ht="26.25" customHeight="1" x14ac:dyDescent="0.2"/>
    <row r="2352" ht="26.25" customHeight="1" x14ac:dyDescent="0.2"/>
    <row r="2353" ht="26.25" customHeight="1" x14ac:dyDescent="0.2"/>
    <row r="2354" ht="26.25" customHeight="1" x14ac:dyDescent="0.2"/>
    <row r="2355" ht="26.25" customHeight="1" x14ac:dyDescent="0.2"/>
    <row r="2356" ht="26.25" customHeight="1" x14ac:dyDescent="0.2"/>
    <row r="2357" ht="26.25" customHeight="1" x14ac:dyDescent="0.2"/>
    <row r="2358" ht="26.25" customHeight="1" x14ac:dyDescent="0.2"/>
    <row r="2359" ht="26.25" customHeight="1" x14ac:dyDescent="0.2"/>
    <row r="2360" ht="26.25" customHeight="1" x14ac:dyDescent="0.2"/>
    <row r="2361" ht="26.25" customHeight="1" x14ac:dyDescent="0.2"/>
    <row r="2362" ht="26.25" customHeight="1" x14ac:dyDescent="0.2"/>
    <row r="2363" ht="26.25" customHeight="1" x14ac:dyDescent="0.2"/>
    <row r="2364" ht="26.25" customHeight="1" x14ac:dyDescent="0.2"/>
    <row r="2365" ht="26.25" customHeight="1" x14ac:dyDescent="0.2"/>
    <row r="2366" ht="26.25" customHeight="1" x14ac:dyDescent="0.2"/>
    <row r="2367" ht="26.25" customHeight="1" x14ac:dyDescent="0.2"/>
    <row r="2368" ht="26.25" customHeight="1" x14ac:dyDescent="0.2"/>
    <row r="2369" ht="26.25" customHeight="1" x14ac:dyDescent="0.2"/>
    <row r="2370" ht="26.25" customHeight="1" x14ac:dyDescent="0.2"/>
    <row r="2371" ht="26.25" customHeight="1" x14ac:dyDescent="0.2"/>
    <row r="2372" ht="26.25" customHeight="1" x14ac:dyDescent="0.2"/>
    <row r="2373" ht="26.25" customHeight="1" x14ac:dyDescent="0.2"/>
    <row r="2374" ht="26.25" customHeight="1" x14ac:dyDescent="0.2"/>
    <row r="2375" ht="26.25" customHeight="1" x14ac:dyDescent="0.2"/>
    <row r="2376" ht="26.25" customHeight="1" x14ac:dyDescent="0.2"/>
    <row r="2377" ht="26.25" customHeight="1" x14ac:dyDescent="0.2"/>
    <row r="2378" ht="26.25" customHeight="1" x14ac:dyDescent="0.2"/>
    <row r="2379" ht="26.25" customHeight="1" x14ac:dyDescent="0.2"/>
    <row r="2380" ht="26.25" customHeight="1" x14ac:dyDescent="0.2"/>
    <row r="2381" ht="26.25" customHeight="1" x14ac:dyDescent="0.2"/>
    <row r="2382" ht="26.25" customHeight="1" x14ac:dyDescent="0.2"/>
    <row r="2383" ht="26.25" customHeight="1" x14ac:dyDescent="0.2"/>
    <row r="2384" ht="26.25" customHeight="1" x14ac:dyDescent="0.2"/>
    <row r="2385" ht="26.25" customHeight="1" x14ac:dyDescent="0.2"/>
    <row r="2386" ht="26.25" customHeight="1" x14ac:dyDescent="0.2"/>
    <row r="2387" ht="26.25" customHeight="1" x14ac:dyDescent="0.2"/>
    <row r="2388" ht="26.25" customHeight="1" x14ac:dyDescent="0.2"/>
    <row r="2389" ht="26.25" customHeight="1" x14ac:dyDescent="0.2"/>
    <row r="2390" ht="26.25" customHeight="1" x14ac:dyDescent="0.2"/>
    <row r="2391" ht="26.25" customHeight="1" x14ac:dyDescent="0.2"/>
    <row r="2392" ht="26.25" customHeight="1" x14ac:dyDescent="0.2"/>
    <row r="2393" ht="26.25" customHeight="1" x14ac:dyDescent="0.2"/>
    <row r="2394" ht="26.25" customHeight="1" x14ac:dyDescent="0.2"/>
    <row r="2395" ht="26.25" customHeight="1" x14ac:dyDescent="0.2"/>
    <row r="2396" ht="26.25" customHeight="1" x14ac:dyDescent="0.2"/>
    <row r="2397" ht="26.25" customHeight="1" x14ac:dyDescent="0.2"/>
    <row r="2398" ht="26.25" customHeight="1" x14ac:dyDescent="0.2"/>
    <row r="2399" ht="26.25" customHeight="1" x14ac:dyDescent="0.2"/>
    <row r="2400" ht="26.25" customHeight="1" x14ac:dyDescent="0.2"/>
    <row r="2401" ht="26.25" customHeight="1" x14ac:dyDescent="0.2"/>
    <row r="2402" ht="26.25" customHeight="1" x14ac:dyDescent="0.2"/>
    <row r="2403" ht="26.25" customHeight="1" x14ac:dyDescent="0.2"/>
    <row r="2404" ht="26.25" customHeight="1" x14ac:dyDescent="0.2"/>
    <row r="2405" ht="26.25" customHeight="1" x14ac:dyDescent="0.2"/>
    <row r="2406" ht="26.25" customHeight="1" x14ac:dyDescent="0.2"/>
    <row r="2407" ht="26.25" customHeight="1" x14ac:dyDescent="0.2"/>
    <row r="2408" ht="26.25" customHeight="1" x14ac:dyDescent="0.2"/>
    <row r="2409" ht="26.25" customHeight="1" x14ac:dyDescent="0.2"/>
    <row r="2410" ht="26.25" customHeight="1" x14ac:dyDescent="0.2"/>
    <row r="2411" ht="26.25" customHeight="1" x14ac:dyDescent="0.2"/>
    <row r="2412" ht="26.25" customHeight="1" x14ac:dyDescent="0.2"/>
    <row r="2413" ht="26.25" customHeight="1" x14ac:dyDescent="0.2"/>
    <row r="2414" ht="26.25" customHeight="1" x14ac:dyDescent="0.2"/>
    <row r="2415" ht="26.25" customHeight="1" x14ac:dyDescent="0.2"/>
    <row r="2416" ht="26.25" customHeight="1" x14ac:dyDescent="0.2"/>
    <row r="2417" ht="26.25" customHeight="1" x14ac:dyDescent="0.2"/>
    <row r="2418" ht="26.25" customHeight="1" x14ac:dyDescent="0.2"/>
    <row r="2419" ht="26.25" customHeight="1" x14ac:dyDescent="0.2"/>
    <row r="2420" ht="26.25" customHeight="1" x14ac:dyDescent="0.2"/>
    <row r="2421" ht="26.25" customHeight="1" x14ac:dyDescent="0.2"/>
    <row r="2422" ht="26.25" customHeight="1" x14ac:dyDescent="0.2"/>
    <row r="2423" ht="26.25" customHeight="1" x14ac:dyDescent="0.2"/>
    <row r="2424" ht="26.25" customHeight="1" x14ac:dyDescent="0.2"/>
    <row r="2425" ht="26.25" customHeight="1" x14ac:dyDescent="0.2"/>
    <row r="2426" ht="26.25" customHeight="1" x14ac:dyDescent="0.2"/>
    <row r="2427" ht="26.25" customHeight="1" x14ac:dyDescent="0.2"/>
    <row r="2428" ht="26.25" customHeight="1" x14ac:dyDescent="0.2"/>
    <row r="2429" ht="26.25" customHeight="1" x14ac:dyDescent="0.2"/>
    <row r="2430" ht="26.25" customHeight="1" x14ac:dyDescent="0.2"/>
    <row r="2431" ht="26.25" customHeight="1" x14ac:dyDescent="0.2"/>
    <row r="2432" ht="26.25" customHeight="1" x14ac:dyDescent="0.2"/>
    <row r="2433" ht="26.25" customHeight="1" x14ac:dyDescent="0.2"/>
    <row r="2434" ht="26.25" customHeight="1" x14ac:dyDescent="0.2"/>
    <row r="2435" ht="26.25" customHeight="1" x14ac:dyDescent="0.2"/>
    <row r="2436" ht="26.25" customHeight="1" x14ac:dyDescent="0.2"/>
    <row r="2437" ht="26.25" customHeight="1" x14ac:dyDescent="0.2"/>
    <row r="2438" ht="26.25" customHeight="1" x14ac:dyDescent="0.2"/>
    <row r="2439" ht="26.25" customHeight="1" x14ac:dyDescent="0.2"/>
    <row r="2440" ht="26.25" customHeight="1" x14ac:dyDescent="0.2"/>
    <row r="2441" ht="26.25" customHeight="1" x14ac:dyDescent="0.2"/>
    <row r="2442" ht="26.25" customHeight="1" x14ac:dyDescent="0.2"/>
    <row r="2443" ht="26.25" customHeight="1" x14ac:dyDescent="0.2"/>
    <row r="2444" ht="26.25" customHeight="1" x14ac:dyDescent="0.2"/>
    <row r="2445" ht="26.25" customHeight="1" x14ac:dyDescent="0.2"/>
    <row r="2446" ht="26.25" customHeight="1" x14ac:dyDescent="0.2"/>
    <row r="2447" ht="26.25" customHeight="1" x14ac:dyDescent="0.2"/>
    <row r="2448" ht="26.25" customHeight="1" x14ac:dyDescent="0.2"/>
    <row r="2449" ht="26.25" customHeight="1" x14ac:dyDescent="0.2"/>
    <row r="2450" ht="26.25" customHeight="1" x14ac:dyDescent="0.2"/>
    <row r="2451" ht="26.25" customHeight="1" x14ac:dyDescent="0.2"/>
    <row r="2452" ht="26.25" customHeight="1" x14ac:dyDescent="0.2"/>
    <row r="2453" ht="26.25" customHeight="1" x14ac:dyDescent="0.2"/>
    <row r="2454" ht="26.25" customHeight="1" x14ac:dyDescent="0.2"/>
    <row r="2455" ht="26.25" customHeight="1" x14ac:dyDescent="0.2"/>
    <row r="2456" ht="26.25" customHeight="1" x14ac:dyDescent="0.2"/>
    <row r="2457" ht="26.25" customHeight="1" x14ac:dyDescent="0.2"/>
    <row r="2458" ht="26.25" customHeight="1" x14ac:dyDescent="0.2"/>
    <row r="2459" ht="26.25" customHeight="1" x14ac:dyDescent="0.2"/>
    <row r="2460" ht="26.25" customHeight="1" x14ac:dyDescent="0.2"/>
    <row r="2461" ht="26.25" customHeight="1" x14ac:dyDescent="0.2"/>
    <row r="2462" ht="26.25" customHeight="1" x14ac:dyDescent="0.2"/>
    <row r="2463" ht="26.25" customHeight="1" x14ac:dyDescent="0.2"/>
    <row r="2464" ht="26.25" customHeight="1" x14ac:dyDescent="0.2"/>
    <row r="2465" ht="26.25" customHeight="1" x14ac:dyDescent="0.2"/>
    <row r="2466" ht="26.25" customHeight="1" x14ac:dyDescent="0.2"/>
    <row r="2467" ht="26.25" customHeight="1" x14ac:dyDescent="0.2"/>
    <row r="2468" ht="26.25" customHeight="1" x14ac:dyDescent="0.2"/>
    <row r="2469" ht="26.25" customHeight="1" x14ac:dyDescent="0.2"/>
    <row r="2470" ht="26.25" customHeight="1" x14ac:dyDescent="0.2"/>
    <row r="2471" ht="26.25" customHeight="1" x14ac:dyDescent="0.2"/>
    <row r="2472" ht="26.25" customHeight="1" x14ac:dyDescent="0.2"/>
    <row r="2473" ht="26.25" customHeight="1" x14ac:dyDescent="0.2"/>
    <row r="2474" ht="26.25" customHeight="1" x14ac:dyDescent="0.2"/>
    <row r="2475" ht="26.25" customHeight="1" x14ac:dyDescent="0.2"/>
    <row r="2476" ht="26.25" customHeight="1" x14ac:dyDescent="0.2"/>
    <row r="2477" ht="26.25" customHeight="1" x14ac:dyDescent="0.2"/>
    <row r="2478" ht="26.25" customHeight="1" x14ac:dyDescent="0.2"/>
    <row r="2479" ht="26.25" customHeight="1" x14ac:dyDescent="0.2"/>
    <row r="2480" ht="26.25" customHeight="1" x14ac:dyDescent="0.2"/>
    <row r="2481" ht="26.25" customHeight="1" x14ac:dyDescent="0.2"/>
    <row r="2482" ht="26.25" customHeight="1" x14ac:dyDescent="0.2"/>
    <row r="2483" ht="26.25" customHeight="1" x14ac:dyDescent="0.2"/>
    <row r="2484" ht="26.25" customHeight="1" x14ac:dyDescent="0.2"/>
    <row r="2485" ht="26.25" customHeight="1" x14ac:dyDescent="0.2"/>
    <row r="2486" ht="26.25" customHeight="1" x14ac:dyDescent="0.2"/>
    <row r="2487" ht="26.25" customHeight="1" x14ac:dyDescent="0.2"/>
    <row r="2488" ht="26.25" customHeight="1" x14ac:dyDescent="0.2"/>
    <row r="2489" ht="26.25" customHeight="1" x14ac:dyDescent="0.2"/>
    <row r="2490" ht="26.25" customHeight="1" x14ac:dyDescent="0.2"/>
    <row r="2491" ht="26.25" customHeight="1" x14ac:dyDescent="0.2"/>
    <row r="2492" ht="26.25" customHeight="1" x14ac:dyDescent="0.2"/>
    <row r="2493" ht="26.25" customHeight="1" x14ac:dyDescent="0.2"/>
    <row r="2494" ht="26.25" customHeight="1" x14ac:dyDescent="0.2"/>
    <row r="2495" ht="26.25" customHeight="1" x14ac:dyDescent="0.2"/>
    <row r="2496" ht="26.25" customHeight="1" x14ac:dyDescent="0.2"/>
    <row r="2497" ht="26.25" customHeight="1" x14ac:dyDescent="0.2"/>
    <row r="2498" ht="26.25" customHeight="1" x14ac:dyDescent="0.2"/>
    <row r="2499" ht="26.25" customHeight="1" x14ac:dyDescent="0.2"/>
    <row r="2500" ht="26.25" customHeight="1" x14ac:dyDescent="0.2"/>
    <row r="2501" ht="26.25" customHeight="1" x14ac:dyDescent="0.2"/>
    <row r="2502" ht="26.25" customHeight="1" x14ac:dyDescent="0.2"/>
    <row r="2503" ht="26.25" customHeight="1" x14ac:dyDescent="0.2"/>
    <row r="2504" ht="26.25" customHeight="1" x14ac:dyDescent="0.2"/>
    <row r="2505" ht="26.25" customHeight="1" x14ac:dyDescent="0.2"/>
    <row r="2506" ht="26.25" customHeight="1" x14ac:dyDescent="0.2"/>
    <row r="2507" ht="26.25" customHeight="1" x14ac:dyDescent="0.2"/>
    <row r="2508" ht="26.25" customHeight="1" x14ac:dyDescent="0.2"/>
    <row r="2509" ht="26.25" customHeight="1" x14ac:dyDescent="0.2"/>
    <row r="2510" ht="26.25" customHeight="1" x14ac:dyDescent="0.2"/>
    <row r="2511" ht="26.25" customHeight="1" x14ac:dyDescent="0.2"/>
    <row r="2512" ht="26.25" customHeight="1" x14ac:dyDescent="0.2"/>
    <row r="2513" ht="26.25" customHeight="1" x14ac:dyDescent="0.2"/>
    <row r="2514" ht="26.25" customHeight="1" x14ac:dyDescent="0.2"/>
    <row r="2515" ht="26.25" customHeight="1" x14ac:dyDescent="0.2"/>
    <row r="2516" ht="26.25" customHeight="1" x14ac:dyDescent="0.2"/>
    <row r="2517" ht="26.25" customHeight="1" x14ac:dyDescent="0.2"/>
    <row r="2518" ht="26.25" customHeight="1" x14ac:dyDescent="0.2"/>
    <row r="2519" ht="26.25" customHeight="1" x14ac:dyDescent="0.2"/>
    <row r="2520" ht="26.25" customHeight="1" x14ac:dyDescent="0.2"/>
    <row r="2521" ht="26.25" customHeight="1" x14ac:dyDescent="0.2"/>
    <row r="2522" ht="26.25" customHeight="1" x14ac:dyDescent="0.2"/>
    <row r="2523" ht="26.25" customHeight="1" x14ac:dyDescent="0.2"/>
    <row r="2524" ht="26.25" customHeight="1" x14ac:dyDescent="0.2"/>
    <row r="2525" ht="26.25" customHeight="1" x14ac:dyDescent="0.2"/>
    <row r="2526" ht="26.25" customHeight="1" x14ac:dyDescent="0.2"/>
    <row r="2527" ht="26.25" customHeight="1" x14ac:dyDescent="0.2"/>
    <row r="2528" ht="26.25" customHeight="1" x14ac:dyDescent="0.2"/>
    <row r="2529" ht="26.25" customHeight="1" x14ac:dyDescent="0.2"/>
    <row r="2530" ht="26.25" customHeight="1" x14ac:dyDescent="0.2"/>
    <row r="2531" ht="26.25" customHeight="1" x14ac:dyDescent="0.2"/>
    <row r="2532" ht="26.25" customHeight="1" x14ac:dyDescent="0.2"/>
    <row r="2533" ht="26.25" customHeight="1" x14ac:dyDescent="0.2"/>
    <row r="2534" ht="26.25" customHeight="1" x14ac:dyDescent="0.2"/>
    <row r="2535" ht="26.25" customHeight="1" x14ac:dyDescent="0.2"/>
    <row r="2536" ht="26.25" customHeight="1" x14ac:dyDescent="0.2"/>
    <row r="2537" ht="26.25" customHeight="1" x14ac:dyDescent="0.2"/>
    <row r="2538" ht="26.25" customHeight="1" x14ac:dyDescent="0.2"/>
    <row r="2539" ht="26.25" customHeight="1" x14ac:dyDescent="0.2"/>
    <row r="2540" ht="26.25" customHeight="1" x14ac:dyDescent="0.2"/>
    <row r="2541" ht="26.25" customHeight="1" x14ac:dyDescent="0.2"/>
    <row r="2542" ht="26.25" customHeight="1" x14ac:dyDescent="0.2"/>
    <row r="2543" ht="26.25" customHeight="1" x14ac:dyDescent="0.2"/>
    <row r="2544" ht="26.25" customHeight="1" x14ac:dyDescent="0.2"/>
    <row r="2545" ht="26.25" customHeight="1" x14ac:dyDescent="0.2"/>
    <row r="2546" ht="26.25" customHeight="1" x14ac:dyDescent="0.2"/>
    <row r="2547" ht="26.25" customHeight="1" x14ac:dyDescent="0.2"/>
    <row r="2548" ht="26.25" customHeight="1" x14ac:dyDescent="0.2"/>
    <row r="2549" ht="26.25" customHeight="1" x14ac:dyDescent="0.2"/>
    <row r="2550" ht="26.25" customHeight="1" x14ac:dyDescent="0.2"/>
    <row r="2551" ht="26.25" customHeight="1" x14ac:dyDescent="0.2"/>
    <row r="2552" ht="26.25" customHeight="1" x14ac:dyDescent="0.2"/>
    <row r="2553" ht="26.25" customHeight="1" x14ac:dyDescent="0.2"/>
    <row r="2554" ht="26.25" customHeight="1" x14ac:dyDescent="0.2"/>
    <row r="2555" ht="26.25" customHeight="1" x14ac:dyDescent="0.2"/>
    <row r="2556" ht="26.25" customHeight="1" x14ac:dyDescent="0.2"/>
    <row r="2557" ht="26.25" customHeight="1" x14ac:dyDescent="0.2"/>
    <row r="2558" ht="26.25" customHeight="1" x14ac:dyDescent="0.2"/>
    <row r="2559" ht="26.25" customHeight="1" x14ac:dyDescent="0.2"/>
    <row r="2560" ht="26.25" customHeight="1" x14ac:dyDescent="0.2"/>
    <row r="2561" ht="26.25" customHeight="1" x14ac:dyDescent="0.2"/>
    <row r="2562" ht="26.25" customHeight="1" x14ac:dyDescent="0.2"/>
    <row r="2563" ht="26.25" customHeight="1" x14ac:dyDescent="0.2"/>
    <row r="2564" ht="26.25" customHeight="1" x14ac:dyDescent="0.2"/>
    <row r="2565" ht="26.25" customHeight="1" x14ac:dyDescent="0.2"/>
    <row r="2566" ht="26.25" customHeight="1" x14ac:dyDescent="0.2"/>
    <row r="2567" ht="26.25" customHeight="1" x14ac:dyDescent="0.2"/>
    <row r="2568" ht="26.25" customHeight="1" x14ac:dyDescent="0.2"/>
    <row r="2569" ht="26.25" customHeight="1" x14ac:dyDescent="0.2"/>
    <row r="2570" ht="26.25" customHeight="1" x14ac:dyDescent="0.2"/>
    <row r="2571" ht="26.25" customHeight="1" x14ac:dyDescent="0.2"/>
    <row r="2572" ht="26.25" customHeight="1" x14ac:dyDescent="0.2"/>
    <row r="2573" ht="26.25" customHeight="1" x14ac:dyDescent="0.2"/>
    <row r="2574" ht="26.25" customHeight="1" x14ac:dyDescent="0.2"/>
    <row r="2575" ht="26.25" customHeight="1" x14ac:dyDescent="0.2"/>
    <row r="2576" ht="26.25" customHeight="1" x14ac:dyDescent="0.2"/>
    <row r="2577" ht="26.25" customHeight="1" x14ac:dyDescent="0.2"/>
    <row r="2578" ht="26.25" customHeight="1" x14ac:dyDescent="0.2"/>
    <row r="2579" ht="26.25" customHeight="1" x14ac:dyDescent="0.2"/>
    <row r="2580" ht="26.25" customHeight="1" x14ac:dyDescent="0.2"/>
    <row r="2581" ht="26.25" customHeight="1" x14ac:dyDescent="0.2"/>
    <row r="2582" ht="26.25" customHeight="1" x14ac:dyDescent="0.2"/>
    <row r="2583" ht="26.25" customHeight="1" x14ac:dyDescent="0.2"/>
    <row r="2584" ht="26.25" customHeight="1" x14ac:dyDescent="0.2"/>
    <row r="2585" ht="26.25" customHeight="1" x14ac:dyDescent="0.2"/>
    <row r="2586" ht="26.25" customHeight="1" x14ac:dyDescent="0.2"/>
    <row r="2587" ht="26.25" customHeight="1" x14ac:dyDescent="0.2"/>
    <row r="2588" ht="26.25" customHeight="1" x14ac:dyDescent="0.2"/>
    <row r="2589" ht="26.25" customHeight="1" x14ac:dyDescent="0.2"/>
    <row r="2590" ht="26.25" customHeight="1" x14ac:dyDescent="0.2"/>
    <row r="2591" ht="26.25" customHeight="1" x14ac:dyDescent="0.2"/>
    <row r="2592" ht="26.25" customHeight="1" x14ac:dyDescent="0.2"/>
    <row r="2593" ht="26.25" customHeight="1" x14ac:dyDescent="0.2"/>
    <row r="2594" ht="26.25" customHeight="1" x14ac:dyDescent="0.2"/>
    <row r="2595" ht="26.25" customHeight="1" x14ac:dyDescent="0.2"/>
    <row r="2596" ht="26.25" customHeight="1" x14ac:dyDescent="0.2"/>
    <row r="2597" ht="26.25" customHeight="1" x14ac:dyDescent="0.2"/>
    <row r="2598" ht="26.25" customHeight="1" x14ac:dyDescent="0.2"/>
    <row r="2599" ht="26.25" customHeight="1" x14ac:dyDescent="0.2"/>
    <row r="2600" ht="26.25" customHeight="1" x14ac:dyDescent="0.2"/>
    <row r="2601" ht="26.25" customHeight="1" x14ac:dyDescent="0.2"/>
    <row r="2602" ht="26.25" customHeight="1" x14ac:dyDescent="0.2"/>
    <row r="2603" ht="26.25" customHeight="1" x14ac:dyDescent="0.2"/>
    <row r="2604" ht="26.25" customHeight="1" x14ac:dyDescent="0.2"/>
    <row r="2605" ht="26.25" customHeight="1" x14ac:dyDescent="0.2"/>
    <row r="2606" ht="26.25" customHeight="1" x14ac:dyDescent="0.2"/>
    <row r="2607" ht="26.25" customHeight="1" x14ac:dyDescent="0.2"/>
    <row r="2608" ht="26.25" customHeight="1" x14ac:dyDescent="0.2"/>
    <row r="2609" ht="26.25" customHeight="1" x14ac:dyDescent="0.2"/>
    <row r="2610" ht="26.25" customHeight="1" x14ac:dyDescent="0.2"/>
    <row r="2611" ht="26.25" customHeight="1" x14ac:dyDescent="0.2"/>
    <row r="2612" ht="26.25" customHeight="1" x14ac:dyDescent="0.2"/>
    <row r="2613" ht="26.25" customHeight="1" x14ac:dyDescent="0.2"/>
    <row r="2614" ht="26.25" customHeight="1" x14ac:dyDescent="0.2"/>
    <row r="2615" ht="26.25" customHeight="1" x14ac:dyDescent="0.2"/>
    <row r="2616" ht="26.25" customHeight="1" x14ac:dyDescent="0.2"/>
    <row r="2617" ht="26.25" customHeight="1" x14ac:dyDescent="0.2"/>
    <row r="2618" ht="26.25" customHeight="1" x14ac:dyDescent="0.2"/>
    <row r="2619" ht="26.25" customHeight="1" x14ac:dyDescent="0.2"/>
    <row r="2620" ht="26.25" customHeight="1" x14ac:dyDescent="0.2"/>
    <row r="2621" ht="26.25" customHeight="1" x14ac:dyDescent="0.2"/>
    <row r="2622" ht="26.25" customHeight="1" x14ac:dyDescent="0.2"/>
    <row r="2623" ht="26.25" customHeight="1" x14ac:dyDescent="0.2"/>
    <row r="2624" ht="26.25" customHeight="1" x14ac:dyDescent="0.2"/>
    <row r="2625" ht="26.25" customHeight="1" x14ac:dyDescent="0.2"/>
    <row r="2626" ht="26.25" customHeight="1" x14ac:dyDescent="0.2"/>
    <row r="2627" ht="26.25" customHeight="1" x14ac:dyDescent="0.2"/>
    <row r="2628" ht="26.25" customHeight="1" x14ac:dyDescent="0.2"/>
    <row r="2629" ht="26.25" customHeight="1" x14ac:dyDescent="0.2"/>
    <row r="2630" ht="26.25" customHeight="1" x14ac:dyDescent="0.2"/>
    <row r="2631" ht="26.25" customHeight="1" x14ac:dyDescent="0.2"/>
    <row r="2632" ht="26.25" customHeight="1" x14ac:dyDescent="0.2"/>
    <row r="2633" ht="26.25" customHeight="1" x14ac:dyDescent="0.2"/>
    <row r="2634" ht="26.25" customHeight="1" x14ac:dyDescent="0.2"/>
    <row r="2635" ht="26.25" customHeight="1" x14ac:dyDescent="0.2"/>
    <row r="2636" ht="26.25" customHeight="1" x14ac:dyDescent="0.2"/>
    <row r="2637" ht="26.25" customHeight="1" x14ac:dyDescent="0.2"/>
    <row r="2638" ht="26.25" customHeight="1" x14ac:dyDescent="0.2"/>
    <row r="2639" ht="26.25" customHeight="1" x14ac:dyDescent="0.2"/>
    <row r="2640" ht="26.25" customHeight="1" x14ac:dyDescent="0.2"/>
    <row r="2641" ht="26.25" customHeight="1" x14ac:dyDescent="0.2"/>
    <row r="2642" ht="26.25" customHeight="1" x14ac:dyDescent="0.2"/>
    <row r="2643" ht="26.25" customHeight="1" x14ac:dyDescent="0.2"/>
    <row r="2644" ht="26.25" customHeight="1" x14ac:dyDescent="0.2"/>
    <row r="2645" ht="26.25" customHeight="1" x14ac:dyDescent="0.2"/>
    <row r="2646" ht="26.25" customHeight="1" x14ac:dyDescent="0.2"/>
    <row r="2647" ht="26.25" customHeight="1" x14ac:dyDescent="0.2"/>
    <row r="2648" ht="26.25" customHeight="1" x14ac:dyDescent="0.2"/>
    <row r="2649" ht="26.25" customHeight="1" x14ac:dyDescent="0.2"/>
    <row r="2650" ht="26.25" customHeight="1" x14ac:dyDescent="0.2"/>
    <row r="2651" ht="26.25" customHeight="1" x14ac:dyDescent="0.2"/>
    <row r="2652" ht="26.25" customHeight="1" x14ac:dyDescent="0.2"/>
    <row r="2653" ht="26.25" customHeight="1" x14ac:dyDescent="0.2"/>
    <row r="2654" ht="26.25" customHeight="1" x14ac:dyDescent="0.2"/>
    <row r="2655" ht="26.25" customHeight="1" x14ac:dyDescent="0.2"/>
    <row r="2656" ht="26.25" customHeight="1" x14ac:dyDescent="0.2"/>
    <row r="2657" ht="26.25" customHeight="1" x14ac:dyDescent="0.2"/>
    <row r="2658" ht="26.25" customHeight="1" x14ac:dyDescent="0.2"/>
    <row r="2659" ht="26.25" customHeight="1" x14ac:dyDescent="0.2"/>
    <row r="2660" ht="26.25" customHeight="1" x14ac:dyDescent="0.2"/>
    <row r="2661" ht="26.25" customHeight="1" x14ac:dyDescent="0.2"/>
    <row r="2662" ht="26.25" customHeight="1" x14ac:dyDescent="0.2"/>
    <row r="2663" ht="26.25" customHeight="1" x14ac:dyDescent="0.2"/>
    <row r="2664" ht="26.25" customHeight="1" x14ac:dyDescent="0.2"/>
    <row r="2665" ht="26.25" customHeight="1" x14ac:dyDescent="0.2"/>
    <row r="2666" ht="26.25" customHeight="1" x14ac:dyDescent="0.2"/>
    <row r="2667" ht="26.25" customHeight="1" x14ac:dyDescent="0.2"/>
    <row r="2668" ht="26.25" customHeight="1" x14ac:dyDescent="0.2"/>
    <row r="2669" ht="26.25" customHeight="1" x14ac:dyDescent="0.2"/>
    <row r="2670" ht="26.25" customHeight="1" x14ac:dyDescent="0.2"/>
    <row r="2671" ht="26.25" customHeight="1" x14ac:dyDescent="0.2"/>
    <row r="2672" ht="26.25" customHeight="1" x14ac:dyDescent="0.2"/>
    <row r="2673" ht="26.25" customHeight="1" x14ac:dyDescent="0.2"/>
    <row r="2674" ht="26.25" customHeight="1" x14ac:dyDescent="0.2"/>
    <row r="2675" ht="26.25" customHeight="1" x14ac:dyDescent="0.2"/>
    <row r="2676" ht="26.25" customHeight="1" x14ac:dyDescent="0.2"/>
    <row r="2677" ht="26.25" customHeight="1" x14ac:dyDescent="0.2"/>
    <row r="2678" ht="26.25" customHeight="1" x14ac:dyDescent="0.2"/>
    <row r="2679" ht="26.25" customHeight="1" x14ac:dyDescent="0.2"/>
    <row r="2680" ht="26.25" customHeight="1" x14ac:dyDescent="0.2"/>
    <row r="2681" ht="26.25" customHeight="1" x14ac:dyDescent="0.2"/>
    <row r="2682" ht="26.25" customHeight="1" x14ac:dyDescent="0.2"/>
    <row r="2683" ht="26.25" customHeight="1" x14ac:dyDescent="0.2"/>
    <row r="2684" ht="26.25" customHeight="1" x14ac:dyDescent="0.2"/>
    <row r="2685" ht="26.25" customHeight="1" x14ac:dyDescent="0.2"/>
    <row r="2686" ht="26.25" customHeight="1" x14ac:dyDescent="0.2"/>
    <row r="2687" ht="26.25" customHeight="1" x14ac:dyDescent="0.2"/>
    <row r="2688" ht="26.25" customHeight="1" x14ac:dyDescent="0.2"/>
    <row r="2689" ht="26.25" customHeight="1" x14ac:dyDescent="0.2"/>
    <row r="2690" ht="26.25" customHeight="1" x14ac:dyDescent="0.2"/>
    <row r="2691" ht="26.25" customHeight="1" x14ac:dyDescent="0.2"/>
    <row r="2692" ht="26.25" customHeight="1" x14ac:dyDescent="0.2"/>
    <row r="2693" ht="26.25" customHeight="1" x14ac:dyDescent="0.2"/>
    <row r="2694" ht="26.25" customHeight="1" x14ac:dyDescent="0.2"/>
    <row r="2695" ht="26.25" customHeight="1" x14ac:dyDescent="0.2"/>
    <row r="2696" ht="26.25" customHeight="1" x14ac:dyDescent="0.2"/>
    <row r="2697" ht="26.25" customHeight="1" x14ac:dyDescent="0.2"/>
    <row r="2698" ht="26.25" customHeight="1" x14ac:dyDescent="0.2"/>
    <row r="2699" ht="26.25" customHeight="1" x14ac:dyDescent="0.2"/>
    <row r="2700" ht="26.25" customHeight="1" x14ac:dyDescent="0.2"/>
    <row r="2701" ht="26.25" customHeight="1" x14ac:dyDescent="0.2"/>
    <row r="2702" ht="26.25" customHeight="1" x14ac:dyDescent="0.2"/>
    <row r="2703" ht="26.25" customHeight="1" x14ac:dyDescent="0.2"/>
    <row r="2704" ht="26.25" customHeight="1" x14ac:dyDescent="0.2"/>
    <row r="2705" ht="26.25" customHeight="1" x14ac:dyDescent="0.2"/>
    <row r="2706" ht="26.25" customHeight="1" x14ac:dyDescent="0.2"/>
    <row r="2707" ht="26.25" customHeight="1" x14ac:dyDescent="0.2"/>
    <row r="2708" ht="26.25" customHeight="1" x14ac:dyDescent="0.2"/>
    <row r="2709" ht="26.25" customHeight="1" x14ac:dyDescent="0.2"/>
    <row r="2710" ht="26.25" customHeight="1" x14ac:dyDescent="0.2"/>
    <row r="2711" ht="26.25" customHeight="1" x14ac:dyDescent="0.2"/>
    <row r="2712" ht="26.25" customHeight="1" x14ac:dyDescent="0.2"/>
    <row r="2713" ht="26.25" customHeight="1" x14ac:dyDescent="0.2"/>
    <row r="2714" ht="26.25" customHeight="1" x14ac:dyDescent="0.2"/>
    <row r="2715" ht="26.25" customHeight="1" x14ac:dyDescent="0.2"/>
    <row r="2716" ht="26.25" customHeight="1" x14ac:dyDescent="0.2"/>
    <row r="2717" ht="26.25" customHeight="1" x14ac:dyDescent="0.2"/>
    <row r="2718" ht="26.25" customHeight="1" x14ac:dyDescent="0.2"/>
    <row r="2719" ht="26.25" customHeight="1" x14ac:dyDescent="0.2"/>
    <row r="2720" ht="26.25" customHeight="1" x14ac:dyDescent="0.2"/>
    <row r="2721" ht="26.25" customHeight="1" x14ac:dyDescent="0.2"/>
    <row r="2722" ht="26.25" customHeight="1" x14ac:dyDescent="0.2"/>
    <row r="2723" ht="26.25" customHeight="1" x14ac:dyDescent="0.2"/>
    <row r="2724" ht="26.25" customHeight="1" x14ac:dyDescent="0.2"/>
    <row r="2725" ht="26.25" customHeight="1" x14ac:dyDescent="0.2"/>
    <row r="2726" ht="26.25" customHeight="1" x14ac:dyDescent="0.2"/>
    <row r="2727" ht="26.25" customHeight="1" x14ac:dyDescent="0.2"/>
    <row r="2728" ht="26.25" customHeight="1" x14ac:dyDescent="0.2"/>
    <row r="2729" ht="26.25" customHeight="1" x14ac:dyDescent="0.2"/>
    <row r="2730" ht="26.25" customHeight="1" x14ac:dyDescent="0.2"/>
    <row r="2731" ht="26.25" customHeight="1" x14ac:dyDescent="0.2"/>
    <row r="2732" ht="26.25" customHeight="1" x14ac:dyDescent="0.2"/>
    <row r="2733" ht="26.25" customHeight="1" x14ac:dyDescent="0.2"/>
    <row r="2734" ht="26.25" customHeight="1" x14ac:dyDescent="0.2"/>
    <row r="2735" ht="26.25" customHeight="1" x14ac:dyDescent="0.2"/>
    <row r="2736" ht="26.25" customHeight="1" x14ac:dyDescent="0.2"/>
    <row r="2737" ht="26.25" customHeight="1" x14ac:dyDescent="0.2"/>
    <row r="2738" ht="26.25" customHeight="1" x14ac:dyDescent="0.2"/>
    <row r="2739" ht="26.25" customHeight="1" x14ac:dyDescent="0.2"/>
    <row r="2740" ht="26.25" customHeight="1" x14ac:dyDescent="0.2"/>
    <row r="2741" ht="26.25" customHeight="1" x14ac:dyDescent="0.2"/>
    <row r="2742" ht="26.25" customHeight="1" x14ac:dyDescent="0.2"/>
    <row r="2743" ht="26.25" customHeight="1" x14ac:dyDescent="0.2"/>
    <row r="2744" ht="26.25" customHeight="1" x14ac:dyDescent="0.2"/>
    <row r="2745" ht="26.25" customHeight="1" x14ac:dyDescent="0.2"/>
    <row r="2746" ht="26.25" customHeight="1" x14ac:dyDescent="0.2"/>
    <row r="2747" ht="26.25" customHeight="1" x14ac:dyDescent="0.2"/>
    <row r="2748" ht="26.25" customHeight="1" x14ac:dyDescent="0.2"/>
    <row r="2749" ht="26.25" customHeight="1" x14ac:dyDescent="0.2"/>
    <row r="2750" ht="26.25" customHeight="1" x14ac:dyDescent="0.2"/>
    <row r="2751" ht="26.25" customHeight="1" x14ac:dyDescent="0.2"/>
    <row r="2752" ht="26.25" customHeight="1" x14ac:dyDescent="0.2"/>
    <row r="2753" ht="26.25" customHeight="1" x14ac:dyDescent="0.2"/>
    <row r="2754" ht="26.25" customHeight="1" x14ac:dyDescent="0.2"/>
    <row r="2755" ht="26.25" customHeight="1" x14ac:dyDescent="0.2"/>
    <row r="2756" ht="26.25" customHeight="1" x14ac:dyDescent="0.2"/>
    <row r="2757" ht="26.25" customHeight="1" x14ac:dyDescent="0.2"/>
    <row r="2758" ht="26.25" customHeight="1" x14ac:dyDescent="0.2"/>
    <row r="2759" ht="26.25" customHeight="1" x14ac:dyDescent="0.2"/>
    <row r="2760" ht="26.25" customHeight="1" x14ac:dyDescent="0.2"/>
    <row r="2761" ht="26.25" customHeight="1" x14ac:dyDescent="0.2"/>
    <row r="2762" ht="26.25" customHeight="1" x14ac:dyDescent="0.2"/>
    <row r="2763" ht="26.25" customHeight="1" x14ac:dyDescent="0.2"/>
    <row r="2764" ht="26.25" customHeight="1" x14ac:dyDescent="0.2"/>
    <row r="2765" ht="26.25" customHeight="1" x14ac:dyDescent="0.2"/>
    <row r="2766" ht="26.25" customHeight="1" x14ac:dyDescent="0.2"/>
    <row r="2767" ht="26.25" customHeight="1" x14ac:dyDescent="0.2"/>
    <row r="2768" ht="26.25" customHeight="1" x14ac:dyDescent="0.2"/>
    <row r="2769" ht="26.25" customHeight="1" x14ac:dyDescent="0.2"/>
    <row r="2770" ht="26.25" customHeight="1" x14ac:dyDescent="0.2"/>
    <row r="2771" ht="26.25" customHeight="1" x14ac:dyDescent="0.2"/>
    <row r="2772" ht="26.25" customHeight="1" x14ac:dyDescent="0.2"/>
    <row r="2773" ht="26.25" customHeight="1" x14ac:dyDescent="0.2"/>
    <row r="2774" ht="26.25" customHeight="1" x14ac:dyDescent="0.2"/>
    <row r="2775" ht="26.25" customHeight="1" x14ac:dyDescent="0.2"/>
    <row r="2776" ht="26.25" customHeight="1" x14ac:dyDescent="0.2"/>
    <row r="2777" ht="26.25" customHeight="1" x14ac:dyDescent="0.2"/>
    <row r="2778" ht="26.25" customHeight="1" x14ac:dyDescent="0.2"/>
    <row r="2779" ht="26.25" customHeight="1" x14ac:dyDescent="0.2"/>
    <row r="2780" ht="26.25" customHeight="1" x14ac:dyDescent="0.2"/>
    <row r="2781" ht="26.25" customHeight="1" x14ac:dyDescent="0.2"/>
    <row r="2782" ht="26.25" customHeight="1" x14ac:dyDescent="0.2"/>
    <row r="2783" ht="26.25" customHeight="1" x14ac:dyDescent="0.2"/>
    <row r="2784" ht="26.25" customHeight="1" x14ac:dyDescent="0.2"/>
    <row r="2785" ht="26.25" customHeight="1" x14ac:dyDescent="0.2"/>
    <row r="2786" ht="26.25" customHeight="1" x14ac:dyDescent="0.2"/>
    <row r="2787" ht="26.25" customHeight="1" x14ac:dyDescent="0.2"/>
    <row r="2788" ht="26.25" customHeight="1" x14ac:dyDescent="0.2"/>
    <row r="2789" ht="26.25" customHeight="1" x14ac:dyDescent="0.2"/>
    <row r="2790" ht="26.25" customHeight="1" x14ac:dyDescent="0.2"/>
    <row r="2791" ht="26.25" customHeight="1" x14ac:dyDescent="0.2"/>
    <row r="2792" ht="26.25" customHeight="1" x14ac:dyDescent="0.2"/>
    <row r="2793" ht="26.25" customHeight="1" x14ac:dyDescent="0.2"/>
    <row r="2794" ht="26.25" customHeight="1" x14ac:dyDescent="0.2"/>
    <row r="2795" ht="26.25" customHeight="1" x14ac:dyDescent="0.2"/>
    <row r="2796" ht="26.25" customHeight="1" x14ac:dyDescent="0.2"/>
    <row r="2797" ht="26.25" customHeight="1" x14ac:dyDescent="0.2"/>
    <row r="2798" ht="26.25" customHeight="1" x14ac:dyDescent="0.2"/>
    <row r="2799" ht="26.25" customHeight="1" x14ac:dyDescent="0.2"/>
    <row r="2800" ht="26.25" customHeight="1" x14ac:dyDescent="0.2"/>
    <row r="2801" ht="26.25" customHeight="1" x14ac:dyDescent="0.2"/>
    <row r="2802" ht="26.25" customHeight="1" x14ac:dyDescent="0.2"/>
    <row r="2803" ht="26.25" customHeight="1" x14ac:dyDescent="0.2"/>
    <row r="2804" ht="26.25" customHeight="1" x14ac:dyDescent="0.2"/>
    <row r="2805" ht="26.25" customHeight="1" x14ac:dyDescent="0.2"/>
    <row r="2806" ht="26.25" customHeight="1" x14ac:dyDescent="0.2"/>
    <row r="2807" ht="26.25" customHeight="1" x14ac:dyDescent="0.2"/>
    <row r="2808" ht="26.25" customHeight="1" x14ac:dyDescent="0.2"/>
    <row r="2809" ht="26.25" customHeight="1" x14ac:dyDescent="0.2"/>
    <row r="2810" ht="26.25" customHeight="1" x14ac:dyDescent="0.2"/>
    <row r="2811" ht="26.25" customHeight="1" x14ac:dyDescent="0.2"/>
    <row r="2812" ht="26.25" customHeight="1" x14ac:dyDescent="0.2"/>
    <row r="2813" ht="26.25" customHeight="1" x14ac:dyDescent="0.2"/>
    <row r="2814" ht="26.25" customHeight="1" x14ac:dyDescent="0.2"/>
    <row r="2815" ht="26.25" customHeight="1" x14ac:dyDescent="0.2"/>
    <row r="2816" ht="26.25" customHeight="1" x14ac:dyDescent="0.2"/>
    <row r="2817" ht="26.25" customHeight="1" x14ac:dyDescent="0.2"/>
    <row r="2818" ht="26.25" customHeight="1" x14ac:dyDescent="0.2"/>
    <row r="2819" ht="26.25" customHeight="1" x14ac:dyDescent="0.2"/>
    <row r="2820" ht="26.25" customHeight="1" x14ac:dyDescent="0.2"/>
    <row r="2821" ht="26.25" customHeight="1" x14ac:dyDescent="0.2"/>
    <row r="2822" ht="26.25" customHeight="1" x14ac:dyDescent="0.2"/>
    <row r="2823" ht="26.25" customHeight="1" x14ac:dyDescent="0.2"/>
    <row r="2824" ht="26.25" customHeight="1" x14ac:dyDescent="0.2"/>
    <row r="2825" ht="26.25" customHeight="1" x14ac:dyDescent="0.2"/>
    <row r="2826" ht="26.25" customHeight="1" x14ac:dyDescent="0.2"/>
    <row r="2827" ht="26.25" customHeight="1" x14ac:dyDescent="0.2"/>
    <row r="2828" ht="26.25" customHeight="1" x14ac:dyDescent="0.2"/>
    <row r="2829" ht="26.25" customHeight="1" x14ac:dyDescent="0.2"/>
    <row r="2830" ht="26.25" customHeight="1" x14ac:dyDescent="0.2"/>
    <row r="2831" ht="26.25" customHeight="1" x14ac:dyDescent="0.2"/>
    <row r="2832" ht="26.25" customHeight="1" x14ac:dyDescent="0.2"/>
    <row r="2833" ht="26.25" customHeight="1" x14ac:dyDescent="0.2"/>
    <row r="2834" ht="26.25" customHeight="1" x14ac:dyDescent="0.2"/>
    <row r="2835" ht="26.25" customHeight="1" x14ac:dyDescent="0.2"/>
    <row r="2836" ht="26.25" customHeight="1" x14ac:dyDescent="0.2"/>
    <row r="2837" ht="26.25" customHeight="1" x14ac:dyDescent="0.2"/>
    <row r="2838" ht="26.25" customHeight="1" x14ac:dyDescent="0.2"/>
    <row r="2839" ht="26.25" customHeight="1" x14ac:dyDescent="0.2"/>
    <row r="2840" ht="26.25" customHeight="1" x14ac:dyDescent="0.2"/>
    <row r="2841" ht="26.25" customHeight="1" x14ac:dyDescent="0.2"/>
    <row r="2842" ht="26.25" customHeight="1" x14ac:dyDescent="0.2"/>
    <row r="2843" ht="26.25" customHeight="1" x14ac:dyDescent="0.2"/>
    <row r="2844" ht="26.25" customHeight="1" x14ac:dyDescent="0.2"/>
    <row r="2845" ht="26.25" customHeight="1" x14ac:dyDescent="0.2"/>
    <row r="2846" ht="26.25" customHeight="1" x14ac:dyDescent="0.2"/>
    <row r="2847" ht="26.25" customHeight="1" x14ac:dyDescent="0.2"/>
    <row r="2848" ht="26.25" customHeight="1" x14ac:dyDescent="0.2"/>
    <row r="2849" ht="26.25" customHeight="1" x14ac:dyDescent="0.2"/>
    <row r="2850" ht="26.25" customHeight="1" x14ac:dyDescent="0.2"/>
    <row r="2851" ht="26.25" customHeight="1" x14ac:dyDescent="0.2"/>
    <row r="2852" ht="26.25" customHeight="1" x14ac:dyDescent="0.2"/>
    <row r="2853" ht="26.25" customHeight="1" x14ac:dyDescent="0.2"/>
    <row r="2854" ht="26.25" customHeight="1" x14ac:dyDescent="0.2"/>
    <row r="2855" ht="26.25" customHeight="1" x14ac:dyDescent="0.2"/>
    <row r="2856" ht="26.25" customHeight="1" x14ac:dyDescent="0.2"/>
    <row r="2857" ht="26.25" customHeight="1" x14ac:dyDescent="0.2"/>
    <row r="2858" ht="26.25" customHeight="1" x14ac:dyDescent="0.2"/>
    <row r="2859" ht="26.25" customHeight="1" x14ac:dyDescent="0.2"/>
    <row r="2860" ht="26.25" customHeight="1" x14ac:dyDescent="0.2"/>
    <row r="2861" ht="26.25" customHeight="1" x14ac:dyDescent="0.2"/>
    <row r="2862" ht="26.25" customHeight="1" x14ac:dyDescent="0.2"/>
    <row r="2863" ht="26.25" customHeight="1" x14ac:dyDescent="0.2"/>
    <row r="2864" ht="26.25" customHeight="1" x14ac:dyDescent="0.2"/>
    <row r="2865" ht="26.25" customHeight="1" x14ac:dyDescent="0.2"/>
    <row r="2866" ht="26.25" customHeight="1" x14ac:dyDescent="0.2"/>
    <row r="2867" ht="26.25" customHeight="1" x14ac:dyDescent="0.2"/>
    <row r="2868" ht="26.25" customHeight="1" x14ac:dyDescent="0.2"/>
    <row r="2869" ht="26.25" customHeight="1" x14ac:dyDescent="0.2"/>
    <row r="2870" ht="26.25" customHeight="1" x14ac:dyDescent="0.2"/>
    <row r="2871" ht="26.25" customHeight="1" x14ac:dyDescent="0.2"/>
    <row r="2872" ht="26.25" customHeight="1" x14ac:dyDescent="0.2"/>
    <row r="2873" ht="26.25" customHeight="1" x14ac:dyDescent="0.2"/>
    <row r="2874" ht="26.25" customHeight="1" x14ac:dyDescent="0.2"/>
    <row r="2875" ht="26.25" customHeight="1" x14ac:dyDescent="0.2"/>
    <row r="2876" ht="26.25" customHeight="1" x14ac:dyDescent="0.2"/>
    <row r="2877" ht="26.25" customHeight="1" x14ac:dyDescent="0.2"/>
    <row r="2878" ht="26.25" customHeight="1" x14ac:dyDescent="0.2"/>
    <row r="2879" ht="26.25" customHeight="1" x14ac:dyDescent="0.2"/>
    <row r="2880" ht="26.25" customHeight="1" x14ac:dyDescent="0.2"/>
    <row r="2881" ht="26.25" customHeight="1" x14ac:dyDescent="0.2"/>
    <row r="2882" ht="26.25" customHeight="1" x14ac:dyDescent="0.2"/>
    <row r="2883" ht="26.25" customHeight="1" x14ac:dyDescent="0.2"/>
    <row r="2884" ht="26.25" customHeight="1" x14ac:dyDescent="0.2"/>
    <row r="2885" ht="26.25" customHeight="1" x14ac:dyDescent="0.2"/>
    <row r="2886" ht="26.25" customHeight="1" x14ac:dyDescent="0.2"/>
    <row r="2887" ht="26.25" customHeight="1" x14ac:dyDescent="0.2"/>
    <row r="2888" ht="26.25" customHeight="1" x14ac:dyDescent="0.2"/>
    <row r="2889" ht="26.25" customHeight="1" x14ac:dyDescent="0.2"/>
    <row r="2890" ht="26.25" customHeight="1" x14ac:dyDescent="0.2"/>
    <row r="2891" ht="26.25" customHeight="1" x14ac:dyDescent="0.2"/>
    <row r="2892" ht="26.25" customHeight="1" x14ac:dyDescent="0.2"/>
    <row r="2893" ht="26.25" customHeight="1" x14ac:dyDescent="0.2"/>
    <row r="2894" ht="26.25" customHeight="1" x14ac:dyDescent="0.2"/>
    <row r="2895" ht="26.25" customHeight="1" x14ac:dyDescent="0.2"/>
    <row r="2896" ht="26.25" customHeight="1" x14ac:dyDescent="0.2"/>
    <row r="2897" ht="26.25" customHeight="1" x14ac:dyDescent="0.2"/>
    <row r="2898" ht="26.25" customHeight="1" x14ac:dyDescent="0.2"/>
    <row r="2899" ht="26.25" customHeight="1" x14ac:dyDescent="0.2"/>
    <row r="2900" ht="26.25" customHeight="1" x14ac:dyDescent="0.2"/>
    <row r="2901" ht="26.25" customHeight="1" x14ac:dyDescent="0.2"/>
    <row r="2902" ht="26.25" customHeight="1" x14ac:dyDescent="0.2"/>
    <row r="2903" ht="26.25" customHeight="1" x14ac:dyDescent="0.2"/>
    <row r="2904" ht="26.25" customHeight="1" x14ac:dyDescent="0.2"/>
    <row r="2905" ht="26.25" customHeight="1" x14ac:dyDescent="0.2"/>
    <row r="2906" ht="26.25" customHeight="1" x14ac:dyDescent="0.2"/>
    <row r="2907" ht="26.25" customHeight="1" x14ac:dyDescent="0.2"/>
    <row r="2908" ht="26.25" customHeight="1" x14ac:dyDescent="0.2"/>
    <row r="2909" ht="26.25" customHeight="1" x14ac:dyDescent="0.2"/>
    <row r="2910" ht="26.25" customHeight="1" x14ac:dyDescent="0.2"/>
    <row r="2911" ht="26.25" customHeight="1" x14ac:dyDescent="0.2"/>
    <row r="2912" ht="26.25" customHeight="1" x14ac:dyDescent="0.2"/>
    <row r="2913" ht="26.25" customHeight="1" x14ac:dyDescent="0.2"/>
    <row r="2914" ht="26.25" customHeight="1" x14ac:dyDescent="0.2"/>
    <row r="2915" ht="26.25" customHeight="1" x14ac:dyDescent="0.2"/>
    <row r="2916" ht="26.25" customHeight="1" x14ac:dyDescent="0.2"/>
    <row r="2917" ht="26.25" customHeight="1" x14ac:dyDescent="0.2"/>
    <row r="2918" ht="26.25" customHeight="1" x14ac:dyDescent="0.2"/>
    <row r="2919" ht="26.25" customHeight="1" x14ac:dyDescent="0.2"/>
    <row r="2920" ht="26.25" customHeight="1" x14ac:dyDescent="0.2"/>
    <row r="2921" ht="26.25" customHeight="1" x14ac:dyDescent="0.2"/>
    <row r="2922" ht="26.25" customHeight="1" x14ac:dyDescent="0.2"/>
    <row r="2923" ht="26.25" customHeight="1" x14ac:dyDescent="0.2"/>
    <row r="2924" ht="26.25" customHeight="1" x14ac:dyDescent="0.2"/>
    <row r="2925" ht="26.25" customHeight="1" x14ac:dyDescent="0.2"/>
    <row r="2926" ht="26.25" customHeight="1" x14ac:dyDescent="0.2"/>
    <row r="2927" ht="26.25" customHeight="1" x14ac:dyDescent="0.2"/>
    <row r="2928" ht="26.25" customHeight="1" x14ac:dyDescent="0.2"/>
    <row r="2929" ht="26.25" customHeight="1" x14ac:dyDescent="0.2"/>
    <row r="2930" ht="26.25" customHeight="1" x14ac:dyDescent="0.2"/>
    <row r="2931" ht="26.25" customHeight="1" x14ac:dyDescent="0.2"/>
    <row r="2932" ht="26.25" customHeight="1" x14ac:dyDescent="0.2"/>
    <row r="2933" ht="26.25" customHeight="1" x14ac:dyDescent="0.2"/>
    <row r="2934" ht="26.25" customHeight="1" x14ac:dyDescent="0.2"/>
    <row r="2935" ht="26.25" customHeight="1" x14ac:dyDescent="0.2"/>
    <row r="2936" ht="26.25" customHeight="1" x14ac:dyDescent="0.2"/>
    <row r="2937" ht="26.25" customHeight="1" x14ac:dyDescent="0.2"/>
    <row r="2938" ht="26.25" customHeight="1" x14ac:dyDescent="0.2"/>
    <row r="2939" ht="26.25" customHeight="1" x14ac:dyDescent="0.2"/>
    <row r="2940" ht="26.25" customHeight="1" x14ac:dyDescent="0.2"/>
    <row r="2941" ht="26.25" customHeight="1" x14ac:dyDescent="0.2"/>
    <row r="2942" ht="26.25" customHeight="1" x14ac:dyDescent="0.2"/>
    <row r="2943" ht="26.25" customHeight="1" x14ac:dyDescent="0.2"/>
    <row r="2944" ht="26.25" customHeight="1" x14ac:dyDescent="0.2"/>
    <row r="2945" ht="26.25" customHeight="1" x14ac:dyDescent="0.2"/>
    <row r="2946" ht="26.25" customHeight="1" x14ac:dyDescent="0.2"/>
    <row r="2947" ht="26.25" customHeight="1" x14ac:dyDescent="0.2"/>
    <row r="2948" ht="26.25" customHeight="1" x14ac:dyDescent="0.2"/>
    <row r="2949" ht="26.25" customHeight="1" x14ac:dyDescent="0.2"/>
    <row r="2950" ht="26.25" customHeight="1" x14ac:dyDescent="0.2"/>
    <row r="2951" ht="26.25" customHeight="1" x14ac:dyDescent="0.2"/>
    <row r="2952" ht="26.25" customHeight="1" x14ac:dyDescent="0.2"/>
    <row r="2953" ht="26.25" customHeight="1" x14ac:dyDescent="0.2"/>
    <row r="2954" ht="26.25" customHeight="1" x14ac:dyDescent="0.2"/>
    <row r="2955" ht="26.25" customHeight="1" x14ac:dyDescent="0.2"/>
    <row r="2956" ht="26.25" customHeight="1" x14ac:dyDescent="0.2"/>
    <row r="2957" ht="26.25" customHeight="1" x14ac:dyDescent="0.2"/>
    <row r="2958" ht="26.25" customHeight="1" x14ac:dyDescent="0.2"/>
    <row r="2959" ht="26.25" customHeight="1" x14ac:dyDescent="0.2"/>
    <row r="2960" ht="26.25" customHeight="1" x14ac:dyDescent="0.2"/>
    <row r="2961" ht="26.25" customHeight="1" x14ac:dyDescent="0.2"/>
    <row r="2962" ht="26.25" customHeight="1" x14ac:dyDescent="0.2"/>
    <row r="2963" ht="26.25" customHeight="1" x14ac:dyDescent="0.2"/>
    <row r="2964" ht="26.25" customHeight="1" x14ac:dyDescent="0.2"/>
    <row r="2965" ht="26.25" customHeight="1" x14ac:dyDescent="0.2"/>
    <row r="2966" ht="26.25" customHeight="1" x14ac:dyDescent="0.2"/>
    <row r="2967" ht="26.25" customHeight="1" x14ac:dyDescent="0.2"/>
    <row r="2968" ht="26.25" customHeight="1" x14ac:dyDescent="0.2"/>
    <row r="2969" ht="26.25" customHeight="1" x14ac:dyDescent="0.2"/>
    <row r="2970" ht="26.25" customHeight="1" x14ac:dyDescent="0.2"/>
    <row r="2971" ht="26.25" customHeight="1" x14ac:dyDescent="0.2"/>
    <row r="2972" ht="26.25" customHeight="1" x14ac:dyDescent="0.2"/>
    <row r="2973" ht="26.25" customHeight="1" x14ac:dyDescent="0.2"/>
    <row r="2974" ht="26.25" customHeight="1" x14ac:dyDescent="0.2"/>
    <row r="2975" ht="26.25" customHeight="1" x14ac:dyDescent="0.2"/>
    <row r="2976" ht="26.25" customHeight="1" x14ac:dyDescent="0.2"/>
    <row r="2977" ht="26.25" customHeight="1" x14ac:dyDescent="0.2"/>
    <row r="2978" ht="26.25" customHeight="1" x14ac:dyDescent="0.2"/>
    <row r="2979" ht="26.25" customHeight="1" x14ac:dyDescent="0.2"/>
    <row r="2980" ht="26.25" customHeight="1" x14ac:dyDescent="0.2"/>
    <row r="2981" ht="26.25" customHeight="1" x14ac:dyDescent="0.2"/>
    <row r="2982" ht="26.25" customHeight="1" x14ac:dyDescent="0.2"/>
    <row r="2983" ht="26.25" customHeight="1" x14ac:dyDescent="0.2"/>
    <row r="2984" ht="26.25" customHeight="1" x14ac:dyDescent="0.2"/>
    <row r="2985" ht="26.25" customHeight="1" x14ac:dyDescent="0.2"/>
    <row r="2986" ht="26.25" customHeight="1" x14ac:dyDescent="0.2"/>
    <row r="2987" ht="26.25" customHeight="1" x14ac:dyDescent="0.2"/>
    <row r="2988" ht="26.25" customHeight="1" x14ac:dyDescent="0.2"/>
    <row r="2989" ht="26.25" customHeight="1" x14ac:dyDescent="0.2"/>
    <row r="2990" ht="26.25" customHeight="1" x14ac:dyDescent="0.2"/>
    <row r="2991" ht="26.25" customHeight="1" x14ac:dyDescent="0.2"/>
    <row r="2992" ht="26.25" customHeight="1" x14ac:dyDescent="0.2"/>
    <row r="2993" ht="26.25" customHeight="1" x14ac:dyDescent="0.2"/>
    <row r="2994" ht="26.25" customHeight="1" x14ac:dyDescent="0.2"/>
    <row r="2995" ht="26.25" customHeight="1" x14ac:dyDescent="0.2"/>
    <row r="2996" ht="26.25" customHeight="1" x14ac:dyDescent="0.2"/>
    <row r="2997" ht="26.25" customHeight="1" x14ac:dyDescent="0.2"/>
    <row r="2998" ht="26.25" customHeight="1" x14ac:dyDescent="0.2"/>
    <row r="2999" ht="26.25" customHeight="1" x14ac:dyDescent="0.2"/>
    <row r="3000" ht="26.25" customHeight="1" x14ac:dyDescent="0.2"/>
    <row r="3001" ht="26.25" customHeight="1" x14ac:dyDescent="0.2"/>
    <row r="3002" ht="26.25" customHeight="1" x14ac:dyDescent="0.2"/>
    <row r="3003" ht="26.25" customHeight="1" x14ac:dyDescent="0.2"/>
    <row r="3004" ht="26.25" customHeight="1" x14ac:dyDescent="0.2"/>
    <row r="3005" ht="26.25" customHeight="1" x14ac:dyDescent="0.2"/>
    <row r="3006" ht="26.25" customHeight="1" x14ac:dyDescent="0.2"/>
    <row r="3007" ht="26.25" customHeight="1" x14ac:dyDescent="0.2"/>
    <row r="3008" ht="26.25" customHeight="1" x14ac:dyDescent="0.2"/>
    <row r="3009" ht="26.25" customHeight="1" x14ac:dyDescent="0.2"/>
    <row r="3010" ht="26.25" customHeight="1" x14ac:dyDescent="0.2"/>
    <row r="3011" ht="26.25" customHeight="1" x14ac:dyDescent="0.2"/>
    <row r="3012" ht="26.25" customHeight="1" x14ac:dyDescent="0.2"/>
    <row r="3013" ht="26.25" customHeight="1" x14ac:dyDescent="0.2"/>
    <row r="3014" ht="26.25" customHeight="1" x14ac:dyDescent="0.2"/>
    <row r="3015" ht="26.25" customHeight="1" x14ac:dyDescent="0.2"/>
    <row r="3016" ht="26.25" customHeight="1" x14ac:dyDescent="0.2"/>
    <row r="3017" ht="26.25" customHeight="1" x14ac:dyDescent="0.2"/>
    <row r="3018" ht="26.25" customHeight="1" x14ac:dyDescent="0.2"/>
    <row r="3019" ht="26.25" customHeight="1" x14ac:dyDescent="0.2"/>
    <row r="3020" ht="26.25" customHeight="1" x14ac:dyDescent="0.2"/>
    <row r="3021" ht="26.25" customHeight="1" x14ac:dyDescent="0.2"/>
    <row r="3022" ht="26.25" customHeight="1" x14ac:dyDescent="0.2"/>
    <row r="3023" ht="26.25" customHeight="1" x14ac:dyDescent="0.2"/>
    <row r="3024" ht="26.25" customHeight="1" x14ac:dyDescent="0.2"/>
    <row r="3025" ht="26.25" customHeight="1" x14ac:dyDescent="0.2"/>
    <row r="3026" ht="26.25" customHeight="1" x14ac:dyDescent="0.2"/>
    <row r="3027" ht="26.25" customHeight="1" x14ac:dyDescent="0.2"/>
    <row r="3028" ht="26.25" customHeight="1" x14ac:dyDescent="0.2"/>
    <row r="3029" ht="26.25" customHeight="1" x14ac:dyDescent="0.2"/>
    <row r="3030" ht="26.25" customHeight="1" x14ac:dyDescent="0.2"/>
    <row r="3031" ht="26.25" customHeight="1" x14ac:dyDescent="0.2"/>
    <row r="3032" ht="26.25" customHeight="1" x14ac:dyDescent="0.2"/>
    <row r="3033" ht="26.25" customHeight="1" x14ac:dyDescent="0.2"/>
    <row r="3034" ht="26.25" customHeight="1" x14ac:dyDescent="0.2"/>
    <row r="3035" ht="26.25" customHeight="1" x14ac:dyDescent="0.2"/>
    <row r="3036" ht="26.25" customHeight="1" x14ac:dyDescent="0.2"/>
    <row r="3037" ht="26.25" customHeight="1" x14ac:dyDescent="0.2"/>
    <row r="3038" ht="26.25" customHeight="1" x14ac:dyDescent="0.2"/>
    <row r="3039" ht="26.25" customHeight="1" x14ac:dyDescent="0.2"/>
    <row r="3040" ht="26.25" customHeight="1" x14ac:dyDescent="0.2"/>
    <row r="3041" ht="26.25" customHeight="1" x14ac:dyDescent="0.2"/>
    <row r="3042" ht="26.25" customHeight="1" x14ac:dyDescent="0.2"/>
    <row r="3043" ht="26.25" customHeight="1" x14ac:dyDescent="0.2"/>
    <row r="3044" ht="26.25" customHeight="1" x14ac:dyDescent="0.2"/>
    <row r="3045" ht="26.25" customHeight="1" x14ac:dyDescent="0.2"/>
    <row r="3046" ht="26.25" customHeight="1" x14ac:dyDescent="0.2"/>
    <row r="3047" ht="26.25" customHeight="1" x14ac:dyDescent="0.2"/>
    <row r="3048" ht="26.25" customHeight="1" x14ac:dyDescent="0.2"/>
    <row r="3049" ht="26.25" customHeight="1" x14ac:dyDescent="0.2"/>
    <row r="3050" ht="26.25" customHeight="1" x14ac:dyDescent="0.2"/>
    <row r="3051" ht="26.25" customHeight="1" x14ac:dyDescent="0.2"/>
    <row r="3052" ht="26.25" customHeight="1" x14ac:dyDescent="0.2"/>
    <row r="3053" ht="26.25" customHeight="1" x14ac:dyDescent="0.2"/>
    <row r="3054" ht="26.25" customHeight="1" x14ac:dyDescent="0.2"/>
    <row r="3055" ht="26.25" customHeight="1" x14ac:dyDescent="0.2"/>
    <row r="3056" ht="26.25" customHeight="1" x14ac:dyDescent="0.2"/>
    <row r="3057" ht="26.25" customHeight="1" x14ac:dyDescent="0.2"/>
    <row r="3058" ht="26.25" customHeight="1" x14ac:dyDescent="0.2"/>
    <row r="3059" ht="26.25" customHeight="1" x14ac:dyDescent="0.2"/>
    <row r="3060" ht="26.25" customHeight="1" x14ac:dyDescent="0.2"/>
    <row r="3061" ht="26.25" customHeight="1" x14ac:dyDescent="0.2"/>
    <row r="3062" ht="26.25" customHeight="1" x14ac:dyDescent="0.2"/>
    <row r="3063" ht="26.25" customHeight="1" x14ac:dyDescent="0.2"/>
    <row r="3064" ht="26.25" customHeight="1" x14ac:dyDescent="0.2"/>
    <row r="3065" ht="26.25" customHeight="1" x14ac:dyDescent="0.2"/>
    <row r="3066" ht="26.25" customHeight="1" x14ac:dyDescent="0.2"/>
    <row r="3067" ht="26.25" customHeight="1" x14ac:dyDescent="0.2"/>
    <row r="3068" ht="26.25" customHeight="1" x14ac:dyDescent="0.2"/>
    <row r="3069" ht="26.25" customHeight="1" x14ac:dyDescent="0.2"/>
    <row r="3070" ht="26.25" customHeight="1" x14ac:dyDescent="0.2"/>
    <row r="3071" ht="26.25" customHeight="1" x14ac:dyDescent="0.2"/>
    <row r="3072" ht="26.25" customHeight="1" x14ac:dyDescent="0.2"/>
    <row r="3073" ht="26.25" customHeight="1" x14ac:dyDescent="0.2"/>
    <row r="3074" ht="26.25" customHeight="1" x14ac:dyDescent="0.2"/>
    <row r="3075" ht="26.25" customHeight="1" x14ac:dyDescent="0.2"/>
    <row r="3076" ht="26.25" customHeight="1" x14ac:dyDescent="0.2"/>
    <row r="3077" ht="26.25" customHeight="1" x14ac:dyDescent="0.2"/>
    <row r="3078" ht="26.25" customHeight="1" x14ac:dyDescent="0.2"/>
    <row r="3079" ht="26.25" customHeight="1" x14ac:dyDescent="0.2"/>
    <row r="3080" ht="26.25" customHeight="1" x14ac:dyDescent="0.2"/>
    <row r="3081" ht="26.25" customHeight="1" x14ac:dyDescent="0.2"/>
    <row r="3082" ht="26.25" customHeight="1" x14ac:dyDescent="0.2"/>
    <row r="3083" ht="26.25" customHeight="1" x14ac:dyDescent="0.2"/>
    <row r="3084" ht="26.25" customHeight="1" x14ac:dyDescent="0.2"/>
    <row r="3085" ht="26.25" customHeight="1" x14ac:dyDescent="0.2"/>
    <row r="3086" ht="26.25" customHeight="1" x14ac:dyDescent="0.2"/>
    <row r="3087" ht="26.25" customHeight="1" x14ac:dyDescent="0.2"/>
    <row r="3088" ht="26.25" customHeight="1" x14ac:dyDescent="0.2"/>
    <row r="3089" ht="26.25" customHeight="1" x14ac:dyDescent="0.2"/>
    <row r="3090" ht="26.25" customHeight="1" x14ac:dyDescent="0.2"/>
    <row r="3091" ht="26.25" customHeight="1" x14ac:dyDescent="0.2"/>
    <row r="3092" ht="26.25" customHeight="1" x14ac:dyDescent="0.2"/>
    <row r="3093" ht="26.25" customHeight="1" x14ac:dyDescent="0.2"/>
    <row r="3094" ht="26.25" customHeight="1" x14ac:dyDescent="0.2"/>
    <row r="3095" ht="26.25" customHeight="1" x14ac:dyDescent="0.2"/>
    <row r="3096" ht="26.25" customHeight="1" x14ac:dyDescent="0.2"/>
    <row r="3097" ht="26.25" customHeight="1" x14ac:dyDescent="0.2"/>
    <row r="3098" ht="26.25" customHeight="1" x14ac:dyDescent="0.2"/>
    <row r="3099" ht="26.25" customHeight="1" x14ac:dyDescent="0.2"/>
    <row r="3100" ht="26.25" customHeight="1" x14ac:dyDescent="0.2"/>
    <row r="3101" ht="26.25" customHeight="1" x14ac:dyDescent="0.2"/>
    <row r="3102" ht="26.25" customHeight="1" x14ac:dyDescent="0.2"/>
    <row r="3103" ht="26.25" customHeight="1" x14ac:dyDescent="0.2"/>
    <row r="3104" ht="26.25" customHeight="1" x14ac:dyDescent="0.2"/>
    <row r="3105" ht="26.25" customHeight="1" x14ac:dyDescent="0.2"/>
    <row r="3106" ht="26.25" customHeight="1" x14ac:dyDescent="0.2"/>
    <row r="3107" ht="26.25" customHeight="1" x14ac:dyDescent="0.2"/>
    <row r="3108" ht="26.25" customHeight="1" x14ac:dyDescent="0.2"/>
    <row r="3109" ht="26.25" customHeight="1" x14ac:dyDescent="0.2"/>
    <row r="3110" ht="26.25" customHeight="1" x14ac:dyDescent="0.2"/>
    <row r="3111" ht="26.25" customHeight="1" x14ac:dyDescent="0.2"/>
    <row r="3112" ht="26.25" customHeight="1" x14ac:dyDescent="0.2"/>
    <row r="3113" ht="26.25" customHeight="1" x14ac:dyDescent="0.2"/>
    <row r="3114" ht="26.25" customHeight="1" x14ac:dyDescent="0.2"/>
    <row r="3115" ht="26.25" customHeight="1" x14ac:dyDescent="0.2"/>
    <row r="3116" ht="26.25" customHeight="1" x14ac:dyDescent="0.2"/>
    <row r="3117" ht="26.25" customHeight="1" x14ac:dyDescent="0.2"/>
    <row r="3118" ht="26.25" customHeight="1" x14ac:dyDescent="0.2"/>
    <row r="3119" ht="26.25" customHeight="1" x14ac:dyDescent="0.2"/>
    <row r="3120" ht="26.25" customHeight="1" x14ac:dyDescent="0.2"/>
    <row r="3121" ht="26.25" customHeight="1" x14ac:dyDescent="0.2"/>
    <row r="3122" ht="26.25" customHeight="1" x14ac:dyDescent="0.2"/>
    <row r="3123" ht="26.25" customHeight="1" x14ac:dyDescent="0.2"/>
    <row r="3124" ht="26.25" customHeight="1" x14ac:dyDescent="0.2"/>
    <row r="3125" ht="26.25" customHeight="1" x14ac:dyDescent="0.2"/>
    <row r="3126" ht="26.25" customHeight="1" x14ac:dyDescent="0.2"/>
    <row r="3127" ht="26.25" customHeight="1" x14ac:dyDescent="0.2"/>
    <row r="3128" ht="26.25" customHeight="1" x14ac:dyDescent="0.2"/>
    <row r="3129" ht="26.25" customHeight="1" x14ac:dyDescent="0.2"/>
    <row r="3130" ht="26.25" customHeight="1" x14ac:dyDescent="0.2"/>
    <row r="3131" ht="26.25" customHeight="1" x14ac:dyDescent="0.2"/>
    <row r="3132" ht="26.25" customHeight="1" x14ac:dyDescent="0.2"/>
    <row r="3133" ht="26.25" customHeight="1" x14ac:dyDescent="0.2"/>
    <row r="3134" ht="26.25" customHeight="1" x14ac:dyDescent="0.2"/>
    <row r="3135" ht="26.25" customHeight="1" x14ac:dyDescent="0.2"/>
    <row r="3136" ht="26.25" customHeight="1" x14ac:dyDescent="0.2"/>
    <row r="3137" ht="26.25" customHeight="1" x14ac:dyDescent="0.2"/>
    <row r="3138" ht="26.25" customHeight="1" x14ac:dyDescent="0.2"/>
    <row r="3139" ht="26.25" customHeight="1" x14ac:dyDescent="0.2"/>
    <row r="3140" ht="26.25" customHeight="1" x14ac:dyDescent="0.2"/>
    <row r="3141" ht="26.25" customHeight="1" x14ac:dyDescent="0.2"/>
    <row r="3142" ht="26.25" customHeight="1" x14ac:dyDescent="0.2"/>
    <row r="3143" ht="26.25" customHeight="1" x14ac:dyDescent="0.2"/>
    <row r="3144" ht="26.25" customHeight="1" x14ac:dyDescent="0.2"/>
    <row r="3145" ht="26.25" customHeight="1" x14ac:dyDescent="0.2"/>
    <row r="3146" ht="26.25" customHeight="1" x14ac:dyDescent="0.2"/>
    <row r="3147" ht="26.25" customHeight="1" x14ac:dyDescent="0.2"/>
    <row r="3148" ht="26.25" customHeight="1" x14ac:dyDescent="0.2"/>
    <row r="3149" ht="26.25" customHeight="1" x14ac:dyDescent="0.2"/>
    <row r="3150" ht="26.25" customHeight="1" x14ac:dyDescent="0.2"/>
    <row r="3151" ht="26.25" customHeight="1" x14ac:dyDescent="0.2"/>
    <row r="3152" ht="26.25" customHeight="1" x14ac:dyDescent="0.2"/>
    <row r="3153" ht="26.25" customHeight="1" x14ac:dyDescent="0.2"/>
    <row r="3154" ht="26.25" customHeight="1" x14ac:dyDescent="0.2"/>
    <row r="3155" ht="26.25" customHeight="1" x14ac:dyDescent="0.2"/>
    <row r="3156" ht="26.25" customHeight="1" x14ac:dyDescent="0.2"/>
    <row r="3157" ht="26.25" customHeight="1" x14ac:dyDescent="0.2"/>
    <row r="3158" ht="26.25" customHeight="1" x14ac:dyDescent="0.2"/>
    <row r="3159" ht="26.25" customHeight="1" x14ac:dyDescent="0.2"/>
    <row r="3160" ht="26.25" customHeight="1" x14ac:dyDescent="0.2"/>
    <row r="3161" ht="26.25" customHeight="1" x14ac:dyDescent="0.2"/>
    <row r="3162" ht="26.25" customHeight="1" x14ac:dyDescent="0.2"/>
    <row r="3163" ht="26.25" customHeight="1" x14ac:dyDescent="0.2"/>
    <row r="3164" ht="26.25" customHeight="1" x14ac:dyDescent="0.2"/>
    <row r="3165" ht="26.25" customHeight="1" x14ac:dyDescent="0.2"/>
    <row r="3166" ht="26.25" customHeight="1" x14ac:dyDescent="0.2"/>
    <row r="3167" ht="26.25" customHeight="1" x14ac:dyDescent="0.2"/>
    <row r="3168" ht="26.25" customHeight="1" x14ac:dyDescent="0.2"/>
    <row r="3169" ht="26.25" customHeight="1" x14ac:dyDescent="0.2"/>
    <row r="3170" ht="26.25" customHeight="1" x14ac:dyDescent="0.2"/>
    <row r="3171" ht="26.25" customHeight="1" x14ac:dyDescent="0.2"/>
    <row r="3172" ht="26.25" customHeight="1" x14ac:dyDescent="0.2"/>
    <row r="3173" ht="26.25" customHeight="1" x14ac:dyDescent="0.2"/>
    <row r="3174" ht="26.25" customHeight="1" x14ac:dyDescent="0.2"/>
    <row r="3175" ht="26.25" customHeight="1" x14ac:dyDescent="0.2"/>
    <row r="3176" ht="26.25" customHeight="1" x14ac:dyDescent="0.2"/>
    <row r="3177" ht="26.25" customHeight="1" x14ac:dyDescent="0.2"/>
    <row r="3178" ht="26.25" customHeight="1" x14ac:dyDescent="0.2"/>
    <row r="3179" ht="26.25" customHeight="1" x14ac:dyDescent="0.2"/>
    <row r="3180" ht="26.25" customHeight="1" x14ac:dyDescent="0.2"/>
    <row r="3181" ht="26.25" customHeight="1" x14ac:dyDescent="0.2"/>
    <row r="3182" ht="26.25" customHeight="1" x14ac:dyDescent="0.2"/>
    <row r="3183" ht="26.25" customHeight="1" x14ac:dyDescent="0.2"/>
    <row r="3184" ht="26.25" customHeight="1" x14ac:dyDescent="0.2"/>
    <row r="3185" ht="26.25" customHeight="1" x14ac:dyDescent="0.2"/>
    <row r="3186" ht="26.25" customHeight="1" x14ac:dyDescent="0.2"/>
    <row r="3187" ht="26.25" customHeight="1" x14ac:dyDescent="0.2"/>
    <row r="3188" ht="26.25" customHeight="1" x14ac:dyDescent="0.2"/>
    <row r="3189" ht="26.25" customHeight="1" x14ac:dyDescent="0.2"/>
    <row r="3190" ht="26.25" customHeight="1" x14ac:dyDescent="0.2"/>
    <row r="3191" ht="26.25" customHeight="1" x14ac:dyDescent="0.2"/>
    <row r="3192" ht="26.25" customHeight="1" x14ac:dyDescent="0.2"/>
    <row r="3193" ht="26.25" customHeight="1" x14ac:dyDescent="0.2"/>
    <row r="3194" ht="26.25" customHeight="1" x14ac:dyDescent="0.2"/>
    <row r="3195" ht="26.25" customHeight="1" x14ac:dyDescent="0.2"/>
    <row r="3196" ht="26.25" customHeight="1" x14ac:dyDescent="0.2"/>
    <row r="3197" ht="26.25" customHeight="1" x14ac:dyDescent="0.2"/>
    <row r="3198" ht="26.25" customHeight="1" x14ac:dyDescent="0.2"/>
    <row r="3199" ht="26.25" customHeight="1" x14ac:dyDescent="0.2"/>
    <row r="3200" ht="26.25" customHeight="1" x14ac:dyDescent="0.2"/>
    <row r="3201" ht="26.25" customHeight="1" x14ac:dyDescent="0.2"/>
    <row r="3202" ht="26.25" customHeight="1" x14ac:dyDescent="0.2"/>
    <row r="3203" ht="26.25" customHeight="1" x14ac:dyDescent="0.2"/>
    <row r="3204" ht="26.25" customHeight="1" x14ac:dyDescent="0.2"/>
    <row r="3205" ht="26.25" customHeight="1" x14ac:dyDescent="0.2"/>
    <row r="3206" ht="26.25" customHeight="1" x14ac:dyDescent="0.2"/>
    <row r="3207" ht="26.25" customHeight="1" x14ac:dyDescent="0.2"/>
    <row r="3208" ht="26.25" customHeight="1" x14ac:dyDescent="0.2"/>
    <row r="3209" ht="26.25" customHeight="1" x14ac:dyDescent="0.2"/>
    <row r="3210" ht="26.25" customHeight="1" x14ac:dyDescent="0.2"/>
    <row r="3211" ht="26.25" customHeight="1" x14ac:dyDescent="0.2"/>
    <row r="3212" ht="26.25" customHeight="1" x14ac:dyDescent="0.2"/>
    <row r="3213" ht="26.25" customHeight="1" x14ac:dyDescent="0.2"/>
    <row r="3214" ht="26.25" customHeight="1" x14ac:dyDescent="0.2"/>
    <row r="3215" ht="26.25" customHeight="1" x14ac:dyDescent="0.2"/>
    <row r="3216" ht="26.25" customHeight="1" x14ac:dyDescent="0.2"/>
    <row r="3217" ht="26.25" customHeight="1" x14ac:dyDescent="0.2"/>
    <row r="3218" ht="26.25" customHeight="1" x14ac:dyDescent="0.2"/>
    <row r="3219" ht="26.25" customHeight="1" x14ac:dyDescent="0.2"/>
    <row r="3220" ht="26.25" customHeight="1" x14ac:dyDescent="0.2"/>
    <row r="3221" ht="26.25" customHeight="1" x14ac:dyDescent="0.2"/>
    <row r="3222" ht="26.25" customHeight="1" x14ac:dyDescent="0.2"/>
    <row r="3223" ht="26.25" customHeight="1" x14ac:dyDescent="0.2"/>
    <row r="3224" ht="26.25" customHeight="1" x14ac:dyDescent="0.2"/>
    <row r="3225" ht="26.25" customHeight="1" x14ac:dyDescent="0.2"/>
    <row r="3226" ht="26.25" customHeight="1" x14ac:dyDescent="0.2"/>
    <row r="3227" ht="26.25" customHeight="1" x14ac:dyDescent="0.2"/>
    <row r="3228" ht="26.25" customHeight="1" x14ac:dyDescent="0.2"/>
    <row r="3229" ht="26.25" customHeight="1" x14ac:dyDescent="0.2"/>
    <row r="3230" ht="26.25" customHeight="1" x14ac:dyDescent="0.2"/>
    <row r="3231" ht="26.25" customHeight="1" x14ac:dyDescent="0.2"/>
    <row r="3232" ht="26.25" customHeight="1" x14ac:dyDescent="0.2"/>
    <row r="3233" ht="26.25" customHeight="1" x14ac:dyDescent="0.2"/>
    <row r="3234" ht="26.25" customHeight="1" x14ac:dyDescent="0.2"/>
    <row r="3235" ht="26.25" customHeight="1" x14ac:dyDescent="0.2"/>
    <row r="3236" ht="26.25" customHeight="1" x14ac:dyDescent="0.2"/>
    <row r="3237" ht="26.25" customHeight="1" x14ac:dyDescent="0.2"/>
    <row r="3238" ht="26.25" customHeight="1" x14ac:dyDescent="0.2"/>
    <row r="3239" ht="26.25" customHeight="1" x14ac:dyDescent="0.2"/>
    <row r="3240" ht="26.25" customHeight="1" x14ac:dyDescent="0.2"/>
    <row r="3241" ht="26.25" customHeight="1" x14ac:dyDescent="0.2"/>
    <row r="3242" ht="26.25" customHeight="1" x14ac:dyDescent="0.2"/>
    <row r="3243" ht="26.25" customHeight="1" x14ac:dyDescent="0.2"/>
    <row r="3244" ht="26.25" customHeight="1" x14ac:dyDescent="0.2"/>
    <row r="3245" ht="26.25" customHeight="1" x14ac:dyDescent="0.2"/>
    <row r="3246" ht="26.25" customHeight="1" x14ac:dyDescent="0.2"/>
    <row r="3247" ht="26.25" customHeight="1" x14ac:dyDescent="0.2"/>
    <row r="3248" ht="26.25" customHeight="1" x14ac:dyDescent="0.2"/>
    <row r="3249" ht="26.25" customHeight="1" x14ac:dyDescent="0.2"/>
    <row r="3250" ht="26.25" customHeight="1" x14ac:dyDescent="0.2"/>
    <row r="3251" ht="26.25" customHeight="1" x14ac:dyDescent="0.2"/>
    <row r="3252" ht="26.25" customHeight="1" x14ac:dyDescent="0.2"/>
    <row r="3253" ht="26.25" customHeight="1" x14ac:dyDescent="0.2"/>
    <row r="3254" ht="26.25" customHeight="1" x14ac:dyDescent="0.2"/>
    <row r="3255" ht="26.25" customHeight="1" x14ac:dyDescent="0.2"/>
    <row r="3256" ht="26.25" customHeight="1" x14ac:dyDescent="0.2"/>
    <row r="3257" ht="26.25" customHeight="1" x14ac:dyDescent="0.2"/>
    <row r="3258" ht="26.25" customHeight="1" x14ac:dyDescent="0.2"/>
    <row r="3259" ht="26.25" customHeight="1" x14ac:dyDescent="0.2"/>
    <row r="3260" ht="26.25" customHeight="1" x14ac:dyDescent="0.2"/>
    <row r="3261" ht="26.25" customHeight="1" x14ac:dyDescent="0.2"/>
    <row r="3262" ht="26.25" customHeight="1" x14ac:dyDescent="0.2"/>
    <row r="3263" ht="26.25" customHeight="1" x14ac:dyDescent="0.2"/>
    <row r="3264" ht="26.25" customHeight="1" x14ac:dyDescent="0.2"/>
    <row r="3265" ht="26.25" customHeight="1" x14ac:dyDescent="0.2"/>
    <row r="3266" ht="26.25" customHeight="1" x14ac:dyDescent="0.2"/>
    <row r="3267" ht="26.25" customHeight="1" x14ac:dyDescent="0.2"/>
    <row r="3268" ht="26.25" customHeight="1" x14ac:dyDescent="0.2"/>
    <row r="3269" ht="26.25" customHeight="1" x14ac:dyDescent="0.2"/>
    <row r="3270" ht="26.25" customHeight="1" x14ac:dyDescent="0.2"/>
    <row r="3271" ht="26.25" customHeight="1" x14ac:dyDescent="0.2"/>
    <row r="3272" ht="26.25" customHeight="1" x14ac:dyDescent="0.2"/>
    <row r="3273" ht="26.25" customHeight="1" x14ac:dyDescent="0.2"/>
    <row r="3274" ht="26.25" customHeight="1" x14ac:dyDescent="0.2"/>
    <row r="3275" ht="26.25" customHeight="1" x14ac:dyDescent="0.2"/>
    <row r="3276" ht="26.25" customHeight="1" x14ac:dyDescent="0.2"/>
    <row r="3277" ht="26.25" customHeight="1" x14ac:dyDescent="0.2"/>
    <row r="3278" ht="26.25" customHeight="1" x14ac:dyDescent="0.2"/>
    <row r="3279" ht="26.25" customHeight="1" x14ac:dyDescent="0.2"/>
    <row r="3280" ht="26.25" customHeight="1" x14ac:dyDescent="0.2"/>
    <row r="3281" ht="26.25" customHeight="1" x14ac:dyDescent="0.2"/>
    <row r="3282" ht="26.25" customHeight="1" x14ac:dyDescent="0.2"/>
    <row r="3283" ht="26.25" customHeight="1" x14ac:dyDescent="0.2"/>
    <row r="3284" ht="26.25" customHeight="1" x14ac:dyDescent="0.2"/>
    <row r="3285" ht="26.25" customHeight="1" x14ac:dyDescent="0.2"/>
    <row r="3286" ht="26.25" customHeight="1" x14ac:dyDescent="0.2"/>
    <row r="3287" ht="26.25" customHeight="1" x14ac:dyDescent="0.2"/>
    <row r="3288" ht="26.25" customHeight="1" x14ac:dyDescent="0.2"/>
    <row r="3289" ht="26.25" customHeight="1" x14ac:dyDescent="0.2"/>
    <row r="3290" ht="26.25" customHeight="1" x14ac:dyDescent="0.2"/>
    <row r="3291" ht="26.25" customHeight="1" x14ac:dyDescent="0.2"/>
    <row r="3292" ht="26.25" customHeight="1" x14ac:dyDescent="0.2"/>
    <row r="3293" ht="26.25" customHeight="1" x14ac:dyDescent="0.2"/>
    <row r="3294" ht="26.25" customHeight="1" x14ac:dyDescent="0.2"/>
    <row r="3295" ht="26.25" customHeight="1" x14ac:dyDescent="0.2"/>
    <row r="3296" ht="26.25" customHeight="1" x14ac:dyDescent="0.2"/>
    <row r="3297" ht="26.25" customHeight="1" x14ac:dyDescent="0.2"/>
    <row r="3298" ht="26.25" customHeight="1" x14ac:dyDescent="0.2"/>
    <row r="3299" ht="26.25" customHeight="1" x14ac:dyDescent="0.2"/>
    <row r="3300" ht="26.25" customHeight="1" x14ac:dyDescent="0.2"/>
    <row r="3301" ht="26.25" customHeight="1" x14ac:dyDescent="0.2"/>
    <row r="3302" ht="26.25" customHeight="1" x14ac:dyDescent="0.2"/>
    <row r="3303" ht="26.25" customHeight="1" x14ac:dyDescent="0.2"/>
    <row r="3304" ht="26.25" customHeight="1" x14ac:dyDescent="0.2"/>
    <row r="3305" ht="26.25" customHeight="1" x14ac:dyDescent="0.2"/>
    <row r="3306" ht="26.25" customHeight="1" x14ac:dyDescent="0.2"/>
    <row r="3307" ht="26.25" customHeight="1" x14ac:dyDescent="0.2"/>
    <row r="3308" ht="26.25" customHeight="1" x14ac:dyDescent="0.2"/>
    <row r="3309" ht="26.25" customHeight="1" x14ac:dyDescent="0.2"/>
    <row r="3310" ht="26.25" customHeight="1" x14ac:dyDescent="0.2"/>
    <row r="3311" ht="26.25" customHeight="1" x14ac:dyDescent="0.2"/>
    <row r="3312" ht="26.25" customHeight="1" x14ac:dyDescent="0.2"/>
    <row r="3313" ht="26.25" customHeight="1" x14ac:dyDescent="0.2"/>
    <row r="3314" ht="26.25" customHeight="1" x14ac:dyDescent="0.2"/>
    <row r="3315" ht="26.25" customHeight="1" x14ac:dyDescent="0.2"/>
    <row r="3316" ht="26.25" customHeight="1" x14ac:dyDescent="0.2"/>
    <row r="3317" ht="26.25" customHeight="1" x14ac:dyDescent="0.2"/>
    <row r="3318" ht="26.25" customHeight="1" x14ac:dyDescent="0.2"/>
    <row r="3319" ht="26.25" customHeight="1" x14ac:dyDescent="0.2"/>
    <row r="3320" ht="26.25" customHeight="1" x14ac:dyDescent="0.2"/>
    <row r="3321" ht="26.25" customHeight="1" x14ac:dyDescent="0.2"/>
    <row r="3322" ht="26.25" customHeight="1" x14ac:dyDescent="0.2"/>
    <row r="3323" ht="26.25" customHeight="1" x14ac:dyDescent="0.2"/>
    <row r="3324" ht="26.25" customHeight="1" x14ac:dyDescent="0.2"/>
    <row r="3325" ht="26.25" customHeight="1" x14ac:dyDescent="0.2"/>
    <row r="3326" ht="26.25" customHeight="1" x14ac:dyDescent="0.2"/>
    <row r="3327" ht="26.25" customHeight="1" x14ac:dyDescent="0.2"/>
    <row r="3328" ht="26.25" customHeight="1" x14ac:dyDescent="0.2"/>
    <row r="3329" ht="26.25" customHeight="1" x14ac:dyDescent="0.2"/>
    <row r="3330" ht="26.25" customHeight="1" x14ac:dyDescent="0.2"/>
    <row r="3331" ht="26.25" customHeight="1" x14ac:dyDescent="0.2"/>
    <row r="3332" ht="26.25" customHeight="1" x14ac:dyDescent="0.2"/>
    <row r="3333" ht="26.25" customHeight="1" x14ac:dyDescent="0.2"/>
    <row r="3334" ht="26.25" customHeight="1" x14ac:dyDescent="0.2"/>
    <row r="3335" ht="26.25" customHeight="1" x14ac:dyDescent="0.2"/>
    <row r="3336" ht="26.25" customHeight="1" x14ac:dyDescent="0.2"/>
    <row r="3337" ht="26.25" customHeight="1" x14ac:dyDescent="0.2"/>
    <row r="3338" ht="26.25" customHeight="1" x14ac:dyDescent="0.2"/>
    <row r="3339" ht="26.25" customHeight="1" x14ac:dyDescent="0.2"/>
    <row r="3340" ht="26.25" customHeight="1" x14ac:dyDescent="0.2"/>
    <row r="3341" ht="26.25" customHeight="1" x14ac:dyDescent="0.2"/>
    <row r="3342" ht="26.25" customHeight="1" x14ac:dyDescent="0.2"/>
    <row r="3343" ht="26.25" customHeight="1" x14ac:dyDescent="0.2"/>
    <row r="3344" ht="26.25" customHeight="1" x14ac:dyDescent="0.2"/>
    <row r="3345" ht="26.25" customHeight="1" x14ac:dyDescent="0.2"/>
    <row r="3346" ht="26.25" customHeight="1" x14ac:dyDescent="0.2"/>
    <row r="3347" ht="26.25" customHeight="1" x14ac:dyDescent="0.2"/>
    <row r="3348" ht="26.25" customHeight="1" x14ac:dyDescent="0.2"/>
    <row r="3349" ht="26.25" customHeight="1" x14ac:dyDescent="0.2"/>
    <row r="3350" ht="26.25" customHeight="1" x14ac:dyDescent="0.2"/>
    <row r="3351" ht="26.25" customHeight="1" x14ac:dyDescent="0.2"/>
    <row r="3352" ht="26.25" customHeight="1" x14ac:dyDescent="0.2"/>
    <row r="3353" ht="26.25" customHeight="1" x14ac:dyDescent="0.2"/>
    <row r="3354" ht="26.25" customHeight="1" x14ac:dyDescent="0.2"/>
    <row r="3355" ht="26.25" customHeight="1" x14ac:dyDescent="0.2"/>
    <row r="3356" ht="26.25" customHeight="1" x14ac:dyDescent="0.2"/>
    <row r="3357" ht="26.25" customHeight="1" x14ac:dyDescent="0.2"/>
    <row r="3358" ht="26.25" customHeight="1" x14ac:dyDescent="0.2"/>
    <row r="3359" ht="26.25" customHeight="1" x14ac:dyDescent="0.2"/>
    <row r="3360" ht="26.25" customHeight="1" x14ac:dyDescent="0.2"/>
    <row r="3361" ht="26.25" customHeight="1" x14ac:dyDescent="0.2"/>
    <row r="3362" ht="26.25" customHeight="1" x14ac:dyDescent="0.2"/>
    <row r="3363" ht="26.25" customHeight="1" x14ac:dyDescent="0.2"/>
    <row r="3364" ht="26.25" customHeight="1" x14ac:dyDescent="0.2"/>
    <row r="3365" ht="26.25" customHeight="1" x14ac:dyDescent="0.2"/>
    <row r="3366" ht="26.25" customHeight="1" x14ac:dyDescent="0.2"/>
    <row r="3367" ht="26.25" customHeight="1" x14ac:dyDescent="0.2"/>
    <row r="3368" ht="26.25" customHeight="1" x14ac:dyDescent="0.2"/>
    <row r="3369" ht="26.25" customHeight="1" x14ac:dyDescent="0.2"/>
    <row r="3370" ht="26.25" customHeight="1" x14ac:dyDescent="0.2"/>
    <row r="3371" ht="26.25" customHeight="1" x14ac:dyDescent="0.2"/>
    <row r="3372" ht="26.25" customHeight="1" x14ac:dyDescent="0.2"/>
    <row r="3373" ht="26.25" customHeight="1" x14ac:dyDescent="0.2"/>
    <row r="3374" ht="26.25" customHeight="1" x14ac:dyDescent="0.2"/>
    <row r="3375" ht="26.25" customHeight="1" x14ac:dyDescent="0.2"/>
    <row r="3376" ht="26.25" customHeight="1" x14ac:dyDescent="0.2"/>
    <row r="3377" ht="26.25" customHeight="1" x14ac:dyDescent="0.2"/>
    <row r="3378" ht="26.25" customHeight="1" x14ac:dyDescent="0.2"/>
    <row r="3379" ht="26.25" customHeight="1" x14ac:dyDescent="0.2"/>
    <row r="3380" ht="26.25" customHeight="1" x14ac:dyDescent="0.2"/>
    <row r="3381" ht="26.25" customHeight="1" x14ac:dyDescent="0.2"/>
    <row r="3382" ht="26.25" customHeight="1" x14ac:dyDescent="0.2"/>
    <row r="3383" ht="26.25" customHeight="1" x14ac:dyDescent="0.2"/>
    <row r="3384" ht="26.25" customHeight="1" x14ac:dyDescent="0.2"/>
    <row r="3385" ht="26.25" customHeight="1" x14ac:dyDescent="0.2"/>
    <row r="3386" ht="26.25" customHeight="1" x14ac:dyDescent="0.2"/>
    <row r="3387" ht="26.25" customHeight="1" x14ac:dyDescent="0.2"/>
    <row r="3388" ht="26.25" customHeight="1" x14ac:dyDescent="0.2"/>
    <row r="3389" ht="26.25" customHeight="1" x14ac:dyDescent="0.2"/>
    <row r="3390" ht="26.25" customHeight="1" x14ac:dyDescent="0.2"/>
    <row r="3391" ht="26.25" customHeight="1" x14ac:dyDescent="0.2"/>
    <row r="3392" ht="26.25" customHeight="1" x14ac:dyDescent="0.2"/>
    <row r="3393" ht="26.25" customHeight="1" x14ac:dyDescent="0.2"/>
    <row r="3394" ht="26.25" customHeight="1" x14ac:dyDescent="0.2"/>
    <row r="3395" ht="26.25" customHeight="1" x14ac:dyDescent="0.2"/>
    <row r="3396" ht="26.25" customHeight="1" x14ac:dyDescent="0.2"/>
    <row r="3397" ht="26.25" customHeight="1" x14ac:dyDescent="0.2"/>
    <row r="3398" ht="26.25" customHeight="1" x14ac:dyDescent="0.2"/>
    <row r="3399" ht="26.25" customHeight="1" x14ac:dyDescent="0.2"/>
    <row r="3400" ht="26.25" customHeight="1" x14ac:dyDescent="0.2"/>
    <row r="3401" ht="26.25" customHeight="1" x14ac:dyDescent="0.2"/>
    <row r="3402" ht="26.25" customHeight="1" x14ac:dyDescent="0.2"/>
    <row r="3403" ht="26.25" customHeight="1" x14ac:dyDescent="0.2"/>
    <row r="3404" ht="26.25" customHeight="1" x14ac:dyDescent="0.2"/>
    <row r="3405" ht="26.25" customHeight="1" x14ac:dyDescent="0.2"/>
    <row r="3406" ht="26.25" customHeight="1" x14ac:dyDescent="0.2"/>
    <row r="3407" ht="26.25" customHeight="1" x14ac:dyDescent="0.2"/>
    <row r="3408" ht="26.25" customHeight="1" x14ac:dyDescent="0.2"/>
    <row r="3409" ht="26.25" customHeight="1" x14ac:dyDescent="0.2"/>
    <row r="3410" ht="26.25" customHeight="1" x14ac:dyDescent="0.2"/>
    <row r="3411" ht="26.25" customHeight="1" x14ac:dyDescent="0.2"/>
    <row r="3412" ht="26.25" customHeight="1" x14ac:dyDescent="0.2"/>
    <row r="3413" ht="26.25" customHeight="1" x14ac:dyDescent="0.2"/>
    <row r="3414" ht="26.25" customHeight="1" x14ac:dyDescent="0.2"/>
    <row r="3415" ht="26.25" customHeight="1" x14ac:dyDescent="0.2"/>
    <row r="3416" ht="26.25" customHeight="1" x14ac:dyDescent="0.2"/>
    <row r="3417" ht="26.25" customHeight="1" x14ac:dyDescent="0.2"/>
    <row r="3418" ht="26.25" customHeight="1" x14ac:dyDescent="0.2"/>
    <row r="3419" ht="26.25" customHeight="1" x14ac:dyDescent="0.2"/>
    <row r="3420" ht="26.25" customHeight="1" x14ac:dyDescent="0.2"/>
    <row r="3421" ht="26.25" customHeight="1" x14ac:dyDescent="0.2"/>
    <row r="3422" ht="26.25" customHeight="1" x14ac:dyDescent="0.2"/>
    <row r="3423" ht="26.25" customHeight="1" x14ac:dyDescent="0.2"/>
    <row r="3424" ht="26.25" customHeight="1" x14ac:dyDescent="0.2"/>
    <row r="3425" ht="26.25" customHeight="1" x14ac:dyDescent="0.2"/>
    <row r="3426" ht="26.25" customHeight="1" x14ac:dyDescent="0.2"/>
    <row r="3427" ht="26.25" customHeight="1" x14ac:dyDescent="0.2"/>
    <row r="3428" ht="26.25" customHeight="1" x14ac:dyDescent="0.2"/>
    <row r="3429" ht="26.25" customHeight="1" x14ac:dyDescent="0.2"/>
    <row r="3430" ht="26.25" customHeight="1" x14ac:dyDescent="0.2"/>
    <row r="3431" ht="26.25" customHeight="1" x14ac:dyDescent="0.2"/>
    <row r="3432" ht="26.25" customHeight="1" x14ac:dyDescent="0.2"/>
    <row r="3433" ht="26.25" customHeight="1" x14ac:dyDescent="0.2"/>
    <row r="3434" ht="26.25" customHeight="1" x14ac:dyDescent="0.2"/>
    <row r="3435" ht="26.25" customHeight="1" x14ac:dyDescent="0.2"/>
    <row r="3436" ht="26.25" customHeight="1" x14ac:dyDescent="0.2"/>
    <row r="3437" ht="26.25" customHeight="1" x14ac:dyDescent="0.2"/>
    <row r="3438" ht="26.25" customHeight="1" x14ac:dyDescent="0.2"/>
    <row r="3439" ht="26.25" customHeight="1" x14ac:dyDescent="0.2"/>
    <row r="3440" ht="26.25" customHeight="1" x14ac:dyDescent="0.2"/>
    <row r="3441" ht="26.25" customHeight="1" x14ac:dyDescent="0.2"/>
    <row r="3442" ht="26.25" customHeight="1" x14ac:dyDescent="0.2"/>
    <row r="3443" ht="26.25" customHeight="1" x14ac:dyDescent="0.2"/>
    <row r="3444" ht="26.25" customHeight="1" x14ac:dyDescent="0.2"/>
    <row r="3445" ht="26.25" customHeight="1" x14ac:dyDescent="0.2"/>
    <row r="3446" ht="26.25" customHeight="1" x14ac:dyDescent="0.2"/>
    <row r="3447" ht="26.25" customHeight="1" x14ac:dyDescent="0.2"/>
    <row r="3448" ht="26.25" customHeight="1" x14ac:dyDescent="0.2"/>
    <row r="3449" ht="26.25" customHeight="1" x14ac:dyDescent="0.2"/>
    <row r="3450" ht="26.25" customHeight="1" x14ac:dyDescent="0.2"/>
    <row r="3451" ht="26.25" customHeight="1" x14ac:dyDescent="0.2"/>
    <row r="3452" ht="26.25" customHeight="1" x14ac:dyDescent="0.2"/>
    <row r="3453" ht="26.25" customHeight="1" x14ac:dyDescent="0.2"/>
    <row r="3454" ht="26.25" customHeight="1" x14ac:dyDescent="0.2"/>
    <row r="3455" ht="26.25" customHeight="1" x14ac:dyDescent="0.2"/>
    <row r="3456" ht="26.25" customHeight="1" x14ac:dyDescent="0.2"/>
    <row r="3457" ht="26.25" customHeight="1" x14ac:dyDescent="0.2"/>
    <row r="3458" ht="26.25" customHeight="1" x14ac:dyDescent="0.2"/>
    <row r="3459" ht="26.25" customHeight="1" x14ac:dyDescent="0.2"/>
    <row r="3460" ht="26.25" customHeight="1" x14ac:dyDescent="0.2"/>
    <row r="3461" ht="26.25" customHeight="1" x14ac:dyDescent="0.2"/>
    <row r="3462" ht="26.25" customHeight="1" x14ac:dyDescent="0.2"/>
    <row r="3463" ht="26.25" customHeight="1" x14ac:dyDescent="0.2"/>
    <row r="3464" ht="26.25" customHeight="1" x14ac:dyDescent="0.2"/>
    <row r="3465" ht="26.25" customHeight="1" x14ac:dyDescent="0.2"/>
    <row r="3466" ht="26.25" customHeight="1" x14ac:dyDescent="0.2"/>
    <row r="3467" ht="26.25" customHeight="1" x14ac:dyDescent="0.2"/>
    <row r="3468" ht="26.25" customHeight="1" x14ac:dyDescent="0.2"/>
    <row r="3469" ht="26.25" customHeight="1" x14ac:dyDescent="0.2"/>
    <row r="3470" ht="26.25" customHeight="1" x14ac:dyDescent="0.2"/>
    <row r="3471" ht="26.25" customHeight="1" x14ac:dyDescent="0.2"/>
    <row r="3472" ht="26.25" customHeight="1" x14ac:dyDescent="0.2"/>
    <row r="3473" ht="26.25" customHeight="1" x14ac:dyDescent="0.2"/>
    <row r="3474" ht="26.25" customHeight="1" x14ac:dyDescent="0.2"/>
    <row r="3475" ht="26.25" customHeight="1" x14ac:dyDescent="0.2"/>
    <row r="3476" ht="26.25" customHeight="1" x14ac:dyDescent="0.2"/>
    <row r="3477" ht="26.25" customHeight="1" x14ac:dyDescent="0.2"/>
    <row r="3478" ht="26.25" customHeight="1" x14ac:dyDescent="0.2"/>
    <row r="3479" ht="26.25" customHeight="1" x14ac:dyDescent="0.2"/>
    <row r="3480" ht="26.25" customHeight="1" x14ac:dyDescent="0.2"/>
    <row r="3481" ht="26.25" customHeight="1" x14ac:dyDescent="0.2"/>
    <row r="3482" ht="26.25" customHeight="1" x14ac:dyDescent="0.2"/>
    <row r="3483" ht="26.25" customHeight="1" x14ac:dyDescent="0.2"/>
    <row r="3484" ht="26.25" customHeight="1" x14ac:dyDescent="0.2"/>
    <row r="3485" ht="26.25" customHeight="1" x14ac:dyDescent="0.2"/>
    <row r="3486" ht="26.25" customHeight="1" x14ac:dyDescent="0.2"/>
    <row r="3487" ht="26.25" customHeight="1" x14ac:dyDescent="0.2"/>
    <row r="3488" ht="26.25" customHeight="1" x14ac:dyDescent="0.2"/>
    <row r="3489" ht="26.25" customHeight="1" x14ac:dyDescent="0.2"/>
    <row r="3490" ht="26.25" customHeight="1" x14ac:dyDescent="0.2"/>
    <row r="3491" ht="26.25" customHeight="1" x14ac:dyDescent="0.2"/>
    <row r="3492" ht="26.25" customHeight="1" x14ac:dyDescent="0.2"/>
    <row r="3493" ht="26.25" customHeight="1" x14ac:dyDescent="0.2"/>
    <row r="3494" ht="26.25" customHeight="1" x14ac:dyDescent="0.2"/>
    <row r="3495" ht="26.25" customHeight="1" x14ac:dyDescent="0.2"/>
    <row r="3496" ht="26.25" customHeight="1" x14ac:dyDescent="0.2"/>
    <row r="3497" ht="26.25" customHeight="1" x14ac:dyDescent="0.2"/>
    <row r="3498" ht="26.25" customHeight="1" x14ac:dyDescent="0.2"/>
    <row r="3499" ht="26.25" customHeight="1" x14ac:dyDescent="0.2"/>
    <row r="3500" ht="26.25" customHeight="1" x14ac:dyDescent="0.2"/>
    <row r="3501" ht="26.25" customHeight="1" x14ac:dyDescent="0.2"/>
    <row r="3502" ht="26.25" customHeight="1" x14ac:dyDescent="0.2"/>
    <row r="3503" ht="26.25" customHeight="1" x14ac:dyDescent="0.2"/>
    <row r="3504" ht="26.25" customHeight="1" x14ac:dyDescent="0.2"/>
    <row r="3505" ht="26.25" customHeight="1" x14ac:dyDescent="0.2"/>
    <row r="3506" ht="26.25" customHeight="1" x14ac:dyDescent="0.2"/>
    <row r="3507" ht="26.25" customHeight="1" x14ac:dyDescent="0.2"/>
    <row r="3508" ht="26.25" customHeight="1" x14ac:dyDescent="0.2"/>
    <row r="3509" ht="26.25" customHeight="1" x14ac:dyDescent="0.2"/>
    <row r="3510" ht="26.25" customHeight="1" x14ac:dyDescent="0.2"/>
    <row r="3511" ht="26.25" customHeight="1" x14ac:dyDescent="0.2"/>
    <row r="3512" ht="26.25" customHeight="1" x14ac:dyDescent="0.2"/>
    <row r="3513" ht="26.25" customHeight="1" x14ac:dyDescent="0.2"/>
    <row r="3514" ht="26.25" customHeight="1" x14ac:dyDescent="0.2"/>
    <row r="3515" ht="26.25" customHeight="1" x14ac:dyDescent="0.2"/>
    <row r="3516" ht="26.25" customHeight="1" x14ac:dyDescent="0.2"/>
    <row r="3517" ht="26.25" customHeight="1" x14ac:dyDescent="0.2"/>
    <row r="3518" ht="26.25" customHeight="1" x14ac:dyDescent="0.2"/>
    <row r="3519" ht="26.25" customHeight="1" x14ac:dyDescent="0.2"/>
    <row r="3520" ht="26.25" customHeight="1" x14ac:dyDescent="0.2"/>
    <row r="3521" ht="26.25" customHeight="1" x14ac:dyDescent="0.2"/>
    <row r="3522" ht="26.25" customHeight="1" x14ac:dyDescent="0.2"/>
    <row r="3523" ht="26.25" customHeight="1" x14ac:dyDescent="0.2"/>
    <row r="3524" ht="26.25" customHeight="1" x14ac:dyDescent="0.2"/>
    <row r="3525" ht="26.25" customHeight="1" x14ac:dyDescent="0.2"/>
    <row r="3526" ht="26.25" customHeight="1" x14ac:dyDescent="0.2"/>
    <row r="3527" ht="26.25" customHeight="1" x14ac:dyDescent="0.2"/>
    <row r="3528" ht="26.25" customHeight="1" x14ac:dyDescent="0.2"/>
    <row r="3529" ht="26.25" customHeight="1" x14ac:dyDescent="0.2"/>
    <row r="3530" ht="26.25" customHeight="1" x14ac:dyDescent="0.2"/>
    <row r="3531" ht="26.25" customHeight="1" x14ac:dyDescent="0.2"/>
    <row r="3532" ht="26.25" customHeight="1" x14ac:dyDescent="0.2"/>
    <row r="3533" ht="26.25" customHeight="1" x14ac:dyDescent="0.2"/>
    <row r="3534" ht="26.25" customHeight="1" x14ac:dyDescent="0.2"/>
    <row r="3535" ht="26.25" customHeight="1" x14ac:dyDescent="0.2"/>
    <row r="3536" ht="26.25" customHeight="1" x14ac:dyDescent="0.2"/>
    <row r="3537" ht="26.25" customHeight="1" x14ac:dyDescent="0.2"/>
    <row r="3538" ht="26.25" customHeight="1" x14ac:dyDescent="0.2"/>
    <row r="3539" ht="26.25" customHeight="1" x14ac:dyDescent="0.2"/>
    <row r="3540" ht="26.25" customHeight="1" x14ac:dyDescent="0.2"/>
    <row r="3541" ht="26.25" customHeight="1" x14ac:dyDescent="0.2"/>
    <row r="3542" ht="26.25" customHeight="1" x14ac:dyDescent="0.2"/>
    <row r="3543" ht="26.25" customHeight="1" x14ac:dyDescent="0.2"/>
    <row r="3544" ht="26.25" customHeight="1" x14ac:dyDescent="0.2"/>
    <row r="3545" ht="26.25" customHeight="1" x14ac:dyDescent="0.2"/>
    <row r="3546" ht="26.25" customHeight="1" x14ac:dyDescent="0.2"/>
    <row r="3547" ht="26.25" customHeight="1" x14ac:dyDescent="0.2"/>
    <row r="3548" ht="26.25" customHeight="1" x14ac:dyDescent="0.2"/>
    <row r="3549" ht="26.25" customHeight="1" x14ac:dyDescent="0.2"/>
    <row r="3550" ht="26.25" customHeight="1" x14ac:dyDescent="0.2"/>
    <row r="3551" ht="26.25" customHeight="1" x14ac:dyDescent="0.2"/>
    <row r="3552" ht="26.25" customHeight="1" x14ac:dyDescent="0.2"/>
    <row r="3553" ht="26.25" customHeight="1" x14ac:dyDescent="0.2"/>
    <row r="3554" ht="26.25" customHeight="1" x14ac:dyDescent="0.2"/>
    <row r="3555" ht="26.25" customHeight="1" x14ac:dyDescent="0.2"/>
    <row r="3556" ht="26.25" customHeight="1" x14ac:dyDescent="0.2"/>
    <row r="3557" ht="26.25" customHeight="1" x14ac:dyDescent="0.2"/>
    <row r="3558" ht="26.25" customHeight="1" x14ac:dyDescent="0.2"/>
    <row r="3559" ht="26.25" customHeight="1" x14ac:dyDescent="0.2"/>
    <row r="3560" ht="26.25" customHeight="1" x14ac:dyDescent="0.2"/>
    <row r="3561" ht="26.25" customHeight="1" x14ac:dyDescent="0.2"/>
    <row r="3562" ht="26.25" customHeight="1" x14ac:dyDescent="0.2"/>
    <row r="3563" ht="26.25" customHeight="1" x14ac:dyDescent="0.2"/>
    <row r="3564" ht="26.25" customHeight="1" x14ac:dyDescent="0.2"/>
    <row r="3565" ht="26.25" customHeight="1" x14ac:dyDescent="0.2"/>
    <row r="3566" ht="26.25" customHeight="1" x14ac:dyDescent="0.2"/>
    <row r="3567" ht="26.25" customHeight="1" x14ac:dyDescent="0.2"/>
    <row r="3568" ht="26.25" customHeight="1" x14ac:dyDescent="0.2"/>
    <row r="3569" ht="26.25" customHeight="1" x14ac:dyDescent="0.2"/>
    <row r="3570" ht="26.25" customHeight="1" x14ac:dyDescent="0.2"/>
    <row r="3571" ht="26.25" customHeight="1" x14ac:dyDescent="0.2"/>
    <row r="3572" ht="26.25" customHeight="1" x14ac:dyDescent="0.2"/>
    <row r="3573" ht="26.25" customHeight="1" x14ac:dyDescent="0.2"/>
    <row r="3574" ht="26.25" customHeight="1" x14ac:dyDescent="0.2"/>
    <row r="3575" ht="26.25" customHeight="1" x14ac:dyDescent="0.2"/>
    <row r="3576" ht="26.25" customHeight="1" x14ac:dyDescent="0.2"/>
    <row r="3577" ht="26.25" customHeight="1" x14ac:dyDescent="0.2"/>
    <row r="3578" ht="26.25" customHeight="1" x14ac:dyDescent="0.2"/>
    <row r="3579" ht="26.25" customHeight="1" x14ac:dyDescent="0.2"/>
    <row r="3580" ht="26.25" customHeight="1" x14ac:dyDescent="0.2"/>
    <row r="3581" ht="26.25" customHeight="1" x14ac:dyDescent="0.2"/>
    <row r="3582" ht="26.25" customHeight="1" x14ac:dyDescent="0.2"/>
    <row r="3583" ht="26.25" customHeight="1" x14ac:dyDescent="0.2"/>
    <row r="3584" ht="26.25" customHeight="1" x14ac:dyDescent="0.2"/>
    <row r="3585" ht="26.25" customHeight="1" x14ac:dyDescent="0.2"/>
    <row r="3586" ht="26.25" customHeight="1" x14ac:dyDescent="0.2"/>
    <row r="3587" ht="26.25" customHeight="1" x14ac:dyDescent="0.2"/>
    <row r="3588" ht="26.25" customHeight="1" x14ac:dyDescent="0.2"/>
    <row r="3589" ht="26.25" customHeight="1" x14ac:dyDescent="0.2"/>
    <row r="3590" ht="26.25" customHeight="1" x14ac:dyDescent="0.2"/>
    <row r="3591" ht="26.25" customHeight="1" x14ac:dyDescent="0.2"/>
    <row r="3592" ht="26.25" customHeight="1" x14ac:dyDescent="0.2"/>
    <row r="3593" ht="26.25" customHeight="1" x14ac:dyDescent="0.2"/>
    <row r="3594" ht="26.25" customHeight="1" x14ac:dyDescent="0.2"/>
    <row r="3595" ht="26.25" customHeight="1" x14ac:dyDescent="0.2"/>
    <row r="3596" ht="26.25" customHeight="1" x14ac:dyDescent="0.2"/>
    <row r="3597" ht="26.25" customHeight="1" x14ac:dyDescent="0.2"/>
    <row r="3598" ht="26.25" customHeight="1" x14ac:dyDescent="0.2"/>
    <row r="3599" ht="26.25" customHeight="1" x14ac:dyDescent="0.2"/>
    <row r="3600" ht="26.25" customHeight="1" x14ac:dyDescent="0.2"/>
    <row r="3601" ht="26.25" customHeight="1" x14ac:dyDescent="0.2"/>
    <row r="3602" ht="26.25" customHeight="1" x14ac:dyDescent="0.2"/>
    <row r="3603" ht="26.25" customHeight="1" x14ac:dyDescent="0.2"/>
    <row r="3604" ht="26.25" customHeight="1" x14ac:dyDescent="0.2"/>
    <row r="3605" ht="26.25" customHeight="1" x14ac:dyDescent="0.2"/>
    <row r="3606" ht="26.25" customHeight="1" x14ac:dyDescent="0.2"/>
    <row r="3607" ht="26.25" customHeight="1" x14ac:dyDescent="0.2"/>
    <row r="3608" ht="26.25" customHeight="1" x14ac:dyDescent="0.2"/>
    <row r="3609" ht="26.25" customHeight="1" x14ac:dyDescent="0.2"/>
    <row r="3610" ht="26.25" customHeight="1" x14ac:dyDescent="0.2"/>
    <row r="3611" ht="26.25" customHeight="1" x14ac:dyDescent="0.2"/>
    <row r="3612" ht="26.25" customHeight="1" x14ac:dyDescent="0.2"/>
    <row r="3613" ht="26.25" customHeight="1" x14ac:dyDescent="0.2"/>
    <row r="3614" ht="26.25" customHeight="1" x14ac:dyDescent="0.2"/>
    <row r="3615" ht="26.25" customHeight="1" x14ac:dyDescent="0.2"/>
    <row r="3616" ht="26.25" customHeight="1" x14ac:dyDescent="0.2"/>
    <row r="3617" ht="26.25" customHeight="1" x14ac:dyDescent="0.2"/>
    <row r="3618" ht="26.25" customHeight="1" x14ac:dyDescent="0.2"/>
    <row r="3619" ht="26.25" customHeight="1" x14ac:dyDescent="0.2"/>
    <row r="3620" ht="26.25" customHeight="1" x14ac:dyDescent="0.2"/>
    <row r="3621" ht="26.25" customHeight="1" x14ac:dyDescent="0.2"/>
    <row r="3622" ht="26.25" customHeight="1" x14ac:dyDescent="0.2"/>
    <row r="3623" ht="26.25" customHeight="1" x14ac:dyDescent="0.2"/>
    <row r="3624" ht="26.25" customHeight="1" x14ac:dyDescent="0.2"/>
    <row r="3625" ht="26.25" customHeight="1" x14ac:dyDescent="0.2"/>
    <row r="3626" ht="26.25" customHeight="1" x14ac:dyDescent="0.2"/>
    <row r="3627" ht="26.25" customHeight="1" x14ac:dyDescent="0.2"/>
    <row r="3628" ht="26.25" customHeight="1" x14ac:dyDescent="0.2"/>
    <row r="3629" ht="26.25" customHeight="1" x14ac:dyDescent="0.2"/>
    <row r="3630" ht="26.25" customHeight="1" x14ac:dyDescent="0.2"/>
    <row r="3631" ht="26.25" customHeight="1" x14ac:dyDescent="0.2"/>
    <row r="3632" ht="26.25" customHeight="1" x14ac:dyDescent="0.2"/>
    <row r="3633" ht="26.25" customHeight="1" x14ac:dyDescent="0.2"/>
    <row r="3634" ht="26.25" customHeight="1" x14ac:dyDescent="0.2"/>
    <row r="3635" ht="26.25" customHeight="1" x14ac:dyDescent="0.2"/>
    <row r="3636" ht="26.25" customHeight="1" x14ac:dyDescent="0.2"/>
    <row r="3637" ht="26.25" customHeight="1" x14ac:dyDescent="0.2"/>
    <row r="3638" ht="26.25" customHeight="1" x14ac:dyDescent="0.2"/>
    <row r="3639" ht="26.25" customHeight="1" x14ac:dyDescent="0.2"/>
    <row r="3640" ht="26.25" customHeight="1" x14ac:dyDescent="0.2"/>
    <row r="3641" ht="26.25" customHeight="1" x14ac:dyDescent="0.2"/>
    <row r="3642" ht="26.25" customHeight="1" x14ac:dyDescent="0.2"/>
    <row r="3643" ht="26.25" customHeight="1" x14ac:dyDescent="0.2"/>
    <row r="3644" ht="26.25" customHeight="1" x14ac:dyDescent="0.2"/>
    <row r="3645" ht="26.25" customHeight="1" x14ac:dyDescent="0.2"/>
    <row r="3646" ht="26.25" customHeight="1" x14ac:dyDescent="0.2"/>
    <row r="3647" ht="26.25" customHeight="1" x14ac:dyDescent="0.2"/>
    <row r="3648" ht="26.25" customHeight="1" x14ac:dyDescent="0.2"/>
    <row r="3649" ht="26.25" customHeight="1" x14ac:dyDescent="0.2"/>
    <row r="3650" ht="26.25" customHeight="1" x14ac:dyDescent="0.2"/>
    <row r="3651" ht="26.25" customHeight="1" x14ac:dyDescent="0.2"/>
    <row r="3652" ht="26.25" customHeight="1" x14ac:dyDescent="0.2"/>
    <row r="3653" ht="26.25" customHeight="1" x14ac:dyDescent="0.2"/>
    <row r="3654" ht="26.25" customHeight="1" x14ac:dyDescent="0.2"/>
    <row r="3655" ht="26.25" customHeight="1" x14ac:dyDescent="0.2"/>
    <row r="3656" ht="26.25" customHeight="1" x14ac:dyDescent="0.2"/>
    <row r="3657" ht="26.25" customHeight="1" x14ac:dyDescent="0.2"/>
    <row r="3658" ht="26.25" customHeight="1" x14ac:dyDescent="0.2"/>
    <row r="3659" ht="26.25" customHeight="1" x14ac:dyDescent="0.2"/>
    <row r="3660" ht="26.25" customHeight="1" x14ac:dyDescent="0.2"/>
    <row r="3661" ht="26.25" customHeight="1" x14ac:dyDescent="0.2"/>
    <row r="3662" ht="26.25" customHeight="1" x14ac:dyDescent="0.2"/>
    <row r="3663" ht="26.25" customHeight="1" x14ac:dyDescent="0.2"/>
    <row r="3664" ht="26.25" customHeight="1" x14ac:dyDescent="0.2"/>
    <row r="3665" ht="26.25" customHeight="1" x14ac:dyDescent="0.2"/>
    <row r="3666" ht="26.25" customHeight="1" x14ac:dyDescent="0.2"/>
    <row r="3667" ht="26.25" customHeight="1" x14ac:dyDescent="0.2"/>
    <row r="3668" ht="26.25" customHeight="1" x14ac:dyDescent="0.2"/>
    <row r="3669" ht="26.25" customHeight="1" x14ac:dyDescent="0.2"/>
    <row r="3670" ht="26.25" customHeight="1" x14ac:dyDescent="0.2"/>
    <row r="3671" ht="26.25" customHeight="1" x14ac:dyDescent="0.2"/>
    <row r="3672" ht="26.25" customHeight="1" x14ac:dyDescent="0.2"/>
    <row r="3673" ht="26.25" customHeight="1" x14ac:dyDescent="0.2"/>
    <row r="3674" ht="26.25" customHeight="1" x14ac:dyDescent="0.2"/>
    <row r="3675" ht="26.25" customHeight="1" x14ac:dyDescent="0.2"/>
    <row r="3676" ht="26.25" customHeight="1" x14ac:dyDescent="0.2"/>
    <row r="3677" ht="26.25" customHeight="1" x14ac:dyDescent="0.2"/>
    <row r="3678" ht="26.25" customHeight="1" x14ac:dyDescent="0.2"/>
    <row r="3679" ht="26.25" customHeight="1" x14ac:dyDescent="0.2"/>
    <row r="3680" ht="26.25" customHeight="1" x14ac:dyDescent="0.2"/>
    <row r="3681" ht="26.25" customHeight="1" x14ac:dyDescent="0.2"/>
    <row r="3682" ht="26.25" customHeight="1" x14ac:dyDescent="0.2"/>
    <row r="3683" ht="26.25" customHeight="1" x14ac:dyDescent="0.2"/>
    <row r="3684" ht="26.25" customHeight="1" x14ac:dyDescent="0.2"/>
    <row r="3685" ht="26.25" customHeight="1" x14ac:dyDescent="0.2"/>
    <row r="3686" ht="26.25" customHeight="1" x14ac:dyDescent="0.2"/>
    <row r="3687" ht="26.25" customHeight="1" x14ac:dyDescent="0.2"/>
    <row r="3688" ht="26.25" customHeight="1" x14ac:dyDescent="0.2"/>
    <row r="3689" ht="26.25" customHeight="1" x14ac:dyDescent="0.2"/>
    <row r="3690" ht="26.25" customHeight="1" x14ac:dyDescent="0.2"/>
    <row r="3691" ht="26.25" customHeight="1" x14ac:dyDescent="0.2"/>
    <row r="3692" ht="26.25" customHeight="1" x14ac:dyDescent="0.2"/>
    <row r="3693" ht="26.25" customHeight="1" x14ac:dyDescent="0.2"/>
    <row r="3694" ht="26.25" customHeight="1" x14ac:dyDescent="0.2"/>
    <row r="3695" ht="26.25" customHeight="1" x14ac:dyDescent="0.2"/>
    <row r="3696" ht="26.25" customHeight="1" x14ac:dyDescent="0.2"/>
    <row r="3697" ht="26.25" customHeight="1" x14ac:dyDescent="0.2"/>
    <row r="3698" ht="26.25" customHeight="1" x14ac:dyDescent="0.2"/>
    <row r="3699" ht="26.25" customHeight="1" x14ac:dyDescent="0.2"/>
    <row r="3700" ht="26.25" customHeight="1" x14ac:dyDescent="0.2"/>
    <row r="3701" ht="26.25" customHeight="1" x14ac:dyDescent="0.2"/>
    <row r="3702" ht="26.25" customHeight="1" x14ac:dyDescent="0.2"/>
    <row r="3703" ht="26.25" customHeight="1" x14ac:dyDescent="0.2"/>
    <row r="3704" ht="26.25" customHeight="1" x14ac:dyDescent="0.2"/>
    <row r="3705" ht="26.25" customHeight="1" x14ac:dyDescent="0.2"/>
    <row r="3706" ht="26.25" customHeight="1" x14ac:dyDescent="0.2"/>
    <row r="3707" ht="26.25" customHeight="1" x14ac:dyDescent="0.2"/>
    <row r="3708" ht="26.25" customHeight="1" x14ac:dyDescent="0.2"/>
    <row r="3709" ht="26.25" customHeight="1" x14ac:dyDescent="0.2"/>
    <row r="3710" ht="26.25" customHeight="1" x14ac:dyDescent="0.2"/>
    <row r="3711" ht="26.25" customHeight="1" x14ac:dyDescent="0.2"/>
    <row r="3712" ht="26.25" customHeight="1" x14ac:dyDescent="0.2"/>
    <row r="3713" ht="26.25" customHeight="1" x14ac:dyDescent="0.2"/>
    <row r="3714" ht="26.25" customHeight="1" x14ac:dyDescent="0.2"/>
    <row r="3715" ht="26.25" customHeight="1" x14ac:dyDescent="0.2"/>
    <row r="3716" ht="26.25" customHeight="1" x14ac:dyDescent="0.2"/>
    <row r="3717" ht="26.25" customHeight="1" x14ac:dyDescent="0.2"/>
    <row r="3718" ht="26.25" customHeight="1" x14ac:dyDescent="0.2"/>
    <row r="3719" ht="26.25" customHeight="1" x14ac:dyDescent="0.2"/>
    <row r="3720" ht="26.25" customHeight="1" x14ac:dyDescent="0.2"/>
    <row r="3721" ht="26.25" customHeight="1" x14ac:dyDescent="0.2"/>
    <row r="3722" ht="26.25" customHeight="1" x14ac:dyDescent="0.2"/>
    <row r="3723" ht="26.25" customHeight="1" x14ac:dyDescent="0.2"/>
    <row r="3724" ht="26.25" customHeight="1" x14ac:dyDescent="0.2"/>
    <row r="3725" ht="26.25" customHeight="1" x14ac:dyDescent="0.2"/>
    <row r="3726" ht="26.25" customHeight="1" x14ac:dyDescent="0.2"/>
    <row r="3727" ht="26.25" customHeight="1" x14ac:dyDescent="0.2"/>
    <row r="3728" ht="26.25" customHeight="1" x14ac:dyDescent="0.2"/>
    <row r="3729" ht="26.25" customHeight="1" x14ac:dyDescent="0.2"/>
    <row r="3730" ht="26.25" customHeight="1" x14ac:dyDescent="0.2"/>
    <row r="3731" ht="26.25" customHeight="1" x14ac:dyDescent="0.2"/>
    <row r="3732" ht="26.25" customHeight="1" x14ac:dyDescent="0.2"/>
    <row r="3733" ht="26.25" customHeight="1" x14ac:dyDescent="0.2"/>
    <row r="3734" ht="26.25" customHeight="1" x14ac:dyDescent="0.2"/>
    <row r="3735" ht="26.25" customHeight="1" x14ac:dyDescent="0.2"/>
    <row r="3736" ht="26.25" customHeight="1" x14ac:dyDescent="0.2"/>
    <row r="3737" ht="26.25" customHeight="1" x14ac:dyDescent="0.2"/>
    <row r="3738" ht="26.25" customHeight="1" x14ac:dyDescent="0.2"/>
    <row r="3739" ht="26.25" customHeight="1" x14ac:dyDescent="0.2"/>
    <row r="3740" ht="26.25" customHeight="1" x14ac:dyDescent="0.2"/>
    <row r="3741" ht="26.25" customHeight="1" x14ac:dyDescent="0.2"/>
    <row r="3742" ht="26.25" customHeight="1" x14ac:dyDescent="0.2"/>
    <row r="3743" ht="26.25" customHeight="1" x14ac:dyDescent="0.2"/>
    <row r="3744" ht="26.25" customHeight="1" x14ac:dyDescent="0.2"/>
    <row r="3745" ht="26.25" customHeight="1" x14ac:dyDescent="0.2"/>
    <row r="3746" ht="26.25" customHeight="1" x14ac:dyDescent="0.2"/>
    <row r="3747" ht="26.25" customHeight="1" x14ac:dyDescent="0.2"/>
    <row r="3748" ht="26.25" customHeight="1" x14ac:dyDescent="0.2"/>
    <row r="3749" ht="26.25" customHeight="1" x14ac:dyDescent="0.2"/>
    <row r="3750" ht="26.25" customHeight="1" x14ac:dyDescent="0.2"/>
    <row r="3751" ht="26.25" customHeight="1" x14ac:dyDescent="0.2"/>
    <row r="3752" ht="26.25" customHeight="1" x14ac:dyDescent="0.2"/>
    <row r="3753" ht="26.25" customHeight="1" x14ac:dyDescent="0.2"/>
    <row r="3754" ht="26.25" customHeight="1" x14ac:dyDescent="0.2"/>
    <row r="3755" ht="26.25" customHeight="1" x14ac:dyDescent="0.2"/>
    <row r="3756" ht="26.25" customHeight="1" x14ac:dyDescent="0.2"/>
    <row r="3757" ht="26.25" customHeight="1" x14ac:dyDescent="0.2"/>
    <row r="3758" ht="26.25" customHeight="1" x14ac:dyDescent="0.2"/>
    <row r="3759" ht="26.25" customHeight="1" x14ac:dyDescent="0.2"/>
    <row r="3760" ht="26.25" customHeight="1" x14ac:dyDescent="0.2"/>
    <row r="3761" ht="26.25" customHeight="1" x14ac:dyDescent="0.2"/>
    <row r="3762" ht="26.25" customHeight="1" x14ac:dyDescent="0.2"/>
    <row r="3763" ht="26.25" customHeight="1" x14ac:dyDescent="0.2"/>
    <row r="3764" ht="26.25" customHeight="1" x14ac:dyDescent="0.2"/>
    <row r="3765" ht="26.25" customHeight="1" x14ac:dyDescent="0.2"/>
    <row r="3766" ht="26.25" customHeight="1" x14ac:dyDescent="0.2"/>
    <row r="3767" ht="26.25" customHeight="1" x14ac:dyDescent="0.2"/>
    <row r="3768" ht="26.25" customHeight="1" x14ac:dyDescent="0.2"/>
    <row r="3769" ht="26.25" customHeight="1" x14ac:dyDescent="0.2"/>
    <row r="3770" ht="26.25" customHeight="1" x14ac:dyDescent="0.2"/>
    <row r="3771" ht="26.25" customHeight="1" x14ac:dyDescent="0.2"/>
    <row r="3772" ht="26.25" customHeight="1" x14ac:dyDescent="0.2"/>
    <row r="3773" ht="26.25" customHeight="1" x14ac:dyDescent="0.2"/>
    <row r="3774" ht="26.25" customHeight="1" x14ac:dyDescent="0.2"/>
    <row r="3775" ht="26.25" customHeight="1" x14ac:dyDescent="0.2"/>
    <row r="3776" ht="26.25" customHeight="1" x14ac:dyDescent="0.2"/>
    <row r="3777" ht="26.25" customHeight="1" x14ac:dyDescent="0.2"/>
    <row r="3778" ht="26.25" customHeight="1" x14ac:dyDescent="0.2"/>
    <row r="3779" ht="26.25" customHeight="1" x14ac:dyDescent="0.2"/>
    <row r="3780" ht="26.25" customHeight="1" x14ac:dyDescent="0.2"/>
    <row r="3781" ht="26.25" customHeight="1" x14ac:dyDescent="0.2"/>
    <row r="3782" ht="26.25" customHeight="1" x14ac:dyDescent="0.2"/>
    <row r="3783" ht="26.25" customHeight="1" x14ac:dyDescent="0.2"/>
    <row r="3784" ht="26.25" customHeight="1" x14ac:dyDescent="0.2"/>
    <row r="3785" ht="26.25" customHeight="1" x14ac:dyDescent="0.2"/>
    <row r="3786" ht="26.25" customHeight="1" x14ac:dyDescent="0.2"/>
    <row r="3787" ht="26.25" customHeight="1" x14ac:dyDescent="0.2"/>
    <row r="3788" ht="26.25" customHeight="1" x14ac:dyDescent="0.2"/>
    <row r="3789" ht="26.25" customHeight="1" x14ac:dyDescent="0.2"/>
    <row r="3790" ht="26.25" customHeight="1" x14ac:dyDescent="0.2"/>
    <row r="3791" ht="26.25" customHeight="1" x14ac:dyDescent="0.2"/>
    <row r="3792" ht="26.25" customHeight="1" x14ac:dyDescent="0.2"/>
    <row r="3793" ht="26.25" customHeight="1" x14ac:dyDescent="0.2"/>
    <row r="3794" ht="26.25" customHeight="1" x14ac:dyDescent="0.2"/>
    <row r="3795" ht="26.25" customHeight="1" x14ac:dyDescent="0.2"/>
    <row r="3796" ht="26.25" customHeight="1" x14ac:dyDescent="0.2"/>
    <row r="3797" ht="26.25" customHeight="1" x14ac:dyDescent="0.2"/>
    <row r="3798" ht="26.25" customHeight="1" x14ac:dyDescent="0.2"/>
    <row r="3799" ht="26.25" customHeight="1" x14ac:dyDescent="0.2"/>
    <row r="3800" ht="26.25" customHeight="1" x14ac:dyDescent="0.2"/>
    <row r="3801" ht="26.25" customHeight="1" x14ac:dyDescent="0.2"/>
    <row r="3802" ht="26.25" customHeight="1" x14ac:dyDescent="0.2"/>
    <row r="3803" ht="26.25" customHeight="1" x14ac:dyDescent="0.2"/>
    <row r="3804" ht="26.25" customHeight="1" x14ac:dyDescent="0.2"/>
    <row r="3805" ht="26.25" customHeight="1" x14ac:dyDescent="0.2"/>
    <row r="3806" ht="26.25" customHeight="1" x14ac:dyDescent="0.2"/>
    <row r="3807" ht="26.25" customHeight="1" x14ac:dyDescent="0.2"/>
    <row r="3808" ht="26.25" customHeight="1" x14ac:dyDescent="0.2"/>
    <row r="3809" ht="26.25" customHeight="1" x14ac:dyDescent="0.2"/>
    <row r="3810" ht="26.25" customHeight="1" x14ac:dyDescent="0.2"/>
    <row r="3811" ht="26.25" customHeight="1" x14ac:dyDescent="0.2"/>
    <row r="3812" ht="26.25" customHeight="1" x14ac:dyDescent="0.2"/>
    <row r="3813" ht="26.25" customHeight="1" x14ac:dyDescent="0.2"/>
    <row r="3814" ht="26.25" customHeight="1" x14ac:dyDescent="0.2"/>
    <row r="3815" ht="26.25" customHeight="1" x14ac:dyDescent="0.2"/>
    <row r="3816" ht="26.25" customHeight="1" x14ac:dyDescent="0.2"/>
    <row r="3817" ht="26.25" customHeight="1" x14ac:dyDescent="0.2"/>
    <row r="3818" ht="26.25" customHeight="1" x14ac:dyDescent="0.2"/>
    <row r="3819" ht="26.25" customHeight="1" x14ac:dyDescent="0.2"/>
    <row r="3820" ht="26.25" customHeight="1" x14ac:dyDescent="0.2"/>
    <row r="3821" ht="26.25" customHeight="1" x14ac:dyDescent="0.2"/>
    <row r="3822" ht="26.25" customHeight="1" x14ac:dyDescent="0.2"/>
    <row r="3823" ht="26.25" customHeight="1" x14ac:dyDescent="0.2"/>
    <row r="3824" ht="26.25" customHeight="1" x14ac:dyDescent="0.2"/>
    <row r="3825" ht="26.25" customHeight="1" x14ac:dyDescent="0.2"/>
    <row r="3826" ht="26.25" customHeight="1" x14ac:dyDescent="0.2"/>
    <row r="3827" ht="26.25" customHeight="1" x14ac:dyDescent="0.2"/>
    <row r="3828" ht="26.25" customHeight="1" x14ac:dyDescent="0.2"/>
    <row r="3829" ht="26.25" customHeight="1" x14ac:dyDescent="0.2"/>
    <row r="3830" ht="26.25" customHeight="1" x14ac:dyDescent="0.2"/>
    <row r="3831" ht="26.25" customHeight="1" x14ac:dyDescent="0.2"/>
    <row r="3832" ht="26.25" customHeight="1" x14ac:dyDescent="0.2"/>
    <row r="3833" ht="26.25" customHeight="1" x14ac:dyDescent="0.2"/>
    <row r="3834" ht="26.25" customHeight="1" x14ac:dyDescent="0.2"/>
    <row r="3835" ht="26.25" customHeight="1" x14ac:dyDescent="0.2"/>
    <row r="3836" ht="26.25" customHeight="1" x14ac:dyDescent="0.2"/>
    <row r="3837" ht="26.25" customHeight="1" x14ac:dyDescent="0.2"/>
    <row r="3838" ht="26.25" customHeight="1" x14ac:dyDescent="0.2"/>
    <row r="3839" ht="26.25" customHeight="1" x14ac:dyDescent="0.2"/>
    <row r="3840" ht="26.25" customHeight="1" x14ac:dyDescent="0.2"/>
    <row r="3841" ht="26.25" customHeight="1" x14ac:dyDescent="0.2"/>
    <row r="3842" ht="26.25" customHeight="1" x14ac:dyDescent="0.2"/>
    <row r="3843" ht="26.25" customHeight="1" x14ac:dyDescent="0.2"/>
    <row r="3844" ht="26.25" customHeight="1" x14ac:dyDescent="0.2"/>
    <row r="3845" ht="26.25" customHeight="1" x14ac:dyDescent="0.2"/>
    <row r="3846" ht="26.25" customHeight="1" x14ac:dyDescent="0.2"/>
    <row r="3847" ht="26.25" customHeight="1" x14ac:dyDescent="0.2"/>
    <row r="3848" ht="26.25" customHeight="1" x14ac:dyDescent="0.2"/>
    <row r="3849" ht="26.25" customHeight="1" x14ac:dyDescent="0.2"/>
    <row r="3850" ht="26.25" customHeight="1" x14ac:dyDescent="0.2"/>
    <row r="3851" ht="26.25" customHeight="1" x14ac:dyDescent="0.2"/>
    <row r="3852" ht="26.25" customHeight="1" x14ac:dyDescent="0.2"/>
    <row r="3853" ht="26.25" customHeight="1" x14ac:dyDescent="0.2"/>
    <row r="3854" ht="26.25" customHeight="1" x14ac:dyDescent="0.2"/>
    <row r="3855" ht="26.25" customHeight="1" x14ac:dyDescent="0.2"/>
    <row r="3856" ht="26.25" customHeight="1" x14ac:dyDescent="0.2"/>
    <row r="3857" ht="26.25" customHeight="1" x14ac:dyDescent="0.2"/>
    <row r="3858" ht="26.25" customHeight="1" x14ac:dyDescent="0.2"/>
    <row r="3859" ht="26.25" customHeight="1" x14ac:dyDescent="0.2"/>
    <row r="3860" ht="26.25" customHeight="1" x14ac:dyDescent="0.2"/>
    <row r="3861" ht="26.25" customHeight="1" x14ac:dyDescent="0.2"/>
    <row r="3862" ht="26.25" customHeight="1" x14ac:dyDescent="0.2"/>
    <row r="3863" ht="26.25" customHeight="1" x14ac:dyDescent="0.2"/>
    <row r="3864" ht="26.25" customHeight="1" x14ac:dyDescent="0.2"/>
    <row r="3865" ht="26.25" customHeight="1" x14ac:dyDescent="0.2"/>
    <row r="3866" ht="26.25" customHeight="1" x14ac:dyDescent="0.2"/>
    <row r="3867" ht="26.25" customHeight="1" x14ac:dyDescent="0.2"/>
    <row r="3868" ht="26.25" customHeight="1" x14ac:dyDescent="0.2"/>
    <row r="3869" ht="26.25" customHeight="1" x14ac:dyDescent="0.2"/>
    <row r="3870" ht="26.25" customHeight="1" x14ac:dyDescent="0.2"/>
    <row r="3871" ht="26.25" customHeight="1" x14ac:dyDescent="0.2"/>
    <row r="3872" ht="26.25" customHeight="1" x14ac:dyDescent="0.2"/>
    <row r="3873" ht="26.25" customHeight="1" x14ac:dyDescent="0.2"/>
    <row r="3874" ht="26.25" customHeight="1" x14ac:dyDescent="0.2"/>
    <row r="3875" ht="26.25" customHeight="1" x14ac:dyDescent="0.2"/>
    <row r="3876" ht="26.25" customHeight="1" x14ac:dyDescent="0.2"/>
    <row r="3877" ht="26.25" customHeight="1" x14ac:dyDescent="0.2"/>
    <row r="3878" ht="26.25" customHeight="1" x14ac:dyDescent="0.2"/>
    <row r="3879" ht="26.25" customHeight="1" x14ac:dyDescent="0.2"/>
    <row r="3880" ht="26.25" customHeight="1" x14ac:dyDescent="0.2"/>
    <row r="3881" ht="26.25" customHeight="1" x14ac:dyDescent="0.2"/>
    <row r="3882" ht="26.25" customHeight="1" x14ac:dyDescent="0.2"/>
    <row r="3883" ht="26.25" customHeight="1" x14ac:dyDescent="0.2"/>
    <row r="3884" ht="26.25" customHeight="1" x14ac:dyDescent="0.2"/>
    <row r="3885" ht="26.25" customHeight="1" x14ac:dyDescent="0.2"/>
    <row r="3886" ht="26.25" customHeight="1" x14ac:dyDescent="0.2"/>
    <row r="3887" ht="26.25" customHeight="1" x14ac:dyDescent="0.2"/>
    <row r="3888" ht="26.25" customHeight="1" x14ac:dyDescent="0.2"/>
    <row r="3889" ht="26.25" customHeight="1" x14ac:dyDescent="0.2"/>
    <row r="3890" ht="26.25" customHeight="1" x14ac:dyDescent="0.2"/>
    <row r="3891" ht="26.25" customHeight="1" x14ac:dyDescent="0.2"/>
    <row r="3892" ht="26.25" customHeight="1" x14ac:dyDescent="0.2"/>
    <row r="3893" ht="26.25" customHeight="1" x14ac:dyDescent="0.2"/>
    <row r="3894" ht="26.25" customHeight="1" x14ac:dyDescent="0.2"/>
    <row r="3895" ht="26.25" customHeight="1" x14ac:dyDescent="0.2"/>
    <row r="3896" ht="26.25" customHeight="1" x14ac:dyDescent="0.2"/>
    <row r="3897" ht="26.25" customHeight="1" x14ac:dyDescent="0.2"/>
    <row r="3898" ht="26.25" customHeight="1" x14ac:dyDescent="0.2"/>
    <row r="3899" ht="26.25" customHeight="1" x14ac:dyDescent="0.2"/>
    <row r="3900" ht="26.25" customHeight="1" x14ac:dyDescent="0.2"/>
    <row r="3901" ht="26.25" customHeight="1" x14ac:dyDescent="0.2"/>
    <row r="3902" ht="26.25" customHeight="1" x14ac:dyDescent="0.2"/>
    <row r="3903" ht="26.25" customHeight="1" x14ac:dyDescent="0.2"/>
    <row r="3904" ht="26.25" customHeight="1" x14ac:dyDescent="0.2"/>
    <row r="3905" ht="26.25" customHeight="1" x14ac:dyDescent="0.2"/>
    <row r="3906" ht="26.25" customHeight="1" x14ac:dyDescent="0.2"/>
    <row r="3907" ht="26.25" customHeight="1" x14ac:dyDescent="0.2"/>
    <row r="3908" ht="26.25" customHeight="1" x14ac:dyDescent="0.2"/>
    <row r="3909" ht="26.25" customHeight="1" x14ac:dyDescent="0.2"/>
    <row r="3910" ht="26.25" customHeight="1" x14ac:dyDescent="0.2"/>
    <row r="3911" ht="26.25" customHeight="1" x14ac:dyDescent="0.2"/>
    <row r="3912" ht="26.25" customHeight="1" x14ac:dyDescent="0.2"/>
    <row r="3913" ht="26.25" customHeight="1" x14ac:dyDescent="0.2"/>
    <row r="3914" ht="26.25" customHeight="1" x14ac:dyDescent="0.2"/>
    <row r="3915" ht="26.25" customHeight="1" x14ac:dyDescent="0.2"/>
    <row r="3916" ht="26.25" customHeight="1" x14ac:dyDescent="0.2"/>
    <row r="3917" ht="26.25" customHeight="1" x14ac:dyDescent="0.2"/>
    <row r="3918" ht="26.25" customHeight="1" x14ac:dyDescent="0.2"/>
    <row r="3919" ht="26.25" customHeight="1" x14ac:dyDescent="0.2"/>
    <row r="3920" ht="26.25" customHeight="1" x14ac:dyDescent="0.2"/>
    <row r="3921" ht="26.25" customHeight="1" x14ac:dyDescent="0.2"/>
    <row r="3922" ht="26.25" customHeight="1" x14ac:dyDescent="0.2"/>
    <row r="3923" ht="26.25" customHeight="1" x14ac:dyDescent="0.2"/>
    <row r="3924" ht="26.25" customHeight="1" x14ac:dyDescent="0.2"/>
    <row r="3925" ht="26.25" customHeight="1" x14ac:dyDescent="0.2"/>
    <row r="3926" ht="26.25" customHeight="1" x14ac:dyDescent="0.2"/>
    <row r="3927" ht="26.25" customHeight="1" x14ac:dyDescent="0.2"/>
    <row r="3928" ht="26.25" customHeight="1" x14ac:dyDescent="0.2"/>
    <row r="3929" ht="26.25" customHeight="1" x14ac:dyDescent="0.2"/>
    <row r="3930" ht="26.25" customHeight="1" x14ac:dyDescent="0.2"/>
    <row r="3931" ht="26.25" customHeight="1" x14ac:dyDescent="0.2"/>
    <row r="3932" ht="26.25" customHeight="1" x14ac:dyDescent="0.2"/>
    <row r="3933" ht="26.25" customHeight="1" x14ac:dyDescent="0.2"/>
    <row r="3934" ht="26.25" customHeight="1" x14ac:dyDescent="0.2"/>
    <row r="3935" ht="26.25" customHeight="1" x14ac:dyDescent="0.2"/>
    <row r="3936" ht="26.25" customHeight="1" x14ac:dyDescent="0.2"/>
    <row r="3937" ht="26.25" customHeight="1" x14ac:dyDescent="0.2"/>
    <row r="3938" ht="26.25" customHeight="1" x14ac:dyDescent="0.2"/>
    <row r="3939" ht="26.25" customHeight="1" x14ac:dyDescent="0.2"/>
    <row r="3940" ht="26.25" customHeight="1" x14ac:dyDescent="0.2"/>
    <row r="3941" ht="26.25" customHeight="1" x14ac:dyDescent="0.2"/>
    <row r="3942" ht="26.25" customHeight="1" x14ac:dyDescent="0.2"/>
    <row r="3943" ht="26.25" customHeight="1" x14ac:dyDescent="0.2"/>
    <row r="3944" ht="26.25" customHeight="1" x14ac:dyDescent="0.2"/>
    <row r="3945" ht="26.25" customHeight="1" x14ac:dyDescent="0.2"/>
    <row r="3946" ht="26.25" customHeight="1" x14ac:dyDescent="0.2"/>
    <row r="3947" ht="26.25" customHeight="1" x14ac:dyDescent="0.2"/>
    <row r="3948" ht="26.25" customHeight="1" x14ac:dyDescent="0.2"/>
    <row r="3949" ht="26.25" customHeight="1" x14ac:dyDescent="0.2"/>
    <row r="3950" ht="26.25" customHeight="1" x14ac:dyDescent="0.2"/>
    <row r="3951" ht="26.25" customHeight="1" x14ac:dyDescent="0.2"/>
    <row r="3952" ht="26.25" customHeight="1" x14ac:dyDescent="0.2"/>
    <row r="3953" ht="26.25" customHeight="1" x14ac:dyDescent="0.2"/>
    <row r="3954" ht="26.25" customHeight="1" x14ac:dyDescent="0.2"/>
    <row r="3955" ht="26.25" customHeight="1" x14ac:dyDescent="0.2"/>
    <row r="3956" ht="26.25" customHeight="1" x14ac:dyDescent="0.2"/>
    <row r="3957" ht="26.25" customHeight="1" x14ac:dyDescent="0.2"/>
    <row r="3958" ht="26.25" customHeight="1" x14ac:dyDescent="0.2"/>
    <row r="3959" ht="26.25" customHeight="1" x14ac:dyDescent="0.2"/>
    <row r="3960" ht="26.25" customHeight="1" x14ac:dyDescent="0.2"/>
    <row r="3961" ht="26.25" customHeight="1" x14ac:dyDescent="0.2"/>
    <row r="3962" ht="26.25" customHeight="1" x14ac:dyDescent="0.2"/>
    <row r="3963" ht="26.25" customHeight="1" x14ac:dyDescent="0.2"/>
    <row r="3964" ht="26.25" customHeight="1" x14ac:dyDescent="0.2"/>
    <row r="3965" ht="26.25" customHeight="1" x14ac:dyDescent="0.2"/>
    <row r="3966" ht="26.25" customHeight="1" x14ac:dyDescent="0.2"/>
    <row r="3967" ht="26.25" customHeight="1" x14ac:dyDescent="0.2"/>
    <row r="3968" ht="26.25" customHeight="1" x14ac:dyDescent="0.2"/>
    <row r="3969" ht="26.25" customHeight="1" x14ac:dyDescent="0.2"/>
    <row r="3970" ht="26.25" customHeight="1" x14ac:dyDescent="0.2"/>
    <row r="3971" ht="26.25" customHeight="1" x14ac:dyDescent="0.2"/>
    <row r="3972" ht="26.25" customHeight="1" x14ac:dyDescent="0.2"/>
    <row r="3973" ht="26.25" customHeight="1" x14ac:dyDescent="0.2"/>
    <row r="3974" ht="26.25" customHeight="1" x14ac:dyDescent="0.2"/>
    <row r="3975" ht="26.25" customHeight="1" x14ac:dyDescent="0.2"/>
    <row r="3976" ht="26.25" customHeight="1" x14ac:dyDescent="0.2"/>
    <row r="3977" ht="26.25" customHeight="1" x14ac:dyDescent="0.2"/>
    <row r="3978" ht="26.25" customHeight="1" x14ac:dyDescent="0.2"/>
    <row r="3979" ht="26.25" customHeight="1" x14ac:dyDescent="0.2"/>
    <row r="3980" ht="26.25" customHeight="1" x14ac:dyDescent="0.2"/>
    <row r="3981" ht="26.25" customHeight="1" x14ac:dyDescent="0.2"/>
    <row r="3982" ht="26.25" customHeight="1" x14ac:dyDescent="0.2"/>
    <row r="3983" ht="26.25" customHeight="1" x14ac:dyDescent="0.2"/>
    <row r="3984" ht="26.25" customHeight="1" x14ac:dyDescent="0.2"/>
    <row r="3985" ht="26.25" customHeight="1" x14ac:dyDescent="0.2"/>
    <row r="3986" ht="26.25" customHeight="1" x14ac:dyDescent="0.2"/>
    <row r="3987" ht="26.25" customHeight="1" x14ac:dyDescent="0.2"/>
    <row r="3988" ht="26.25" customHeight="1" x14ac:dyDescent="0.2"/>
    <row r="3989" ht="26.25" customHeight="1" x14ac:dyDescent="0.2"/>
    <row r="3990" ht="26.25" customHeight="1" x14ac:dyDescent="0.2"/>
    <row r="3991" ht="26.25" customHeight="1" x14ac:dyDescent="0.2"/>
    <row r="3992" ht="26.25" customHeight="1" x14ac:dyDescent="0.2"/>
    <row r="3993" ht="26.25" customHeight="1" x14ac:dyDescent="0.2"/>
    <row r="3994" ht="26.25" customHeight="1" x14ac:dyDescent="0.2"/>
    <row r="3995" ht="26.25" customHeight="1" x14ac:dyDescent="0.2"/>
    <row r="3996" ht="26.25" customHeight="1" x14ac:dyDescent="0.2"/>
    <row r="3997" ht="26.25" customHeight="1" x14ac:dyDescent="0.2"/>
    <row r="3998" ht="26.25" customHeight="1" x14ac:dyDescent="0.2"/>
    <row r="3999" ht="26.25" customHeight="1" x14ac:dyDescent="0.2"/>
    <row r="4000" ht="26.25" customHeight="1" x14ac:dyDescent="0.2"/>
    <row r="4001" ht="26.25" customHeight="1" x14ac:dyDescent="0.2"/>
    <row r="4002" ht="26.25" customHeight="1" x14ac:dyDescent="0.2"/>
    <row r="4003" ht="26.25" customHeight="1" x14ac:dyDescent="0.2"/>
    <row r="4004" ht="26.25" customHeight="1" x14ac:dyDescent="0.2"/>
    <row r="4005" ht="26.25" customHeight="1" x14ac:dyDescent="0.2"/>
    <row r="4006" ht="26.25" customHeight="1" x14ac:dyDescent="0.2"/>
    <row r="4007" ht="26.25" customHeight="1" x14ac:dyDescent="0.2"/>
    <row r="4008" ht="26.25" customHeight="1" x14ac:dyDescent="0.2"/>
    <row r="4009" ht="26.25" customHeight="1" x14ac:dyDescent="0.2"/>
    <row r="4010" ht="26.25" customHeight="1" x14ac:dyDescent="0.2"/>
    <row r="4011" ht="26.25" customHeight="1" x14ac:dyDescent="0.2"/>
    <row r="4012" ht="26.25" customHeight="1" x14ac:dyDescent="0.2"/>
    <row r="4013" ht="26.25" customHeight="1" x14ac:dyDescent="0.2"/>
    <row r="4014" ht="26.25" customHeight="1" x14ac:dyDescent="0.2"/>
    <row r="4015" ht="26.25" customHeight="1" x14ac:dyDescent="0.2"/>
    <row r="4016" ht="26.25" customHeight="1" x14ac:dyDescent="0.2"/>
    <row r="4017" ht="26.25" customHeight="1" x14ac:dyDescent="0.2"/>
    <row r="4018" ht="26.25" customHeight="1" x14ac:dyDescent="0.2"/>
    <row r="4019" ht="26.25" customHeight="1" x14ac:dyDescent="0.2"/>
    <row r="4020" ht="26.25" customHeight="1" x14ac:dyDescent="0.2"/>
    <row r="4021" ht="26.25" customHeight="1" x14ac:dyDescent="0.2"/>
    <row r="4022" ht="26.25" customHeight="1" x14ac:dyDescent="0.2"/>
    <row r="4023" ht="26.25" customHeight="1" x14ac:dyDescent="0.2"/>
    <row r="4024" ht="26.25" customHeight="1" x14ac:dyDescent="0.2"/>
    <row r="4025" ht="26.25" customHeight="1" x14ac:dyDescent="0.2"/>
    <row r="4026" ht="26.25" customHeight="1" x14ac:dyDescent="0.2"/>
    <row r="4027" ht="26.25" customHeight="1" x14ac:dyDescent="0.2"/>
    <row r="4028" ht="26.25" customHeight="1" x14ac:dyDescent="0.2"/>
    <row r="4029" ht="26.25" customHeight="1" x14ac:dyDescent="0.2"/>
    <row r="4030" ht="26.25" customHeight="1" x14ac:dyDescent="0.2"/>
    <row r="4031" ht="26.25" customHeight="1" x14ac:dyDescent="0.2"/>
    <row r="4032" ht="26.25" customHeight="1" x14ac:dyDescent="0.2"/>
    <row r="4033" ht="26.25" customHeight="1" x14ac:dyDescent="0.2"/>
    <row r="4034" ht="26.25" customHeight="1" x14ac:dyDescent="0.2"/>
    <row r="4035" ht="26.25" customHeight="1" x14ac:dyDescent="0.2"/>
    <row r="4036" ht="26.25" customHeight="1" x14ac:dyDescent="0.2"/>
    <row r="4037" ht="26.25" customHeight="1" x14ac:dyDescent="0.2"/>
    <row r="4038" ht="26.25" customHeight="1" x14ac:dyDescent="0.2"/>
    <row r="4039" ht="26.25" customHeight="1" x14ac:dyDescent="0.2"/>
    <row r="4040" ht="26.25" customHeight="1" x14ac:dyDescent="0.2"/>
    <row r="4041" ht="26.25" customHeight="1" x14ac:dyDescent="0.2"/>
    <row r="4042" ht="26.25" customHeight="1" x14ac:dyDescent="0.2"/>
    <row r="4043" ht="26.25" customHeight="1" x14ac:dyDescent="0.2"/>
    <row r="4044" ht="26.25" customHeight="1" x14ac:dyDescent="0.2"/>
    <row r="4045" ht="26.25" customHeight="1" x14ac:dyDescent="0.2"/>
    <row r="4046" ht="26.25" customHeight="1" x14ac:dyDescent="0.2"/>
    <row r="4047" ht="26.25" customHeight="1" x14ac:dyDescent="0.2"/>
    <row r="4048" ht="26.25" customHeight="1" x14ac:dyDescent="0.2"/>
    <row r="4049" ht="26.25" customHeight="1" x14ac:dyDescent="0.2"/>
    <row r="4050" ht="26.25" customHeight="1" x14ac:dyDescent="0.2"/>
    <row r="4051" ht="26.25" customHeight="1" x14ac:dyDescent="0.2"/>
    <row r="4052" ht="26.25" customHeight="1" x14ac:dyDescent="0.2"/>
    <row r="4053" ht="26.25" customHeight="1" x14ac:dyDescent="0.2"/>
    <row r="4054" ht="26.25" customHeight="1" x14ac:dyDescent="0.2"/>
    <row r="4055" ht="26.25" customHeight="1" x14ac:dyDescent="0.2"/>
    <row r="4056" ht="26.25" customHeight="1" x14ac:dyDescent="0.2"/>
    <row r="4057" ht="26.25" customHeight="1" x14ac:dyDescent="0.2"/>
    <row r="4058" ht="26.25" customHeight="1" x14ac:dyDescent="0.2"/>
    <row r="4059" ht="26.25" customHeight="1" x14ac:dyDescent="0.2"/>
    <row r="4060" ht="26.25" customHeight="1" x14ac:dyDescent="0.2"/>
    <row r="4061" ht="26.25" customHeight="1" x14ac:dyDescent="0.2"/>
    <row r="4062" ht="26.25" customHeight="1" x14ac:dyDescent="0.2"/>
    <row r="4063" ht="26.25" customHeight="1" x14ac:dyDescent="0.2"/>
    <row r="4064" ht="26.25" customHeight="1" x14ac:dyDescent="0.2"/>
    <row r="4065" ht="26.25" customHeight="1" x14ac:dyDescent="0.2"/>
    <row r="4066" ht="26.25" customHeight="1" x14ac:dyDescent="0.2"/>
    <row r="4067" ht="26.25" customHeight="1" x14ac:dyDescent="0.2"/>
    <row r="4068" ht="26.25" customHeight="1" x14ac:dyDescent="0.2"/>
    <row r="4069" ht="26.25" customHeight="1" x14ac:dyDescent="0.2"/>
    <row r="4070" ht="26.25" customHeight="1" x14ac:dyDescent="0.2"/>
    <row r="4071" ht="26.25" customHeight="1" x14ac:dyDescent="0.2"/>
    <row r="4072" ht="26.25" customHeight="1" x14ac:dyDescent="0.2"/>
    <row r="4073" ht="26.25" customHeight="1" x14ac:dyDescent="0.2"/>
    <row r="4074" ht="26.25" customHeight="1" x14ac:dyDescent="0.2"/>
    <row r="4075" ht="26.25" customHeight="1" x14ac:dyDescent="0.2"/>
    <row r="4076" ht="26.25" customHeight="1" x14ac:dyDescent="0.2"/>
    <row r="4077" ht="26.25" customHeight="1" x14ac:dyDescent="0.2"/>
    <row r="4078" ht="26.25" customHeight="1" x14ac:dyDescent="0.2"/>
    <row r="4079" ht="26.25" customHeight="1" x14ac:dyDescent="0.2"/>
    <row r="4080" ht="26.25" customHeight="1" x14ac:dyDescent="0.2"/>
    <row r="4081" ht="26.25" customHeight="1" x14ac:dyDescent="0.2"/>
    <row r="4082" ht="26.25" customHeight="1" x14ac:dyDescent="0.2"/>
    <row r="4083" ht="26.25" customHeight="1" x14ac:dyDescent="0.2"/>
    <row r="4084" ht="26.25" customHeight="1" x14ac:dyDescent="0.2"/>
    <row r="4085" ht="26.25" customHeight="1" x14ac:dyDescent="0.2"/>
    <row r="4086" ht="26.25" customHeight="1" x14ac:dyDescent="0.2"/>
    <row r="4087" ht="26.25" customHeight="1" x14ac:dyDescent="0.2"/>
    <row r="4088" ht="26.25" customHeight="1" x14ac:dyDescent="0.2"/>
    <row r="4089" ht="26.25" customHeight="1" x14ac:dyDescent="0.2"/>
    <row r="4090" ht="26.25" customHeight="1" x14ac:dyDescent="0.2"/>
    <row r="4091" ht="26.25" customHeight="1" x14ac:dyDescent="0.2"/>
    <row r="4092" ht="26.25" customHeight="1" x14ac:dyDescent="0.2"/>
    <row r="4093" ht="26.25" customHeight="1" x14ac:dyDescent="0.2"/>
    <row r="4094" ht="26.25" customHeight="1" x14ac:dyDescent="0.2"/>
    <row r="4095" ht="26.25" customHeight="1" x14ac:dyDescent="0.2"/>
    <row r="4096" ht="26.25" customHeight="1" x14ac:dyDescent="0.2"/>
    <row r="4097" ht="26.25" customHeight="1" x14ac:dyDescent="0.2"/>
    <row r="4098" ht="26.25" customHeight="1" x14ac:dyDescent="0.2"/>
    <row r="4099" ht="26.25" customHeight="1" x14ac:dyDescent="0.2"/>
    <row r="4100" ht="26.25" customHeight="1" x14ac:dyDescent="0.2"/>
    <row r="4101" ht="26.25" customHeight="1" x14ac:dyDescent="0.2"/>
    <row r="4102" ht="26.25" customHeight="1" x14ac:dyDescent="0.2"/>
    <row r="4103" ht="26.25" customHeight="1" x14ac:dyDescent="0.2"/>
    <row r="4104" ht="26.25" customHeight="1" x14ac:dyDescent="0.2"/>
    <row r="4105" ht="26.25" customHeight="1" x14ac:dyDescent="0.2"/>
    <row r="4106" ht="26.25" customHeight="1" x14ac:dyDescent="0.2"/>
    <row r="4107" ht="26.25" customHeight="1" x14ac:dyDescent="0.2"/>
    <row r="4108" ht="26.25" customHeight="1" x14ac:dyDescent="0.2"/>
    <row r="4109" ht="26.25" customHeight="1" x14ac:dyDescent="0.2"/>
    <row r="4110" ht="26.25" customHeight="1" x14ac:dyDescent="0.2"/>
    <row r="4111" ht="26.25" customHeight="1" x14ac:dyDescent="0.2"/>
    <row r="4112" ht="26.25" customHeight="1" x14ac:dyDescent="0.2"/>
    <row r="4113" ht="26.25" customHeight="1" x14ac:dyDescent="0.2"/>
    <row r="4114" ht="26.25" customHeight="1" x14ac:dyDescent="0.2"/>
    <row r="4115" ht="26.25" customHeight="1" x14ac:dyDescent="0.2"/>
    <row r="4116" ht="26.25" customHeight="1" x14ac:dyDescent="0.2"/>
    <row r="4117" ht="26.25" customHeight="1" x14ac:dyDescent="0.2"/>
    <row r="4118" ht="26.25" customHeight="1" x14ac:dyDescent="0.2"/>
    <row r="4119" ht="26.25" customHeight="1" x14ac:dyDescent="0.2"/>
    <row r="4120" ht="26.25" customHeight="1" x14ac:dyDescent="0.2"/>
    <row r="4121" ht="26.25" customHeight="1" x14ac:dyDescent="0.2"/>
    <row r="4122" ht="26.25" customHeight="1" x14ac:dyDescent="0.2"/>
    <row r="4123" ht="26.25" customHeight="1" x14ac:dyDescent="0.2"/>
    <row r="4124" ht="26.25" customHeight="1" x14ac:dyDescent="0.2"/>
    <row r="4125" ht="26.25" customHeight="1" x14ac:dyDescent="0.2"/>
    <row r="4126" ht="26.25" customHeight="1" x14ac:dyDescent="0.2"/>
    <row r="4127" ht="26.25" customHeight="1" x14ac:dyDescent="0.2"/>
    <row r="4128" ht="26.25" customHeight="1" x14ac:dyDescent="0.2"/>
    <row r="4129" ht="26.25" customHeight="1" x14ac:dyDescent="0.2"/>
    <row r="4130" ht="26.25" customHeight="1" x14ac:dyDescent="0.2"/>
    <row r="4131" ht="26.25" customHeight="1" x14ac:dyDescent="0.2"/>
    <row r="4132" ht="26.25" customHeight="1" x14ac:dyDescent="0.2"/>
    <row r="4133" ht="26.25" customHeight="1" x14ac:dyDescent="0.2"/>
    <row r="4134" ht="26.25" customHeight="1" x14ac:dyDescent="0.2"/>
    <row r="4135" ht="26.25" customHeight="1" x14ac:dyDescent="0.2"/>
    <row r="4136" ht="26.25" customHeight="1" x14ac:dyDescent="0.2"/>
    <row r="4137" ht="26.25" customHeight="1" x14ac:dyDescent="0.2"/>
    <row r="4138" ht="26.25" customHeight="1" x14ac:dyDescent="0.2"/>
    <row r="4139" ht="26.25" customHeight="1" x14ac:dyDescent="0.2"/>
    <row r="4140" ht="26.25" customHeight="1" x14ac:dyDescent="0.2"/>
    <row r="4141" ht="26.25" customHeight="1" x14ac:dyDescent="0.2"/>
    <row r="4142" ht="26.25" customHeight="1" x14ac:dyDescent="0.2"/>
    <row r="4143" ht="26.25" customHeight="1" x14ac:dyDescent="0.2"/>
    <row r="4144" ht="26.25" customHeight="1" x14ac:dyDescent="0.2"/>
    <row r="4145" ht="26.25" customHeight="1" x14ac:dyDescent="0.2"/>
    <row r="4146" ht="26.25" customHeight="1" x14ac:dyDescent="0.2"/>
    <row r="4147" ht="26.25" customHeight="1" x14ac:dyDescent="0.2"/>
    <row r="4148" ht="26.25" customHeight="1" x14ac:dyDescent="0.2"/>
    <row r="4149" ht="26.25" customHeight="1" x14ac:dyDescent="0.2"/>
    <row r="4150" ht="26.25" customHeight="1" x14ac:dyDescent="0.2"/>
    <row r="4151" ht="26.25" customHeight="1" x14ac:dyDescent="0.2"/>
    <row r="4152" ht="26.25" customHeight="1" x14ac:dyDescent="0.2"/>
    <row r="4153" ht="26.25" customHeight="1" x14ac:dyDescent="0.2"/>
    <row r="4154" ht="26.25" customHeight="1" x14ac:dyDescent="0.2"/>
    <row r="4155" ht="26.25" customHeight="1" x14ac:dyDescent="0.2"/>
    <row r="4156" ht="26.25" customHeight="1" x14ac:dyDescent="0.2"/>
    <row r="4157" ht="26.25" customHeight="1" x14ac:dyDescent="0.2"/>
    <row r="4158" ht="26.25" customHeight="1" x14ac:dyDescent="0.2"/>
    <row r="4159" ht="26.25" customHeight="1" x14ac:dyDescent="0.2"/>
    <row r="4160" ht="26.25" customHeight="1" x14ac:dyDescent="0.2"/>
    <row r="4161" ht="26.25" customHeight="1" x14ac:dyDescent="0.2"/>
    <row r="4162" ht="26.25" customHeight="1" x14ac:dyDescent="0.2"/>
    <row r="4163" ht="26.25" customHeight="1" x14ac:dyDescent="0.2"/>
    <row r="4164" ht="26.25" customHeight="1" x14ac:dyDescent="0.2"/>
    <row r="4165" ht="26.25" customHeight="1" x14ac:dyDescent="0.2"/>
    <row r="4166" ht="26.25" customHeight="1" x14ac:dyDescent="0.2"/>
    <row r="4167" ht="26.25" customHeight="1" x14ac:dyDescent="0.2"/>
    <row r="4168" ht="26.25" customHeight="1" x14ac:dyDescent="0.2"/>
    <row r="4169" ht="26.25" customHeight="1" x14ac:dyDescent="0.2"/>
    <row r="4170" ht="26.25" customHeight="1" x14ac:dyDescent="0.2"/>
    <row r="4171" ht="26.25" customHeight="1" x14ac:dyDescent="0.2"/>
    <row r="4172" ht="26.25" customHeight="1" x14ac:dyDescent="0.2"/>
    <row r="4173" ht="26.25" customHeight="1" x14ac:dyDescent="0.2"/>
    <row r="4174" ht="26.25" customHeight="1" x14ac:dyDescent="0.2"/>
    <row r="4175" ht="26.25" customHeight="1" x14ac:dyDescent="0.2"/>
    <row r="4176" ht="26.25" customHeight="1" x14ac:dyDescent="0.2"/>
    <row r="4177" ht="26.25" customHeight="1" x14ac:dyDescent="0.2"/>
    <row r="4178" ht="26.25" customHeight="1" x14ac:dyDescent="0.2"/>
    <row r="4179" ht="26.25" customHeight="1" x14ac:dyDescent="0.2"/>
    <row r="4180" ht="26.25" customHeight="1" x14ac:dyDescent="0.2"/>
    <row r="4181" ht="26.25" customHeight="1" x14ac:dyDescent="0.2"/>
    <row r="4182" ht="26.25" customHeight="1" x14ac:dyDescent="0.2"/>
    <row r="4183" ht="26.25" customHeight="1" x14ac:dyDescent="0.2"/>
    <row r="4184" ht="26.25" customHeight="1" x14ac:dyDescent="0.2"/>
    <row r="4185" ht="26.25" customHeight="1" x14ac:dyDescent="0.2"/>
    <row r="4186" ht="26.25" customHeight="1" x14ac:dyDescent="0.2"/>
    <row r="4187" ht="26.25" customHeight="1" x14ac:dyDescent="0.2"/>
    <row r="4188" ht="26.25" customHeight="1" x14ac:dyDescent="0.2"/>
    <row r="4189" ht="26.25" customHeight="1" x14ac:dyDescent="0.2"/>
    <row r="4190" ht="26.25" customHeight="1" x14ac:dyDescent="0.2"/>
    <row r="4191" ht="26.25" customHeight="1" x14ac:dyDescent="0.2"/>
    <row r="4192" ht="26.25" customHeight="1" x14ac:dyDescent="0.2"/>
    <row r="4193" ht="26.25" customHeight="1" x14ac:dyDescent="0.2"/>
    <row r="4194" ht="26.25" customHeight="1" x14ac:dyDescent="0.2"/>
    <row r="4195" ht="26.25" customHeight="1" x14ac:dyDescent="0.2"/>
    <row r="4196" ht="26.25" customHeight="1" x14ac:dyDescent="0.2"/>
    <row r="4197" ht="26.25" customHeight="1" x14ac:dyDescent="0.2"/>
    <row r="4198" ht="26.25" customHeight="1" x14ac:dyDescent="0.2"/>
    <row r="4199" ht="26.25" customHeight="1" x14ac:dyDescent="0.2"/>
    <row r="4200" ht="26.25" customHeight="1" x14ac:dyDescent="0.2"/>
    <row r="4201" ht="26.25" customHeight="1" x14ac:dyDescent="0.2"/>
    <row r="4202" ht="26.25" customHeight="1" x14ac:dyDescent="0.2"/>
    <row r="4203" ht="26.25" customHeight="1" x14ac:dyDescent="0.2"/>
    <row r="4204" ht="26.25" customHeight="1" x14ac:dyDescent="0.2"/>
    <row r="4205" ht="26.25" customHeight="1" x14ac:dyDescent="0.2"/>
    <row r="4206" ht="26.25" customHeight="1" x14ac:dyDescent="0.2"/>
    <row r="4207" ht="26.25" customHeight="1" x14ac:dyDescent="0.2"/>
    <row r="4208" ht="26.25" customHeight="1" x14ac:dyDescent="0.2"/>
    <row r="4209" ht="26.25" customHeight="1" x14ac:dyDescent="0.2"/>
    <row r="4210" ht="26.25" customHeight="1" x14ac:dyDescent="0.2"/>
    <row r="4211" ht="26.25" customHeight="1" x14ac:dyDescent="0.2"/>
    <row r="4212" ht="26.25" customHeight="1" x14ac:dyDescent="0.2"/>
    <row r="4213" ht="26.25" customHeight="1" x14ac:dyDescent="0.2"/>
    <row r="4214" ht="26.25" customHeight="1" x14ac:dyDescent="0.2"/>
    <row r="4215" ht="26.25" customHeight="1" x14ac:dyDescent="0.2"/>
    <row r="4216" ht="26.25" customHeight="1" x14ac:dyDescent="0.2"/>
    <row r="4217" ht="26.25" customHeight="1" x14ac:dyDescent="0.2"/>
    <row r="4218" ht="26.25" customHeight="1" x14ac:dyDescent="0.2"/>
    <row r="4219" ht="26.25" customHeight="1" x14ac:dyDescent="0.2"/>
    <row r="4220" ht="26.25" customHeight="1" x14ac:dyDescent="0.2"/>
    <row r="4221" ht="26.25" customHeight="1" x14ac:dyDescent="0.2"/>
    <row r="4222" ht="26.25" customHeight="1" x14ac:dyDescent="0.2"/>
    <row r="4223" ht="26.25" customHeight="1" x14ac:dyDescent="0.2"/>
    <row r="4224" ht="26.25" customHeight="1" x14ac:dyDescent="0.2"/>
    <row r="4225" ht="26.25" customHeight="1" x14ac:dyDescent="0.2"/>
    <row r="4226" ht="26.25" customHeight="1" x14ac:dyDescent="0.2"/>
    <row r="4227" ht="26.25" customHeight="1" x14ac:dyDescent="0.2"/>
    <row r="4228" ht="26.25" customHeight="1" x14ac:dyDescent="0.2"/>
    <row r="4229" ht="26.25" customHeight="1" x14ac:dyDescent="0.2"/>
    <row r="4230" ht="26.25" customHeight="1" x14ac:dyDescent="0.2"/>
    <row r="4231" ht="26.25" customHeight="1" x14ac:dyDescent="0.2"/>
    <row r="4232" ht="26.25" customHeight="1" x14ac:dyDescent="0.2"/>
    <row r="4233" ht="26.25" customHeight="1" x14ac:dyDescent="0.2"/>
    <row r="4234" ht="26.25" customHeight="1" x14ac:dyDescent="0.2"/>
    <row r="4235" ht="26.25" customHeight="1" x14ac:dyDescent="0.2"/>
    <row r="4236" ht="26.25" customHeight="1" x14ac:dyDescent="0.2"/>
    <row r="4237" ht="26.25" customHeight="1" x14ac:dyDescent="0.2"/>
    <row r="4238" ht="26.25" customHeight="1" x14ac:dyDescent="0.2"/>
    <row r="4239" ht="26.25" customHeight="1" x14ac:dyDescent="0.2"/>
    <row r="4240" ht="26.25" customHeight="1" x14ac:dyDescent="0.2"/>
    <row r="4241" ht="26.25" customHeight="1" x14ac:dyDescent="0.2"/>
    <row r="4242" ht="26.25" customHeight="1" x14ac:dyDescent="0.2"/>
    <row r="4243" ht="26.25" customHeight="1" x14ac:dyDescent="0.2"/>
    <row r="4244" ht="26.25" customHeight="1" x14ac:dyDescent="0.2"/>
    <row r="4245" ht="26.25" customHeight="1" x14ac:dyDescent="0.2"/>
    <row r="4246" ht="26.25" customHeight="1" x14ac:dyDescent="0.2"/>
    <row r="4247" ht="26.25" customHeight="1" x14ac:dyDescent="0.2"/>
    <row r="4248" ht="26.25" customHeight="1" x14ac:dyDescent="0.2"/>
    <row r="4249" ht="26.25" customHeight="1" x14ac:dyDescent="0.2"/>
    <row r="4250" ht="26.25" customHeight="1" x14ac:dyDescent="0.2"/>
    <row r="4251" ht="26.25" customHeight="1" x14ac:dyDescent="0.2"/>
    <row r="4252" ht="26.25" customHeight="1" x14ac:dyDescent="0.2"/>
    <row r="4253" ht="26.25" customHeight="1" x14ac:dyDescent="0.2"/>
    <row r="4254" ht="26.25" customHeight="1" x14ac:dyDescent="0.2"/>
    <row r="4255" ht="26.25" customHeight="1" x14ac:dyDescent="0.2"/>
    <row r="4256" ht="26.25" customHeight="1" x14ac:dyDescent="0.2"/>
    <row r="4257" ht="26.25" customHeight="1" x14ac:dyDescent="0.2"/>
    <row r="4258" ht="26.25" customHeight="1" x14ac:dyDescent="0.2"/>
    <row r="4259" ht="26.25" customHeight="1" x14ac:dyDescent="0.2"/>
    <row r="4260" ht="26.25" customHeight="1" x14ac:dyDescent="0.2"/>
    <row r="4261" ht="26.25" customHeight="1" x14ac:dyDescent="0.2"/>
    <row r="4262" ht="26.25" customHeight="1" x14ac:dyDescent="0.2"/>
    <row r="4263" ht="26.25" customHeight="1" x14ac:dyDescent="0.2"/>
    <row r="4264" ht="26.25" customHeight="1" x14ac:dyDescent="0.2"/>
    <row r="4265" ht="26.25" customHeight="1" x14ac:dyDescent="0.2"/>
    <row r="4266" ht="26.25" customHeight="1" x14ac:dyDescent="0.2"/>
    <row r="4267" ht="26.25" customHeight="1" x14ac:dyDescent="0.2"/>
    <row r="4268" ht="26.25" customHeight="1" x14ac:dyDescent="0.2"/>
    <row r="4269" ht="26.25" customHeight="1" x14ac:dyDescent="0.2"/>
    <row r="4270" ht="26.25" customHeight="1" x14ac:dyDescent="0.2"/>
    <row r="4271" ht="26.25" customHeight="1" x14ac:dyDescent="0.2"/>
    <row r="4272" ht="26.25" customHeight="1" x14ac:dyDescent="0.2"/>
    <row r="4273" ht="26.25" customHeight="1" x14ac:dyDescent="0.2"/>
    <row r="4274" ht="26.25" customHeight="1" x14ac:dyDescent="0.2"/>
    <row r="4275" ht="26.25" customHeight="1" x14ac:dyDescent="0.2"/>
    <row r="4276" ht="26.25" customHeight="1" x14ac:dyDescent="0.2"/>
    <row r="4277" ht="26.25" customHeight="1" x14ac:dyDescent="0.2"/>
    <row r="4278" ht="26.25" customHeight="1" x14ac:dyDescent="0.2"/>
    <row r="4279" ht="26.25" customHeight="1" x14ac:dyDescent="0.2"/>
    <row r="4280" ht="26.25" customHeight="1" x14ac:dyDescent="0.2"/>
    <row r="4281" ht="26.25" customHeight="1" x14ac:dyDescent="0.2"/>
    <row r="4282" ht="26.25" customHeight="1" x14ac:dyDescent="0.2"/>
    <row r="4283" ht="26.25" customHeight="1" x14ac:dyDescent="0.2"/>
    <row r="4284" ht="26.25" customHeight="1" x14ac:dyDescent="0.2"/>
    <row r="4285" ht="26.25" customHeight="1" x14ac:dyDescent="0.2"/>
    <row r="4286" ht="26.25" customHeight="1" x14ac:dyDescent="0.2"/>
    <row r="4287" ht="26.25" customHeight="1" x14ac:dyDescent="0.2"/>
    <row r="4288" ht="26.25" customHeight="1" x14ac:dyDescent="0.2"/>
    <row r="4289" ht="26.25" customHeight="1" x14ac:dyDescent="0.2"/>
    <row r="4290" ht="26.25" customHeight="1" x14ac:dyDescent="0.2"/>
    <row r="4291" ht="26.25" customHeight="1" x14ac:dyDescent="0.2"/>
    <row r="4292" ht="26.25" customHeight="1" x14ac:dyDescent="0.2"/>
    <row r="4293" ht="26.25" customHeight="1" x14ac:dyDescent="0.2"/>
    <row r="4294" ht="26.25" customHeight="1" x14ac:dyDescent="0.2"/>
    <row r="4295" ht="26.25" customHeight="1" x14ac:dyDescent="0.2"/>
    <row r="4296" ht="26.25" customHeight="1" x14ac:dyDescent="0.2"/>
    <row r="4297" ht="26.25" customHeight="1" x14ac:dyDescent="0.2"/>
    <row r="4298" ht="26.25" customHeight="1" x14ac:dyDescent="0.2"/>
    <row r="4299" ht="26.25" customHeight="1" x14ac:dyDescent="0.2"/>
    <row r="4300" ht="26.25" customHeight="1" x14ac:dyDescent="0.2"/>
    <row r="4301" ht="26.25" customHeight="1" x14ac:dyDescent="0.2"/>
    <row r="4302" ht="26.25" customHeight="1" x14ac:dyDescent="0.2"/>
    <row r="4303" ht="26.25" customHeight="1" x14ac:dyDescent="0.2"/>
    <row r="4304" ht="26.25" customHeight="1" x14ac:dyDescent="0.2"/>
    <row r="4305" ht="26.25" customHeight="1" x14ac:dyDescent="0.2"/>
    <row r="4306" ht="26.25" customHeight="1" x14ac:dyDescent="0.2"/>
    <row r="4307" ht="26.25" customHeight="1" x14ac:dyDescent="0.2"/>
    <row r="4308" ht="26.25" customHeight="1" x14ac:dyDescent="0.2"/>
    <row r="4309" ht="26.25" customHeight="1" x14ac:dyDescent="0.2"/>
    <row r="4310" ht="26.25" customHeight="1" x14ac:dyDescent="0.2"/>
    <row r="4311" ht="26.25" customHeight="1" x14ac:dyDescent="0.2"/>
    <row r="4312" ht="26.25" customHeight="1" x14ac:dyDescent="0.2"/>
    <row r="4313" ht="26.25" customHeight="1" x14ac:dyDescent="0.2"/>
    <row r="4314" ht="26.25" customHeight="1" x14ac:dyDescent="0.2"/>
    <row r="4315" ht="26.25" customHeight="1" x14ac:dyDescent="0.2"/>
    <row r="4316" ht="26.25" customHeight="1" x14ac:dyDescent="0.2"/>
    <row r="4317" ht="26.25" customHeight="1" x14ac:dyDescent="0.2"/>
    <row r="4318" ht="26.25" customHeight="1" x14ac:dyDescent="0.2"/>
    <row r="4319" ht="26.25" customHeight="1" x14ac:dyDescent="0.2"/>
    <row r="4320" ht="26.25" customHeight="1" x14ac:dyDescent="0.2"/>
    <row r="4321" ht="26.25" customHeight="1" x14ac:dyDescent="0.2"/>
    <row r="4322" ht="26.25" customHeight="1" x14ac:dyDescent="0.2"/>
    <row r="4323" ht="26.25" customHeight="1" x14ac:dyDescent="0.2"/>
    <row r="4324" ht="26.25" customHeight="1" x14ac:dyDescent="0.2"/>
    <row r="4325" ht="26.25" customHeight="1" x14ac:dyDescent="0.2"/>
    <row r="4326" ht="26.25" customHeight="1" x14ac:dyDescent="0.2"/>
    <row r="4327" ht="26.25" customHeight="1" x14ac:dyDescent="0.2"/>
    <row r="4328" ht="26.25" customHeight="1" x14ac:dyDescent="0.2"/>
    <row r="4329" ht="26.25" customHeight="1" x14ac:dyDescent="0.2"/>
    <row r="4330" ht="26.25" customHeight="1" x14ac:dyDescent="0.2"/>
    <row r="4331" ht="26.25" customHeight="1" x14ac:dyDescent="0.2"/>
    <row r="4332" ht="26.25" customHeight="1" x14ac:dyDescent="0.2"/>
    <row r="4333" ht="26.25" customHeight="1" x14ac:dyDescent="0.2"/>
    <row r="4334" ht="26.25" customHeight="1" x14ac:dyDescent="0.2"/>
    <row r="4335" ht="26.25" customHeight="1" x14ac:dyDescent="0.2"/>
    <row r="4336" ht="26.25" customHeight="1" x14ac:dyDescent="0.2"/>
    <row r="4337" ht="26.25" customHeight="1" x14ac:dyDescent="0.2"/>
    <row r="4338" ht="26.25" customHeight="1" x14ac:dyDescent="0.2"/>
    <row r="4339" ht="26.25" customHeight="1" x14ac:dyDescent="0.2"/>
    <row r="4340" ht="26.25" customHeight="1" x14ac:dyDescent="0.2"/>
    <row r="4341" ht="26.25" customHeight="1" x14ac:dyDescent="0.2"/>
    <row r="4342" ht="26.25" customHeight="1" x14ac:dyDescent="0.2"/>
    <row r="4343" ht="26.25" customHeight="1" x14ac:dyDescent="0.2"/>
    <row r="4344" ht="26.25" customHeight="1" x14ac:dyDescent="0.2"/>
    <row r="4345" ht="26.25" customHeight="1" x14ac:dyDescent="0.2"/>
    <row r="4346" ht="26.25" customHeight="1" x14ac:dyDescent="0.2"/>
    <row r="4347" ht="26.25" customHeight="1" x14ac:dyDescent="0.2"/>
    <row r="4348" ht="26.25" customHeight="1" x14ac:dyDescent="0.2"/>
    <row r="4349" ht="26.25" customHeight="1" x14ac:dyDescent="0.2"/>
    <row r="4350" ht="26.25" customHeight="1" x14ac:dyDescent="0.2"/>
    <row r="4351" ht="26.25" customHeight="1" x14ac:dyDescent="0.2"/>
    <row r="4352" ht="26.25" customHeight="1" x14ac:dyDescent="0.2"/>
    <row r="4353" ht="26.25" customHeight="1" x14ac:dyDescent="0.2"/>
    <row r="4354" ht="26.25" customHeight="1" x14ac:dyDescent="0.2"/>
    <row r="4355" ht="26.25" customHeight="1" x14ac:dyDescent="0.2"/>
    <row r="4356" ht="26.25" customHeight="1" x14ac:dyDescent="0.2"/>
    <row r="4357" ht="26.25" customHeight="1" x14ac:dyDescent="0.2"/>
    <row r="4358" ht="26.25" customHeight="1" x14ac:dyDescent="0.2"/>
    <row r="4359" ht="26.25" customHeight="1" x14ac:dyDescent="0.2"/>
    <row r="4360" ht="26.25" customHeight="1" x14ac:dyDescent="0.2"/>
    <row r="4361" ht="26.25" customHeight="1" x14ac:dyDescent="0.2"/>
    <row r="4362" ht="26.25" customHeight="1" x14ac:dyDescent="0.2"/>
    <row r="4363" ht="26.25" customHeight="1" x14ac:dyDescent="0.2"/>
    <row r="4364" ht="26.25" customHeight="1" x14ac:dyDescent="0.2"/>
    <row r="4365" ht="26.25" customHeight="1" x14ac:dyDescent="0.2"/>
    <row r="4366" ht="26.25" customHeight="1" x14ac:dyDescent="0.2"/>
    <row r="4367" ht="26.25" customHeight="1" x14ac:dyDescent="0.2"/>
    <row r="4368" ht="26.25" customHeight="1" x14ac:dyDescent="0.2"/>
    <row r="4369" ht="26.25" customHeight="1" x14ac:dyDescent="0.2"/>
    <row r="4370" ht="26.25" customHeight="1" x14ac:dyDescent="0.2"/>
    <row r="4371" ht="26.25" customHeight="1" x14ac:dyDescent="0.2"/>
    <row r="4372" ht="26.25" customHeight="1" x14ac:dyDescent="0.2"/>
    <row r="4373" ht="26.25" customHeight="1" x14ac:dyDescent="0.2"/>
    <row r="4374" ht="26.25" customHeight="1" x14ac:dyDescent="0.2"/>
    <row r="4375" ht="26.25" customHeight="1" x14ac:dyDescent="0.2"/>
    <row r="4376" ht="26.25" customHeight="1" x14ac:dyDescent="0.2"/>
    <row r="4377" ht="26.25" customHeight="1" x14ac:dyDescent="0.2"/>
    <row r="4378" ht="26.25" customHeight="1" x14ac:dyDescent="0.2"/>
    <row r="4379" ht="26.25" customHeight="1" x14ac:dyDescent="0.2"/>
    <row r="4380" ht="26.25" customHeight="1" x14ac:dyDescent="0.2"/>
    <row r="4381" ht="26.25" customHeight="1" x14ac:dyDescent="0.2"/>
    <row r="4382" ht="26.25" customHeight="1" x14ac:dyDescent="0.2"/>
    <row r="4383" ht="26.25" customHeight="1" x14ac:dyDescent="0.2"/>
    <row r="4384" ht="26.25" customHeight="1" x14ac:dyDescent="0.2"/>
    <row r="4385" ht="26.25" customHeight="1" x14ac:dyDescent="0.2"/>
    <row r="4386" ht="26.25" customHeight="1" x14ac:dyDescent="0.2"/>
    <row r="4387" ht="26.25" customHeight="1" x14ac:dyDescent="0.2"/>
    <row r="4388" ht="26.25" customHeight="1" x14ac:dyDescent="0.2"/>
    <row r="4389" ht="26.25" customHeight="1" x14ac:dyDescent="0.2"/>
    <row r="4390" ht="26.25" customHeight="1" x14ac:dyDescent="0.2"/>
    <row r="4391" ht="26.25" customHeight="1" x14ac:dyDescent="0.2"/>
    <row r="4392" ht="26.25" customHeight="1" x14ac:dyDescent="0.2"/>
    <row r="4393" ht="26.25" customHeight="1" x14ac:dyDescent="0.2"/>
    <row r="4394" ht="26.25" customHeight="1" x14ac:dyDescent="0.2"/>
    <row r="4395" ht="26.25" customHeight="1" x14ac:dyDescent="0.2"/>
    <row r="4396" ht="26.25" customHeight="1" x14ac:dyDescent="0.2"/>
    <row r="4397" ht="26.25" customHeight="1" x14ac:dyDescent="0.2"/>
    <row r="4398" ht="26.25" customHeight="1" x14ac:dyDescent="0.2"/>
    <row r="4399" ht="26.25" customHeight="1" x14ac:dyDescent="0.2"/>
    <row r="4400" ht="26.25" customHeight="1" x14ac:dyDescent="0.2"/>
    <row r="4401" ht="26.25" customHeight="1" x14ac:dyDescent="0.2"/>
    <row r="4402" ht="26.25" customHeight="1" x14ac:dyDescent="0.2"/>
    <row r="4403" ht="26.25" customHeight="1" x14ac:dyDescent="0.2"/>
    <row r="4404" ht="26.25" customHeight="1" x14ac:dyDescent="0.2"/>
    <row r="4405" ht="26.25" customHeight="1" x14ac:dyDescent="0.2"/>
    <row r="4406" ht="26.25" customHeight="1" x14ac:dyDescent="0.2"/>
    <row r="4407" ht="26.25" customHeight="1" x14ac:dyDescent="0.2"/>
    <row r="4408" ht="26.25" customHeight="1" x14ac:dyDescent="0.2"/>
    <row r="4409" ht="26.25" customHeight="1" x14ac:dyDescent="0.2"/>
    <row r="4410" ht="26.25" customHeight="1" x14ac:dyDescent="0.2"/>
    <row r="4411" ht="26.25" customHeight="1" x14ac:dyDescent="0.2"/>
    <row r="4412" ht="26.25" customHeight="1" x14ac:dyDescent="0.2"/>
    <row r="4413" ht="26.25" customHeight="1" x14ac:dyDescent="0.2"/>
    <row r="4414" ht="26.25" customHeight="1" x14ac:dyDescent="0.2"/>
    <row r="4415" ht="26.25" customHeight="1" x14ac:dyDescent="0.2"/>
    <row r="4416" ht="26.25" customHeight="1" x14ac:dyDescent="0.2"/>
    <row r="4417" ht="26.25" customHeight="1" x14ac:dyDescent="0.2"/>
    <row r="4418" ht="26.25" customHeight="1" x14ac:dyDescent="0.2"/>
    <row r="4419" ht="26.25" customHeight="1" x14ac:dyDescent="0.2"/>
    <row r="4420" ht="26.25" customHeight="1" x14ac:dyDescent="0.2"/>
    <row r="4421" ht="26.25" customHeight="1" x14ac:dyDescent="0.2"/>
    <row r="4422" ht="26.25" customHeight="1" x14ac:dyDescent="0.2"/>
    <row r="4423" ht="26.25" customHeight="1" x14ac:dyDescent="0.2"/>
    <row r="4424" ht="26.25" customHeight="1" x14ac:dyDescent="0.2"/>
    <row r="4425" ht="26.25" customHeight="1" x14ac:dyDescent="0.2"/>
    <row r="4426" ht="26.25" customHeight="1" x14ac:dyDescent="0.2"/>
    <row r="4427" ht="26.25" customHeight="1" x14ac:dyDescent="0.2"/>
    <row r="4428" ht="26.25" customHeight="1" x14ac:dyDescent="0.2"/>
    <row r="4429" ht="26.25" customHeight="1" x14ac:dyDescent="0.2"/>
    <row r="4430" ht="26.25" customHeight="1" x14ac:dyDescent="0.2"/>
    <row r="4431" ht="26.25" customHeight="1" x14ac:dyDescent="0.2"/>
    <row r="4432" ht="26.25" customHeight="1" x14ac:dyDescent="0.2"/>
    <row r="4433" ht="26.25" customHeight="1" x14ac:dyDescent="0.2"/>
    <row r="4434" ht="26.25" customHeight="1" x14ac:dyDescent="0.2"/>
    <row r="4435" ht="26.25" customHeight="1" x14ac:dyDescent="0.2"/>
    <row r="4436" ht="26.25" customHeight="1" x14ac:dyDescent="0.2"/>
    <row r="4437" ht="26.25" customHeight="1" x14ac:dyDescent="0.2"/>
    <row r="4438" ht="26.25" customHeight="1" x14ac:dyDescent="0.2"/>
    <row r="4439" ht="26.25" customHeight="1" x14ac:dyDescent="0.2"/>
    <row r="4440" ht="26.25" customHeight="1" x14ac:dyDescent="0.2"/>
    <row r="4441" ht="26.25" customHeight="1" x14ac:dyDescent="0.2"/>
    <row r="4442" ht="26.25" customHeight="1" x14ac:dyDescent="0.2"/>
    <row r="4443" ht="26.25" customHeight="1" x14ac:dyDescent="0.2"/>
    <row r="4444" ht="26.25" customHeight="1" x14ac:dyDescent="0.2"/>
    <row r="4445" ht="26.25" customHeight="1" x14ac:dyDescent="0.2"/>
    <row r="4446" ht="26.25" customHeight="1" x14ac:dyDescent="0.2"/>
    <row r="4447" ht="26.25" customHeight="1" x14ac:dyDescent="0.2"/>
    <row r="4448" ht="26.25" customHeight="1" x14ac:dyDescent="0.2"/>
    <row r="4449" ht="26.25" customHeight="1" x14ac:dyDescent="0.2"/>
    <row r="4450" ht="26.25" customHeight="1" x14ac:dyDescent="0.2"/>
    <row r="4451" ht="26.25" customHeight="1" x14ac:dyDescent="0.2"/>
    <row r="4452" ht="26.25" customHeight="1" x14ac:dyDescent="0.2"/>
    <row r="4453" ht="26.25" customHeight="1" x14ac:dyDescent="0.2"/>
    <row r="4454" ht="26.25" customHeight="1" x14ac:dyDescent="0.2"/>
    <row r="4455" ht="26.25" customHeight="1" x14ac:dyDescent="0.2"/>
    <row r="4456" ht="26.25" customHeight="1" x14ac:dyDescent="0.2"/>
    <row r="4457" ht="26.25" customHeight="1" x14ac:dyDescent="0.2"/>
    <row r="4458" ht="26.25" customHeight="1" x14ac:dyDescent="0.2"/>
    <row r="4459" ht="26.25" customHeight="1" x14ac:dyDescent="0.2"/>
    <row r="4460" ht="26.25" customHeight="1" x14ac:dyDescent="0.2"/>
    <row r="4461" ht="26.25" customHeight="1" x14ac:dyDescent="0.2"/>
    <row r="4462" ht="26.25" customHeight="1" x14ac:dyDescent="0.2"/>
    <row r="4463" ht="26.25" customHeight="1" x14ac:dyDescent="0.2"/>
    <row r="4464" ht="26.25" customHeight="1" x14ac:dyDescent="0.2"/>
    <row r="4465" ht="26.25" customHeight="1" x14ac:dyDescent="0.2"/>
    <row r="4466" ht="26.25" customHeight="1" x14ac:dyDescent="0.2"/>
    <row r="4467" ht="26.25" customHeight="1" x14ac:dyDescent="0.2"/>
    <row r="4468" ht="26.25" customHeight="1" x14ac:dyDescent="0.2"/>
    <row r="4469" ht="26.25" customHeight="1" x14ac:dyDescent="0.2"/>
    <row r="4470" ht="26.25" customHeight="1" x14ac:dyDescent="0.2"/>
    <row r="4471" ht="26.25" customHeight="1" x14ac:dyDescent="0.2"/>
    <row r="4472" ht="26.25" customHeight="1" x14ac:dyDescent="0.2"/>
    <row r="4473" ht="26.25" customHeight="1" x14ac:dyDescent="0.2"/>
    <row r="4474" ht="26.25" customHeight="1" x14ac:dyDescent="0.2"/>
    <row r="4475" ht="26.25" customHeight="1" x14ac:dyDescent="0.2"/>
    <row r="4476" ht="26.25" customHeight="1" x14ac:dyDescent="0.2"/>
    <row r="4477" ht="26.25" customHeight="1" x14ac:dyDescent="0.2"/>
    <row r="4478" ht="26.25" customHeight="1" x14ac:dyDescent="0.2"/>
    <row r="4479" ht="26.25" customHeight="1" x14ac:dyDescent="0.2"/>
    <row r="4480" ht="26.25" customHeight="1" x14ac:dyDescent="0.2"/>
    <row r="4481" ht="26.25" customHeight="1" x14ac:dyDescent="0.2"/>
    <row r="4482" ht="26.25" customHeight="1" x14ac:dyDescent="0.2"/>
    <row r="4483" ht="26.25" customHeight="1" x14ac:dyDescent="0.2"/>
    <row r="4484" ht="26.25" customHeight="1" x14ac:dyDescent="0.2"/>
    <row r="4485" ht="26.25" customHeight="1" x14ac:dyDescent="0.2"/>
    <row r="4486" ht="26.25" customHeight="1" x14ac:dyDescent="0.2"/>
    <row r="4487" ht="26.25" customHeight="1" x14ac:dyDescent="0.2"/>
    <row r="4488" ht="26.25" customHeight="1" x14ac:dyDescent="0.2"/>
    <row r="4489" ht="26.25" customHeight="1" x14ac:dyDescent="0.2"/>
    <row r="4490" ht="26.25" customHeight="1" x14ac:dyDescent="0.2"/>
    <row r="4491" ht="26.25" customHeight="1" x14ac:dyDescent="0.2"/>
    <row r="4492" ht="26.25" customHeight="1" x14ac:dyDescent="0.2"/>
    <row r="4493" ht="26.25" customHeight="1" x14ac:dyDescent="0.2"/>
    <row r="4494" ht="26.25" customHeight="1" x14ac:dyDescent="0.2"/>
    <row r="4495" ht="26.25" customHeight="1" x14ac:dyDescent="0.2"/>
    <row r="4496" ht="26.25" customHeight="1" x14ac:dyDescent="0.2"/>
    <row r="4497" ht="26.25" customHeight="1" x14ac:dyDescent="0.2"/>
    <row r="4498" ht="26.25" customHeight="1" x14ac:dyDescent="0.2"/>
    <row r="4499" ht="26.25" customHeight="1" x14ac:dyDescent="0.2"/>
    <row r="4500" ht="26.25" customHeight="1" x14ac:dyDescent="0.2"/>
    <row r="4501" ht="26.25" customHeight="1" x14ac:dyDescent="0.2"/>
    <row r="4502" ht="26.25" customHeight="1" x14ac:dyDescent="0.2"/>
    <row r="4503" ht="26.25" customHeight="1" x14ac:dyDescent="0.2"/>
    <row r="4504" ht="26.25" customHeight="1" x14ac:dyDescent="0.2"/>
    <row r="4505" ht="26.25" customHeight="1" x14ac:dyDescent="0.2"/>
    <row r="4506" ht="26.25" customHeight="1" x14ac:dyDescent="0.2"/>
    <row r="4507" ht="26.25" customHeight="1" x14ac:dyDescent="0.2"/>
    <row r="4508" ht="26.25" customHeight="1" x14ac:dyDescent="0.2"/>
    <row r="4509" ht="26.25" customHeight="1" x14ac:dyDescent="0.2"/>
    <row r="4510" ht="26.25" customHeight="1" x14ac:dyDescent="0.2"/>
    <row r="4511" ht="26.25" customHeight="1" x14ac:dyDescent="0.2"/>
    <row r="4512" ht="26.25" customHeight="1" x14ac:dyDescent="0.2"/>
    <row r="4513" ht="26.25" customHeight="1" x14ac:dyDescent="0.2"/>
    <row r="4514" ht="26.25" customHeight="1" x14ac:dyDescent="0.2"/>
    <row r="4515" ht="26.25" customHeight="1" x14ac:dyDescent="0.2"/>
    <row r="4516" ht="26.25" customHeight="1" x14ac:dyDescent="0.2"/>
    <row r="4517" ht="26.25" customHeight="1" x14ac:dyDescent="0.2"/>
    <row r="4518" ht="26.25" customHeight="1" x14ac:dyDescent="0.2"/>
    <row r="4519" ht="26.25" customHeight="1" x14ac:dyDescent="0.2"/>
    <row r="4520" ht="26.25" customHeight="1" x14ac:dyDescent="0.2"/>
    <row r="4521" ht="26.25" customHeight="1" x14ac:dyDescent="0.2"/>
    <row r="4522" ht="26.25" customHeight="1" x14ac:dyDescent="0.2"/>
    <row r="4523" ht="26.25" customHeight="1" x14ac:dyDescent="0.2"/>
    <row r="4524" ht="26.25" customHeight="1" x14ac:dyDescent="0.2"/>
    <row r="4525" ht="26.25" customHeight="1" x14ac:dyDescent="0.2"/>
    <row r="4526" ht="26.25" customHeight="1" x14ac:dyDescent="0.2"/>
    <row r="4527" ht="26.25" customHeight="1" x14ac:dyDescent="0.2"/>
    <row r="4528" ht="26.25" customHeight="1" x14ac:dyDescent="0.2"/>
    <row r="4529" ht="26.25" customHeight="1" x14ac:dyDescent="0.2"/>
    <row r="4530" ht="26.25" customHeight="1" x14ac:dyDescent="0.2"/>
    <row r="4531" ht="26.25" customHeight="1" x14ac:dyDescent="0.2"/>
    <row r="4532" ht="26.25" customHeight="1" x14ac:dyDescent="0.2"/>
    <row r="4533" ht="26.25" customHeight="1" x14ac:dyDescent="0.2"/>
    <row r="4534" ht="26.25" customHeight="1" x14ac:dyDescent="0.2"/>
    <row r="4535" ht="26.25" customHeight="1" x14ac:dyDescent="0.2"/>
    <row r="4536" ht="26.25" customHeight="1" x14ac:dyDescent="0.2"/>
    <row r="4537" ht="26.25" customHeight="1" x14ac:dyDescent="0.2"/>
    <row r="4538" ht="26.25" customHeight="1" x14ac:dyDescent="0.2"/>
    <row r="4539" ht="26.25" customHeight="1" x14ac:dyDescent="0.2"/>
    <row r="4540" ht="26.25" customHeight="1" x14ac:dyDescent="0.2"/>
    <row r="4541" ht="26.25" customHeight="1" x14ac:dyDescent="0.2"/>
    <row r="4542" ht="26.25" customHeight="1" x14ac:dyDescent="0.2"/>
    <row r="4543" ht="26.25" customHeight="1" x14ac:dyDescent="0.2"/>
    <row r="4544" ht="26.25" customHeight="1" x14ac:dyDescent="0.2"/>
    <row r="4545" ht="26.25" customHeight="1" x14ac:dyDescent="0.2"/>
    <row r="4546" ht="26.25" customHeight="1" x14ac:dyDescent="0.2"/>
    <row r="4547" ht="26.25" customHeight="1" x14ac:dyDescent="0.2"/>
    <row r="4548" ht="26.25" customHeight="1" x14ac:dyDescent="0.2"/>
    <row r="4549" ht="26.25" customHeight="1" x14ac:dyDescent="0.2"/>
    <row r="4550" ht="26.25" customHeight="1" x14ac:dyDescent="0.2"/>
    <row r="4551" ht="26.25" customHeight="1" x14ac:dyDescent="0.2"/>
    <row r="4552" ht="26.25" customHeight="1" x14ac:dyDescent="0.2"/>
    <row r="4553" ht="26.25" customHeight="1" x14ac:dyDescent="0.2"/>
    <row r="4554" ht="26.25" customHeight="1" x14ac:dyDescent="0.2"/>
    <row r="4555" ht="26.25" customHeight="1" x14ac:dyDescent="0.2"/>
    <row r="4556" ht="26.25" customHeight="1" x14ac:dyDescent="0.2"/>
    <row r="4557" ht="26.25" customHeight="1" x14ac:dyDescent="0.2"/>
    <row r="4558" ht="26.25" customHeight="1" x14ac:dyDescent="0.2"/>
    <row r="4559" ht="26.25" customHeight="1" x14ac:dyDescent="0.2"/>
    <row r="4560" ht="26.25" customHeight="1" x14ac:dyDescent="0.2"/>
    <row r="4561" ht="26.25" customHeight="1" x14ac:dyDescent="0.2"/>
    <row r="4562" ht="26.25" customHeight="1" x14ac:dyDescent="0.2"/>
    <row r="4563" ht="26.25" customHeight="1" x14ac:dyDescent="0.2"/>
    <row r="4564" ht="26.25" customHeight="1" x14ac:dyDescent="0.2"/>
    <row r="4565" ht="26.25" customHeight="1" x14ac:dyDescent="0.2"/>
    <row r="4566" ht="26.25" customHeight="1" x14ac:dyDescent="0.2"/>
    <row r="4567" ht="26.25" customHeight="1" x14ac:dyDescent="0.2"/>
    <row r="4568" ht="26.25" customHeight="1" x14ac:dyDescent="0.2"/>
    <row r="4569" ht="26.25" customHeight="1" x14ac:dyDescent="0.2"/>
    <row r="4570" ht="26.25" customHeight="1" x14ac:dyDescent="0.2"/>
    <row r="4571" ht="26.25" customHeight="1" x14ac:dyDescent="0.2"/>
    <row r="4572" ht="26.25" customHeight="1" x14ac:dyDescent="0.2"/>
    <row r="4573" ht="26.25" customHeight="1" x14ac:dyDescent="0.2"/>
    <row r="4574" ht="26.25" customHeight="1" x14ac:dyDescent="0.2"/>
    <row r="4575" ht="26.25" customHeight="1" x14ac:dyDescent="0.2"/>
    <row r="4576" ht="26.25" customHeight="1" x14ac:dyDescent="0.2"/>
    <row r="4577" ht="26.25" customHeight="1" x14ac:dyDescent="0.2"/>
    <row r="4578" ht="26.25" customHeight="1" x14ac:dyDescent="0.2"/>
    <row r="4579" ht="26.25" customHeight="1" x14ac:dyDescent="0.2"/>
    <row r="4580" ht="26.25" customHeight="1" x14ac:dyDescent="0.2"/>
    <row r="4581" ht="26.25" customHeight="1" x14ac:dyDescent="0.2"/>
    <row r="4582" ht="26.25" customHeight="1" x14ac:dyDescent="0.2"/>
    <row r="4583" ht="26.25" customHeight="1" x14ac:dyDescent="0.2"/>
    <row r="4584" ht="26.25" customHeight="1" x14ac:dyDescent="0.2"/>
    <row r="4585" ht="26.25" customHeight="1" x14ac:dyDescent="0.2"/>
    <row r="4586" ht="26.25" customHeight="1" x14ac:dyDescent="0.2"/>
    <row r="4587" ht="26.25" customHeight="1" x14ac:dyDescent="0.2"/>
    <row r="4588" ht="26.25" customHeight="1" x14ac:dyDescent="0.2"/>
    <row r="4589" ht="26.25" customHeight="1" x14ac:dyDescent="0.2"/>
    <row r="4590" ht="26.25" customHeight="1" x14ac:dyDescent="0.2"/>
    <row r="4591" ht="26.25" customHeight="1" x14ac:dyDescent="0.2"/>
    <row r="4592" ht="26.25" customHeight="1" x14ac:dyDescent="0.2"/>
    <row r="4593" ht="26.25" customHeight="1" x14ac:dyDescent="0.2"/>
    <row r="4594" ht="26.25" customHeight="1" x14ac:dyDescent="0.2"/>
    <row r="4595" ht="26.25" customHeight="1" x14ac:dyDescent="0.2"/>
    <row r="4596" ht="26.25" customHeight="1" x14ac:dyDescent="0.2"/>
    <row r="4597" ht="26.25" customHeight="1" x14ac:dyDescent="0.2"/>
    <row r="4598" ht="26.25" customHeight="1" x14ac:dyDescent="0.2"/>
    <row r="4599" ht="26.25" customHeight="1" x14ac:dyDescent="0.2"/>
    <row r="4600" ht="26.25" customHeight="1" x14ac:dyDescent="0.2"/>
    <row r="4601" ht="26.25" customHeight="1" x14ac:dyDescent="0.2"/>
    <row r="4602" ht="26.25" customHeight="1" x14ac:dyDescent="0.2"/>
    <row r="4603" ht="26.25" customHeight="1" x14ac:dyDescent="0.2"/>
    <row r="4604" ht="26.25" customHeight="1" x14ac:dyDescent="0.2"/>
    <row r="4605" ht="26.25" customHeight="1" x14ac:dyDescent="0.2"/>
    <row r="4606" ht="26.25" customHeight="1" x14ac:dyDescent="0.2"/>
    <row r="4607" ht="26.25" customHeight="1" x14ac:dyDescent="0.2"/>
    <row r="4608" ht="26.25" customHeight="1" x14ac:dyDescent="0.2"/>
    <row r="4609" ht="26.25" customHeight="1" x14ac:dyDescent="0.2"/>
    <row r="4610" ht="26.25" customHeight="1" x14ac:dyDescent="0.2"/>
    <row r="4611" ht="26.25" customHeight="1" x14ac:dyDescent="0.2"/>
    <row r="4612" ht="26.25" customHeight="1" x14ac:dyDescent="0.2"/>
    <row r="4613" ht="26.25" customHeight="1" x14ac:dyDescent="0.2"/>
    <row r="4614" ht="26.25" customHeight="1" x14ac:dyDescent="0.2"/>
    <row r="4615" ht="26.25" customHeight="1" x14ac:dyDescent="0.2"/>
    <row r="4616" ht="26.25" customHeight="1" x14ac:dyDescent="0.2"/>
    <row r="4617" ht="26.25" customHeight="1" x14ac:dyDescent="0.2"/>
    <row r="4618" ht="26.25" customHeight="1" x14ac:dyDescent="0.2"/>
    <row r="4619" ht="26.25" customHeight="1" x14ac:dyDescent="0.2"/>
    <row r="4620" ht="26.25" customHeight="1" x14ac:dyDescent="0.2"/>
    <row r="4621" ht="26.25" customHeight="1" x14ac:dyDescent="0.2"/>
    <row r="4622" ht="26.25" customHeight="1" x14ac:dyDescent="0.2"/>
    <row r="4623" ht="26.25" customHeight="1" x14ac:dyDescent="0.2"/>
    <row r="4624" ht="26.25" customHeight="1" x14ac:dyDescent="0.2"/>
    <row r="4625" ht="26.25" customHeight="1" x14ac:dyDescent="0.2"/>
    <row r="4626" ht="26.25" customHeight="1" x14ac:dyDescent="0.2"/>
    <row r="4627" ht="26.25" customHeight="1" x14ac:dyDescent="0.2"/>
    <row r="4628" ht="26.25" customHeight="1" x14ac:dyDescent="0.2"/>
    <row r="4629" ht="26.25" customHeight="1" x14ac:dyDescent="0.2"/>
    <row r="4630" ht="26.25" customHeight="1" x14ac:dyDescent="0.2"/>
    <row r="4631" ht="26.25" customHeight="1" x14ac:dyDescent="0.2"/>
    <row r="4632" ht="26.25" customHeight="1" x14ac:dyDescent="0.2"/>
    <row r="4633" ht="26.25" customHeight="1" x14ac:dyDescent="0.2"/>
    <row r="4634" ht="26.25" customHeight="1" x14ac:dyDescent="0.2"/>
    <row r="4635" ht="26.25" customHeight="1" x14ac:dyDescent="0.2"/>
    <row r="4636" ht="26.25" customHeight="1" x14ac:dyDescent="0.2"/>
    <row r="4637" ht="26.25" customHeight="1" x14ac:dyDescent="0.2"/>
    <row r="4638" ht="26.25" customHeight="1" x14ac:dyDescent="0.2"/>
    <row r="4639" ht="26.25" customHeight="1" x14ac:dyDescent="0.2"/>
    <row r="4640" ht="26.25" customHeight="1" x14ac:dyDescent="0.2"/>
    <row r="4641" ht="26.25" customHeight="1" x14ac:dyDescent="0.2"/>
    <row r="4642" ht="26.25" customHeight="1" x14ac:dyDescent="0.2"/>
    <row r="4643" ht="26.25" customHeight="1" x14ac:dyDescent="0.2"/>
    <row r="4644" ht="26.25" customHeight="1" x14ac:dyDescent="0.2"/>
    <row r="4645" ht="26.25" customHeight="1" x14ac:dyDescent="0.2"/>
    <row r="4646" ht="26.25" customHeight="1" x14ac:dyDescent="0.2"/>
    <row r="4647" ht="26.25" customHeight="1" x14ac:dyDescent="0.2"/>
    <row r="4648" ht="26.25" customHeight="1" x14ac:dyDescent="0.2"/>
    <row r="4649" ht="26.25" customHeight="1" x14ac:dyDescent="0.2"/>
    <row r="4650" ht="26.25" customHeight="1" x14ac:dyDescent="0.2"/>
    <row r="4651" ht="26.25" customHeight="1" x14ac:dyDescent="0.2"/>
    <row r="4652" ht="26.25" customHeight="1" x14ac:dyDescent="0.2"/>
    <row r="4653" ht="26.25" customHeight="1" x14ac:dyDescent="0.2"/>
    <row r="4654" ht="26.25" customHeight="1" x14ac:dyDescent="0.2"/>
    <row r="4655" ht="26.25" customHeight="1" x14ac:dyDescent="0.2"/>
    <row r="4656" ht="26.25" customHeight="1" x14ac:dyDescent="0.2"/>
    <row r="4657" ht="26.25" customHeight="1" x14ac:dyDescent="0.2"/>
    <row r="4658" ht="26.25" customHeight="1" x14ac:dyDescent="0.2"/>
    <row r="4659" ht="26.25" customHeight="1" x14ac:dyDescent="0.2"/>
    <row r="4660" ht="26.25" customHeight="1" x14ac:dyDescent="0.2"/>
    <row r="4661" ht="26.25" customHeight="1" x14ac:dyDescent="0.2"/>
    <row r="4662" ht="26.25" customHeight="1" x14ac:dyDescent="0.2"/>
    <row r="4663" ht="26.25" customHeight="1" x14ac:dyDescent="0.2"/>
    <row r="4664" ht="26.25" customHeight="1" x14ac:dyDescent="0.2"/>
    <row r="4665" ht="26.25" customHeight="1" x14ac:dyDescent="0.2"/>
    <row r="4666" ht="26.25" customHeight="1" x14ac:dyDescent="0.2"/>
    <row r="4667" ht="26.25" customHeight="1" x14ac:dyDescent="0.2"/>
    <row r="4668" ht="26.25" customHeight="1" x14ac:dyDescent="0.2"/>
    <row r="4669" ht="26.25" customHeight="1" x14ac:dyDescent="0.2"/>
    <row r="4670" ht="26.25" customHeight="1" x14ac:dyDescent="0.2"/>
    <row r="4671" ht="26.25" customHeight="1" x14ac:dyDescent="0.2"/>
    <row r="4672" ht="26.25" customHeight="1" x14ac:dyDescent="0.2"/>
    <row r="4673" ht="26.25" customHeight="1" x14ac:dyDescent="0.2"/>
    <row r="4674" ht="26.25" customHeight="1" x14ac:dyDescent="0.2"/>
    <row r="4675" ht="26.25" customHeight="1" x14ac:dyDescent="0.2"/>
    <row r="4676" ht="26.25" customHeight="1" x14ac:dyDescent="0.2"/>
    <row r="4677" ht="26.25" customHeight="1" x14ac:dyDescent="0.2"/>
    <row r="4678" ht="26.25" customHeight="1" x14ac:dyDescent="0.2"/>
    <row r="4679" ht="26.25" customHeight="1" x14ac:dyDescent="0.2"/>
    <row r="4680" ht="26.25" customHeight="1" x14ac:dyDescent="0.2"/>
    <row r="4681" ht="26.25" customHeight="1" x14ac:dyDescent="0.2"/>
    <row r="4682" ht="26.25" customHeight="1" x14ac:dyDescent="0.2"/>
    <row r="4683" ht="26.25" customHeight="1" x14ac:dyDescent="0.2"/>
    <row r="4684" ht="26.25" customHeight="1" x14ac:dyDescent="0.2"/>
    <row r="4685" ht="26.25" customHeight="1" x14ac:dyDescent="0.2"/>
    <row r="4686" ht="26.25" customHeight="1" x14ac:dyDescent="0.2"/>
    <row r="4687" ht="26.25" customHeight="1" x14ac:dyDescent="0.2"/>
    <row r="4688" ht="26.25" customHeight="1" x14ac:dyDescent="0.2"/>
    <row r="4689" ht="26.25" customHeight="1" x14ac:dyDescent="0.2"/>
    <row r="4690" ht="26.25" customHeight="1" x14ac:dyDescent="0.2"/>
    <row r="4691" ht="26.25" customHeight="1" x14ac:dyDescent="0.2"/>
    <row r="4692" ht="26.25" customHeight="1" x14ac:dyDescent="0.2"/>
    <row r="4693" ht="26.25" customHeight="1" x14ac:dyDescent="0.2"/>
    <row r="4694" ht="26.25" customHeight="1" x14ac:dyDescent="0.2"/>
    <row r="4695" ht="26.25" customHeight="1" x14ac:dyDescent="0.2"/>
    <row r="4696" ht="26.25" customHeight="1" x14ac:dyDescent="0.2"/>
    <row r="4697" ht="26.25" customHeight="1" x14ac:dyDescent="0.2"/>
    <row r="4698" ht="26.25" customHeight="1" x14ac:dyDescent="0.2"/>
    <row r="4699" ht="26.25" customHeight="1" x14ac:dyDescent="0.2"/>
    <row r="4700" ht="26.25" customHeight="1" x14ac:dyDescent="0.2"/>
    <row r="4701" ht="26.25" customHeight="1" x14ac:dyDescent="0.2"/>
    <row r="4702" ht="26.25" customHeight="1" x14ac:dyDescent="0.2"/>
    <row r="4703" ht="26.25" customHeight="1" x14ac:dyDescent="0.2"/>
    <row r="4704" ht="26.25" customHeight="1" x14ac:dyDescent="0.2"/>
    <row r="4705" ht="26.25" customHeight="1" x14ac:dyDescent="0.2"/>
    <row r="4706" ht="26.25" customHeight="1" x14ac:dyDescent="0.2"/>
    <row r="4707" ht="26.25" customHeight="1" x14ac:dyDescent="0.2"/>
    <row r="4708" ht="26.25" customHeight="1" x14ac:dyDescent="0.2"/>
    <row r="4709" ht="26.25" customHeight="1" x14ac:dyDescent="0.2"/>
    <row r="4710" ht="26.25" customHeight="1" x14ac:dyDescent="0.2"/>
    <row r="4711" ht="26.25" customHeight="1" x14ac:dyDescent="0.2"/>
    <row r="4712" ht="26.25" customHeight="1" x14ac:dyDescent="0.2"/>
    <row r="4713" ht="26.25" customHeight="1" x14ac:dyDescent="0.2"/>
    <row r="4714" ht="26.25" customHeight="1" x14ac:dyDescent="0.2"/>
    <row r="4715" ht="26.25" customHeight="1" x14ac:dyDescent="0.2"/>
    <row r="4716" ht="26.25" customHeight="1" x14ac:dyDescent="0.2"/>
    <row r="4717" ht="26.25" customHeight="1" x14ac:dyDescent="0.2"/>
    <row r="4718" ht="26.25" customHeight="1" x14ac:dyDescent="0.2"/>
    <row r="4719" ht="26.25" customHeight="1" x14ac:dyDescent="0.2"/>
    <row r="4720" ht="26.25" customHeight="1" x14ac:dyDescent="0.2"/>
    <row r="4721" ht="26.25" customHeight="1" x14ac:dyDescent="0.2"/>
    <row r="4722" ht="26.25" customHeight="1" x14ac:dyDescent="0.2"/>
    <row r="4723" ht="26.25" customHeight="1" x14ac:dyDescent="0.2"/>
    <row r="4724" ht="26.25" customHeight="1" x14ac:dyDescent="0.2"/>
    <row r="4725" ht="26.25" customHeight="1" x14ac:dyDescent="0.2"/>
    <row r="4726" ht="26.25" customHeight="1" x14ac:dyDescent="0.2"/>
    <row r="4727" ht="26.25" customHeight="1" x14ac:dyDescent="0.2"/>
    <row r="4728" ht="26.25" customHeight="1" x14ac:dyDescent="0.2"/>
    <row r="4729" ht="26.25" customHeight="1" x14ac:dyDescent="0.2"/>
    <row r="4730" ht="26.25" customHeight="1" x14ac:dyDescent="0.2"/>
    <row r="4731" ht="26.25" customHeight="1" x14ac:dyDescent="0.2"/>
    <row r="4732" ht="26.25" customHeight="1" x14ac:dyDescent="0.2"/>
    <row r="4733" ht="26.25" customHeight="1" x14ac:dyDescent="0.2"/>
    <row r="4734" ht="26.25" customHeight="1" x14ac:dyDescent="0.2"/>
    <row r="4735" ht="26.25" customHeight="1" x14ac:dyDescent="0.2"/>
    <row r="4736" ht="26.25" customHeight="1" x14ac:dyDescent="0.2"/>
    <row r="4737" ht="26.25" customHeight="1" x14ac:dyDescent="0.2"/>
    <row r="4738" ht="26.25" customHeight="1" x14ac:dyDescent="0.2"/>
    <row r="4739" ht="26.25" customHeight="1" x14ac:dyDescent="0.2"/>
    <row r="4740" ht="26.25" customHeight="1" x14ac:dyDescent="0.2"/>
    <row r="4741" ht="26.25" customHeight="1" x14ac:dyDescent="0.2"/>
    <row r="4742" ht="26.25" customHeight="1" x14ac:dyDescent="0.2"/>
    <row r="4743" ht="26.25" customHeight="1" x14ac:dyDescent="0.2"/>
    <row r="4744" ht="26.25" customHeight="1" x14ac:dyDescent="0.2"/>
    <row r="4745" ht="26.25" customHeight="1" x14ac:dyDescent="0.2"/>
    <row r="4746" ht="26.25" customHeight="1" x14ac:dyDescent="0.2"/>
    <row r="4747" ht="26.25" customHeight="1" x14ac:dyDescent="0.2"/>
    <row r="4748" ht="26.25" customHeight="1" x14ac:dyDescent="0.2"/>
    <row r="4749" ht="26.25" customHeight="1" x14ac:dyDescent="0.2"/>
    <row r="4750" ht="26.25" customHeight="1" x14ac:dyDescent="0.2"/>
    <row r="4751" ht="26.25" customHeight="1" x14ac:dyDescent="0.2"/>
    <row r="4752" ht="26.25" customHeight="1" x14ac:dyDescent="0.2"/>
    <row r="4753" ht="26.25" customHeight="1" x14ac:dyDescent="0.2"/>
    <row r="4754" ht="26.25" customHeight="1" x14ac:dyDescent="0.2"/>
    <row r="4755" ht="26.25" customHeight="1" x14ac:dyDescent="0.2"/>
    <row r="4756" ht="26.25" customHeight="1" x14ac:dyDescent="0.2"/>
    <row r="4757" ht="26.25" customHeight="1" x14ac:dyDescent="0.2"/>
    <row r="4758" ht="26.25" customHeight="1" x14ac:dyDescent="0.2"/>
    <row r="4759" ht="26.25" customHeight="1" x14ac:dyDescent="0.2"/>
    <row r="4760" ht="26.25" customHeight="1" x14ac:dyDescent="0.2"/>
    <row r="4761" ht="26.25" customHeight="1" x14ac:dyDescent="0.2"/>
    <row r="4762" ht="26.25" customHeight="1" x14ac:dyDescent="0.2"/>
    <row r="4763" ht="26.25" customHeight="1" x14ac:dyDescent="0.2"/>
    <row r="4764" ht="26.25" customHeight="1" x14ac:dyDescent="0.2"/>
    <row r="4765" ht="26.25" customHeight="1" x14ac:dyDescent="0.2"/>
    <row r="4766" ht="26.25" customHeight="1" x14ac:dyDescent="0.2"/>
    <row r="4767" ht="26.25" customHeight="1" x14ac:dyDescent="0.2"/>
    <row r="4768" ht="26.25" customHeight="1" x14ac:dyDescent="0.2"/>
    <row r="4769" ht="26.25" customHeight="1" x14ac:dyDescent="0.2"/>
    <row r="4770" ht="26.25" customHeight="1" x14ac:dyDescent="0.2"/>
    <row r="4771" ht="26.25" customHeight="1" x14ac:dyDescent="0.2"/>
    <row r="4772" ht="26.25" customHeight="1" x14ac:dyDescent="0.2"/>
    <row r="4773" ht="26.25" customHeight="1" x14ac:dyDescent="0.2"/>
    <row r="4774" ht="26.25" customHeight="1" x14ac:dyDescent="0.2"/>
    <row r="4775" ht="26.25" customHeight="1" x14ac:dyDescent="0.2"/>
    <row r="4776" ht="26.25" customHeight="1" x14ac:dyDescent="0.2"/>
    <row r="4777" ht="26.25" customHeight="1" x14ac:dyDescent="0.2"/>
    <row r="4778" ht="26.25" customHeight="1" x14ac:dyDescent="0.2"/>
    <row r="4779" ht="26.25" customHeight="1" x14ac:dyDescent="0.2"/>
    <row r="4780" ht="26.25" customHeight="1" x14ac:dyDescent="0.2"/>
    <row r="4781" ht="26.25" customHeight="1" x14ac:dyDescent="0.2"/>
    <row r="4782" ht="26.25" customHeight="1" x14ac:dyDescent="0.2"/>
    <row r="4783" ht="26.25" customHeight="1" x14ac:dyDescent="0.2"/>
    <row r="4784" ht="26.25" customHeight="1" x14ac:dyDescent="0.2"/>
    <row r="4785" ht="26.25" customHeight="1" x14ac:dyDescent="0.2"/>
    <row r="4786" ht="26.25" customHeight="1" x14ac:dyDescent="0.2"/>
    <row r="4787" ht="26.25" customHeight="1" x14ac:dyDescent="0.2"/>
    <row r="4788" ht="26.25" customHeight="1" x14ac:dyDescent="0.2"/>
    <row r="4789" ht="26.25" customHeight="1" x14ac:dyDescent="0.2"/>
    <row r="4790" ht="26.25" customHeight="1" x14ac:dyDescent="0.2"/>
    <row r="4791" ht="26.25" customHeight="1" x14ac:dyDescent="0.2"/>
    <row r="4792" ht="26.25" customHeight="1" x14ac:dyDescent="0.2"/>
    <row r="4793" ht="26.25" customHeight="1" x14ac:dyDescent="0.2"/>
    <row r="4794" ht="26.25" customHeight="1" x14ac:dyDescent="0.2"/>
    <row r="4795" ht="26.25" customHeight="1" x14ac:dyDescent="0.2"/>
    <row r="4796" ht="26.25" customHeight="1" x14ac:dyDescent="0.2"/>
    <row r="4797" ht="26.25" customHeight="1" x14ac:dyDescent="0.2"/>
    <row r="4798" ht="26.25" customHeight="1" x14ac:dyDescent="0.2"/>
    <row r="4799" ht="26.25" customHeight="1" x14ac:dyDescent="0.2"/>
    <row r="4800" ht="26.25" customHeight="1" x14ac:dyDescent="0.2"/>
    <row r="4801" ht="26.25" customHeight="1" x14ac:dyDescent="0.2"/>
    <row r="4802" ht="26.25" customHeight="1" x14ac:dyDescent="0.2"/>
    <row r="4803" ht="26.25" customHeight="1" x14ac:dyDescent="0.2"/>
    <row r="4804" ht="26.25" customHeight="1" x14ac:dyDescent="0.2"/>
    <row r="4805" ht="26.25" customHeight="1" x14ac:dyDescent="0.2"/>
    <row r="4806" ht="26.25" customHeight="1" x14ac:dyDescent="0.2"/>
    <row r="4807" ht="26.25" customHeight="1" x14ac:dyDescent="0.2"/>
    <row r="4808" ht="26.25" customHeight="1" x14ac:dyDescent="0.2"/>
    <row r="4809" ht="26.25" customHeight="1" x14ac:dyDescent="0.2"/>
    <row r="4810" ht="26.25" customHeight="1" x14ac:dyDescent="0.2"/>
    <row r="4811" ht="26.25" customHeight="1" x14ac:dyDescent="0.2"/>
    <row r="4812" ht="26.25" customHeight="1" x14ac:dyDescent="0.2"/>
    <row r="4813" ht="26.25" customHeight="1" x14ac:dyDescent="0.2"/>
    <row r="4814" ht="26.25" customHeight="1" x14ac:dyDescent="0.2"/>
    <row r="4815" ht="26.25" customHeight="1" x14ac:dyDescent="0.2"/>
    <row r="4816" ht="26.25" customHeight="1" x14ac:dyDescent="0.2"/>
    <row r="4817" ht="26.25" customHeight="1" x14ac:dyDescent="0.2"/>
    <row r="4818" ht="26.25" customHeight="1" x14ac:dyDescent="0.2"/>
    <row r="4819" ht="26.25" customHeight="1" x14ac:dyDescent="0.2"/>
    <row r="4820" ht="26.25" customHeight="1" x14ac:dyDescent="0.2"/>
    <row r="4821" ht="26.25" customHeight="1" x14ac:dyDescent="0.2"/>
    <row r="4822" ht="26.25" customHeight="1" x14ac:dyDescent="0.2"/>
    <row r="4823" ht="26.25" customHeight="1" x14ac:dyDescent="0.2"/>
    <row r="4824" ht="26.25" customHeight="1" x14ac:dyDescent="0.2"/>
    <row r="4825" ht="26.25" customHeight="1" x14ac:dyDescent="0.2"/>
    <row r="4826" ht="26.25" customHeight="1" x14ac:dyDescent="0.2"/>
    <row r="4827" ht="26.25" customHeight="1" x14ac:dyDescent="0.2"/>
    <row r="4828" ht="26.25" customHeight="1" x14ac:dyDescent="0.2"/>
    <row r="4829" ht="26.25" customHeight="1" x14ac:dyDescent="0.2"/>
    <row r="4830" ht="26.25" customHeight="1" x14ac:dyDescent="0.2"/>
    <row r="4831" ht="26.25" customHeight="1" x14ac:dyDescent="0.2"/>
    <row r="4832" ht="26.25" customHeight="1" x14ac:dyDescent="0.2"/>
    <row r="4833" ht="26.25" customHeight="1" x14ac:dyDescent="0.2"/>
    <row r="4834" ht="26.25" customHeight="1" x14ac:dyDescent="0.2"/>
    <row r="4835" ht="26.25" customHeight="1" x14ac:dyDescent="0.2"/>
    <row r="4836" ht="26.25" customHeight="1" x14ac:dyDescent="0.2"/>
    <row r="4837" ht="26.25" customHeight="1" x14ac:dyDescent="0.2"/>
    <row r="4838" ht="26.25" customHeight="1" x14ac:dyDescent="0.2"/>
    <row r="4839" ht="26.25" customHeight="1" x14ac:dyDescent="0.2"/>
    <row r="4840" ht="26.25" customHeight="1" x14ac:dyDescent="0.2"/>
    <row r="4841" ht="26.25" customHeight="1" x14ac:dyDescent="0.2"/>
    <row r="4842" ht="26.25" customHeight="1" x14ac:dyDescent="0.2"/>
    <row r="4843" ht="26.25" customHeight="1" x14ac:dyDescent="0.2"/>
    <row r="4844" ht="26.25" customHeight="1" x14ac:dyDescent="0.2"/>
    <row r="4845" ht="26.25" customHeight="1" x14ac:dyDescent="0.2"/>
    <row r="4846" ht="26.25" customHeight="1" x14ac:dyDescent="0.2"/>
    <row r="4847" ht="26.25" customHeight="1" x14ac:dyDescent="0.2"/>
    <row r="4848" ht="26.25" customHeight="1" x14ac:dyDescent="0.2"/>
    <row r="4849" ht="26.25" customHeight="1" x14ac:dyDescent="0.2"/>
    <row r="4850" ht="26.25" customHeight="1" x14ac:dyDescent="0.2"/>
    <row r="4851" ht="26.25" customHeight="1" x14ac:dyDescent="0.2"/>
    <row r="4852" ht="26.25" customHeight="1" x14ac:dyDescent="0.2"/>
    <row r="4853" ht="26.25" customHeight="1" x14ac:dyDescent="0.2"/>
    <row r="4854" ht="26.25" customHeight="1" x14ac:dyDescent="0.2"/>
    <row r="4855" ht="26.25" customHeight="1" x14ac:dyDescent="0.2"/>
    <row r="4856" ht="26.25" customHeight="1" x14ac:dyDescent="0.2"/>
    <row r="4857" ht="26.25" customHeight="1" x14ac:dyDescent="0.2"/>
    <row r="4858" ht="26.25" customHeight="1" x14ac:dyDescent="0.2"/>
    <row r="4859" ht="26.25" customHeight="1" x14ac:dyDescent="0.2"/>
    <row r="4860" ht="26.25" customHeight="1" x14ac:dyDescent="0.2"/>
    <row r="4861" ht="26.25" customHeight="1" x14ac:dyDescent="0.2"/>
    <row r="4862" ht="26.25" customHeight="1" x14ac:dyDescent="0.2"/>
    <row r="4863" ht="26.25" customHeight="1" x14ac:dyDescent="0.2"/>
    <row r="4864" ht="26.25" customHeight="1" x14ac:dyDescent="0.2"/>
    <row r="4865" ht="26.25" customHeight="1" x14ac:dyDescent="0.2"/>
    <row r="4866" ht="26.25" customHeight="1" x14ac:dyDescent="0.2"/>
    <row r="4867" ht="26.25" customHeight="1" x14ac:dyDescent="0.2"/>
    <row r="4868" ht="26.25" customHeight="1" x14ac:dyDescent="0.2"/>
    <row r="4869" ht="26.25" customHeight="1" x14ac:dyDescent="0.2"/>
    <row r="4870" ht="26.25" customHeight="1" x14ac:dyDescent="0.2"/>
    <row r="4871" ht="26.25" customHeight="1" x14ac:dyDescent="0.2"/>
    <row r="4872" ht="26.25" customHeight="1" x14ac:dyDescent="0.2"/>
    <row r="4873" ht="26.25" customHeight="1" x14ac:dyDescent="0.2"/>
    <row r="4874" ht="26.25" customHeight="1" x14ac:dyDescent="0.2"/>
    <row r="4875" ht="26.25" customHeight="1" x14ac:dyDescent="0.2"/>
    <row r="4876" ht="26.25" customHeight="1" x14ac:dyDescent="0.2"/>
    <row r="4877" ht="26.25" customHeight="1" x14ac:dyDescent="0.2"/>
    <row r="4878" ht="26.25" customHeight="1" x14ac:dyDescent="0.2"/>
    <row r="4879" ht="26.25" customHeight="1" x14ac:dyDescent="0.2"/>
    <row r="4880" ht="26.25" customHeight="1" x14ac:dyDescent="0.2"/>
    <row r="4881" ht="26.25" customHeight="1" x14ac:dyDescent="0.2"/>
    <row r="4882" ht="26.25" customHeight="1" x14ac:dyDescent="0.2"/>
    <row r="4883" ht="26.25" customHeight="1" x14ac:dyDescent="0.2"/>
    <row r="4884" ht="26.25" customHeight="1" x14ac:dyDescent="0.2"/>
    <row r="4885" ht="26.25" customHeight="1" x14ac:dyDescent="0.2"/>
    <row r="4886" ht="26.25" customHeight="1" x14ac:dyDescent="0.2"/>
    <row r="4887" ht="26.25" customHeight="1" x14ac:dyDescent="0.2"/>
    <row r="4888" ht="26.25" customHeight="1" x14ac:dyDescent="0.2"/>
    <row r="4889" ht="26.25" customHeight="1" x14ac:dyDescent="0.2"/>
    <row r="4890" ht="26.25" customHeight="1" x14ac:dyDescent="0.2"/>
    <row r="4891" ht="26.25" customHeight="1" x14ac:dyDescent="0.2"/>
    <row r="4892" ht="26.25" customHeight="1" x14ac:dyDescent="0.2"/>
    <row r="4893" ht="26.25" customHeight="1" x14ac:dyDescent="0.2"/>
    <row r="4894" ht="26.25" customHeight="1" x14ac:dyDescent="0.2"/>
    <row r="4895" ht="26.25" customHeight="1" x14ac:dyDescent="0.2"/>
    <row r="4896" ht="26.25" customHeight="1" x14ac:dyDescent="0.2"/>
    <row r="4897" ht="26.25" customHeight="1" x14ac:dyDescent="0.2"/>
    <row r="4898" ht="26.25" customHeight="1" x14ac:dyDescent="0.2"/>
    <row r="4899" ht="26.25" customHeight="1" x14ac:dyDescent="0.2"/>
    <row r="4900" ht="26.25" customHeight="1" x14ac:dyDescent="0.2"/>
    <row r="4901" ht="26.25" customHeight="1" x14ac:dyDescent="0.2"/>
    <row r="4902" ht="26.25" customHeight="1" x14ac:dyDescent="0.2"/>
    <row r="4903" ht="26.25" customHeight="1" x14ac:dyDescent="0.2"/>
    <row r="4904" ht="26.25" customHeight="1" x14ac:dyDescent="0.2"/>
    <row r="4905" ht="26.25" customHeight="1" x14ac:dyDescent="0.2"/>
    <row r="4906" ht="26.25" customHeight="1" x14ac:dyDescent="0.2"/>
    <row r="4907" ht="26.25" customHeight="1" x14ac:dyDescent="0.2"/>
    <row r="4908" ht="26.25" customHeight="1" x14ac:dyDescent="0.2"/>
    <row r="4909" ht="26.25" customHeight="1" x14ac:dyDescent="0.2"/>
    <row r="4910" ht="26.25" customHeight="1" x14ac:dyDescent="0.2"/>
    <row r="4911" ht="26.25" customHeight="1" x14ac:dyDescent="0.2"/>
    <row r="4912" ht="26.25" customHeight="1" x14ac:dyDescent="0.2"/>
    <row r="4913" ht="26.25" customHeight="1" x14ac:dyDescent="0.2"/>
    <row r="4914" ht="26.25" customHeight="1" x14ac:dyDescent="0.2"/>
    <row r="4915" ht="26.25" customHeight="1" x14ac:dyDescent="0.2"/>
    <row r="4916" ht="26.25" customHeight="1" x14ac:dyDescent="0.2"/>
    <row r="4917" ht="26.25" customHeight="1" x14ac:dyDescent="0.2"/>
    <row r="4918" ht="26.25" customHeight="1" x14ac:dyDescent="0.2"/>
    <row r="4919" ht="26.25" customHeight="1" x14ac:dyDescent="0.2"/>
    <row r="4920" ht="26.25" customHeight="1" x14ac:dyDescent="0.2"/>
    <row r="4921" ht="26.25" customHeight="1" x14ac:dyDescent="0.2"/>
    <row r="4922" ht="26.25" customHeight="1" x14ac:dyDescent="0.2"/>
    <row r="4923" ht="26.25" customHeight="1" x14ac:dyDescent="0.2"/>
    <row r="4924" ht="26.25" customHeight="1" x14ac:dyDescent="0.2"/>
    <row r="4925" ht="26.25" customHeight="1" x14ac:dyDescent="0.2"/>
    <row r="4926" ht="26.25" customHeight="1" x14ac:dyDescent="0.2"/>
    <row r="4927" ht="26.25" customHeight="1" x14ac:dyDescent="0.2"/>
    <row r="4928" ht="26.25" customHeight="1" x14ac:dyDescent="0.2"/>
    <row r="4929" ht="26.25" customHeight="1" x14ac:dyDescent="0.2"/>
    <row r="4930" ht="26.25" customHeight="1" x14ac:dyDescent="0.2"/>
    <row r="4931" ht="26.25" customHeight="1" x14ac:dyDescent="0.2"/>
    <row r="4932" ht="26.25" customHeight="1" x14ac:dyDescent="0.2"/>
    <row r="4933" ht="26.25" customHeight="1" x14ac:dyDescent="0.2"/>
    <row r="4934" ht="26.25" customHeight="1" x14ac:dyDescent="0.2"/>
    <row r="4935" ht="26.25" customHeight="1" x14ac:dyDescent="0.2"/>
    <row r="4936" ht="26.25" customHeight="1" x14ac:dyDescent="0.2"/>
    <row r="4937" ht="26.25" customHeight="1" x14ac:dyDescent="0.2"/>
    <row r="4938" ht="26.25" customHeight="1" x14ac:dyDescent="0.2"/>
    <row r="4939" ht="26.25" customHeight="1" x14ac:dyDescent="0.2"/>
    <row r="4940" ht="26.25" customHeight="1" x14ac:dyDescent="0.2"/>
    <row r="4941" ht="26.25" customHeight="1" x14ac:dyDescent="0.2"/>
    <row r="4942" ht="26.25" customHeight="1" x14ac:dyDescent="0.2"/>
    <row r="4943" ht="26.25" customHeight="1" x14ac:dyDescent="0.2"/>
    <row r="4944" ht="26.25" customHeight="1" x14ac:dyDescent="0.2"/>
    <row r="4945" ht="26.25" customHeight="1" x14ac:dyDescent="0.2"/>
    <row r="4946" ht="26.25" customHeight="1" x14ac:dyDescent="0.2"/>
    <row r="4947" ht="26.25" customHeight="1" x14ac:dyDescent="0.2"/>
    <row r="4948" ht="26.25" customHeight="1" x14ac:dyDescent="0.2"/>
    <row r="4949" ht="26.25" customHeight="1" x14ac:dyDescent="0.2"/>
    <row r="4950" ht="26.25" customHeight="1" x14ac:dyDescent="0.2"/>
    <row r="4951" ht="26.25" customHeight="1" x14ac:dyDescent="0.2"/>
    <row r="4952" ht="26.25" customHeight="1" x14ac:dyDescent="0.2"/>
    <row r="4953" ht="26.25" customHeight="1" x14ac:dyDescent="0.2"/>
    <row r="4954" ht="26.25" customHeight="1" x14ac:dyDescent="0.2"/>
    <row r="4955" ht="26.25" customHeight="1" x14ac:dyDescent="0.2"/>
    <row r="4956" ht="26.25" customHeight="1" x14ac:dyDescent="0.2"/>
    <row r="4957" ht="26.25" customHeight="1" x14ac:dyDescent="0.2"/>
    <row r="4958" ht="26.25" customHeight="1" x14ac:dyDescent="0.2"/>
    <row r="4959" ht="26.25" customHeight="1" x14ac:dyDescent="0.2"/>
    <row r="4960" ht="26.25" customHeight="1" x14ac:dyDescent="0.2"/>
    <row r="4961" ht="26.25" customHeight="1" x14ac:dyDescent="0.2"/>
    <row r="4962" ht="26.25" customHeight="1" x14ac:dyDescent="0.2"/>
    <row r="4963" ht="26.25" customHeight="1" x14ac:dyDescent="0.2"/>
    <row r="4964" ht="26.25" customHeight="1" x14ac:dyDescent="0.2"/>
    <row r="4965" ht="26.25" customHeight="1" x14ac:dyDescent="0.2"/>
    <row r="4966" ht="26.25" customHeight="1" x14ac:dyDescent="0.2"/>
    <row r="4967" ht="26.25" customHeight="1" x14ac:dyDescent="0.2"/>
    <row r="4968" ht="26.25" customHeight="1" x14ac:dyDescent="0.2"/>
    <row r="4969" ht="26.25" customHeight="1" x14ac:dyDescent="0.2"/>
    <row r="4970" ht="26.25" customHeight="1" x14ac:dyDescent="0.2"/>
    <row r="4971" ht="26.25" customHeight="1" x14ac:dyDescent="0.2"/>
    <row r="4972" ht="26.25" customHeight="1" x14ac:dyDescent="0.2"/>
    <row r="4973" ht="26.25" customHeight="1" x14ac:dyDescent="0.2"/>
    <row r="4974" ht="26.25" customHeight="1" x14ac:dyDescent="0.2"/>
    <row r="4975" ht="26.25" customHeight="1" x14ac:dyDescent="0.2"/>
    <row r="4976" ht="26.25" customHeight="1" x14ac:dyDescent="0.2"/>
    <row r="4977" ht="26.25" customHeight="1" x14ac:dyDescent="0.2"/>
    <row r="4978" ht="26.25" customHeight="1" x14ac:dyDescent="0.2"/>
    <row r="4979" ht="26.25" customHeight="1" x14ac:dyDescent="0.2"/>
    <row r="4980" ht="26.25" customHeight="1" x14ac:dyDescent="0.2"/>
    <row r="4981" ht="26.25" customHeight="1" x14ac:dyDescent="0.2"/>
    <row r="4982" ht="26.25" customHeight="1" x14ac:dyDescent="0.2"/>
    <row r="4983" ht="26.25" customHeight="1" x14ac:dyDescent="0.2"/>
    <row r="4984" ht="26.25" customHeight="1" x14ac:dyDescent="0.2"/>
    <row r="4985" ht="26.25" customHeight="1" x14ac:dyDescent="0.2"/>
    <row r="4986" ht="26.25" customHeight="1" x14ac:dyDescent="0.2"/>
    <row r="4987" ht="26.25" customHeight="1" x14ac:dyDescent="0.2"/>
    <row r="4988" ht="26.25" customHeight="1" x14ac:dyDescent="0.2"/>
    <row r="4989" ht="26.25" customHeight="1" x14ac:dyDescent="0.2"/>
    <row r="4990" ht="26.25" customHeight="1" x14ac:dyDescent="0.2"/>
    <row r="4991" ht="26.25" customHeight="1" x14ac:dyDescent="0.2"/>
    <row r="4992" ht="26.25" customHeight="1" x14ac:dyDescent="0.2"/>
    <row r="4993" ht="26.25" customHeight="1" x14ac:dyDescent="0.2"/>
    <row r="4994" ht="26.25" customHeight="1" x14ac:dyDescent="0.2"/>
    <row r="4995" ht="26.25" customHeight="1" x14ac:dyDescent="0.2"/>
    <row r="4996" ht="26.25" customHeight="1" x14ac:dyDescent="0.2"/>
    <row r="4997" ht="26.25" customHeight="1" x14ac:dyDescent="0.2"/>
    <row r="4998" ht="26.25" customHeight="1" x14ac:dyDescent="0.2"/>
    <row r="4999" ht="26.25" customHeight="1" x14ac:dyDescent="0.2"/>
    <row r="5000" ht="26.25" customHeight="1" x14ac:dyDescent="0.2"/>
    <row r="5001" ht="26.25" customHeight="1" x14ac:dyDescent="0.2"/>
    <row r="5002" ht="26.25" customHeight="1" x14ac:dyDescent="0.2"/>
    <row r="5003" ht="26.25" customHeight="1" x14ac:dyDescent="0.2"/>
    <row r="5004" ht="26.25" customHeight="1" x14ac:dyDescent="0.2"/>
    <row r="5005" ht="26.25" customHeight="1" x14ac:dyDescent="0.2"/>
    <row r="5006" ht="26.25" customHeight="1" x14ac:dyDescent="0.2"/>
    <row r="5007" ht="26.25" customHeight="1" x14ac:dyDescent="0.2"/>
    <row r="5008" ht="26.25" customHeight="1" x14ac:dyDescent="0.2"/>
    <row r="5009" ht="26.25" customHeight="1" x14ac:dyDescent="0.2"/>
    <row r="5010" ht="26.25" customHeight="1" x14ac:dyDescent="0.2"/>
    <row r="5011" ht="26.25" customHeight="1" x14ac:dyDescent="0.2"/>
    <row r="5012" ht="26.25" customHeight="1" x14ac:dyDescent="0.2"/>
    <row r="5013" ht="26.25" customHeight="1" x14ac:dyDescent="0.2"/>
    <row r="5014" ht="26.25" customHeight="1" x14ac:dyDescent="0.2"/>
    <row r="5015" ht="26.25" customHeight="1" x14ac:dyDescent="0.2"/>
    <row r="5016" ht="26.25" customHeight="1" x14ac:dyDescent="0.2"/>
    <row r="5017" ht="26.25" customHeight="1" x14ac:dyDescent="0.2"/>
    <row r="5018" ht="26.25" customHeight="1" x14ac:dyDescent="0.2"/>
    <row r="5019" ht="26.25" customHeight="1" x14ac:dyDescent="0.2"/>
    <row r="5020" ht="26.25" customHeight="1" x14ac:dyDescent="0.2"/>
    <row r="5021" ht="26.25" customHeight="1" x14ac:dyDescent="0.2"/>
    <row r="5022" ht="26.25" customHeight="1" x14ac:dyDescent="0.2"/>
    <row r="5023" ht="26.25" customHeight="1" x14ac:dyDescent="0.2"/>
    <row r="5024" ht="26.25" customHeight="1" x14ac:dyDescent="0.2"/>
    <row r="5025" ht="26.25" customHeight="1" x14ac:dyDescent="0.2"/>
    <row r="5026" ht="26.25" customHeight="1" x14ac:dyDescent="0.2"/>
    <row r="5027" ht="26.25" customHeight="1" x14ac:dyDescent="0.2"/>
    <row r="5028" ht="26.25" customHeight="1" x14ac:dyDescent="0.2"/>
    <row r="5029" ht="26.25" customHeight="1" x14ac:dyDescent="0.2"/>
    <row r="5030" ht="26.25" customHeight="1" x14ac:dyDescent="0.2"/>
    <row r="5031" ht="26.25" customHeight="1" x14ac:dyDescent="0.2"/>
    <row r="5032" ht="26.25" customHeight="1" x14ac:dyDescent="0.2"/>
    <row r="5033" ht="26.25" customHeight="1" x14ac:dyDescent="0.2"/>
    <row r="5034" ht="26.25" customHeight="1" x14ac:dyDescent="0.2"/>
    <row r="5035" ht="26.25" customHeight="1" x14ac:dyDescent="0.2"/>
    <row r="5036" ht="26.25" customHeight="1" x14ac:dyDescent="0.2"/>
    <row r="5037" ht="26.25" customHeight="1" x14ac:dyDescent="0.2"/>
    <row r="5038" ht="26.25" customHeight="1" x14ac:dyDescent="0.2"/>
    <row r="5039" ht="26.25" customHeight="1" x14ac:dyDescent="0.2"/>
    <row r="5040" ht="26.25" customHeight="1" x14ac:dyDescent="0.2"/>
    <row r="5041" ht="26.25" customHeight="1" x14ac:dyDescent="0.2"/>
    <row r="5042" ht="26.25" customHeight="1" x14ac:dyDescent="0.2"/>
    <row r="5043" ht="26.25" customHeight="1" x14ac:dyDescent="0.2"/>
    <row r="5044" ht="26.25" customHeight="1" x14ac:dyDescent="0.2"/>
    <row r="5045" ht="26.25" customHeight="1" x14ac:dyDescent="0.2"/>
    <row r="5046" ht="26.25" customHeight="1" x14ac:dyDescent="0.2"/>
    <row r="5047" ht="26.25" customHeight="1" x14ac:dyDescent="0.2"/>
    <row r="5048" ht="26.25" customHeight="1" x14ac:dyDescent="0.2"/>
    <row r="5049" ht="26.25" customHeight="1" x14ac:dyDescent="0.2"/>
    <row r="5050" ht="26.25" customHeight="1" x14ac:dyDescent="0.2"/>
    <row r="5051" ht="26.25" customHeight="1" x14ac:dyDescent="0.2"/>
    <row r="5052" ht="26.25" customHeight="1" x14ac:dyDescent="0.2"/>
    <row r="5053" ht="26.25" customHeight="1" x14ac:dyDescent="0.2"/>
    <row r="5054" ht="26.25" customHeight="1" x14ac:dyDescent="0.2"/>
    <row r="5055" ht="26.25" customHeight="1" x14ac:dyDescent="0.2"/>
    <row r="5056" ht="26.25" customHeight="1" x14ac:dyDescent="0.2"/>
    <row r="5057" ht="26.25" customHeight="1" x14ac:dyDescent="0.2"/>
    <row r="5058" ht="26.25" customHeight="1" x14ac:dyDescent="0.2"/>
    <row r="5059" ht="26.25" customHeight="1" x14ac:dyDescent="0.2"/>
    <row r="5060" ht="26.25" customHeight="1" x14ac:dyDescent="0.2"/>
    <row r="5061" ht="26.25" customHeight="1" x14ac:dyDescent="0.2"/>
    <row r="5062" ht="26.25" customHeight="1" x14ac:dyDescent="0.2"/>
    <row r="5063" ht="26.25" customHeight="1" x14ac:dyDescent="0.2"/>
    <row r="5064" ht="26.25" customHeight="1" x14ac:dyDescent="0.2"/>
    <row r="5065" ht="26.25" customHeight="1" x14ac:dyDescent="0.2"/>
    <row r="5066" ht="26.25" customHeight="1" x14ac:dyDescent="0.2"/>
    <row r="5067" ht="26.25" customHeight="1" x14ac:dyDescent="0.2"/>
    <row r="5068" ht="26.25" customHeight="1" x14ac:dyDescent="0.2"/>
    <row r="5069" ht="26.25" customHeight="1" x14ac:dyDescent="0.2"/>
    <row r="5070" ht="26.25" customHeight="1" x14ac:dyDescent="0.2"/>
    <row r="5071" ht="26.25" customHeight="1" x14ac:dyDescent="0.2"/>
    <row r="5072" ht="26.25" customHeight="1" x14ac:dyDescent="0.2"/>
    <row r="5073" ht="26.25" customHeight="1" x14ac:dyDescent="0.2"/>
    <row r="5074" ht="26.25" customHeight="1" x14ac:dyDescent="0.2"/>
    <row r="5075" ht="26.25" customHeight="1" x14ac:dyDescent="0.2"/>
    <row r="5076" ht="26.25" customHeight="1" x14ac:dyDescent="0.2"/>
    <row r="5077" ht="26.25" customHeight="1" x14ac:dyDescent="0.2"/>
    <row r="5078" ht="26.25" customHeight="1" x14ac:dyDescent="0.2"/>
    <row r="5079" ht="26.25" customHeight="1" x14ac:dyDescent="0.2"/>
    <row r="5080" ht="26.25" customHeight="1" x14ac:dyDescent="0.2"/>
    <row r="5081" ht="26.25" customHeight="1" x14ac:dyDescent="0.2"/>
    <row r="5082" ht="26.25" customHeight="1" x14ac:dyDescent="0.2"/>
    <row r="5083" ht="26.25" customHeight="1" x14ac:dyDescent="0.2"/>
    <row r="5084" ht="26.25" customHeight="1" x14ac:dyDescent="0.2"/>
    <row r="5085" ht="26.25" customHeight="1" x14ac:dyDescent="0.2"/>
    <row r="5086" ht="26.25" customHeight="1" x14ac:dyDescent="0.2"/>
    <row r="5087" ht="26.25" customHeight="1" x14ac:dyDescent="0.2"/>
    <row r="5088" ht="26.25" customHeight="1" x14ac:dyDescent="0.2"/>
    <row r="5089" ht="26.25" customHeight="1" x14ac:dyDescent="0.2"/>
    <row r="5090" ht="26.25" customHeight="1" x14ac:dyDescent="0.2"/>
    <row r="5091" ht="26.25" customHeight="1" x14ac:dyDescent="0.2"/>
    <row r="5092" ht="26.25" customHeight="1" x14ac:dyDescent="0.2"/>
    <row r="5093" ht="26.25" customHeight="1" x14ac:dyDescent="0.2"/>
    <row r="5094" ht="26.25" customHeight="1" x14ac:dyDescent="0.2"/>
    <row r="5095" ht="26.25" customHeight="1" x14ac:dyDescent="0.2"/>
    <row r="5096" ht="26.25" customHeight="1" x14ac:dyDescent="0.2"/>
    <row r="5097" ht="26.25" customHeight="1" x14ac:dyDescent="0.2"/>
    <row r="5098" ht="26.25" customHeight="1" x14ac:dyDescent="0.2"/>
    <row r="5099" ht="26.25" customHeight="1" x14ac:dyDescent="0.2"/>
    <row r="5100" ht="26.25" customHeight="1" x14ac:dyDescent="0.2"/>
    <row r="5101" ht="26.25" customHeight="1" x14ac:dyDescent="0.2"/>
    <row r="5102" ht="26.25" customHeight="1" x14ac:dyDescent="0.2"/>
    <row r="5103" ht="26.25" customHeight="1" x14ac:dyDescent="0.2"/>
    <row r="5104" ht="26.25" customHeight="1" x14ac:dyDescent="0.2"/>
    <row r="5105" ht="26.25" customHeight="1" x14ac:dyDescent="0.2"/>
    <row r="5106" ht="26.25" customHeight="1" x14ac:dyDescent="0.2"/>
    <row r="5107" ht="26.25" customHeight="1" x14ac:dyDescent="0.2"/>
    <row r="5108" ht="26.25" customHeight="1" x14ac:dyDescent="0.2"/>
    <row r="5109" ht="26.25" customHeight="1" x14ac:dyDescent="0.2"/>
    <row r="5110" ht="26.25" customHeight="1" x14ac:dyDescent="0.2"/>
    <row r="5111" ht="26.25" customHeight="1" x14ac:dyDescent="0.2"/>
    <row r="5112" ht="26.25" customHeight="1" x14ac:dyDescent="0.2"/>
    <row r="5113" ht="26.25" customHeight="1" x14ac:dyDescent="0.2"/>
    <row r="5114" ht="26.25" customHeight="1" x14ac:dyDescent="0.2"/>
    <row r="5115" ht="26.25" customHeight="1" x14ac:dyDescent="0.2"/>
    <row r="5116" ht="26.25" customHeight="1" x14ac:dyDescent="0.2"/>
    <row r="5117" ht="26.25" customHeight="1" x14ac:dyDescent="0.2"/>
    <row r="5118" ht="26.25" customHeight="1" x14ac:dyDescent="0.2"/>
    <row r="5119" ht="26.25" customHeight="1" x14ac:dyDescent="0.2"/>
    <row r="5120" ht="26.25" customHeight="1" x14ac:dyDescent="0.2"/>
    <row r="5121" ht="26.25" customHeight="1" x14ac:dyDescent="0.2"/>
    <row r="5122" ht="26.25" customHeight="1" x14ac:dyDescent="0.2"/>
    <row r="5123" ht="26.25" customHeight="1" x14ac:dyDescent="0.2"/>
    <row r="5124" ht="26.25" customHeight="1" x14ac:dyDescent="0.2"/>
    <row r="5125" ht="26.25" customHeight="1" x14ac:dyDescent="0.2"/>
    <row r="5126" ht="26.25" customHeight="1" x14ac:dyDescent="0.2"/>
    <row r="5127" ht="26.25" customHeight="1" x14ac:dyDescent="0.2"/>
    <row r="5128" ht="26.25" customHeight="1" x14ac:dyDescent="0.2"/>
    <row r="5129" ht="26.25" customHeight="1" x14ac:dyDescent="0.2"/>
    <row r="5130" ht="26.25" customHeight="1" x14ac:dyDescent="0.2"/>
    <row r="5131" ht="26.25" customHeight="1" x14ac:dyDescent="0.2"/>
    <row r="5132" ht="26.25" customHeight="1" x14ac:dyDescent="0.2"/>
    <row r="5133" ht="26.25" customHeight="1" x14ac:dyDescent="0.2"/>
    <row r="5134" ht="26.25" customHeight="1" x14ac:dyDescent="0.2"/>
    <row r="5135" ht="26.25" customHeight="1" x14ac:dyDescent="0.2"/>
    <row r="5136" ht="26.25" customHeight="1" x14ac:dyDescent="0.2"/>
    <row r="5137" ht="26.25" customHeight="1" x14ac:dyDescent="0.2"/>
    <row r="5138" ht="26.25" customHeight="1" x14ac:dyDescent="0.2"/>
    <row r="5139" ht="26.25" customHeight="1" x14ac:dyDescent="0.2"/>
    <row r="5140" ht="26.25" customHeight="1" x14ac:dyDescent="0.2"/>
    <row r="5141" ht="26.25" customHeight="1" x14ac:dyDescent="0.2"/>
    <row r="5142" ht="26.25" customHeight="1" x14ac:dyDescent="0.2"/>
    <row r="5143" ht="26.25" customHeight="1" x14ac:dyDescent="0.2"/>
    <row r="5144" ht="26.25" customHeight="1" x14ac:dyDescent="0.2"/>
    <row r="5145" ht="26.25" customHeight="1" x14ac:dyDescent="0.2"/>
    <row r="5146" ht="26.25" customHeight="1" x14ac:dyDescent="0.2"/>
    <row r="5147" ht="26.25" customHeight="1" x14ac:dyDescent="0.2"/>
    <row r="5148" ht="26.25" customHeight="1" x14ac:dyDescent="0.2"/>
    <row r="5149" ht="26.25" customHeight="1" x14ac:dyDescent="0.2"/>
    <row r="5150" ht="26.25" customHeight="1" x14ac:dyDescent="0.2"/>
    <row r="5151" ht="26.25" customHeight="1" x14ac:dyDescent="0.2"/>
    <row r="5152" ht="26.25" customHeight="1" x14ac:dyDescent="0.2"/>
    <row r="5153" ht="26.25" customHeight="1" x14ac:dyDescent="0.2"/>
    <row r="5154" ht="26.25" customHeight="1" x14ac:dyDescent="0.2"/>
    <row r="5155" ht="26.25" customHeight="1" x14ac:dyDescent="0.2"/>
    <row r="5156" ht="26.25" customHeight="1" x14ac:dyDescent="0.2"/>
    <row r="5157" ht="26.25" customHeight="1" x14ac:dyDescent="0.2"/>
    <row r="5158" ht="26.25" customHeight="1" x14ac:dyDescent="0.2"/>
    <row r="5159" ht="26.25" customHeight="1" x14ac:dyDescent="0.2"/>
    <row r="5160" ht="26.25" customHeight="1" x14ac:dyDescent="0.2"/>
    <row r="5161" ht="26.25" customHeight="1" x14ac:dyDescent="0.2"/>
    <row r="5162" ht="26.25" customHeight="1" x14ac:dyDescent="0.2"/>
    <row r="5163" ht="26.25" customHeight="1" x14ac:dyDescent="0.2"/>
    <row r="5164" ht="26.25" customHeight="1" x14ac:dyDescent="0.2"/>
    <row r="5165" ht="26.25" customHeight="1" x14ac:dyDescent="0.2"/>
    <row r="5166" ht="26.25" customHeight="1" x14ac:dyDescent="0.2"/>
    <row r="5167" ht="26.25" customHeight="1" x14ac:dyDescent="0.2"/>
    <row r="5168" ht="26.25" customHeight="1" x14ac:dyDescent="0.2"/>
    <row r="5169" ht="26.25" customHeight="1" x14ac:dyDescent="0.2"/>
    <row r="5170" ht="26.25" customHeight="1" x14ac:dyDescent="0.2"/>
    <row r="5171" ht="26.25" customHeight="1" x14ac:dyDescent="0.2"/>
    <row r="5172" ht="26.25" customHeight="1" x14ac:dyDescent="0.2"/>
    <row r="5173" ht="26.25" customHeight="1" x14ac:dyDescent="0.2"/>
    <row r="5174" ht="26.25" customHeight="1" x14ac:dyDescent="0.2"/>
    <row r="5175" ht="26.25" customHeight="1" x14ac:dyDescent="0.2"/>
    <row r="5176" ht="26.25" customHeight="1" x14ac:dyDescent="0.2"/>
    <row r="5177" ht="26.25" customHeight="1" x14ac:dyDescent="0.2"/>
    <row r="5178" ht="26.25" customHeight="1" x14ac:dyDescent="0.2"/>
    <row r="5179" ht="26.25" customHeight="1" x14ac:dyDescent="0.2"/>
    <row r="5180" ht="26.25" customHeight="1" x14ac:dyDescent="0.2"/>
    <row r="5181" ht="26.25" customHeight="1" x14ac:dyDescent="0.2"/>
    <row r="5182" ht="26.25" customHeight="1" x14ac:dyDescent="0.2"/>
    <row r="5183" ht="26.25" customHeight="1" x14ac:dyDescent="0.2"/>
    <row r="5184" ht="26.25" customHeight="1" x14ac:dyDescent="0.2"/>
    <row r="5185" ht="26.25" customHeight="1" x14ac:dyDescent="0.2"/>
    <row r="5186" ht="26.25" customHeight="1" x14ac:dyDescent="0.2"/>
    <row r="5187" ht="26.25" customHeight="1" x14ac:dyDescent="0.2"/>
    <row r="5188" ht="26.25" customHeight="1" x14ac:dyDescent="0.2"/>
    <row r="5189" ht="26.25" customHeight="1" x14ac:dyDescent="0.2"/>
    <row r="5190" ht="26.25" customHeight="1" x14ac:dyDescent="0.2"/>
    <row r="5191" ht="26.25" customHeight="1" x14ac:dyDescent="0.2"/>
    <row r="5192" ht="26.25" customHeight="1" x14ac:dyDescent="0.2"/>
    <row r="5193" ht="26.25" customHeight="1" x14ac:dyDescent="0.2"/>
    <row r="5194" ht="26.25" customHeight="1" x14ac:dyDescent="0.2"/>
    <row r="5195" ht="26.25" customHeight="1" x14ac:dyDescent="0.2"/>
    <row r="5196" ht="26.25" customHeight="1" x14ac:dyDescent="0.2"/>
    <row r="5197" ht="26.25" customHeight="1" x14ac:dyDescent="0.2"/>
    <row r="5198" ht="26.25" customHeight="1" x14ac:dyDescent="0.2"/>
    <row r="5199" ht="26.25" customHeight="1" x14ac:dyDescent="0.2"/>
    <row r="5200" ht="26.25" customHeight="1" x14ac:dyDescent="0.2"/>
    <row r="5201" ht="26.25" customHeight="1" x14ac:dyDescent="0.2"/>
    <row r="5202" ht="26.25" customHeight="1" x14ac:dyDescent="0.2"/>
    <row r="5203" ht="26.25" customHeight="1" x14ac:dyDescent="0.2"/>
    <row r="5204" ht="26.25" customHeight="1" x14ac:dyDescent="0.2"/>
    <row r="5205" ht="26.25" customHeight="1" x14ac:dyDescent="0.2"/>
    <row r="5206" ht="26.25" customHeight="1" x14ac:dyDescent="0.2"/>
    <row r="5207" ht="26.25" customHeight="1" x14ac:dyDescent="0.2"/>
    <row r="5208" ht="26.25" customHeight="1" x14ac:dyDescent="0.2"/>
    <row r="5209" ht="26.25" customHeight="1" x14ac:dyDescent="0.2"/>
    <row r="5210" ht="26.25" customHeight="1" x14ac:dyDescent="0.2"/>
    <row r="5211" ht="26.25" customHeight="1" x14ac:dyDescent="0.2"/>
    <row r="5212" ht="26.25" customHeight="1" x14ac:dyDescent="0.2"/>
    <row r="5213" ht="26.25" customHeight="1" x14ac:dyDescent="0.2"/>
    <row r="5214" ht="26.25" customHeight="1" x14ac:dyDescent="0.2"/>
    <row r="5215" ht="26.25" customHeight="1" x14ac:dyDescent="0.2"/>
    <row r="5216" ht="26.25" customHeight="1" x14ac:dyDescent="0.2"/>
    <row r="5217" ht="26.25" customHeight="1" x14ac:dyDescent="0.2"/>
    <row r="5218" ht="26.25" customHeight="1" x14ac:dyDescent="0.2"/>
    <row r="5219" ht="26.25" customHeight="1" x14ac:dyDescent="0.2"/>
    <row r="5220" ht="26.25" customHeight="1" x14ac:dyDescent="0.2"/>
    <row r="5221" ht="26.25" customHeight="1" x14ac:dyDescent="0.2"/>
    <row r="5222" ht="26.25" customHeight="1" x14ac:dyDescent="0.2"/>
    <row r="5223" ht="26.25" customHeight="1" x14ac:dyDescent="0.2"/>
    <row r="5224" ht="26.25" customHeight="1" x14ac:dyDescent="0.2"/>
    <row r="5225" ht="26.25" customHeight="1" x14ac:dyDescent="0.2"/>
    <row r="5226" ht="26.25" customHeight="1" x14ac:dyDescent="0.2"/>
    <row r="5227" ht="26.25" customHeight="1" x14ac:dyDescent="0.2"/>
    <row r="5228" ht="26.25" customHeight="1" x14ac:dyDescent="0.2"/>
    <row r="5229" ht="26.25" customHeight="1" x14ac:dyDescent="0.2"/>
    <row r="5230" ht="26.25" customHeight="1" x14ac:dyDescent="0.2"/>
    <row r="5231" ht="26.25" customHeight="1" x14ac:dyDescent="0.2"/>
    <row r="5232" ht="26.25" customHeight="1" x14ac:dyDescent="0.2"/>
    <row r="5233" ht="26.25" customHeight="1" x14ac:dyDescent="0.2"/>
    <row r="5234" ht="26.25" customHeight="1" x14ac:dyDescent="0.2"/>
    <row r="5235" ht="26.25" customHeight="1" x14ac:dyDescent="0.2"/>
    <row r="5236" ht="26.25" customHeight="1" x14ac:dyDescent="0.2"/>
    <row r="5237" ht="26.25" customHeight="1" x14ac:dyDescent="0.2"/>
    <row r="5238" ht="26.25" customHeight="1" x14ac:dyDescent="0.2"/>
    <row r="5239" ht="26.25" customHeight="1" x14ac:dyDescent="0.2"/>
    <row r="5240" ht="26.25" customHeight="1" x14ac:dyDescent="0.2"/>
    <row r="5241" ht="26.25" customHeight="1" x14ac:dyDescent="0.2"/>
    <row r="5242" ht="26.25" customHeight="1" x14ac:dyDescent="0.2"/>
    <row r="5243" ht="26.25" customHeight="1" x14ac:dyDescent="0.2"/>
    <row r="5244" ht="26.25" customHeight="1" x14ac:dyDescent="0.2"/>
    <row r="5245" ht="26.25" customHeight="1" x14ac:dyDescent="0.2"/>
    <row r="5246" ht="26.25" customHeight="1" x14ac:dyDescent="0.2"/>
    <row r="5247" ht="26.25" customHeight="1" x14ac:dyDescent="0.2"/>
    <row r="5248" ht="26.25" customHeight="1" x14ac:dyDescent="0.2"/>
    <row r="5249" ht="26.25" customHeight="1" x14ac:dyDescent="0.2"/>
    <row r="5250" ht="26.25" customHeight="1" x14ac:dyDescent="0.2"/>
    <row r="5251" ht="26.25" customHeight="1" x14ac:dyDescent="0.2"/>
    <row r="5252" ht="26.25" customHeight="1" x14ac:dyDescent="0.2"/>
    <row r="5253" ht="26.25" customHeight="1" x14ac:dyDescent="0.2"/>
    <row r="5254" ht="26.25" customHeight="1" x14ac:dyDescent="0.2"/>
    <row r="5255" ht="26.25" customHeight="1" x14ac:dyDescent="0.2"/>
    <row r="5256" ht="26.25" customHeight="1" x14ac:dyDescent="0.2"/>
    <row r="5257" ht="26.25" customHeight="1" x14ac:dyDescent="0.2"/>
    <row r="5258" ht="26.25" customHeight="1" x14ac:dyDescent="0.2"/>
    <row r="5259" ht="26.25" customHeight="1" x14ac:dyDescent="0.2"/>
    <row r="5260" ht="26.25" customHeight="1" x14ac:dyDescent="0.2"/>
    <row r="5261" ht="26.25" customHeight="1" x14ac:dyDescent="0.2"/>
    <row r="5262" ht="26.25" customHeight="1" x14ac:dyDescent="0.2"/>
    <row r="5263" ht="26.25" customHeight="1" x14ac:dyDescent="0.2"/>
    <row r="5264" ht="26.25" customHeight="1" x14ac:dyDescent="0.2"/>
    <row r="5265" ht="26.25" customHeight="1" x14ac:dyDescent="0.2"/>
    <row r="5266" ht="26.25" customHeight="1" x14ac:dyDescent="0.2"/>
    <row r="5267" ht="26.25" customHeight="1" x14ac:dyDescent="0.2"/>
    <row r="5268" ht="26.25" customHeight="1" x14ac:dyDescent="0.2"/>
    <row r="5269" ht="26.25" customHeight="1" x14ac:dyDescent="0.2"/>
    <row r="5270" ht="26.25" customHeight="1" x14ac:dyDescent="0.2"/>
    <row r="5271" ht="26.25" customHeight="1" x14ac:dyDescent="0.2"/>
    <row r="5272" ht="26.25" customHeight="1" x14ac:dyDescent="0.2"/>
    <row r="5273" ht="26.25" customHeight="1" x14ac:dyDescent="0.2"/>
    <row r="5274" ht="26.25" customHeight="1" x14ac:dyDescent="0.2"/>
    <row r="5275" ht="26.25" customHeight="1" x14ac:dyDescent="0.2"/>
    <row r="5276" ht="26.25" customHeight="1" x14ac:dyDescent="0.2"/>
    <row r="5277" ht="26.25" customHeight="1" x14ac:dyDescent="0.2"/>
    <row r="5278" ht="26.25" customHeight="1" x14ac:dyDescent="0.2"/>
    <row r="5279" ht="26.25" customHeight="1" x14ac:dyDescent="0.2"/>
    <row r="5280" ht="26.25" customHeight="1" x14ac:dyDescent="0.2"/>
    <row r="5281" ht="26.25" customHeight="1" x14ac:dyDescent="0.2"/>
    <row r="5282" ht="26.25" customHeight="1" x14ac:dyDescent="0.2"/>
    <row r="5283" ht="26.25" customHeight="1" x14ac:dyDescent="0.2"/>
    <row r="5284" ht="26.25" customHeight="1" x14ac:dyDescent="0.2"/>
    <row r="5285" ht="26.25" customHeight="1" x14ac:dyDescent="0.2"/>
    <row r="5286" ht="26.25" customHeight="1" x14ac:dyDescent="0.2"/>
    <row r="5287" ht="26.25" customHeight="1" x14ac:dyDescent="0.2"/>
    <row r="5288" ht="26.25" customHeight="1" x14ac:dyDescent="0.2"/>
    <row r="5289" ht="26.25" customHeight="1" x14ac:dyDescent="0.2"/>
    <row r="5290" ht="26.25" customHeight="1" x14ac:dyDescent="0.2"/>
    <row r="5291" ht="26.25" customHeight="1" x14ac:dyDescent="0.2"/>
    <row r="5292" ht="26.25" customHeight="1" x14ac:dyDescent="0.2"/>
    <row r="5293" ht="26.25" customHeight="1" x14ac:dyDescent="0.2"/>
    <row r="5294" ht="26.25" customHeight="1" x14ac:dyDescent="0.2"/>
    <row r="5295" ht="26.25" customHeight="1" x14ac:dyDescent="0.2"/>
    <row r="5296" ht="26.25" customHeight="1" x14ac:dyDescent="0.2"/>
    <row r="5297" ht="26.25" customHeight="1" x14ac:dyDescent="0.2"/>
    <row r="5298" ht="26.25" customHeight="1" x14ac:dyDescent="0.2"/>
    <row r="5299" ht="26.25" customHeight="1" x14ac:dyDescent="0.2"/>
    <row r="5300" ht="26.25" customHeight="1" x14ac:dyDescent="0.2"/>
    <row r="5301" ht="26.25" customHeight="1" x14ac:dyDescent="0.2"/>
    <row r="5302" ht="26.25" customHeight="1" x14ac:dyDescent="0.2"/>
    <row r="5303" ht="26.25" customHeight="1" x14ac:dyDescent="0.2"/>
    <row r="5304" ht="26.25" customHeight="1" x14ac:dyDescent="0.2"/>
    <row r="5305" ht="26.25" customHeight="1" x14ac:dyDescent="0.2"/>
    <row r="5306" ht="26.25" customHeight="1" x14ac:dyDescent="0.2"/>
    <row r="5307" ht="26.25" customHeight="1" x14ac:dyDescent="0.2"/>
    <row r="5308" ht="26.25" customHeight="1" x14ac:dyDescent="0.2"/>
    <row r="5309" ht="26.25" customHeight="1" x14ac:dyDescent="0.2"/>
    <row r="5310" ht="26.25" customHeight="1" x14ac:dyDescent="0.2"/>
    <row r="5311" ht="26.25" customHeight="1" x14ac:dyDescent="0.2"/>
    <row r="5312" ht="26.25" customHeight="1" x14ac:dyDescent="0.2"/>
    <row r="5313" ht="26.25" customHeight="1" x14ac:dyDescent="0.2"/>
    <row r="5314" ht="26.25" customHeight="1" x14ac:dyDescent="0.2"/>
    <row r="5315" ht="26.25" customHeight="1" x14ac:dyDescent="0.2"/>
    <row r="5316" ht="26.25" customHeight="1" x14ac:dyDescent="0.2"/>
    <row r="5317" ht="26.25" customHeight="1" x14ac:dyDescent="0.2"/>
    <row r="5318" ht="26.25" customHeight="1" x14ac:dyDescent="0.2"/>
    <row r="5319" ht="26.25" customHeight="1" x14ac:dyDescent="0.2"/>
    <row r="5320" ht="26.25" customHeight="1" x14ac:dyDescent="0.2"/>
    <row r="5321" ht="26.25" customHeight="1" x14ac:dyDescent="0.2"/>
    <row r="5322" ht="26.25" customHeight="1" x14ac:dyDescent="0.2"/>
    <row r="5323" ht="26.25" customHeight="1" x14ac:dyDescent="0.2"/>
    <row r="5324" ht="26.25" customHeight="1" x14ac:dyDescent="0.2"/>
    <row r="5325" ht="26.25" customHeight="1" x14ac:dyDescent="0.2"/>
    <row r="5326" ht="26.25" customHeight="1" x14ac:dyDescent="0.2"/>
    <row r="5327" ht="26.25" customHeight="1" x14ac:dyDescent="0.2"/>
    <row r="5328" ht="26.25" customHeight="1" x14ac:dyDescent="0.2"/>
    <row r="5329" ht="26.25" customHeight="1" x14ac:dyDescent="0.2"/>
    <row r="5330" ht="26.25" customHeight="1" x14ac:dyDescent="0.2"/>
    <row r="5331" ht="26.25" customHeight="1" x14ac:dyDescent="0.2"/>
    <row r="5332" ht="26.25" customHeight="1" x14ac:dyDescent="0.2"/>
    <row r="5333" ht="26.25" customHeight="1" x14ac:dyDescent="0.2"/>
    <row r="5334" ht="26.25" customHeight="1" x14ac:dyDescent="0.2"/>
    <row r="5335" ht="26.25" customHeight="1" x14ac:dyDescent="0.2"/>
    <row r="5336" ht="26.25" customHeight="1" x14ac:dyDescent="0.2"/>
    <row r="5337" ht="26.25" customHeight="1" x14ac:dyDescent="0.2"/>
    <row r="5338" ht="26.25" customHeight="1" x14ac:dyDescent="0.2"/>
    <row r="5339" ht="26.25" customHeight="1" x14ac:dyDescent="0.2"/>
    <row r="5340" ht="26.25" customHeight="1" x14ac:dyDescent="0.2"/>
    <row r="5341" ht="26.25" customHeight="1" x14ac:dyDescent="0.2"/>
    <row r="5342" ht="26.25" customHeight="1" x14ac:dyDescent="0.2"/>
    <row r="5343" ht="26.25" customHeight="1" x14ac:dyDescent="0.2"/>
    <row r="5344" ht="26.25" customHeight="1" x14ac:dyDescent="0.2"/>
    <row r="5345" ht="26.25" customHeight="1" x14ac:dyDescent="0.2"/>
    <row r="5346" ht="26.25" customHeight="1" x14ac:dyDescent="0.2"/>
    <row r="5347" ht="26.25" customHeight="1" x14ac:dyDescent="0.2"/>
    <row r="5348" ht="26.25" customHeight="1" x14ac:dyDescent="0.2"/>
    <row r="5349" ht="26.25" customHeight="1" x14ac:dyDescent="0.2"/>
    <row r="5350" ht="26.25" customHeight="1" x14ac:dyDescent="0.2"/>
    <row r="5351" ht="26.25" customHeight="1" x14ac:dyDescent="0.2"/>
    <row r="5352" ht="26.25" customHeight="1" x14ac:dyDescent="0.2"/>
    <row r="5353" ht="26.25" customHeight="1" x14ac:dyDescent="0.2"/>
    <row r="5354" ht="26.25" customHeight="1" x14ac:dyDescent="0.2"/>
    <row r="5355" ht="26.25" customHeight="1" x14ac:dyDescent="0.2"/>
    <row r="5356" ht="26.25" customHeight="1" x14ac:dyDescent="0.2"/>
    <row r="5357" ht="26.25" customHeight="1" x14ac:dyDescent="0.2"/>
    <row r="5358" ht="26.25" customHeight="1" x14ac:dyDescent="0.2"/>
    <row r="5359" ht="26.25" customHeight="1" x14ac:dyDescent="0.2"/>
    <row r="5360" ht="26.25" customHeight="1" x14ac:dyDescent="0.2"/>
    <row r="5361" ht="26.25" customHeight="1" x14ac:dyDescent="0.2"/>
    <row r="5362" ht="26.25" customHeight="1" x14ac:dyDescent="0.2"/>
    <row r="5363" ht="26.25" customHeight="1" x14ac:dyDescent="0.2"/>
    <row r="5364" ht="26.25" customHeight="1" x14ac:dyDescent="0.2"/>
    <row r="5365" ht="26.25" customHeight="1" x14ac:dyDescent="0.2"/>
    <row r="5366" ht="26.25" customHeight="1" x14ac:dyDescent="0.2"/>
    <row r="5367" ht="26.25" customHeight="1" x14ac:dyDescent="0.2"/>
    <row r="5368" ht="26.25" customHeight="1" x14ac:dyDescent="0.2"/>
    <row r="5369" ht="26.25" customHeight="1" x14ac:dyDescent="0.2"/>
    <row r="5370" ht="26.25" customHeight="1" x14ac:dyDescent="0.2"/>
    <row r="5371" ht="26.25" customHeight="1" x14ac:dyDescent="0.2"/>
    <row r="5372" ht="26.25" customHeight="1" x14ac:dyDescent="0.2"/>
    <row r="5373" ht="26.25" customHeight="1" x14ac:dyDescent="0.2"/>
    <row r="5374" ht="26.25" customHeight="1" x14ac:dyDescent="0.2"/>
    <row r="5375" ht="26.25" customHeight="1" x14ac:dyDescent="0.2"/>
    <row r="5376" ht="26.25" customHeight="1" x14ac:dyDescent="0.2"/>
    <row r="5377" ht="26.25" customHeight="1" x14ac:dyDescent="0.2"/>
    <row r="5378" ht="26.25" customHeight="1" x14ac:dyDescent="0.2"/>
    <row r="5379" ht="26.25" customHeight="1" x14ac:dyDescent="0.2"/>
    <row r="5380" ht="26.25" customHeight="1" x14ac:dyDescent="0.2"/>
    <row r="5381" ht="26.25" customHeight="1" x14ac:dyDescent="0.2"/>
    <row r="5382" ht="26.25" customHeight="1" x14ac:dyDescent="0.2"/>
    <row r="5383" ht="26.25" customHeight="1" x14ac:dyDescent="0.2"/>
    <row r="5384" ht="26.25" customHeight="1" x14ac:dyDescent="0.2"/>
    <row r="5385" ht="26.25" customHeight="1" x14ac:dyDescent="0.2"/>
    <row r="5386" ht="26.25" customHeight="1" x14ac:dyDescent="0.2"/>
    <row r="5387" ht="26.25" customHeight="1" x14ac:dyDescent="0.2"/>
    <row r="5388" ht="26.25" customHeight="1" x14ac:dyDescent="0.2"/>
    <row r="5389" ht="26.25" customHeight="1" x14ac:dyDescent="0.2"/>
    <row r="5390" ht="26.25" customHeight="1" x14ac:dyDescent="0.2"/>
    <row r="5391" ht="26.25" customHeight="1" x14ac:dyDescent="0.2"/>
    <row r="5392" ht="26.25" customHeight="1" x14ac:dyDescent="0.2"/>
    <row r="5393" ht="26.25" customHeight="1" x14ac:dyDescent="0.2"/>
    <row r="5394" ht="26.25" customHeight="1" x14ac:dyDescent="0.2"/>
    <row r="5395" ht="26.25" customHeight="1" x14ac:dyDescent="0.2"/>
    <row r="5396" ht="26.25" customHeight="1" x14ac:dyDescent="0.2"/>
    <row r="5397" ht="26.25" customHeight="1" x14ac:dyDescent="0.2"/>
    <row r="5398" ht="26.25" customHeight="1" x14ac:dyDescent="0.2"/>
    <row r="5399" ht="26.25" customHeight="1" x14ac:dyDescent="0.2"/>
    <row r="5400" ht="26.25" customHeight="1" x14ac:dyDescent="0.2"/>
    <row r="5401" ht="26.25" customHeight="1" x14ac:dyDescent="0.2"/>
    <row r="5402" ht="26.25" customHeight="1" x14ac:dyDescent="0.2"/>
    <row r="5403" ht="26.25" customHeight="1" x14ac:dyDescent="0.2"/>
    <row r="5404" ht="26.25" customHeight="1" x14ac:dyDescent="0.2"/>
    <row r="5405" ht="26.25" customHeight="1" x14ac:dyDescent="0.2"/>
    <row r="5406" ht="26.25" customHeight="1" x14ac:dyDescent="0.2"/>
    <row r="5407" ht="26.25" customHeight="1" x14ac:dyDescent="0.2"/>
    <row r="5408" ht="26.25" customHeight="1" x14ac:dyDescent="0.2"/>
    <row r="5409" ht="26.25" customHeight="1" x14ac:dyDescent="0.2"/>
    <row r="5410" ht="26.25" customHeight="1" x14ac:dyDescent="0.2"/>
    <row r="5411" ht="26.25" customHeight="1" x14ac:dyDescent="0.2"/>
    <row r="5412" ht="26.25" customHeight="1" x14ac:dyDescent="0.2"/>
    <row r="5413" ht="26.25" customHeight="1" x14ac:dyDescent="0.2"/>
    <row r="5414" ht="26.25" customHeight="1" x14ac:dyDescent="0.2"/>
    <row r="5415" ht="26.25" customHeight="1" x14ac:dyDescent="0.2"/>
    <row r="5416" ht="26.25" customHeight="1" x14ac:dyDescent="0.2"/>
    <row r="5417" ht="26.25" customHeight="1" x14ac:dyDescent="0.2"/>
    <row r="5418" ht="26.25" customHeight="1" x14ac:dyDescent="0.2"/>
    <row r="5419" ht="26.25" customHeight="1" x14ac:dyDescent="0.2"/>
    <row r="5420" ht="26.25" customHeight="1" x14ac:dyDescent="0.2"/>
    <row r="5421" ht="26.25" customHeight="1" x14ac:dyDescent="0.2"/>
    <row r="5422" ht="26.25" customHeight="1" x14ac:dyDescent="0.2"/>
    <row r="5423" ht="26.25" customHeight="1" x14ac:dyDescent="0.2"/>
    <row r="5424" ht="26.25" customHeight="1" x14ac:dyDescent="0.2"/>
    <row r="5425" ht="26.25" customHeight="1" x14ac:dyDescent="0.2"/>
    <row r="5426" ht="26.25" customHeight="1" x14ac:dyDescent="0.2"/>
    <row r="5427" ht="26.25" customHeight="1" x14ac:dyDescent="0.2"/>
    <row r="5428" ht="26.25" customHeight="1" x14ac:dyDescent="0.2"/>
    <row r="5429" ht="26.25" customHeight="1" x14ac:dyDescent="0.2"/>
    <row r="5430" ht="26.25" customHeight="1" x14ac:dyDescent="0.2"/>
    <row r="5431" ht="26.25" customHeight="1" x14ac:dyDescent="0.2"/>
    <row r="5432" ht="26.25" customHeight="1" x14ac:dyDescent="0.2"/>
    <row r="5433" ht="26.25" customHeight="1" x14ac:dyDescent="0.2"/>
    <row r="5434" ht="26.25" customHeight="1" x14ac:dyDescent="0.2"/>
    <row r="5435" ht="26.25" customHeight="1" x14ac:dyDescent="0.2"/>
    <row r="5436" ht="26.25" customHeight="1" x14ac:dyDescent="0.2"/>
    <row r="5437" ht="26.25" customHeight="1" x14ac:dyDescent="0.2"/>
    <row r="5438" ht="26.25" customHeight="1" x14ac:dyDescent="0.2"/>
    <row r="5439" ht="26.25" customHeight="1" x14ac:dyDescent="0.2"/>
    <row r="5440" ht="26.25" customHeight="1" x14ac:dyDescent="0.2"/>
    <row r="5441" ht="26.25" customHeight="1" x14ac:dyDescent="0.2"/>
    <row r="5442" ht="26.25" customHeight="1" x14ac:dyDescent="0.2"/>
    <row r="5443" ht="26.25" customHeight="1" x14ac:dyDescent="0.2"/>
    <row r="5444" ht="26.25" customHeight="1" x14ac:dyDescent="0.2"/>
    <row r="5445" ht="26.25" customHeight="1" x14ac:dyDescent="0.2"/>
    <row r="5446" ht="26.25" customHeight="1" x14ac:dyDescent="0.2"/>
    <row r="5447" ht="26.25" customHeight="1" x14ac:dyDescent="0.2"/>
    <row r="5448" ht="26.25" customHeight="1" x14ac:dyDescent="0.2"/>
    <row r="5449" ht="26.25" customHeight="1" x14ac:dyDescent="0.2"/>
    <row r="5450" ht="26.25" customHeight="1" x14ac:dyDescent="0.2"/>
    <row r="5451" ht="26.25" customHeight="1" x14ac:dyDescent="0.2"/>
    <row r="5452" ht="26.25" customHeight="1" x14ac:dyDescent="0.2"/>
    <row r="5453" ht="26.25" customHeight="1" x14ac:dyDescent="0.2"/>
    <row r="5454" ht="26.25" customHeight="1" x14ac:dyDescent="0.2"/>
    <row r="5455" ht="26.25" customHeight="1" x14ac:dyDescent="0.2"/>
    <row r="5456" ht="26.25" customHeight="1" x14ac:dyDescent="0.2"/>
    <row r="5457" ht="26.25" customHeight="1" x14ac:dyDescent="0.2"/>
    <row r="5458" ht="26.25" customHeight="1" x14ac:dyDescent="0.2"/>
    <row r="5459" ht="26.25" customHeight="1" x14ac:dyDescent="0.2"/>
    <row r="5460" ht="26.25" customHeight="1" x14ac:dyDescent="0.2"/>
    <row r="5461" ht="26.25" customHeight="1" x14ac:dyDescent="0.2"/>
    <row r="5462" ht="26.25" customHeight="1" x14ac:dyDescent="0.2"/>
    <row r="5463" ht="26.25" customHeight="1" x14ac:dyDescent="0.2"/>
    <row r="5464" ht="26.25" customHeight="1" x14ac:dyDescent="0.2"/>
    <row r="5465" ht="26.25" customHeight="1" x14ac:dyDescent="0.2"/>
    <row r="5466" ht="26.25" customHeight="1" x14ac:dyDescent="0.2"/>
    <row r="5467" ht="26.25" customHeight="1" x14ac:dyDescent="0.2"/>
    <row r="5468" ht="26.25" customHeight="1" x14ac:dyDescent="0.2"/>
    <row r="5469" ht="26.25" customHeight="1" x14ac:dyDescent="0.2"/>
    <row r="5470" ht="26.25" customHeight="1" x14ac:dyDescent="0.2"/>
    <row r="5471" ht="26.25" customHeight="1" x14ac:dyDescent="0.2"/>
    <row r="5472" ht="26.25" customHeight="1" x14ac:dyDescent="0.2"/>
    <row r="5473" ht="26.25" customHeight="1" x14ac:dyDescent="0.2"/>
    <row r="5474" ht="26.25" customHeight="1" x14ac:dyDescent="0.2"/>
    <row r="5475" ht="26.25" customHeight="1" x14ac:dyDescent="0.2"/>
    <row r="5476" ht="26.25" customHeight="1" x14ac:dyDescent="0.2"/>
    <row r="5477" ht="26.25" customHeight="1" x14ac:dyDescent="0.2"/>
    <row r="5478" ht="26.25" customHeight="1" x14ac:dyDescent="0.2"/>
    <row r="5479" ht="26.25" customHeight="1" x14ac:dyDescent="0.2"/>
    <row r="5480" ht="26.25" customHeight="1" x14ac:dyDescent="0.2"/>
    <row r="5481" ht="26.25" customHeight="1" x14ac:dyDescent="0.2"/>
    <row r="5482" ht="26.25" customHeight="1" x14ac:dyDescent="0.2"/>
    <row r="5483" ht="26.25" customHeight="1" x14ac:dyDescent="0.2"/>
    <row r="5484" ht="26.25" customHeight="1" x14ac:dyDescent="0.2"/>
    <row r="5485" ht="26.25" customHeight="1" x14ac:dyDescent="0.2"/>
    <row r="5486" ht="26.25" customHeight="1" x14ac:dyDescent="0.2"/>
    <row r="5487" ht="26.25" customHeight="1" x14ac:dyDescent="0.2"/>
    <row r="5488" ht="26.25" customHeight="1" x14ac:dyDescent="0.2"/>
    <row r="5489" ht="26.25" customHeight="1" x14ac:dyDescent="0.2"/>
    <row r="5490" ht="26.25" customHeight="1" x14ac:dyDescent="0.2"/>
    <row r="5491" ht="26.25" customHeight="1" x14ac:dyDescent="0.2"/>
    <row r="5492" ht="26.25" customHeight="1" x14ac:dyDescent="0.2"/>
    <row r="5493" ht="26.25" customHeight="1" x14ac:dyDescent="0.2"/>
    <row r="5494" ht="26.25" customHeight="1" x14ac:dyDescent="0.2"/>
    <row r="5495" ht="26.25" customHeight="1" x14ac:dyDescent="0.2"/>
    <row r="5496" ht="26.25" customHeight="1" x14ac:dyDescent="0.2"/>
    <row r="5497" ht="26.25" customHeight="1" x14ac:dyDescent="0.2"/>
    <row r="5498" ht="26.25" customHeight="1" x14ac:dyDescent="0.2"/>
    <row r="5499" ht="26.25" customHeight="1" x14ac:dyDescent="0.2"/>
    <row r="5500" ht="26.25" customHeight="1" x14ac:dyDescent="0.2"/>
    <row r="5501" ht="26.25" customHeight="1" x14ac:dyDescent="0.2"/>
    <row r="5502" ht="26.25" customHeight="1" x14ac:dyDescent="0.2"/>
    <row r="5503" ht="26.25" customHeight="1" x14ac:dyDescent="0.2"/>
    <row r="5504" ht="26.25" customHeight="1" x14ac:dyDescent="0.2"/>
    <row r="5505" ht="26.25" customHeight="1" x14ac:dyDescent="0.2"/>
    <row r="5506" ht="26.25" customHeight="1" x14ac:dyDescent="0.2"/>
    <row r="5507" ht="26.25" customHeight="1" x14ac:dyDescent="0.2"/>
    <row r="5508" ht="26.25" customHeight="1" x14ac:dyDescent="0.2"/>
    <row r="5509" ht="26.25" customHeight="1" x14ac:dyDescent="0.2"/>
    <row r="5510" ht="26.25" customHeight="1" x14ac:dyDescent="0.2"/>
    <row r="5511" ht="26.25" customHeight="1" x14ac:dyDescent="0.2"/>
    <row r="5512" ht="26.25" customHeight="1" x14ac:dyDescent="0.2"/>
    <row r="5513" ht="26.25" customHeight="1" x14ac:dyDescent="0.2"/>
    <row r="5514" ht="26.25" customHeight="1" x14ac:dyDescent="0.2"/>
    <row r="5515" ht="26.25" customHeight="1" x14ac:dyDescent="0.2"/>
    <row r="5516" ht="26.25" customHeight="1" x14ac:dyDescent="0.2"/>
    <row r="5517" ht="26.25" customHeight="1" x14ac:dyDescent="0.2"/>
    <row r="5518" ht="26.25" customHeight="1" x14ac:dyDescent="0.2"/>
    <row r="5519" ht="26.25" customHeight="1" x14ac:dyDescent="0.2"/>
    <row r="5520" ht="26.25" customHeight="1" x14ac:dyDescent="0.2"/>
    <row r="5521" ht="26.25" customHeight="1" x14ac:dyDescent="0.2"/>
    <row r="5522" ht="26.25" customHeight="1" x14ac:dyDescent="0.2"/>
    <row r="5523" ht="26.25" customHeight="1" x14ac:dyDescent="0.2"/>
    <row r="5524" ht="26.25" customHeight="1" x14ac:dyDescent="0.2"/>
    <row r="5525" ht="26.25" customHeight="1" x14ac:dyDescent="0.2"/>
    <row r="5526" ht="26.25" customHeight="1" x14ac:dyDescent="0.2"/>
    <row r="5527" ht="26.25" customHeight="1" x14ac:dyDescent="0.2"/>
    <row r="5528" ht="26.25" customHeight="1" x14ac:dyDescent="0.2"/>
    <row r="5529" ht="26.25" customHeight="1" x14ac:dyDescent="0.2"/>
    <row r="5530" ht="26.25" customHeight="1" x14ac:dyDescent="0.2"/>
    <row r="5531" ht="26.25" customHeight="1" x14ac:dyDescent="0.2"/>
    <row r="5532" ht="26.25" customHeight="1" x14ac:dyDescent="0.2"/>
    <row r="5533" ht="26.25" customHeight="1" x14ac:dyDescent="0.2"/>
    <row r="5534" ht="26.25" customHeight="1" x14ac:dyDescent="0.2"/>
    <row r="5535" ht="26.25" customHeight="1" x14ac:dyDescent="0.2"/>
    <row r="5536" ht="26.25" customHeight="1" x14ac:dyDescent="0.2"/>
    <row r="5537" ht="26.25" customHeight="1" x14ac:dyDescent="0.2"/>
    <row r="5538" ht="26.25" customHeight="1" x14ac:dyDescent="0.2"/>
    <row r="5539" ht="26.25" customHeight="1" x14ac:dyDescent="0.2"/>
    <row r="5540" ht="26.25" customHeight="1" x14ac:dyDescent="0.2"/>
    <row r="5541" ht="26.25" customHeight="1" x14ac:dyDescent="0.2"/>
    <row r="5542" ht="26.25" customHeight="1" x14ac:dyDescent="0.2"/>
    <row r="5543" ht="26.25" customHeight="1" x14ac:dyDescent="0.2"/>
    <row r="5544" ht="26.25" customHeight="1" x14ac:dyDescent="0.2"/>
    <row r="5545" ht="26.25" customHeight="1" x14ac:dyDescent="0.2"/>
    <row r="5546" ht="26.25" customHeight="1" x14ac:dyDescent="0.2"/>
    <row r="5547" ht="26.25" customHeight="1" x14ac:dyDescent="0.2"/>
    <row r="5548" ht="26.25" customHeight="1" x14ac:dyDescent="0.2"/>
    <row r="5549" ht="26.25" customHeight="1" x14ac:dyDescent="0.2"/>
    <row r="5550" ht="26.25" customHeight="1" x14ac:dyDescent="0.2"/>
    <row r="5551" ht="26.25" customHeight="1" x14ac:dyDescent="0.2"/>
    <row r="5552" ht="26.25" customHeight="1" x14ac:dyDescent="0.2"/>
    <row r="5553" ht="26.25" customHeight="1" x14ac:dyDescent="0.2"/>
    <row r="5554" ht="26.25" customHeight="1" x14ac:dyDescent="0.2"/>
    <row r="5555" ht="26.25" customHeight="1" x14ac:dyDescent="0.2"/>
    <row r="5556" ht="26.25" customHeight="1" x14ac:dyDescent="0.2"/>
    <row r="5557" ht="26.25" customHeight="1" x14ac:dyDescent="0.2"/>
    <row r="5558" ht="26.25" customHeight="1" x14ac:dyDescent="0.2"/>
    <row r="5559" ht="26.25" customHeight="1" x14ac:dyDescent="0.2"/>
    <row r="5560" ht="26.25" customHeight="1" x14ac:dyDescent="0.2"/>
    <row r="5561" ht="26.25" customHeight="1" x14ac:dyDescent="0.2"/>
    <row r="5562" ht="26.25" customHeight="1" x14ac:dyDescent="0.2"/>
    <row r="5563" ht="26.25" customHeight="1" x14ac:dyDescent="0.2"/>
    <row r="5564" ht="26.25" customHeight="1" x14ac:dyDescent="0.2"/>
    <row r="5565" ht="26.25" customHeight="1" x14ac:dyDescent="0.2"/>
    <row r="5566" ht="26.25" customHeight="1" x14ac:dyDescent="0.2"/>
    <row r="5567" ht="26.25" customHeight="1" x14ac:dyDescent="0.2"/>
    <row r="5568" ht="26.25" customHeight="1" x14ac:dyDescent="0.2"/>
    <row r="5569" ht="26.25" customHeight="1" x14ac:dyDescent="0.2"/>
    <row r="5570" ht="26.25" customHeight="1" x14ac:dyDescent="0.2"/>
    <row r="5571" ht="26.25" customHeight="1" x14ac:dyDescent="0.2"/>
    <row r="5572" ht="26.25" customHeight="1" x14ac:dyDescent="0.2"/>
    <row r="5573" ht="26.25" customHeight="1" x14ac:dyDescent="0.2"/>
    <row r="5574" ht="26.25" customHeight="1" x14ac:dyDescent="0.2"/>
    <row r="5575" ht="26.25" customHeight="1" x14ac:dyDescent="0.2"/>
    <row r="5576" ht="26.25" customHeight="1" x14ac:dyDescent="0.2"/>
    <row r="5577" ht="26.25" customHeight="1" x14ac:dyDescent="0.2"/>
    <row r="5578" ht="26.25" customHeight="1" x14ac:dyDescent="0.2"/>
    <row r="5579" ht="26.25" customHeight="1" x14ac:dyDescent="0.2"/>
    <row r="5580" ht="26.25" customHeight="1" x14ac:dyDescent="0.2"/>
    <row r="5581" ht="26.25" customHeight="1" x14ac:dyDescent="0.2"/>
    <row r="5582" ht="26.25" customHeight="1" x14ac:dyDescent="0.2"/>
    <row r="5583" ht="26.25" customHeight="1" x14ac:dyDescent="0.2"/>
    <row r="5584" ht="26.25" customHeight="1" x14ac:dyDescent="0.2"/>
    <row r="5585" ht="26.25" customHeight="1" x14ac:dyDescent="0.2"/>
    <row r="5586" ht="26.25" customHeight="1" x14ac:dyDescent="0.2"/>
    <row r="5587" ht="26.25" customHeight="1" x14ac:dyDescent="0.2"/>
    <row r="5588" ht="26.25" customHeight="1" x14ac:dyDescent="0.2"/>
    <row r="5589" ht="26.25" customHeight="1" x14ac:dyDescent="0.2"/>
    <row r="5590" ht="26.25" customHeight="1" x14ac:dyDescent="0.2"/>
    <row r="5591" ht="26.25" customHeight="1" x14ac:dyDescent="0.2"/>
    <row r="5592" ht="26.25" customHeight="1" x14ac:dyDescent="0.2"/>
    <row r="5593" ht="26.25" customHeight="1" x14ac:dyDescent="0.2"/>
    <row r="5594" ht="26.25" customHeight="1" x14ac:dyDescent="0.2"/>
    <row r="5595" ht="26.25" customHeight="1" x14ac:dyDescent="0.2"/>
    <row r="5596" ht="26.25" customHeight="1" x14ac:dyDescent="0.2"/>
    <row r="5597" ht="26.25" customHeight="1" x14ac:dyDescent="0.2"/>
    <row r="5598" ht="26.25" customHeight="1" x14ac:dyDescent="0.2"/>
    <row r="5599" ht="26.25" customHeight="1" x14ac:dyDescent="0.2"/>
    <row r="5600" ht="26.25" customHeight="1" x14ac:dyDescent="0.2"/>
    <row r="5601" ht="26.25" customHeight="1" x14ac:dyDescent="0.2"/>
    <row r="5602" ht="26.25" customHeight="1" x14ac:dyDescent="0.2"/>
    <row r="5603" ht="26.25" customHeight="1" x14ac:dyDescent="0.2"/>
    <row r="5604" ht="26.25" customHeight="1" x14ac:dyDescent="0.2"/>
    <row r="5605" ht="26.25" customHeight="1" x14ac:dyDescent="0.2"/>
    <row r="5606" ht="26.25" customHeight="1" x14ac:dyDescent="0.2"/>
    <row r="5607" ht="26.25" customHeight="1" x14ac:dyDescent="0.2"/>
    <row r="5608" ht="26.25" customHeight="1" x14ac:dyDescent="0.2"/>
    <row r="5609" ht="26.25" customHeight="1" x14ac:dyDescent="0.2"/>
    <row r="5610" ht="26.25" customHeight="1" x14ac:dyDescent="0.2"/>
    <row r="5611" ht="26.25" customHeight="1" x14ac:dyDescent="0.2"/>
    <row r="5612" ht="26.25" customHeight="1" x14ac:dyDescent="0.2"/>
    <row r="5613" ht="26.25" customHeight="1" x14ac:dyDescent="0.2"/>
    <row r="5614" ht="26.25" customHeight="1" x14ac:dyDescent="0.2"/>
    <row r="5615" ht="26.25" customHeight="1" x14ac:dyDescent="0.2"/>
    <row r="5616" ht="26.25" customHeight="1" x14ac:dyDescent="0.2"/>
    <row r="5617" ht="26.25" customHeight="1" x14ac:dyDescent="0.2"/>
    <row r="5618" ht="26.25" customHeight="1" x14ac:dyDescent="0.2"/>
    <row r="5619" ht="26.25" customHeight="1" x14ac:dyDescent="0.2"/>
    <row r="5620" ht="26.25" customHeight="1" x14ac:dyDescent="0.2"/>
    <row r="5621" ht="26.25" customHeight="1" x14ac:dyDescent="0.2"/>
    <row r="5622" ht="26.25" customHeight="1" x14ac:dyDescent="0.2"/>
    <row r="5623" ht="26.25" customHeight="1" x14ac:dyDescent="0.2"/>
    <row r="5624" ht="26.25" customHeight="1" x14ac:dyDescent="0.2"/>
    <row r="5625" ht="26.25" customHeight="1" x14ac:dyDescent="0.2"/>
    <row r="5626" ht="26.25" customHeight="1" x14ac:dyDescent="0.2"/>
    <row r="5627" ht="26.25" customHeight="1" x14ac:dyDescent="0.2"/>
    <row r="5628" ht="26.25" customHeight="1" x14ac:dyDescent="0.2"/>
    <row r="5629" ht="26.25" customHeight="1" x14ac:dyDescent="0.2"/>
    <row r="5630" ht="26.25" customHeight="1" x14ac:dyDescent="0.2"/>
    <row r="5631" ht="26.25" customHeight="1" x14ac:dyDescent="0.2"/>
    <row r="5632" ht="26.25" customHeight="1" x14ac:dyDescent="0.2"/>
    <row r="5633" ht="26.25" customHeight="1" x14ac:dyDescent="0.2"/>
    <row r="5634" ht="26.25" customHeight="1" x14ac:dyDescent="0.2"/>
    <row r="5635" ht="26.25" customHeight="1" x14ac:dyDescent="0.2"/>
    <row r="5636" ht="26.25" customHeight="1" x14ac:dyDescent="0.2"/>
    <row r="5637" ht="26.25" customHeight="1" x14ac:dyDescent="0.2"/>
    <row r="5638" ht="26.25" customHeight="1" x14ac:dyDescent="0.2"/>
    <row r="5639" ht="26.25" customHeight="1" x14ac:dyDescent="0.2"/>
    <row r="5640" ht="26.25" customHeight="1" x14ac:dyDescent="0.2"/>
    <row r="5641" ht="26.25" customHeight="1" x14ac:dyDescent="0.2"/>
    <row r="5642" ht="26.25" customHeight="1" x14ac:dyDescent="0.2"/>
    <row r="5643" ht="26.25" customHeight="1" x14ac:dyDescent="0.2"/>
    <row r="5644" ht="26.25" customHeight="1" x14ac:dyDescent="0.2"/>
    <row r="5645" ht="26.25" customHeight="1" x14ac:dyDescent="0.2"/>
    <row r="5646" ht="26.25" customHeight="1" x14ac:dyDescent="0.2"/>
    <row r="5647" ht="26.25" customHeight="1" x14ac:dyDescent="0.2"/>
    <row r="5648" ht="26.25" customHeight="1" x14ac:dyDescent="0.2"/>
    <row r="5649" ht="26.25" customHeight="1" x14ac:dyDescent="0.2"/>
    <row r="5650" ht="26.25" customHeight="1" x14ac:dyDescent="0.2"/>
    <row r="5651" ht="26.25" customHeight="1" x14ac:dyDescent="0.2"/>
    <row r="5652" ht="26.25" customHeight="1" x14ac:dyDescent="0.2"/>
    <row r="5653" ht="26.25" customHeight="1" x14ac:dyDescent="0.2"/>
    <row r="5654" ht="26.25" customHeight="1" x14ac:dyDescent="0.2"/>
    <row r="5655" ht="26.25" customHeight="1" x14ac:dyDescent="0.2"/>
    <row r="5656" ht="26.25" customHeight="1" x14ac:dyDescent="0.2"/>
    <row r="5657" ht="26.25" customHeight="1" x14ac:dyDescent="0.2"/>
    <row r="5658" ht="26.25" customHeight="1" x14ac:dyDescent="0.2"/>
    <row r="5659" ht="26.25" customHeight="1" x14ac:dyDescent="0.2"/>
    <row r="5660" ht="26.25" customHeight="1" x14ac:dyDescent="0.2"/>
    <row r="5661" ht="26.25" customHeight="1" x14ac:dyDescent="0.2"/>
    <row r="5662" ht="26.25" customHeight="1" x14ac:dyDescent="0.2"/>
    <row r="5663" ht="26.25" customHeight="1" x14ac:dyDescent="0.2"/>
    <row r="5664" ht="26.25" customHeight="1" x14ac:dyDescent="0.2"/>
    <row r="5665" ht="26.25" customHeight="1" x14ac:dyDescent="0.2"/>
    <row r="5666" ht="26.25" customHeight="1" x14ac:dyDescent="0.2"/>
    <row r="5667" ht="26.25" customHeight="1" x14ac:dyDescent="0.2"/>
    <row r="5668" ht="26.25" customHeight="1" x14ac:dyDescent="0.2"/>
    <row r="5669" ht="26.25" customHeight="1" x14ac:dyDescent="0.2"/>
    <row r="5670" ht="26.25" customHeight="1" x14ac:dyDescent="0.2"/>
    <row r="5671" ht="26.25" customHeight="1" x14ac:dyDescent="0.2"/>
    <row r="5672" ht="26.25" customHeight="1" x14ac:dyDescent="0.2"/>
    <row r="5673" ht="26.25" customHeight="1" x14ac:dyDescent="0.2"/>
    <row r="5674" ht="26.25" customHeight="1" x14ac:dyDescent="0.2"/>
    <row r="5675" ht="26.25" customHeight="1" x14ac:dyDescent="0.2"/>
    <row r="5676" ht="26.25" customHeight="1" x14ac:dyDescent="0.2"/>
    <row r="5677" ht="26.25" customHeight="1" x14ac:dyDescent="0.2"/>
    <row r="5678" ht="26.25" customHeight="1" x14ac:dyDescent="0.2"/>
    <row r="5679" ht="26.25" customHeight="1" x14ac:dyDescent="0.2"/>
    <row r="5680" ht="26.25" customHeight="1" x14ac:dyDescent="0.2"/>
    <row r="5681" ht="26.25" customHeight="1" x14ac:dyDescent="0.2"/>
    <row r="5682" ht="26.25" customHeight="1" x14ac:dyDescent="0.2"/>
    <row r="5683" ht="26.25" customHeight="1" x14ac:dyDescent="0.2"/>
    <row r="5684" ht="26.25" customHeight="1" x14ac:dyDescent="0.2"/>
    <row r="5685" ht="26.25" customHeight="1" x14ac:dyDescent="0.2"/>
    <row r="5686" ht="26.25" customHeight="1" x14ac:dyDescent="0.2"/>
    <row r="5687" ht="26.25" customHeight="1" x14ac:dyDescent="0.2"/>
    <row r="5688" ht="26.25" customHeight="1" x14ac:dyDescent="0.2"/>
    <row r="5689" ht="26.25" customHeight="1" x14ac:dyDescent="0.2"/>
    <row r="5690" ht="26.25" customHeight="1" x14ac:dyDescent="0.2"/>
    <row r="5691" ht="26.25" customHeight="1" x14ac:dyDescent="0.2"/>
    <row r="5692" ht="26.25" customHeight="1" x14ac:dyDescent="0.2"/>
    <row r="5693" ht="26.25" customHeight="1" x14ac:dyDescent="0.2"/>
    <row r="5694" ht="26.25" customHeight="1" x14ac:dyDescent="0.2"/>
    <row r="5695" ht="26.25" customHeight="1" x14ac:dyDescent="0.2"/>
    <row r="5696" ht="26.25" customHeight="1" x14ac:dyDescent="0.2"/>
    <row r="5697" ht="26.25" customHeight="1" x14ac:dyDescent="0.2"/>
    <row r="5698" ht="26.25" customHeight="1" x14ac:dyDescent="0.2"/>
    <row r="5699" ht="26.25" customHeight="1" x14ac:dyDescent="0.2"/>
    <row r="5700" ht="26.25" customHeight="1" x14ac:dyDescent="0.2"/>
    <row r="5701" ht="26.25" customHeight="1" x14ac:dyDescent="0.2"/>
    <row r="5702" ht="26.25" customHeight="1" x14ac:dyDescent="0.2"/>
    <row r="5703" ht="26.25" customHeight="1" x14ac:dyDescent="0.2"/>
    <row r="5704" ht="26.25" customHeight="1" x14ac:dyDescent="0.2"/>
    <row r="5705" ht="26.25" customHeight="1" x14ac:dyDescent="0.2"/>
    <row r="5706" ht="26.25" customHeight="1" x14ac:dyDescent="0.2"/>
    <row r="5707" ht="26.25" customHeight="1" x14ac:dyDescent="0.2"/>
    <row r="5708" ht="26.25" customHeight="1" x14ac:dyDescent="0.2"/>
    <row r="5709" ht="26.25" customHeight="1" x14ac:dyDescent="0.2"/>
    <row r="5710" ht="26.25" customHeight="1" x14ac:dyDescent="0.2"/>
    <row r="5711" ht="26.25" customHeight="1" x14ac:dyDescent="0.2"/>
    <row r="5712" ht="26.25" customHeight="1" x14ac:dyDescent="0.2"/>
    <row r="5713" ht="26.25" customHeight="1" x14ac:dyDescent="0.2"/>
    <row r="5714" ht="26.25" customHeight="1" x14ac:dyDescent="0.2"/>
    <row r="5715" ht="26.25" customHeight="1" x14ac:dyDescent="0.2"/>
    <row r="5716" ht="26.25" customHeight="1" x14ac:dyDescent="0.2"/>
    <row r="5717" ht="26.25" customHeight="1" x14ac:dyDescent="0.2"/>
    <row r="5718" ht="26.25" customHeight="1" x14ac:dyDescent="0.2"/>
    <row r="5719" ht="26.25" customHeight="1" x14ac:dyDescent="0.2"/>
    <row r="5720" ht="26.25" customHeight="1" x14ac:dyDescent="0.2"/>
    <row r="5721" ht="26.25" customHeight="1" x14ac:dyDescent="0.2"/>
    <row r="5722" ht="26.25" customHeight="1" x14ac:dyDescent="0.2"/>
    <row r="5723" ht="26.25" customHeight="1" x14ac:dyDescent="0.2"/>
    <row r="5724" ht="26.25" customHeight="1" x14ac:dyDescent="0.2"/>
    <row r="5725" ht="26.25" customHeight="1" x14ac:dyDescent="0.2"/>
    <row r="5726" ht="26.25" customHeight="1" x14ac:dyDescent="0.2"/>
    <row r="5727" ht="26.25" customHeight="1" x14ac:dyDescent="0.2"/>
    <row r="5728" ht="26.25" customHeight="1" x14ac:dyDescent="0.2"/>
    <row r="5729" ht="26.25" customHeight="1" x14ac:dyDescent="0.2"/>
    <row r="5730" ht="26.25" customHeight="1" x14ac:dyDescent="0.2"/>
    <row r="5731" ht="26.25" customHeight="1" x14ac:dyDescent="0.2"/>
    <row r="5732" ht="26.25" customHeight="1" x14ac:dyDescent="0.2"/>
    <row r="5733" ht="26.25" customHeight="1" x14ac:dyDescent="0.2"/>
    <row r="5734" ht="26.25" customHeight="1" x14ac:dyDescent="0.2"/>
    <row r="5735" ht="26.25" customHeight="1" x14ac:dyDescent="0.2"/>
    <row r="5736" ht="26.25" customHeight="1" x14ac:dyDescent="0.2"/>
    <row r="5737" ht="26.25" customHeight="1" x14ac:dyDescent="0.2"/>
    <row r="5738" ht="26.25" customHeight="1" x14ac:dyDescent="0.2"/>
    <row r="5739" ht="26.25" customHeight="1" x14ac:dyDescent="0.2"/>
    <row r="5740" ht="26.25" customHeight="1" x14ac:dyDescent="0.2"/>
    <row r="5741" ht="26.25" customHeight="1" x14ac:dyDescent="0.2"/>
    <row r="5742" ht="26.25" customHeight="1" x14ac:dyDescent="0.2"/>
    <row r="5743" ht="26.25" customHeight="1" x14ac:dyDescent="0.2"/>
    <row r="5744" ht="26.25" customHeight="1" x14ac:dyDescent="0.2"/>
    <row r="5745" ht="26.25" customHeight="1" x14ac:dyDescent="0.2"/>
    <row r="5746" ht="26.25" customHeight="1" x14ac:dyDescent="0.2"/>
    <row r="5747" ht="26.25" customHeight="1" x14ac:dyDescent="0.2"/>
    <row r="5748" ht="26.25" customHeight="1" x14ac:dyDescent="0.2"/>
    <row r="5749" ht="26.25" customHeight="1" x14ac:dyDescent="0.2"/>
    <row r="5750" ht="26.25" customHeight="1" x14ac:dyDescent="0.2"/>
    <row r="5751" ht="26.25" customHeight="1" x14ac:dyDescent="0.2"/>
    <row r="5752" ht="26.25" customHeight="1" x14ac:dyDescent="0.2"/>
    <row r="5753" ht="26.25" customHeight="1" x14ac:dyDescent="0.2"/>
    <row r="5754" ht="26.25" customHeight="1" x14ac:dyDescent="0.2"/>
    <row r="5755" ht="26.25" customHeight="1" x14ac:dyDescent="0.2"/>
    <row r="5756" ht="26.25" customHeight="1" x14ac:dyDescent="0.2"/>
    <row r="5757" ht="26.25" customHeight="1" x14ac:dyDescent="0.2"/>
    <row r="5758" ht="26.25" customHeight="1" x14ac:dyDescent="0.2"/>
    <row r="5759" ht="26.25" customHeight="1" x14ac:dyDescent="0.2"/>
    <row r="5760" ht="26.25" customHeight="1" x14ac:dyDescent="0.2"/>
    <row r="5761" ht="26.25" customHeight="1" x14ac:dyDescent="0.2"/>
    <row r="5762" ht="26.25" customHeight="1" x14ac:dyDescent="0.2"/>
    <row r="5763" ht="26.25" customHeight="1" x14ac:dyDescent="0.2"/>
    <row r="5764" ht="26.25" customHeight="1" x14ac:dyDescent="0.2"/>
    <row r="5765" ht="26.25" customHeight="1" x14ac:dyDescent="0.2"/>
    <row r="5766" ht="26.25" customHeight="1" x14ac:dyDescent="0.2"/>
    <row r="5767" ht="26.25" customHeight="1" x14ac:dyDescent="0.2"/>
    <row r="5768" ht="26.25" customHeight="1" x14ac:dyDescent="0.2"/>
    <row r="5769" ht="26.25" customHeight="1" x14ac:dyDescent="0.2"/>
    <row r="5770" ht="26.25" customHeight="1" x14ac:dyDescent="0.2"/>
    <row r="5771" ht="26.25" customHeight="1" x14ac:dyDescent="0.2"/>
    <row r="5772" ht="26.25" customHeight="1" x14ac:dyDescent="0.2"/>
    <row r="5773" ht="26.25" customHeight="1" x14ac:dyDescent="0.2"/>
    <row r="5774" ht="26.25" customHeight="1" x14ac:dyDescent="0.2"/>
    <row r="5775" ht="26.25" customHeight="1" x14ac:dyDescent="0.2"/>
    <row r="5776" ht="26.25" customHeight="1" x14ac:dyDescent="0.2"/>
    <row r="5777" ht="26.25" customHeight="1" x14ac:dyDescent="0.2"/>
    <row r="5778" ht="26.25" customHeight="1" x14ac:dyDescent="0.2"/>
    <row r="5779" ht="26.25" customHeight="1" x14ac:dyDescent="0.2"/>
    <row r="5780" ht="26.25" customHeight="1" x14ac:dyDescent="0.2"/>
    <row r="5781" ht="26.25" customHeight="1" x14ac:dyDescent="0.2"/>
    <row r="5782" ht="26.25" customHeight="1" x14ac:dyDescent="0.2"/>
    <row r="5783" ht="26.25" customHeight="1" x14ac:dyDescent="0.2"/>
    <row r="5784" ht="26.25" customHeight="1" x14ac:dyDescent="0.2"/>
    <row r="5785" ht="26.25" customHeight="1" x14ac:dyDescent="0.2"/>
    <row r="5786" ht="26.25" customHeight="1" x14ac:dyDescent="0.2"/>
    <row r="5787" ht="26.25" customHeight="1" x14ac:dyDescent="0.2"/>
    <row r="5788" ht="26.25" customHeight="1" x14ac:dyDescent="0.2"/>
    <row r="5789" ht="26.25" customHeight="1" x14ac:dyDescent="0.2"/>
    <row r="5790" ht="26.25" customHeight="1" x14ac:dyDescent="0.2"/>
    <row r="5791" ht="26.25" customHeight="1" x14ac:dyDescent="0.2"/>
    <row r="5792" ht="26.25" customHeight="1" x14ac:dyDescent="0.2"/>
    <row r="5793" ht="26.25" customHeight="1" x14ac:dyDescent="0.2"/>
    <row r="5794" ht="26.25" customHeight="1" x14ac:dyDescent="0.2"/>
    <row r="5795" ht="26.25" customHeight="1" x14ac:dyDescent="0.2"/>
    <row r="5796" ht="26.25" customHeight="1" x14ac:dyDescent="0.2"/>
    <row r="5797" ht="26.25" customHeight="1" x14ac:dyDescent="0.2"/>
    <row r="5798" ht="26.25" customHeight="1" x14ac:dyDescent="0.2"/>
    <row r="5799" ht="26.25" customHeight="1" x14ac:dyDescent="0.2"/>
    <row r="5800" ht="26.25" customHeight="1" x14ac:dyDescent="0.2"/>
    <row r="5801" ht="26.25" customHeight="1" x14ac:dyDescent="0.2"/>
    <row r="5802" ht="26.25" customHeight="1" x14ac:dyDescent="0.2"/>
    <row r="5803" ht="26.25" customHeight="1" x14ac:dyDescent="0.2"/>
    <row r="5804" ht="26.25" customHeight="1" x14ac:dyDescent="0.2"/>
    <row r="5805" ht="26.25" customHeight="1" x14ac:dyDescent="0.2"/>
    <row r="5806" ht="26.25" customHeight="1" x14ac:dyDescent="0.2"/>
    <row r="5807" ht="26.25" customHeight="1" x14ac:dyDescent="0.2"/>
    <row r="5808" ht="26.25" customHeight="1" x14ac:dyDescent="0.2"/>
    <row r="5809" ht="26.25" customHeight="1" x14ac:dyDescent="0.2"/>
    <row r="5810" ht="26.25" customHeight="1" x14ac:dyDescent="0.2"/>
    <row r="5811" ht="26.25" customHeight="1" x14ac:dyDescent="0.2"/>
    <row r="5812" ht="26.25" customHeight="1" x14ac:dyDescent="0.2"/>
    <row r="5813" ht="26.25" customHeight="1" x14ac:dyDescent="0.2"/>
    <row r="5814" ht="26.25" customHeight="1" x14ac:dyDescent="0.2"/>
    <row r="5815" ht="26.25" customHeight="1" x14ac:dyDescent="0.2"/>
    <row r="5816" ht="26.25" customHeight="1" x14ac:dyDescent="0.2"/>
    <row r="5817" ht="26.25" customHeight="1" x14ac:dyDescent="0.2"/>
    <row r="5818" ht="26.25" customHeight="1" x14ac:dyDescent="0.2"/>
    <row r="5819" ht="26.25" customHeight="1" x14ac:dyDescent="0.2"/>
    <row r="5820" ht="26.25" customHeight="1" x14ac:dyDescent="0.2"/>
    <row r="5821" ht="26.25" customHeight="1" x14ac:dyDescent="0.2"/>
    <row r="5822" ht="26.25" customHeight="1" x14ac:dyDescent="0.2"/>
    <row r="5823" ht="26.25" customHeight="1" x14ac:dyDescent="0.2"/>
    <row r="5824" ht="26.25" customHeight="1" x14ac:dyDescent="0.2"/>
    <row r="5825" ht="26.25" customHeight="1" x14ac:dyDescent="0.2"/>
    <row r="5826" ht="26.25" customHeight="1" x14ac:dyDescent="0.2"/>
    <row r="5827" ht="26.25" customHeight="1" x14ac:dyDescent="0.2"/>
    <row r="5828" ht="26.25" customHeight="1" x14ac:dyDescent="0.2"/>
    <row r="5829" ht="26.25" customHeight="1" x14ac:dyDescent="0.2"/>
    <row r="5830" ht="26.25" customHeight="1" x14ac:dyDescent="0.2"/>
    <row r="5831" ht="26.25" customHeight="1" x14ac:dyDescent="0.2"/>
    <row r="5832" ht="26.25" customHeight="1" x14ac:dyDescent="0.2"/>
    <row r="5833" ht="26.25" customHeight="1" x14ac:dyDescent="0.2"/>
    <row r="5834" ht="26.25" customHeight="1" x14ac:dyDescent="0.2"/>
    <row r="5835" ht="26.25" customHeight="1" x14ac:dyDescent="0.2"/>
    <row r="5836" ht="26.25" customHeight="1" x14ac:dyDescent="0.2"/>
    <row r="5837" ht="26.25" customHeight="1" x14ac:dyDescent="0.2"/>
    <row r="5838" ht="26.25" customHeight="1" x14ac:dyDescent="0.2"/>
    <row r="5839" ht="26.25" customHeight="1" x14ac:dyDescent="0.2"/>
    <row r="5840" ht="26.25" customHeight="1" x14ac:dyDescent="0.2"/>
    <row r="5841" ht="26.25" customHeight="1" x14ac:dyDescent="0.2"/>
    <row r="5842" ht="26.25" customHeight="1" x14ac:dyDescent="0.2"/>
    <row r="5843" ht="26.25" customHeight="1" x14ac:dyDescent="0.2"/>
    <row r="5844" ht="26.25" customHeight="1" x14ac:dyDescent="0.2"/>
    <row r="5845" ht="26.25" customHeight="1" x14ac:dyDescent="0.2"/>
    <row r="5846" ht="26.25" customHeight="1" x14ac:dyDescent="0.2"/>
    <row r="5847" ht="26.25" customHeight="1" x14ac:dyDescent="0.2"/>
    <row r="5848" ht="26.25" customHeight="1" x14ac:dyDescent="0.2"/>
    <row r="5849" ht="26.25" customHeight="1" x14ac:dyDescent="0.2"/>
    <row r="5850" ht="26.25" customHeight="1" x14ac:dyDescent="0.2"/>
    <row r="5851" ht="26.25" customHeight="1" x14ac:dyDescent="0.2"/>
    <row r="5852" ht="26.25" customHeight="1" x14ac:dyDescent="0.2"/>
    <row r="5853" ht="26.25" customHeight="1" x14ac:dyDescent="0.2"/>
    <row r="5854" ht="26.25" customHeight="1" x14ac:dyDescent="0.2"/>
    <row r="5855" ht="26.25" customHeight="1" x14ac:dyDescent="0.2"/>
    <row r="5856" ht="26.25" customHeight="1" x14ac:dyDescent="0.2"/>
    <row r="5857" ht="26.25" customHeight="1" x14ac:dyDescent="0.2"/>
    <row r="5858" ht="26.25" customHeight="1" x14ac:dyDescent="0.2"/>
    <row r="5859" ht="26.25" customHeight="1" x14ac:dyDescent="0.2"/>
    <row r="5860" ht="26.25" customHeight="1" x14ac:dyDescent="0.2"/>
    <row r="5861" ht="26.25" customHeight="1" x14ac:dyDescent="0.2"/>
    <row r="5862" ht="26.25" customHeight="1" x14ac:dyDescent="0.2"/>
    <row r="5863" ht="26.25" customHeight="1" x14ac:dyDescent="0.2"/>
    <row r="5864" ht="26.25" customHeight="1" x14ac:dyDescent="0.2"/>
    <row r="5865" ht="26.25" customHeight="1" x14ac:dyDescent="0.2"/>
    <row r="5866" ht="26.25" customHeight="1" x14ac:dyDescent="0.2"/>
    <row r="5867" ht="26.25" customHeight="1" x14ac:dyDescent="0.2"/>
    <row r="5868" ht="26.25" customHeight="1" x14ac:dyDescent="0.2"/>
    <row r="5869" ht="26.25" customHeight="1" x14ac:dyDescent="0.2"/>
    <row r="5870" ht="26.25" customHeight="1" x14ac:dyDescent="0.2"/>
    <row r="5871" ht="26.25" customHeight="1" x14ac:dyDescent="0.2"/>
    <row r="5872" ht="26.25" customHeight="1" x14ac:dyDescent="0.2"/>
    <row r="5873" ht="26.25" customHeight="1" x14ac:dyDescent="0.2"/>
    <row r="5874" ht="26.25" customHeight="1" x14ac:dyDescent="0.2"/>
    <row r="5875" ht="26.25" customHeight="1" x14ac:dyDescent="0.2"/>
    <row r="5876" ht="26.25" customHeight="1" x14ac:dyDescent="0.2"/>
    <row r="5877" ht="26.25" customHeight="1" x14ac:dyDescent="0.2"/>
    <row r="5878" ht="26.25" customHeight="1" x14ac:dyDescent="0.2"/>
    <row r="5879" ht="26.25" customHeight="1" x14ac:dyDescent="0.2"/>
    <row r="5880" ht="26.25" customHeight="1" x14ac:dyDescent="0.2"/>
    <row r="5881" ht="26.25" customHeight="1" x14ac:dyDescent="0.2"/>
    <row r="5882" ht="26.25" customHeight="1" x14ac:dyDescent="0.2"/>
    <row r="5883" ht="26.25" customHeight="1" x14ac:dyDescent="0.2"/>
    <row r="5884" ht="26.25" customHeight="1" x14ac:dyDescent="0.2"/>
    <row r="5885" ht="26.25" customHeight="1" x14ac:dyDescent="0.2"/>
    <row r="5886" ht="26.25" customHeight="1" x14ac:dyDescent="0.2"/>
    <row r="5887" ht="26.25" customHeight="1" x14ac:dyDescent="0.2"/>
    <row r="5888" ht="26.25" customHeight="1" x14ac:dyDescent="0.2"/>
    <row r="5889" ht="26.25" customHeight="1" x14ac:dyDescent="0.2"/>
    <row r="5890" ht="26.25" customHeight="1" x14ac:dyDescent="0.2"/>
    <row r="5891" ht="26.25" customHeight="1" x14ac:dyDescent="0.2"/>
    <row r="5892" ht="26.25" customHeight="1" x14ac:dyDescent="0.2"/>
    <row r="5893" ht="26.25" customHeight="1" x14ac:dyDescent="0.2"/>
    <row r="5894" ht="26.25" customHeight="1" x14ac:dyDescent="0.2"/>
    <row r="5895" ht="26.25" customHeight="1" x14ac:dyDescent="0.2"/>
    <row r="5896" ht="26.25" customHeight="1" x14ac:dyDescent="0.2"/>
    <row r="5897" ht="26.25" customHeight="1" x14ac:dyDescent="0.2"/>
    <row r="5898" ht="26.25" customHeight="1" x14ac:dyDescent="0.2"/>
    <row r="5899" ht="26.25" customHeight="1" x14ac:dyDescent="0.2"/>
    <row r="5900" ht="26.25" customHeight="1" x14ac:dyDescent="0.2"/>
    <row r="5901" ht="26.25" customHeight="1" x14ac:dyDescent="0.2"/>
    <row r="5902" ht="26.25" customHeight="1" x14ac:dyDescent="0.2"/>
    <row r="5903" ht="26.25" customHeight="1" x14ac:dyDescent="0.2"/>
    <row r="5904" ht="26.25" customHeight="1" x14ac:dyDescent="0.2"/>
    <row r="5905" ht="26.25" customHeight="1" x14ac:dyDescent="0.2"/>
    <row r="5906" ht="26.25" customHeight="1" x14ac:dyDescent="0.2"/>
    <row r="5907" ht="26.25" customHeight="1" x14ac:dyDescent="0.2"/>
    <row r="5908" ht="26.25" customHeight="1" x14ac:dyDescent="0.2"/>
    <row r="5909" ht="26.25" customHeight="1" x14ac:dyDescent="0.2"/>
    <row r="5910" ht="26.25" customHeight="1" x14ac:dyDescent="0.2"/>
    <row r="5911" ht="26.25" customHeight="1" x14ac:dyDescent="0.2"/>
    <row r="5912" ht="26.25" customHeight="1" x14ac:dyDescent="0.2"/>
    <row r="5913" ht="26.25" customHeight="1" x14ac:dyDescent="0.2"/>
    <row r="5914" ht="26.25" customHeight="1" x14ac:dyDescent="0.2"/>
    <row r="5915" ht="26.25" customHeight="1" x14ac:dyDescent="0.2"/>
    <row r="5916" ht="26.25" customHeight="1" x14ac:dyDescent="0.2"/>
    <row r="5917" ht="26.25" customHeight="1" x14ac:dyDescent="0.2"/>
    <row r="5918" ht="26.25" customHeight="1" x14ac:dyDescent="0.2"/>
    <row r="5919" ht="26.25" customHeight="1" x14ac:dyDescent="0.2"/>
    <row r="5920" ht="26.25" customHeight="1" x14ac:dyDescent="0.2"/>
    <row r="5921" ht="26.25" customHeight="1" x14ac:dyDescent="0.2"/>
    <row r="5922" ht="26.25" customHeight="1" x14ac:dyDescent="0.2"/>
    <row r="5923" ht="26.25" customHeight="1" x14ac:dyDescent="0.2"/>
    <row r="5924" ht="26.25" customHeight="1" x14ac:dyDescent="0.2"/>
    <row r="5925" ht="26.25" customHeight="1" x14ac:dyDescent="0.2"/>
    <row r="5926" ht="26.25" customHeight="1" x14ac:dyDescent="0.2"/>
    <row r="5927" ht="26.25" customHeight="1" x14ac:dyDescent="0.2"/>
    <row r="5928" ht="26.25" customHeight="1" x14ac:dyDescent="0.2"/>
    <row r="5929" ht="26.25" customHeight="1" x14ac:dyDescent="0.2"/>
    <row r="5930" ht="26.25" customHeight="1" x14ac:dyDescent="0.2"/>
    <row r="5931" ht="26.25" customHeight="1" x14ac:dyDescent="0.2"/>
    <row r="5932" ht="26.25" customHeight="1" x14ac:dyDescent="0.2"/>
    <row r="5933" ht="26.25" customHeight="1" x14ac:dyDescent="0.2"/>
    <row r="5934" ht="26.25" customHeight="1" x14ac:dyDescent="0.2"/>
    <row r="5935" ht="26.25" customHeight="1" x14ac:dyDescent="0.2"/>
    <row r="5936" ht="26.25" customHeight="1" x14ac:dyDescent="0.2"/>
    <row r="5937" ht="26.25" customHeight="1" x14ac:dyDescent="0.2"/>
    <row r="5938" ht="26.25" customHeight="1" x14ac:dyDescent="0.2"/>
    <row r="5939" ht="26.25" customHeight="1" x14ac:dyDescent="0.2"/>
    <row r="5940" ht="26.25" customHeight="1" x14ac:dyDescent="0.2"/>
    <row r="5941" ht="26.25" customHeight="1" x14ac:dyDescent="0.2"/>
    <row r="5942" ht="26.25" customHeight="1" x14ac:dyDescent="0.2"/>
    <row r="5943" ht="26.25" customHeight="1" x14ac:dyDescent="0.2"/>
    <row r="5944" ht="26.25" customHeight="1" x14ac:dyDescent="0.2"/>
    <row r="5945" ht="26.25" customHeight="1" x14ac:dyDescent="0.2"/>
    <row r="5946" ht="26.25" customHeight="1" x14ac:dyDescent="0.2"/>
    <row r="5947" ht="26.25" customHeight="1" x14ac:dyDescent="0.2"/>
    <row r="5948" ht="26.25" customHeight="1" x14ac:dyDescent="0.2"/>
    <row r="5949" ht="26.25" customHeight="1" x14ac:dyDescent="0.2"/>
    <row r="5950" ht="26.25" customHeight="1" x14ac:dyDescent="0.2"/>
    <row r="5951" ht="26.25" customHeight="1" x14ac:dyDescent="0.2"/>
    <row r="5952" ht="26.25" customHeight="1" x14ac:dyDescent="0.2"/>
    <row r="5953" ht="26.25" customHeight="1" x14ac:dyDescent="0.2"/>
    <row r="5954" ht="26.25" customHeight="1" x14ac:dyDescent="0.2"/>
    <row r="5955" ht="26.25" customHeight="1" x14ac:dyDescent="0.2"/>
    <row r="5956" ht="26.25" customHeight="1" x14ac:dyDescent="0.2"/>
    <row r="5957" ht="26.25" customHeight="1" x14ac:dyDescent="0.2"/>
    <row r="5958" ht="26.25" customHeight="1" x14ac:dyDescent="0.2"/>
    <row r="5959" ht="26.25" customHeight="1" x14ac:dyDescent="0.2"/>
    <row r="5960" ht="26.25" customHeight="1" x14ac:dyDescent="0.2"/>
    <row r="5961" ht="26.25" customHeight="1" x14ac:dyDescent="0.2"/>
    <row r="5962" ht="26.25" customHeight="1" x14ac:dyDescent="0.2"/>
    <row r="5963" ht="26.25" customHeight="1" x14ac:dyDescent="0.2"/>
    <row r="5964" ht="26.25" customHeight="1" x14ac:dyDescent="0.2"/>
    <row r="5965" ht="26.25" customHeight="1" x14ac:dyDescent="0.2"/>
    <row r="5966" ht="26.25" customHeight="1" x14ac:dyDescent="0.2"/>
    <row r="5967" ht="26.25" customHeight="1" x14ac:dyDescent="0.2"/>
    <row r="5968" ht="26.25" customHeight="1" x14ac:dyDescent="0.2"/>
    <row r="5969" ht="26.25" customHeight="1" x14ac:dyDescent="0.2"/>
    <row r="5970" ht="26.25" customHeight="1" x14ac:dyDescent="0.2"/>
    <row r="5971" ht="26.25" customHeight="1" x14ac:dyDescent="0.2"/>
    <row r="5972" ht="26.25" customHeight="1" x14ac:dyDescent="0.2"/>
    <row r="5973" ht="26.25" customHeight="1" x14ac:dyDescent="0.2"/>
    <row r="5974" ht="26.25" customHeight="1" x14ac:dyDescent="0.2"/>
    <row r="5975" ht="26.25" customHeight="1" x14ac:dyDescent="0.2"/>
    <row r="5976" ht="26.25" customHeight="1" x14ac:dyDescent="0.2"/>
    <row r="5977" ht="26.25" customHeight="1" x14ac:dyDescent="0.2"/>
    <row r="5978" ht="26.25" customHeight="1" x14ac:dyDescent="0.2"/>
    <row r="5979" ht="26.25" customHeight="1" x14ac:dyDescent="0.2"/>
    <row r="5980" ht="26.25" customHeight="1" x14ac:dyDescent="0.2"/>
    <row r="5981" ht="26.25" customHeight="1" x14ac:dyDescent="0.2"/>
    <row r="5982" ht="26.25" customHeight="1" x14ac:dyDescent="0.2"/>
    <row r="5983" ht="26.25" customHeight="1" x14ac:dyDescent="0.2"/>
    <row r="5984" ht="26.25" customHeight="1" x14ac:dyDescent="0.2"/>
    <row r="5985" ht="26.25" customHeight="1" x14ac:dyDescent="0.2"/>
    <row r="5986" ht="26.25" customHeight="1" x14ac:dyDescent="0.2"/>
    <row r="5987" ht="26.25" customHeight="1" x14ac:dyDescent="0.2"/>
    <row r="5988" ht="26.25" customHeight="1" x14ac:dyDescent="0.2"/>
    <row r="5989" ht="26.25" customHeight="1" x14ac:dyDescent="0.2"/>
    <row r="5990" ht="26.25" customHeight="1" x14ac:dyDescent="0.2"/>
    <row r="5991" ht="26.25" customHeight="1" x14ac:dyDescent="0.2"/>
    <row r="5992" ht="26.25" customHeight="1" x14ac:dyDescent="0.2"/>
    <row r="5993" ht="26.25" customHeight="1" x14ac:dyDescent="0.2"/>
    <row r="5994" ht="26.25" customHeight="1" x14ac:dyDescent="0.2"/>
    <row r="5995" ht="26.25" customHeight="1" x14ac:dyDescent="0.2"/>
    <row r="5996" ht="26.25" customHeight="1" x14ac:dyDescent="0.2"/>
    <row r="5997" ht="26.25" customHeight="1" x14ac:dyDescent="0.2"/>
    <row r="5998" ht="26.25" customHeight="1" x14ac:dyDescent="0.2"/>
    <row r="5999" ht="26.25" customHeight="1" x14ac:dyDescent="0.2"/>
    <row r="6000" ht="26.25" customHeight="1" x14ac:dyDescent="0.2"/>
    <row r="6001" ht="26.25" customHeight="1" x14ac:dyDescent="0.2"/>
    <row r="6002" ht="26.25" customHeight="1" x14ac:dyDescent="0.2"/>
    <row r="6003" ht="26.25" customHeight="1" x14ac:dyDescent="0.2"/>
    <row r="6004" ht="26.25" customHeight="1" x14ac:dyDescent="0.2"/>
    <row r="6005" ht="26.25" customHeight="1" x14ac:dyDescent="0.2"/>
    <row r="6006" ht="26.25" customHeight="1" x14ac:dyDescent="0.2"/>
    <row r="6007" ht="26.25" customHeight="1" x14ac:dyDescent="0.2"/>
    <row r="6008" ht="26.25" customHeight="1" x14ac:dyDescent="0.2"/>
    <row r="6009" ht="26.25" customHeight="1" x14ac:dyDescent="0.2"/>
    <row r="6010" ht="26.25" customHeight="1" x14ac:dyDescent="0.2"/>
    <row r="6011" ht="26.25" customHeight="1" x14ac:dyDescent="0.2"/>
    <row r="6012" ht="26.25" customHeight="1" x14ac:dyDescent="0.2"/>
    <row r="6013" ht="26.25" customHeight="1" x14ac:dyDescent="0.2"/>
    <row r="6014" ht="26.25" customHeight="1" x14ac:dyDescent="0.2"/>
    <row r="6015" ht="26.25" customHeight="1" x14ac:dyDescent="0.2"/>
    <row r="6016" ht="26.25" customHeight="1" x14ac:dyDescent="0.2"/>
    <row r="6017" ht="26.25" customHeight="1" x14ac:dyDescent="0.2"/>
    <row r="6018" ht="26.25" customHeight="1" x14ac:dyDescent="0.2"/>
    <row r="6019" ht="26.25" customHeight="1" x14ac:dyDescent="0.2"/>
    <row r="6020" ht="26.25" customHeight="1" x14ac:dyDescent="0.2"/>
    <row r="6021" ht="26.25" customHeight="1" x14ac:dyDescent="0.2"/>
    <row r="6022" ht="26.25" customHeight="1" x14ac:dyDescent="0.2"/>
    <row r="6023" ht="26.25" customHeight="1" x14ac:dyDescent="0.2"/>
    <row r="6024" ht="26.25" customHeight="1" x14ac:dyDescent="0.2"/>
    <row r="6025" ht="26.25" customHeight="1" x14ac:dyDescent="0.2"/>
    <row r="6026" ht="26.25" customHeight="1" x14ac:dyDescent="0.2"/>
    <row r="6027" ht="26.25" customHeight="1" x14ac:dyDescent="0.2"/>
    <row r="6028" ht="26.25" customHeight="1" x14ac:dyDescent="0.2"/>
    <row r="6029" ht="26.25" customHeight="1" x14ac:dyDescent="0.2"/>
    <row r="6030" ht="26.25" customHeight="1" x14ac:dyDescent="0.2"/>
    <row r="6031" ht="26.25" customHeight="1" x14ac:dyDescent="0.2"/>
    <row r="6032" ht="26.25" customHeight="1" x14ac:dyDescent="0.2"/>
    <row r="6033" ht="26.25" customHeight="1" x14ac:dyDescent="0.2"/>
    <row r="6034" ht="26.25" customHeight="1" x14ac:dyDescent="0.2"/>
    <row r="6035" ht="26.25" customHeight="1" x14ac:dyDescent="0.2"/>
    <row r="6036" ht="26.25" customHeight="1" x14ac:dyDescent="0.2"/>
    <row r="6037" ht="26.25" customHeight="1" x14ac:dyDescent="0.2"/>
    <row r="6038" ht="26.25" customHeight="1" x14ac:dyDescent="0.2"/>
    <row r="6039" ht="26.25" customHeight="1" x14ac:dyDescent="0.2"/>
    <row r="6040" ht="26.25" customHeight="1" x14ac:dyDescent="0.2"/>
    <row r="6041" ht="26.25" customHeight="1" x14ac:dyDescent="0.2"/>
    <row r="6042" ht="26.25" customHeight="1" x14ac:dyDescent="0.2"/>
    <row r="6043" ht="26.25" customHeight="1" x14ac:dyDescent="0.2"/>
    <row r="6044" ht="26.25" customHeight="1" x14ac:dyDescent="0.2"/>
    <row r="6045" ht="26.25" customHeight="1" x14ac:dyDescent="0.2"/>
    <row r="6046" ht="26.25" customHeight="1" x14ac:dyDescent="0.2"/>
    <row r="6047" ht="26.25" customHeight="1" x14ac:dyDescent="0.2"/>
    <row r="6048" ht="26.25" customHeight="1" x14ac:dyDescent="0.2"/>
    <row r="6049" ht="26.25" customHeight="1" x14ac:dyDescent="0.2"/>
    <row r="6050" ht="26.25" customHeight="1" x14ac:dyDescent="0.2"/>
    <row r="6051" ht="26.25" customHeight="1" x14ac:dyDescent="0.2"/>
    <row r="6052" ht="26.25" customHeight="1" x14ac:dyDescent="0.2"/>
    <row r="6053" ht="26.25" customHeight="1" x14ac:dyDescent="0.2"/>
    <row r="6054" ht="26.25" customHeight="1" x14ac:dyDescent="0.2"/>
    <row r="6055" ht="26.25" customHeight="1" x14ac:dyDescent="0.2"/>
    <row r="6056" ht="26.25" customHeight="1" x14ac:dyDescent="0.2"/>
    <row r="6057" ht="26.25" customHeight="1" x14ac:dyDescent="0.2"/>
    <row r="6058" ht="26.25" customHeight="1" x14ac:dyDescent="0.2"/>
    <row r="6059" ht="26.25" customHeight="1" x14ac:dyDescent="0.2"/>
    <row r="6060" ht="26.25" customHeight="1" x14ac:dyDescent="0.2"/>
    <row r="6061" ht="26.25" customHeight="1" x14ac:dyDescent="0.2"/>
    <row r="6062" ht="26.25" customHeight="1" x14ac:dyDescent="0.2"/>
    <row r="6063" ht="26.25" customHeight="1" x14ac:dyDescent="0.2"/>
    <row r="6064" ht="26.25" customHeight="1" x14ac:dyDescent="0.2"/>
    <row r="6065" ht="26.25" customHeight="1" x14ac:dyDescent="0.2"/>
    <row r="6066" ht="26.25" customHeight="1" x14ac:dyDescent="0.2"/>
    <row r="6067" ht="26.25" customHeight="1" x14ac:dyDescent="0.2"/>
    <row r="6068" ht="26.25" customHeight="1" x14ac:dyDescent="0.2"/>
    <row r="6069" ht="26.25" customHeight="1" x14ac:dyDescent="0.2"/>
    <row r="6070" ht="26.25" customHeight="1" x14ac:dyDescent="0.2"/>
    <row r="6071" ht="26.25" customHeight="1" x14ac:dyDescent="0.2"/>
    <row r="6072" ht="26.25" customHeight="1" x14ac:dyDescent="0.2"/>
    <row r="6073" ht="26.25" customHeight="1" x14ac:dyDescent="0.2"/>
    <row r="6074" ht="26.25" customHeight="1" x14ac:dyDescent="0.2"/>
    <row r="6075" ht="26.25" customHeight="1" x14ac:dyDescent="0.2"/>
    <row r="6076" ht="26.25" customHeight="1" x14ac:dyDescent="0.2"/>
    <row r="6077" ht="26.25" customHeight="1" x14ac:dyDescent="0.2"/>
    <row r="6078" ht="26.25" customHeight="1" x14ac:dyDescent="0.2"/>
    <row r="6079" ht="26.25" customHeight="1" x14ac:dyDescent="0.2"/>
    <row r="6080" ht="26.25" customHeight="1" x14ac:dyDescent="0.2"/>
    <row r="6081" ht="26.25" customHeight="1" x14ac:dyDescent="0.2"/>
    <row r="6082" ht="26.25" customHeight="1" x14ac:dyDescent="0.2"/>
    <row r="6083" ht="26.25" customHeight="1" x14ac:dyDescent="0.2"/>
    <row r="6084" ht="26.25" customHeight="1" x14ac:dyDescent="0.2"/>
    <row r="6085" ht="26.25" customHeight="1" x14ac:dyDescent="0.2"/>
    <row r="6086" ht="26.25" customHeight="1" x14ac:dyDescent="0.2"/>
    <row r="6087" ht="26.25" customHeight="1" x14ac:dyDescent="0.2"/>
    <row r="6088" ht="26.25" customHeight="1" x14ac:dyDescent="0.2"/>
    <row r="6089" ht="26.25" customHeight="1" x14ac:dyDescent="0.2"/>
    <row r="6090" ht="26.25" customHeight="1" x14ac:dyDescent="0.2"/>
    <row r="6091" ht="26.25" customHeight="1" x14ac:dyDescent="0.2"/>
    <row r="6092" ht="26.25" customHeight="1" x14ac:dyDescent="0.2"/>
    <row r="6093" ht="26.25" customHeight="1" x14ac:dyDescent="0.2"/>
    <row r="6094" ht="26.25" customHeight="1" x14ac:dyDescent="0.2"/>
    <row r="6095" ht="26.25" customHeight="1" x14ac:dyDescent="0.2"/>
    <row r="6096" ht="26.25" customHeight="1" x14ac:dyDescent="0.2"/>
    <row r="6097" ht="26.25" customHeight="1" x14ac:dyDescent="0.2"/>
    <row r="6098" ht="26.25" customHeight="1" x14ac:dyDescent="0.2"/>
    <row r="6099" ht="26.25" customHeight="1" x14ac:dyDescent="0.2"/>
    <row r="6100" ht="26.25" customHeight="1" x14ac:dyDescent="0.2"/>
    <row r="6101" ht="26.25" customHeight="1" x14ac:dyDescent="0.2"/>
    <row r="6102" ht="26.25" customHeight="1" x14ac:dyDescent="0.2"/>
    <row r="6103" ht="26.25" customHeight="1" x14ac:dyDescent="0.2"/>
    <row r="6104" ht="26.25" customHeight="1" x14ac:dyDescent="0.2"/>
    <row r="6105" ht="26.25" customHeight="1" x14ac:dyDescent="0.2"/>
    <row r="6106" ht="26.25" customHeight="1" x14ac:dyDescent="0.2"/>
    <row r="6107" ht="26.25" customHeight="1" x14ac:dyDescent="0.2"/>
    <row r="6108" ht="26.25" customHeight="1" x14ac:dyDescent="0.2"/>
    <row r="6109" ht="26.25" customHeight="1" x14ac:dyDescent="0.2"/>
    <row r="6110" ht="26.25" customHeight="1" x14ac:dyDescent="0.2"/>
    <row r="6111" ht="26.25" customHeight="1" x14ac:dyDescent="0.2"/>
    <row r="6112" ht="26.25" customHeight="1" x14ac:dyDescent="0.2"/>
    <row r="6113" ht="26.25" customHeight="1" x14ac:dyDescent="0.2"/>
    <row r="6114" ht="26.25" customHeight="1" x14ac:dyDescent="0.2"/>
    <row r="6115" ht="26.25" customHeight="1" x14ac:dyDescent="0.2"/>
    <row r="6116" ht="26.25" customHeight="1" x14ac:dyDescent="0.2"/>
    <row r="6117" ht="26.25" customHeight="1" x14ac:dyDescent="0.2"/>
    <row r="6118" ht="26.25" customHeight="1" x14ac:dyDescent="0.2"/>
    <row r="6119" ht="26.25" customHeight="1" x14ac:dyDescent="0.2"/>
    <row r="6120" ht="26.25" customHeight="1" x14ac:dyDescent="0.2"/>
    <row r="6121" ht="26.25" customHeight="1" x14ac:dyDescent="0.2"/>
    <row r="6122" ht="26.25" customHeight="1" x14ac:dyDescent="0.2"/>
    <row r="6123" ht="26.25" customHeight="1" x14ac:dyDescent="0.2"/>
    <row r="6124" ht="26.25" customHeight="1" x14ac:dyDescent="0.2"/>
    <row r="6125" ht="26.25" customHeight="1" x14ac:dyDescent="0.2"/>
    <row r="6126" ht="26.25" customHeight="1" x14ac:dyDescent="0.2"/>
    <row r="6127" ht="26.25" customHeight="1" x14ac:dyDescent="0.2"/>
    <row r="6128" ht="26.25" customHeight="1" x14ac:dyDescent="0.2"/>
    <row r="6129" ht="26.25" customHeight="1" x14ac:dyDescent="0.2"/>
    <row r="6130" ht="26.25" customHeight="1" x14ac:dyDescent="0.2"/>
    <row r="6131" ht="26.25" customHeight="1" x14ac:dyDescent="0.2"/>
    <row r="6132" ht="26.25" customHeight="1" x14ac:dyDescent="0.2"/>
    <row r="6133" ht="26.25" customHeight="1" x14ac:dyDescent="0.2"/>
    <row r="6134" ht="26.25" customHeight="1" x14ac:dyDescent="0.2"/>
    <row r="6135" ht="26.25" customHeight="1" x14ac:dyDescent="0.2"/>
    <row r="6136" ht="26.25" customHeight="1" x14ac:dyDescent="0.2"/>
    <row r="6137" ht="26.25" customHeight="1" x14ac:dyDescent="0.2"/>
    <row r="6138" ht="26.25" customHeight="1" x14ac:dyDescent="0.2"/>
    <row r="6139" ht="26.25" customHeight="1" x14ac:dyDescent="0.2"/>
    <row r="6140" ht="26.25" customHeight="1" x14ac:dyDescent="0.2"/>
    <row r="6141" ht="26.25" customHeight="1" x14ac:dyDescent="0.2"/>
    <row r="6142" ht="26.25" customHeight="1" x14ac:dyDescent="0.2"/>
    <row r="6143" ht="26.25" customHeight="1" x14ac:dyDescent="0.2"/>
    <row r="6144" ht="26.25" customHeight="1" x14ac:dyDescent="0.2"/>
    <row r="6145" ht="26.25" customHeight="1" x14ac:dyDescent="0.2"/>
    <row r="6146" ht="26.25" customHeight="1" x14ac:dyDescent="0.2"/>
    <row r="6147" ht="26.25" customHeight="1" x14ac:dyDescent="0.2"/>
    <row r="6148" ht="26.25" customHeight="1" x14ac:dyDescent="0.2"/>
    <row r="6149" ht="26.25" customHeight="1" x14ac:dyDescent="0.2"/>
    <row r="6150" ht="26.25" customHeight="1" x14ac:dyDescent="0.2"/>
    <row r="6151" ht="26.25" customHeight="1" x14ac:dyDescent="0.2"/>
    <row r="6152" ht="26.25" customHeight="1" x14ac:dyDescent="0.2"/>
    <row r="6153" ht="26.25" customHeight="1" x14ac:dyDescent="0.2"/>
    <row r="6154" ht="26.25" customHeight="1" x14ac:dyDescent="0.2"/>
    <row r="6155" ht="26.25" customHeight="1" x14ac:dyDescent="0.2"/>
    <row r="6156" ht="26.25" customHeight="1" x14ac:dyDescent="0.2"/>
    <row r="6157" ht="26.25" customHeight="1" x14ac:dyDescent="0.2"/>
    <row r="6158" ht="26.25" customHeight="1" x14ac:dyDescent="0.2"/>
    <row r="6159" ht="26.25" customHeight="1" x14ac:dyDescent="0.2"/>
    <row r="6160" ht="26.25" customHeight="1" x14ac:dyDescent="0.2"/>
    <row r="6161" ht="26.25" customHeight="1" x14ac:dyDescent="0.2"/>
    <row r="6162" ht="26.25" customHeight="1" x14ac:dyDescent="0.2"/>
    <row r="6163" ht="26.25" customHeight="1" x14ac:dyDescent="0.2"/>
    <row r="6164" ht="26.25" customHeight="1" x14ac:dyDescent="0.2"/>
    <row r="6165" ht="26.25" customHeight="1" x14ac:dyDescent="0.2"/>
    <row r="6166" ht="26.25" customHeight="1" x14ac:dyDescent="0.2"/>
    <row r="6167" ht="26.25" customHeight="1" x14ac:dyDescent="0.2"/>
    <row r="6168" ht="26.25" customHeight="1" x14ac:dyDescent="0.2"/>
    <row r="6169" ht="26.25" customHeight="1" x14ac:dyDescent="0.2"/>
    <row r="6170" ht="26.25" customHeight="1" x14ac:dyDescent="0.2"/>
    <row r="6171" ht="26.25" customHeight="1" x14ac:dyDescent="0.2"/>
    <row r="6172" ht="26.25" customHeight="1" x14ac:dyDescent="0.2"/>
    <row r="6173" ht="26.25" customHeight="1" x14ac:dyDescent="0.2"/>
    <row r="6174" ht="26.25" customHeight="1" x14ac:dyDescent="0.2"/>
    <row r="6175" ht="26.25" customHeight="1" x14ac:dyDescent="0.2"/>
    <row r="6176" ht="26.25" customHeight="1" x14ac:dyDescent="0.2"/>
    <row r="6177" ht="26.25" customHeight="1" x14ac:dyDescent="0.2"/>
    <row r="6178" ht="26.25" customHeight="1" x14ac:dyDescent="0.2"/>
    <row r="6179" ht="26.25" customHeight="1" x14ac:dyDescent="0.2"/>
    <row r="6180" ht="26.25" customHeight="1" x14ac:dyDescent="0.2"/>
    <row r="6181" ht="26.25" customHeight="1" x14ac:dyDescent="0.2"/>
    <row r="6182" ht="26.25" customHeight="1" x14ac:dyDescent="0.2"/>
    <row r="6183" ht="26.25" customHeight="1" x14ac:dyDescent="0.2"/>
    <row r="6184" ht="26.25" customHeight="1" x14ac:dyDescent="0.2"/>
    <row r="6185" ht="26.25" customHeight="1" x14ac:dyDescent="0.2"/>
    <row r="6186" ht="26.25" customHeight="1" x14ac:dyDescent="0.2"/>
    <row r="6187" ht="26.25" customHeight="1" x14ac:dyDescent="0.2"/>
    <row r="6188" ht="26.25" customHeight="1" x14ac:dyDescent="0.2"/>
    <row r="6189" ht="26.25" customHeight="1" x14ac:dyDescent="0.2"/>
    <row r="6190" ht="26.25" customHeight="1" x14ac:dyDescent="0.2"/>
    <row r="6191" ht="26.25" customHeight="1" x14ac:dyDescent="0.2"/>
    <row r="6192" ht="26.25" customHeight="1" x14ac:dyDescent="0.2"/>
    <row r="6193" ht="26.25" customHeight="1" x14ac:dyDescent="0.2"/>
    <row r="6194" ht="26.25" customHeight="1" x14ac:dyDescent="0.2"/>
    <row r="6195" ht="26.25" customHeight="1" x14ac:dyDescent="0.2"/>
    <row r="6196" ht="26.25" customHeight="1" x14ac:dyDescent="0.2"/>
    <row r="6197" ht="26.25" customHeight="1" x14ac:dyDescent="0.2"/>
    <row r="6198" ht="26.25" customHeight="1" x14ac:dyDescent="0.2"/>
    <row r="6199" ht="26.25" customHeight="1" x14ac:dyDescent="0.2"/>
    <row r="6200" ht="26.25" customHeight="1" x14ac:dyDescent="0.2"/>
    <row r="6201" ht="26.25" customHeight="1" x14ac:dyDescent="0.2"/>
    <row r="6202" ht="26.25" customHeight="1" x14ac:dyDescent="0.2"/>
    <row r="6203" ht="26.25" customHeight="1" x14ac:dyDescent="0.2"/>
    <row r="6204" ht="26.25" customHeight="1" x14ac:dyDescent="0.2"/>
    <row r="6205" ht="26.25" customHeight="1" x14ac:dyDescent="0.2"/>
    <row r="6206" ht="26.25" customHeight="1" x14ac:dyDescent="0.2"/>
    <row r="6207" ht="26.25" customHeight="1" x14ac:dyDescent="0.2"/>
    <row r="6208" ht="26.25" customHeight="1" x14ac:dyDescent="0.2"/>
    <row r="6209" ht="26.25" customHeight="1" x14ac:dyDescent="0.2"/>
    <row r="6210" ht="26.25" customHeight="1" x14ac:dyDescent="0.2"/>
    <row r="6211" ht="26.25" customHeight="1" x14ac:dyDescent="0.2"/>
    <row r="6212" ht="26.25" customHeight="1" x14ac:dyDescent="0.2"/>
    <row r="6213" ht="26.25" customHeight="1" x14ac:dyDescent="0.2"/>
    <row r="6214" ht="26.25" customHeight="1" x14ac:dyDescent="0.2"/>
    <row r="6215" ht="26.25" customHeight="1" x14ac:dyDescent="0.2"/>
    <row r="6216" ht="26.25" customHeight="1" x14ac:dyDescent="0.2"/>
    <row r="6217" ht="26.25" customHeight="1" x14ac:dyDescent="0.2"/>
    <row r="6218" ht="26.25" customHeight="1" x14ac:dyDescent="0.2"/>
    <row r="6219" ht="26.25" customHeight="1" x14ac:dyDescent="0.2"/>
    <row r="6220" ht="26.25" customHeight="1" x14ac:dyDescent="0.2"/>
    <row r="6221" ht="26.25" customHeight="1" x14ac:dyDescent="0.2"/>
    <row r="6222" ht="26.25" customHeight="1" x14ac:dyDescent="0.2"/>
    <row r="6223" ht="26.25" customHeight="1" x14ac:dyDescent="0.2"/>
    <row r="6224" ht="26.25" customHeight="1" x14ac:dyDescent="0.2"/>
    <row r="6225" ht="26.25" customHeight="1" x14ac:dyDescent="0.2"/>
    <row r="6226" ht="26.25" customHeight="1" x14ac:dyDescent="0.2"/>
    <row r="6227" ht="26.25" customHeight="1" x14ac:dyDescent="0.2"/>
    <row r="6228" ht="26.25" customHeight="1" x14ac:dyDescent="0.2"/>
    <row r="6229" ht="26.25" customHeight="1" x14ac:dyDescent="0.2"/>
    <row r="6230" ht="26.25" customHeight="1" x14ac:dyDescent="0.2"/>
    <row r="6231" ht="26.25" customHeight="1" x14ac:dyDescent="0.2"/>
    <row r="6232" ht="26.25" customHeight="1" x14ac:dyDescent="0.2"/>
    <row r="6233" ht="26.25" customHeight="1" x14ac:dyDescent="0.2"/>
    <row r="6234" ht="26.25" customHeight="1" x14ac:dyDescent="0.2"/>
    <row r="6235" ht="26.25" customHeight="1" x14ac:dyDescent="0.2"/>
    <row r="6236" ht="26.25" customHeight="1" x14ac:dyDescent="0.2"/>
    <row r="6237" ht="26.25" customHeight="1" x14ac:dyDescent="0.2"/>
    <row r="6238" ht="26.25" customHeight="1" x14ac:dyDescent="0.2"/>
    <row r="6239" ht="26.25" customHeight="1" x14ac:dyDescent="0.2"/>
    <row r="6240" ht="26.25" customHeight="1" x14ac:dyDescent="0.2"/>
    <row r="6241" ht="26.25" customHeight="1" x14ac:dyDescent="0.2"/>
    <row r="6242" ht="26.25" customHeight="1" x14ac:dyDescent="0.2"/>
    <row r="6243" ht="26.25" customHeight="1" x14ac:dyDescent="0.2"/>
    <row r="6244" ht="26.25" customHeight="1" x14ac:dyDescent="0.2"/>
    <row r="6245" ht="26.25" customHeight="1" x14ac:dyDescent="0.2"/>
    <row r="6246" ht="26.25" customHeight="1" x14ac:dyDescent="0.2"/>
    <row r="6247" ht="26.25" customHeight="1" x14ac:dyDescent="0.2"/>
    <row r="6248" ht="26.25" customHeight="1" x14ac:dyDescent="0.2"/>
    <row r="6249" ht="26.25" customHeight="1" x14ac:dyDescent="0.2"/>
    <row r="6250" ht="26.25" customHeight="1" x14ac:dyDescent="0.2"/>
    <row r="6251" ht="26.25" customHeight="1" x14ac:dyDescent="0.2"/>
    <row r="6252" ht="26.25" customHeight="1" x14ac:dyDescent="0.2"/>
    <row r="6253" ht="26.25" customHeight="1" x14ac:dyDescent="0.2"/>
    <row r="6254" ht="26.25" customHeight="1" x14ac:dyDescent="0.2"/>
    <row r="6255" ht="26.25" customHeight="1" x14ac:dyDescent="0.2"/>
    <row r="6256" ht="26.25" customHeight="1" x14ac:dyDescent="0.2"/>
    <row r="6257" ht="26.25" customHeight="1" x14ac:dyDescent="0.2"/>
    <row r="6258" ht="26.25" customHeight="1" x14ac:dyDescent="0.2"/>
    <row r="6259" ht="26.25" customHeight="1" x14ac:dyDescent="0.2"/>
    <row r="6260" ht="26.25" customHeight="1" x14ac:dyDescent="0.2"/>
    <row r="6261" ht="26.25" customHeight="1" x14ac:dyDescent="0.2"/>
    <row r="6262" ht="26.25" customHeight="1" x14ac:dyDescent="0.2"/>
    <row r="6263" ht="26.25" customHeight="1" x14ac:dyDescent="0.2"/>
    <row r="6264" ht="26.25" customHeight="1" x14ac:dyDescent="0.2"/>
    <row r="6265" ht="26.25" customHeight="1" x14ac:dyDescent="0.2"/>
    <row r="6266" ht="26.25" customHeight="1" x14ac:dyDescent="0.2"/>
    <row r="6267" ht="26.25" customHeight="1" x14ac:dyDescent="0.2"/>
    <row r="6268" ht="26.25" customHeight="1" x14ac:dyDescent="0.2"/>
    <row r="6269" ht="26.25" customHeight="1" x14ac:dyDescent="0.2"/>
    <row r="6270" ht="26.25" customHeight="1" x14ac:dyDescent="0.2"/>
    <row r="6271" ht="26.25" customHeight="1" x14ac:dyDescent="0.2"/>
    <row r="6272" ht="26.25" customHeight="1" x14ac:dyDescent="0.2"/>
    <row r="6273" ht="26.25" customHeight="1" x14ac:dyDescent="0.2"/>
    <row r="6274" ht="26.25" customHeight="1" x14ac:dyDescent="0.2"/>
    <row r="6275" ht="26.25" customHeight="1" x14ac:dyDescent="0.2"/>
    <row r="6276" ht="26.25" customHeight="1" x14ac:dyDescent="0.2"/>
    <row r="6277" ht="26.25" customHeight="1" x14ac:dyDescent="0.2"/>
    <row r="6278" ht="26.25" customHeight="1" x14ac:dyDescent="0.2"/>
    <row r="6279" ht="26.25" customHeight="1" x14ac:dyDescent="0.2"/>
    <row r="6280" ht="26.25" customHeight="1" x14ac:dyDescent="0.2"/>
    <row r="6281" ht="26.25" customHeight="1" x14ac:dyDescent="0.2"/>
    <row r="6282" ht="26.25" customHeight="1" x14ac:dyDescent="0.2"/>
    <row r="6283" ht="26.25" customHeight="1" x14ac:dyDescent="0.2"/>
    <row r="6284" ht="26.25" customHeight="1" x14ac:dyDescent="0.2"/>
    <row r="6285" ht="26.25" customHeight="1" x14ac:dyDescent="0.2"/>
    <row r="6286" ht="26.25" customHeight="1" x14ac:dyDescent="0.2"/>
    <row r="6287" ht="26.25" customHeight="1" x14ac:dyDescent="0.2"/>
    <row r="6288" ht="26.25" customHeight="1" x14ac:dyDescent="0.2"/>
    <row r="6289" ht="26.25" customHeight="1" x14ac:dyDescent="0.2"/>
    <row r="6290" ht="26.25" customHeight="1" x14ac:dyDescent="0.2"/>
    <row r="6291" ht="26.25" customHeight="1" x14ac:dyDescent="0.2"/>
    <row r="6292" ht="26.25" customHeight="1" x14ac:dyDescent="0.2"/>
    <row r="6293" ht="26.25" customHeight="1" x14ac:dyDescent="0.2"/>
    <row r="6294" ht="26.25" customHeight="1" x14ac:dyDescent="0.2"/>
    <row r="6295" ht="26.25" customHeight="1" x14ac:dyDescent="0.2"/>
    <row r="6296" ht="26.25" customHeight="1" x14ac:dyDescent="0.2"/>
    <row r="6297" ht="26.25" customHeight="1" x14ac:dyDescent="0.2"/>
    <row r="6298" ht="26.25" customHeight="1" x14ac:dyDescent="0.2"/>
    <row r="6299" ht="26.25" customHeight="1" x14ac:dyDescent="0.2"/>
    <row r="6300" ht="26.25" customHeight="1" x14ac:dyDescent="0.2"/>
    <row r="6301" ht="26.25" customHeight="1" x14ac:dyDescent="0.2"/>
    <row r="6302" ht="26.25" customHeight="1" x14ac:dyDescent="0.2"/>
    <row r="6303" ht="26.25" customHeight="1" x14ac:dyDescent="0.2"/>
    <row r="6304" ht="26.25" customHeight="1" x14ac:dyDescent="0.2"/>
    <row r="6305" ht="26.25" customHeight="1" x14ac:dyDescent="0.2"/>
    <row r="6306" ht="26.25" customHeight="1" x14ac:dyDescent="0.2"/>
    <row r="6307" ht="26.25" customHeight="1" x14ac:dyDescent="0.2"/>
    <row r="6308" ht="26.25" customHeight="1" x14ac:dyDescent="0.2"/>
    <row r="6309" ht="26.25" customHeight="1" x14ac:dyDescent="0.2"/>
    <row r="6310" ht="26.25" customHeight="1" x14ac:dyDescent="0.2"/>
    <row r="6311" ht="26.25" customHeight="1" x14ac:dyDescent="0.2"/>
    <row r="6312" ht="26.25" customHeight="1" x14ac:dyDescent="0.2"/>
    <row r="6313" ht="26.25" customHeight="1" x14ac:dyDescent="0.2"/>
    <row r="6314" ht="26.25" customHeight="1" x14ac:dyDescent="0.2"/>
    <row r="6315" ht="26.25" customHeight="1" x14ac:dyDescent="0.2"/>
    <row r="6316" ht="26.25" customHeight="1" x14ac:dyDescent="0.2"/>
    <row r="6317" ht="26.25" customHeight="1" x14ac:dyDescent="0.2"/>
    <row r="6318" ht="26.25" customHeight="1" x14ac:dyDescent="0.2"/>
    <row r="6319" ht="26.25" customHeight="1" x14ac:dyDescent="0.2"/>
    <row r="6320" ht="26.25" customHeight="1" x14ac:dyDescent="0.2"/>
    <row r="6321" ht="26.25" customHeight="1" x14ac:dyDescent="0.2"/>
    <row r="6322" ht="26.25" customHeight="1" x14ac:dyDescent="0.2"/>
    <row r="6323" ht="26.25" customHeight="1" x14ac:dyDescent="0.2"/>
    <row r="6324" ht="26.25" customHeight="1" x14ac:dyDescent="0.2"/>
    <row r="6325" ht="26.25" customHeight="1" x14ac:dyDescent="0.2"/>
    <row r="6326" ht="26.25" customHeight="1" x14ac:dyDescent="0.2"/>
    <row r="6327" ht="26.25" customHeight="1" x14ac:dyDescent="0.2"/>
    <row r="6328" ht="26.25" customHeight="1" x14ac:dyDescent="0.2"/>
    <row r="6329" ht="26.25" customHeight="1" x14ac:dyDescent="0.2"/>
    <row r="6330" ht="26.25" customHeight="1" x14ac:dyDescent="0.2"/>
    <row r="6331" ht="26.25" customHeight="1" x14ac:dyDescent="0.2"/>
    <row r="6332" ht="26.25" customHeight="1" x14ac:dyDescent="0.2"/>
    <row r="6333" ht="26.25" customHeight="1" x14ac:dyDescent="0.2"/>
    <row r="6334" ht="26.25" customHeight="1" x14ac:dyDescent="0.2"/>
    <row r="6335" ht="26.25" customHeight="1" x14ac:dyDescent="0.2"/>
    <row r="6336" ht="26.25" customHeight="1" x14ac:dyDescent="0.2"/>
    <row r="6337" ht="26.25" customHeight="1" x14ac:dyDescent="0.2"/>
    <row r="6338" ht="26.25" customHeight="1" x14ac:dyDescent="0.2"/>
    <row r="6339" ht="26.25" customHeight="1" x14ac:dyDescent="0.2"/>
    <row r="6340" ht="26.25" customHeight="1" x14ac:dyDescent="0.2"/>
    <row r="6341" ht="26.25" customHeight="1" x14ac:dyDescent="0.2"/>
    <row r="6342" ht="26.25" customHeight="1" x14ac:dyDescent="0.2"/>
    <row r="6343" ht="26.25" customHeight="1" x14ac:dyDescent="0.2"/>
    <row r="6344" ht="26.25" customHeight="1" x14ac:dyDescent="0.2"/>
    <row r="6345" ht="26.25" customHeight="1" x14ac:dyDescent="0.2"/>
    <row r="6346" ht="26.25" customHeight="1" x14ac:dyDescent="0.2"/>
    <row r="6347" ht="26.25" customHeight="1" x14ac:dyDescent="0.2"/>
    <row r="6348" ht="26.25" customHeight="1" x14ac:dyDescent="0.2"/>
    <row r="6349" ht="26.25" customHeight="1" x14ac:dyDescent="0.2"/>
    <row r="6350" ht="26.25" customHeight="1" x14ac:dyDescent="0.2"/>
    <row r="6351" ht="26.25" customHeight="1" x14ac:dyDescent="0.2"/>
    <row r="6352" ht="26.25" customHeight="1" x14ac:dyDescent="0.2"/>
    <row r="6353" ht="26.25" customHeight="1" x14ac:dyDescent="0.2"/>
    <row r="6354" ht="26.25" customHeight="1" x14ac:dyDescent="0.2"/>
    <row r="6355" ht="26.25" customHeight="1" x14ac:dyDescent="0.2"/>
    <row r="6356" ht="26.25" customHeight="1" x14ac:dyDescent="0.2"/>
    <row r="6357" ht="26.25" customHeight="1" x14ac:dyDescent="0.2"/>
    <row r="6358" ht="26.25" customHeight="1" x14ac:dyDescent="0.2"/>
    <row r="6359" ht="26.25" customHeight="1" x14ac:dyDescent="0.2"/>
    <row r="6360" ht="26.25" customHeight="1" x14ac:dyDescent="0.2"/>
    <row r="6361" ht="26.25" customHeight="1" x14ac:dyDescent="0.2"/>
    <row r="6362" ht="26.25" customHeight="1" x14ac:dyDescent="0.2"/>
    <row r="6363" ht="26.25" customHeight="1" x14ac:dyDescent="0.2"/>
    <row r="6364" ht="26.25" customHeight="1" x14ac:dyDescent="0.2"/>
    <row r="6365" ht="26.25" customHeight="1" x14ac:dyDescent="0.2"/>
    <row r="6366" ht="26.25" customHeight="1" x14ac:dyDescent="0.2"/>
    <row r="6367" ht="26.25" customHeight="1" x14ac:dyDescent="0.2"/>
    <row r="6368" ht="26.25" customHeight="1" x14ac:dyDescent="0.2"/>
    <row r="6369" ht="26.25" customHeight="1" x14ac:dyDescent="0.2"/>
    <row r="6370" ht="26.25" customHeight="1" x14ac:dyDescent="0.2"/>
    <row r="6371" ht="26.25" customHeight="1" x14ac:dyDescent="0.2"/>
    <row r="6372" ht="26.25" customHeight="1" x14ac:dyDescent="0.2"/>
    <row r="6373" ht="26.25" customHeight="1" x14ac:dyDescent="0.2"/>
    <row r="6374" ht="26.25" customHeight="1" x14ac:dyDescent="0.2"/>
    <row r="6375" ht="26.25" customHeight="1" x14ac:dyDescent="0.2"/>
    <row r="6376" ht="26.25" customHeight="1" x14ac:dyDescent="0.2"/>
    <row r="6377" ht="26.25" customHeight="1" x14ac:dyDescent="0.2"/>
    <row r="6378" ht="26.25" customHeight="1" x14ac:dyDescent="0.2"/>
    <row r="6379" ht="26.25" customHeight="1" x14ac:dyDescent="0.2"/>
    <row r="6380" ht="26.25" customHeight="1" x14ac:dyDescent="0.2"/>
    <row r="6381" ht="26.25" customHeight="1" x14ac:dyDescent="0.2"/>
    <row r="6382" ht="26.25" customHeight="1" x14ac:dyDescent="0.2"/>
    <row r="6383" ht="26.25" customHeight="1" x14ac:dyDescent="0.2"/>
    <row r="6384" ht="26.25" customHeight="1" x14ac:dyDescent="0.2"/>
    <row r="6385" ht="26.25" customHeight="1" x14ac:dyDescent="0.2"/>
    <row r="6386" ht="26.25" customHeight="1" x14ac:dyDescent="0.2"/>
    <row r="6387" ht="26.25" customHeight="1" x14ac:dyDescent="0.2"/>
    <row r="6388" ht="26.25" customHeight="1" x14ac:dyDescent="0.2"/>
    <row r="6389" ht="26.25" customHeight="1" x14ac:dyDescent="0.2"/>
    <row r="6390" ht="26.25" customHeight="1" x14ac:dyDescent="0.2"/>
    <row r="6391" ht="26.25" customHeight="1" x14ac:dyDescent="0.2"/>
    <row r="6392" ht="26.25" customHeight="1" x14ac:dyDescent="0.2"/>
    <row r="6393" ht="26.25" customHeight="1" x14ac:dyDescent="0.2"/>
    <row r="6394" ht="26.25" customHeight="1" x14ac:dyDescent="0.2"/>
    <row r="6395" ht="26.25" customHeight="1" x14ac:dyDescent="0.2"/>
    <row r="6396" ht="26.25" customHeight="1" x14ac:dyDescent="0.2"/>
    <row r="6397" ht="26.25" customHeight="1" x14ac:dyDescent="0.2"/>
    <row r="6398" ht="26.25" customHeight="1" x14ac:dyDescent="0.2"/>
    <row r="6399" ht="26.25" customHeight="1" x14ac:dyDescent="0.2"/>
    <row r="6400" ht="26.25" customHeight="1" x14ac:dyDescent="0.2"/>
    <row r="6401" ht="26.25" customHeight="1" x14ac:dyDescent="0.2"/>
    <row r="6402" ht="26.25" customHeight="1" x14ac:dyDescent="0.2"/>
    <row r="6403" ht="26.25" customHeight="1" x14ac:dyDescent="0.2"/>
    <row r="6404" ht="26.25" customHeight="1" x14ac:dyDescent="0.2"/>
    <row r="6405" ht="26.25" customHeight="1" x14ac:dyDescent="0.2"/>
    <row r="6406" ht="26.25" customHeight="1" x14ac:dyDescent="0.2"/>
    <row r="6407" ht="26.25" customHeight="1" x14ac:dyDescent="0.2"/>
    <row r="6408" ht="26.25" customHeight="1" x14ac:dyDescent="0.2"/>
    <row r="6409" ht="26.25" customHeight="1" x14ac:dyDescent="0.2"/>
    <row r="6410" ht="26.25" customHeight="1" x14ac:dyDescent="0.2"/>
    <row r="6411" ht="26.25" customHeight="1" x14ac:dyDescent="0.2"/>
    <row r="6412" ht="26.25" customHeight="1" x14ac:dyDescent="0.2"/>
    <row r="6413" ht="26.25" customHeight="1" x14ac:dyDescent="0.2"/>
    <row r="6414" ht="26.25" customHeight="1" x14ac:dyDescent="0.2"/>
    <row r="6415" ht="26.25" customHeight="1" x14ac:dyDescent="0.2"/>
    <row r="6416" ht="26.25" customHeight="1" x14ac:dyDescent="0.2"/>
    <row r="6417" ht="26.25" customHeight="1" x14ac:dyDescent="0.2"/>
    <row r="6418" ht="26.25" customHeight="1" x14ac:dyDescent="0.2"/>
    <row r="6419" ht="26.25" customHeight="1" x14ac:dyDescent="0.2"/>
    <row r="6420" ht="26.25" customHeight="1" x14ac:dyDescent="0.2"/>
    <row r="6421" ht="26.25" customHeight="1" x14ac:dyDescent="0.2"/>
    <row r="6422" ht="26.25" customHeight="1" x14ac:dyDescent="0.2"/>
    <row r="6423" ht="26.25" customHeight="1" x14ac:dyDescent="0.2"/>
    <row r="6424" ht="26.25" customHeight="1" x14ac:dyDescent="0.2"/>
    <row r="6425" ht="26.25" customHeight="1" x14ac:dyDescent="0.2"/>
    <row r="6426" ht="26.25" customHeight="1" x14ac:dyDescent="0.2"/>
    <row r="6427" ht="26.25" customHeight="1" x14ac:dyDescent="0.2"/>
    <row r="6428" ht="26.25" customHeight="1" x14ac:dyDescent="0.2"/>
    <row r="6429" ht="26.25" customHeight="1" x14ac:dyDescent="0.2"/>
    <row r="6430" ht="26.25" customHeight="1" x14ac:dyDescent="0.2"/>
    <row r="6431" ht="26.25" customHeight="1" x14ac:dyDescent="0.2"/>
    <row r="6432" ht="26.25" customHeight="1" x14ac:dyDescent="0.2"/>
    <row r="6433" ht="26.25" customHeight="1" x14ac:dyDescent="0.2"/>
    <row r="6434" ht="26.25" customHeight="1" x14ac:dyDescent="0.2"/>
    <row r="6435" ht="26.25" customHeight="1" x14ac:dyDescent="0.2"/>
    <row r="6436" ht="26.25" customHeight="1" x14ac:dyDescent="0.2"/>
    <row r="6437" ht="26.25" customHeight="1" x14ac:dyDescent="0.2"/>
    <row r="6438" ht="26.25" customHeight="1" x14ac:dyDescent="0.2"/>
    <row r="6439" ht="26.25" customHeight="1" x14ac:dyDescent="0.2"/>
    <row r="6440" ht="26.25" customHeight="1" x14ac:dyDescent="0.2"/>
    <row r="6441" ht="26.25" customHeight="1" x14ac:dyDescent="0.2"/>
    <row r="6442" ht="26.25" customHeight="1" x14ac:dyDescent="0.2"/>
    <row r="6443" ht="26.25" customHeight="1" x14ac:dyDescent="0.2"/>
    <row r="6444" ht="26.25" customHeight="1" x14ac:dyDescent="0.2"/>
    <row r="6445" ht="26.25" customHeight="1" x14ac:dyDescent="0.2"/>
    <row r="6446" ht="26.25" customHeight="1" x14ac:dyDescent="0.2"/>
    <row r="6447" ht="26.25" customHeight="1" x14ac:dyDescent="0.2"/>
    <row r="6448" ht="26.25" customHeight="1" x14ac:dyDescent="0.2"/>
    <row r="6449" ht="26.25" customHeight="1" x14ac:dyDescent="0.2"/>
    <row r="6450" ht="26.25" customHeight="1" x14ac:dyDescent="0.2"/>
    <row r="6451" ht="26.25" customHeight="1" x14ac:dyDescent="0.2"/>
    <row r="6452" ht="26.25" customHeight="1" x14ac:dyDescent="0.2"/>
    <row r="6453" ht="26.25" customHeight="1" x14ac:dyDescent="0.2"/>
    <row r="6454" ht="26.25" customHeight="1" x14ac:dyDescent="0.2"/>
    <row r="6455" ht="26.25" customHeight="1" x14ac:dyDescent="0.2"/>
    <row r="6456" ht="26.25" customHeight="1" x14ac:dyDescent="0.2"/>
    <row r="6457" ht="26.25" customHeight="1" x14ac:dyDescent="0.2"/>
    <row r="6458" ht="26.25" customHeight="1" x14ac:dyDescent="0.2"/>
    <row r="6459" ht="26.25" customHeight="1" x14ac:dyDescent="0.2"/>
    <row r="6460" ht="26.25" customHeight="1" x14ac:dyDescent="0.2"/>
    <row r="6461" ht="26.25" customHeight="1" x14ac:dyDescent="0.2"/>
    <row r="6462" ht="26.25" customHeight="1" x14ac:dyDescent="0.2"/>
    <row r="6463" ht="26.25" customHeight="1" x14ac:dyDescent="0.2"/>
    <row r="6464" ht="26.25" customHeight="1" x14ac:dyDescent="0.2"/>
    <row r="6465" ht="26.25" customHeight="1" x14ac:dyDescent="0.2"/>
    <row r="6466" ht="26.25" customHeight="1" x14ac:dyDescent="0.2"/>
    <row r="6467" ht="26.25" customHeight="1" x14ac:dyDescent="0.2"/>
    <row r="6468" ht="26.25" customHeight="1" x14ac:dyDescent="0.2"/>
    <row r="6469" ht="26.25" customHeight="1" x14ac:dyDescent="0.2"/>
    <row r="6470" ht="26.25" customHeight="1" x14ac:dyDescent="0.2"/>
    <row r="6471" ht="26.25" customHeight="1" x14ac:dyDescent="0.2"/>
    <row r="6472" ht="26.25" customHeight="1" x14ac:dyDescent="0.2"/>
    <row r="6473" ht="26.25" customHeight="1" x14ac:dyDescent="0.2"/>
    <row r="6474" ht="26.25" customHeight="1" x14ac:dyDescent="0.2"/>
    <row r="6475" ht="26.25" customHeight="1" x14ac:dyDescent="0.2"/>
    <row r="6476" ht="26.25" customHeight="1" x14ac:dyDescent="0.2"/>
    <row r="6477" ht="26.25" customHeight="1" x14ac:dyDescent="0.2"/>
    <row r="6478" ht="26.25" customHeight="1" x14ac:dyDescent="0.2"/>
    <row r="6479" ht="26.25" customHeight="1" x14ac:dyDescent="0.2"/>
    <row r="6480" ht="26.25" customHeight="1" x14ac:dyDescent="0.2"/>
    <row r="6481" ht="26.25" customHeight="1" x14ac:dyDescent="0.2"/>
    <row r="6482" ht="26.25" customHeight="1" x14ac:dyDescent="0.2"/>
    <row r="6483" ht="26.25" customHeight="1" x14ac:dyDescent="0.2"/>
    <row r="6484" ht="26.25" customHeight="1" x14ac:dyDescent="0.2"/>
    <row r="6485" ht="26.25" customHeight="1" x14ac:dyDescent="0.2"/>
    <row r="6486" ht="26.25" customHeight="1" x14ac:dyDescent="0.2"/>
    <row r="6487" ht="26.25" customHeight="1" x14ac:dyDescent="0.2"/>
    <row r="6488" ht="26.25" customHeight="1" x14ac:dyDescent="0.2"/>
    <row r="6489" ht="26.25" customHeight="1" x14ac:dyDescent="0.2"/>
    <row r="6490" ht="26.25" customHeight="1" x14ac:dyDescent="0.2"/>
    <row r="6491" ht="26.25" customHeight="1" x14ac:dyDescent="0.2"/>
    <row r="6492" ht="26.25" customHeight="1" x14ac:dyDescent="0.2"/>
    <row r="6493" ht="26.25" customHeight="1" x14ac:dyDescent="0.2"/>
    <row r="6494" ht="26.25" customHeight="1" x14ac:dyDescent="0.2"/>
    <row r="6495" ht="26.25" customHeight="1" x14ac:dyDescent="0.2"/>
    <row r="6496" ht="26.25" customHeight="1" x14ac:dyDescent="0.2"/>
    <row r="6497" ht="26.25" customHeight="1" x14ac:dyDescent="0.2"/>
    <row r="6498" ht="26.25" customHeight="1" x14ac:dyDescent="0.2"/>
    <row r="6499" ht="26.25" customHeight="1" x14ac:dyDescent="0.2"/>
    <row r="6500" ht="26.25" customHeight="1" x14ac:dyDescent="0.2"/>
    <row r="6501" ht="26.25" customHeight="1" x14ac:dyDescent="0.2"/>
    <row r="6502" ht="26.25" customHeight="1" x14ac:dyDescent="0.2"/>
    <row r="6503" ht="26.25" customHeight="1" x14ac:dyDescent="0.2"/>
    <row r="6504" ht="26.25" customHeight="1" x14ac:dyDescent="0.2"/>
    <row r="6505" ht="26.25" customHeight="1" x14ac:dyDescent="0.2"/>
    <row r="6506" ht="26.25" customHeight="1" x14ac:dyDescent="0.2"/>
    <row r="6507" ht="26.25" customHeight="1" x14ac:dyDescent="0.2"/>
    <row r="6508" ht="26.25" customHeight="1" x14ac:dyDescent="0.2"/>
    <row r="6509" ht="26.25" customHeight="1" x14ac:dyDescent="0.2"/>
    <row r="6510" ht="26.25" customHeight="1" x14ac:dyDescent="0.2"/>
    <row r="6511" ht="26.25" customHeight="1" x14ac:dyDescent="0.2"/>
    <row r="6512" ht="26.25" customHeight="1" x14ac:dyDescent="0.2"/>
    <row r="6513" ht="26.25" customHeight="1" x14ac:dyDescent="0.2"/>
    <row r="6514" ht="26.25" customHeight="1" x14ac:dyDescent="0.2"/>
    <row r="6515" ht="26.25" customHeight="1" x14ac:dyDescent="0.2"/>
    <row r="6516" ht="26.25" customHeight="1" x14ac:dyDescent="0.2"/>
    <row r="6517" ht="26.25" customHeight="1" x14ac:dyDescent="0.2"/>
    <row r="6518" ht="26.25" customHeight="1" x14ac:dyDescent="0.2"/>
    <row r="6519" ht="26.25" customHeight="1" x14ac:dyDescent="0.2"/>
    <row r="6520" ht="26.25" customHeight="1" x14ac:dyDescent="0.2"/>
    <row r="6521" ht="26.25" customHeight="1" x14ac:dyDescent="0.2"/>
    <row r="6522" ht="26.25" customHeight="1" x14ac:dyDescent="0.2"/>
    <row r="6523" ht="26.25" customHeight="1" x14ac:dyDescent="0.2"/>
    <row r="6524" ht="26.25" customHeight="1" x14ac:dyDescent="0.2"/>
    <row r="6525" ht="26.25" customHeight="1" x14ac:dyDescent="0.2"/>
    <row r="6526" ht="26.25" customHeight="1" x14ac:dyDescent="0.2"/>
    <row r="6527" ht="26.25" customHeight="1" x14ac:dyDescent="0.2"/>
    <row r="6528" ht="26.25" customHeight="1" x14ac:dyDescent="0.2"/>
    <row r="6529" ht="26.25" customHeight="1" x14ac:dyDescent="0.2"/>
    <row r="6530" ht="26.25" customHeight="1" x14ac:dyDescent="0.2"/>
    <row r="6531" ht="26.25" customHeight="1" x14ac:dyDescent="0.2"/>
    <row r="6532" ht="26.25" customHeight="1" x14ac:dyDescent="0.2"/>
    <row r="6533" ht="26.25" customHeight="1" x14ac:dyDescent="0.2"/>
    <row r="6534" ht="26.25" customHeight="1" x14ac:dyDescent="0.2"/>
    <row r="6535" ht="26.25" customHeight="1" x14ac:dyDescent="0.2"/>
    <row r="6536" ht="26.25" customHeight="1" x14ac:dyDescent="0.2"/>
    <row r="6537" ht="26.25" customHeight="1" x14ac:dyDescent="0.2"/>
    <row r="6538" ht="26.25" customHeight="1" x14ac:dyDescent="0.2"/>
    <row r="6539" ht="26.25" customHeight="1" x14ac:dyDescent="0.2"/>
    <row r="6540" ht="26.25" customHeight="1" x14ac:dyDescent="0.2"/>
    <row r="6541" ht="26.25" customHeight="1" x14ac:dyDescent="0.2"/>
    <row r="6542" ht="26.25" customHeight="1" x14ac:dyDescent="0.2"/>
    <row r="6543" ht="26.25" customHeight="1" x14ac:dyDescent="0.2"/>
    <row r="6544" ht="26.25" customHeight="1" x14ac:dyDescent="0.2"/>
    <row r="6545" ht="26.25" customHeight="1" x14ac:dyDescent="0.2"/>
    <row r="6546" ht="26.25" customHeight="1" x14ac:dyDescent="0.2"/>
    <row r="6547" ht="26.25" customHeight="1" x14ac:dyDescent="0.2"/>
    <row r="6548" ht="26.25" customHeight="1" x14ac:dyDescent="0.2"/>
    <row r="6549" ht="26.25" customHeight="1" x14ac:dyDescent="0.2"/>
    <row r="6550" ht="26.25" customHeight="1" x14ac:dyDescent="0.2"/>
    <row r="6551" ht="26.25" customHeight="1" x14ac:dyDescent="0.2"/>
    <row r="6552" ht="26.25" customHeight="1" x14ac:dyDescent="0.2"/>
    <row r="6553" ht="26.25" customHeight="1" x14ac:dyDescent="0.2"/>
    <row r="6554" ht="26.25" customHeight="1" x14ac:dyDescent="0.2"/>
    <row r="6555" ht="26.25" customHeight="1" x14ac:dyDescent="0.2"/>
    <row r="6556" ht="26.25" customHeight="1" x14ac:dyDescent="0.2"/>
    <row r="6557" ht="26.25" customHeight="1" x14ac:dyDescent="0.2"/>
    <row r="6558" ht="26.25" customHeight="1" x14ac:dyDescent="0.2"/>
    <row r="6559" ht="26.25" customHeight="1" x14ac:dyDescent="0.2"/>
    <row r="6560" ht="26.25" customHeight="1" x14ac:dyDescent="0.2"/>
    <row r="6561" ht="26.25" customHeight="1" x14ac:dyDescent="0.2"/>
    <row r="6562" ht="26.25" customHeight="1" x14ac:dyDescent="0.2"/>
    <row r="6563" ht="26.25" customHeight="1" x14ac:dyDescent="0.2"/>
    <row r="6564" ht="26.25" customHeight="1" x14ac:dyDescent="0.2"/>
    <row r="6565" ht="26.25" customHeight="1" x14ac:dyDescent="0.2"/>
    <row r="6566" ht="26.25" customHeight="1" x14ac:dyDescent="0.2"/>
    <row r="6567" ht="26.25" customHeight="1" x14ac:dyDescent="0.2"/>
    <row r="6568" ht="26.25" customHeight="1" x14ac:dyDescent="0.2"/>
    <row r="6569" ht="26.25" customHeight="1" x14ac:dyDescent="0.2"/>
    <row r="6570" ht="26.25" customHeight="1" x14ac:dyDescent="0.2"/>
    <row r="6571" ht="26.25" customHeight="1" x14ac:dyDescent="0.2"/>
    <row r="6572" ht="26.25" customHeight="1" x14ac:dyDescent="0.2"/>
    <row r="6573" ht="26.25" customHeight="1" x14ac:dyDescent="0.2"/>
    <row r="6574" ht="26.25" customHeight="1" x14ac:dyDescent="0.2"/>
    <row r="6575" ht="26.25" customHeight="1" x14ac:dyDescent="0.2"/>
    <row r="6576" ht="26.25" customHeight="1" x14ac:dyDescent="0.2"/>
    <row r="6577" ht="26.25" customHeight="1" x14ac:dyDescent="0.2"/>
    <row r="6578" ht="26.25" customHeight="1" x14ac:dyDescent="0.2"/>
    <row r="6579" ht="26.25" customHeight="1" x14ac:dyDescent="0.2"/>
    <row r="6580" ht="26.25" customHeight="1" x14ac:dyDescent="0.2"/>
    <row r="6581" ht="26.25" customHeight="1" x14ac:dyDescent="0.2"/>
    <row r="6582" ht="26.25" customHeight="1" x14ac:dyDescent="0.2"/>
    <row r="6583" ht="26.25" customHeight="1" x14ac:dyDescent="0.2"/>
    <row r="6584" ht="26.25" customHeight="1" x14ac:dyDescent="0.2"/>
    <row r="6585" ht="26.25" customHeight="1" x14ac:dyDescent="0.2"/>
    <row r="6586" ht="26.25" customHeight="1" x14ac:dyDescent="0.2"/>
    <row r="6587" ht="26.25" customHeight="1" x14ac:dyDescent="0.2"/>
    <row r="6588" ht="26.25" customHeight="1" x14ac:dyDescent="0.2"/>
    <row r="6589" ht="26.25" customHeight="1" x14ac:dyDescent="0.2"/>
    <row r="6590" ht="26.25" customHeight="1" x14ac:dyDescent="0.2"/>
    <row r="6591" ht="26.25" customHeight="1" x14ac:dyDescent="0.2"/>
    <row r="6592" ht="26.25" customHeight="1" x14ac:dyDescent="0.2"/>
    <row r="6593" ht="26.25" customHeight="1" x14ac:dyDescent="0.2"/>
    <row r="6594" ht="26.25" customHeight="1" x14ac:dyDescent="0.2"/>
    <row r="6595" ht="26.25" customHeight="1" x14ac:dyDescent="0.2"/>
    <row r="6596" ht="26.25" customHeight="1" x14ac:dyDescent="0.2"/>
    <row r="6597" ht="26.25" customHeight="1" x14ac:dyDescent="0.2"/>
    <row r="6598" ht="26.25" customHeight="1" x14ac:dyDescent="0.2"/>
    <row r="6599" ht="26.25" customHeight="1" x14ac:dyDescent="0.2"/>
    <row r="6600" ht="26.25" customHeight="1" x14ac:dyDescent="0.2"/>
    <row r="6601" ht="26.25" customHeight="1" x14ac:dyDescent="0.2"/>
    <row r="6602" ht="26.25" customHeight="1" x14ac:dyDescent="0.2"/>
    <row r="6603" ht="26.25" customHeight="1" x14ac:dyDescent="0.2"/>
    <row r="6604" ht="26.25" customHeight="1" x14ac:dyDescent="0.2"/>
    <row r="6605" ht="26.25" customHeight="1" x14ac:dyDescent="0.2"/>
    <row r="6606" ht="26.25" customHeight="1" x14ac:dyDescent="0.2"/>
    <row r="6607" ht="26.25" customHeight="1" x14ac:dyDescent="0.2"/>
    <row r="6608" ht="26.25" customHeight="1" x14ac:dyDescent="0.2"/>
    <row r="6609" ht="26.25" customHeight="1" x14ac:dyDescent="0.2"/>
    <row r="6610" ht="26.25" customHeight="1" x14ac:dyDescent="0.2"/>
    <row r="6611" ht="26.25" customHeight="1" x14ac:dyDescent="0.2"/>
    <row r="6612" ht="26.25" customHeight="1" x14ac:dyDescent="0.2"/>
    <row r="6613" ht="26.25" customHeight="1" x14ac:dyDescent="0.2"/>
    <row r="6614" ht="26.25" customHeight="1" x14ac:dyDescent="0.2"/>
    <row r="6615" ht="26.25" customHeight="1" x14ac:dyDescent="0.2"/>
    <row r="6616" ht="26.25" customHeight="1" x14ac:dyDescent="0.2"/>
    <row r="6617" ht="26.25" customHeight="1" x14ac:dyDescent="0.2"/>
    <row r="6618" ht="26.25" customHeight="1" x14ac:dyDescent="0.2"/>
    <row r="6619" ht="26.25" customHeight="1" x14ac:dyDescent="0.2"/>
    <row r="6620" ht="26.25" customHeight="1" x14ac:dyDescent="0.2"/>
    <row r="6621" ht="26.25" customHeight="1" x14ac:dyDescent="0.2"/>
    <row r="6622" ht="26.25" customHeight="1" x14ac:dyDescent="0.2"/>
    <row r="6623" ht="26.25" customHeight="1" x14ac:dyDescent="0.2"/>
    <row r="6624" ht="26.25" customHeight="1" x14ac:dyDescent="0.2"/>
    <row r="6625" ht="26.25" customHeight="1" x14ac:dyDescent="0.2"/>
    <row r="6626" ht="26.25" customHeight="1" x14ac:dyDescent="0.2"/>
    <row r="6627" ht="26.25" customHeight="1" x14ac:dyDescent="0.2"/>
    <row r="6628" ht="26.25" customHeight="1" x14ac:dyDescent="0.2"/>
    <row r="6629" ht="26.25" customHeight="1" x14ac:dyDescent="0.2"/>
    <row r="6630" ht="26.25" customHeight="1" x14ac:dyDescent="0.2"/>
    <row r="6631" ht="26.25" customHeight="1" x14ac:dyDescent="0.2"/>
    <row r="6632" ht="26.25" customHeight="1" x14ac:dyDescent="0.2"/>
    <row r="6633" ht="26.25" customHeight="1" x14ac:dyDescent="0.2"/>
    <row r="6634" ht="26.25" customHeight="1" x14ac:dyDescent="0.2"/>
    <row r="6635" ht="26.25" customHeight="1" x14ac:dyDescent="0.2"/>
    <row r="6636" ht="26.25" customHeight="1" x14ac:dyDescent="0.2"/>
    <row r="6637" ht="26.25" customHeight="1" x14ac:dyDescent="0.2"/>
    <row r="6638" ht="26.25" customHeight="1" x14ac:dyDescent="0.2"/>
    <row r="6639" ht="26.25" customHeight="1" x14ac:dyDescent="0.2"/>
    <row r="6640" ht="26.25" customHeight="1" x14ac:dyDescent="0.2"/>
    <row r="6641" ht="26.25" customHeight="1" x14ac:dyDescent="0.2"/>
    <row r="6642" ht="26.25" customHeight="1" x14ac:dyDescent="0.2"/>
    <row r="6643" ht="26.25" customHeight="1" x14ac:dyDescent="0.2"/>
    <row r="6644" ht="26.25" customHeight="1" x14ac:dyDescent="0.2"/>
    <row r="6645" ht="26.25" customHeight="1" x14ac:dyDescent="0.2"/>
    <row r="6646" ht="26.25" customHeight="1" x14ac:dyDescent="0.2"/>
    <row r="6647" ht="26.25" customHeight="1" x14ac:dyDescent="0.2"/>
    <row r="6648" ht="26.25" customHeight="1" x14ac:dyDescent="0.2"/>
    <row r="6649" ht="26.25" customHeight="1" x14ac:dyDescent="0.2"/>
    <row r="6650" ht="26.25" customHeight="1" x14ac:dyDescent="0.2"/>
    <row r="6651" ht="26.25" customHeight="1" x14ac:dyDescent="0.2"/>
    <row r="6652" ht="26.25" customHeight="1" x14ac:dyDescent="0.2"/>
    <row r="6653" ht="26.25" customHeight="1" x14ac:dyDescent="0.2"/>
    <row r="6654" ht="26.25" customHeight="1" x14ac:dyDescent="0.2"/>
    <row r="6655" ht="26.25" customHeight="1" x14ac:dyDescent="0.2"/>
    <row r="6656" ht="26.25" customHeight="1" x14ac:dyDescent="0.2"/>
    <row r="6657" ht="26.25" customHeight="1" x14ac:dyDescent="0.2"/>
    <row r="6658" ht="26.25" customHeight="1" x14ac:dyDescent="0.2"/>
    <row r="6659" ht="26.25" customHeight="1" x14ac:dyDescent="0.2"/>
    <row r="6660" ht="26.25" customHeight="1" x14ac:dyDescent="0.2"/>
    <row r="6661" ht="26.25" customHeight="1" x14ac:dyDescent="0.2"/>
    <row r="6662" ht="26.25" customHeight="1" x14ac:dyDescent="0.2"/>
    <row r="6663" ht="26.25" customHeight="1" x14ac:dyDescent="0.2"/>
    <row r="6664" ht="26.25" customHeight="1" x14ac:dyDescent="0.2"/>
    <row r="6665" ht="26.25" customHeight="1" x14ac:dyDescent="0.2"/>
    <row r="6666" ht="26.25" customHeight="1" x14ac:dyDescent="0.2"/>
    <row r="6667" ht="26.25" customHeight="1" x14ac:dyDescent="0.2"/>
    <row r="6668" ht="26.25" customHeight="1" x14ac:dyDescent="0.2"/>
    <row r="6669" ht="26.25" customHeight="1" x14ac:dyDescent="0.2"/>
    <row r="6670" ht="26.25" customHeight="1" x14ac:dyDescent="0.2"/>
    <row r="6671" ht="26.25" customHeight="1" x14ac:dyDescent="0.2"/>
    <row r="6672" ht="26.25" customHeight="1" x14ac:dyDescent="0.2"/>
    <row r="6673" ht="26.25" customHeight="1" x14ac:dyDescent="0.2"/>
    <row r="6674" ht="26.25" customHeight="1" x14ac:dyDescent="0.2"/>
    <row r="6675" ht="26.25" customHeight="1" x14ac:dyDescent="0.2"/>
    <row r="6676" ht="26.25" customHeight="1" x14ac:dyDescent="0.2"/>
    <row r="6677" ht="26.25" customHeight="1" x14ac:dyDescent="0.2"/>
    <row r="6678" ht="26.25" customHeight="1" x14ac:dyDescent="0.2"/>
    <row r="6679" ht="26.25" customHeight="1" x14ac:dyDescent="0.2"/>
    <row r="6680" ht="26.25" customHeight="1" x14ac:dyDescent="0.2"/>
    <row r="6681" ht="26.25" customHeight="1" x14ac:dyDescent="0.2"/>
    <row r="6682" ht="26.25" customHeight="1" x14ac:dyDescent="0.2"/>
    <row r="6683" ht="26.25" customHeight="1" x14ac:dyDescent="0.2"/>
    <row r="6684" ht="26.25" customHeight="1" x14ac:dyDescent="0.2"/>
    <row r="6685" ht="26.25" customHeight="1" x14ac:dyDescent="0.2"/>
    <row r="6686" ht="26.25" customHeight="1" x14ac:dyDescent="0.2"/>
    <row r="6687" ht="26.25" customHeight="1" x14ac:dyDescent="0.2"/>
    <row r="6688" ht="26.25" customHeight="1" x14ac:dyDescent="0.2"/>
    <row r="6689" ht="26.25" customHeight="1" x14ac:dyDescent="0.2"/>
    <row r="6690" ht="26.25" customHeight="1" x14ac:dyDescent="0.2"/>
    <row r="6691" ht="26.25" customHeight="1" x14ac:dyDescent="0.2"/>
    <row r="6692" ht="26.25" customHeight="1" x14ac:dyDescent="0.2"/>
    <row r="6693" ht="26.25" customHeight="1" x14ac:dyDescent="0.2"/>
    <row r="6694" ht="26.25" customHeight="1" x14ac:dyDescent="0.2"/>
    <row r="6695" ht="26.25" customHeight="1" x14ac:dyDescent="0.2"/>
    <row r="6696" ht="26.25" customHeight="1" x14ac:dyDescent="0.2"/>
    <row r="6697" ht="26.25" customHeight="1" x14ac:dyDescent="0.2"/>
    <row r="6698" ht="26.25" customHeight="1" x14ac:dyDescent="0.2"/>
    <row r="6699" ht="26.25" customHeight="1" x14ac:dyDescent="0.2"/>
    <row r="6700" ht="26.25" customHeight="1" x14ac:dyDescent="0.2"/>
    <row r="6701" ht="26.25" customHeight="1" x14ac:dyDescent="0.2"/>
    <row r="6702" ht="26.25" customHeight="1" x14ac:dyDescent="0.2"/>
    <row r="6703" ht="26.25" customHeight="1" x14ac:dyDescent="0.2"/>
    <row r="6704" ht="26.25" customHeight="1" x14ac:dyDescent="0.2"/>
    <row r="6705" ht="26.25" customHeight="1" x14ac:dyDescent="0.2"/>
    <row r="6706" ht="26.25" customHeight="1" x14ac:dyDescent="0.2"/>
    <row r="6707" ht="26.25" customHeight="1" x14ac:dyDescent="0.2"/>
    <row r="6708" ht="26.25" customHeight="1" x14ac:dyDescent="0.2"/>
    <row r="6709" ht="26.25" customHeight="1" x14ac:dyDescent="0.2"/>
    <row r="6710" ht="26.25" customHeight="1" x14ac:dyDescent="0.2"/>
    <row r="6711" ht="26.25" customHeight="1" x14ac:dyDescent="0.2"/>
    <row r="6712" ht="26.25" customHeight="1" x14ac:dyDescent="0.2"/>
    <row r="6713" ht="26.25" customHeight="1" x14ac:dyDescent="0.2"/>
    <row r="6714" ht="26.25" customHeight="1" x14ac:dyDescent="0.2"/>
    <row r="6715" ht="26.25" customHeight="1" x14ac:dyDescent="0.2"/>
    <row r="6716" ht="26.25" customHeight="1" x14ac:dyDescent="0.2"/>
    <row r="6717" ht="26.25" customHeight="1" x14ac:dyDescent="0.2"/>
    <row r="6718" ht="26.25" customHeight="1" x14ac:dyDescent="0.2"/>
    <row r="6719" ht="26.25" customHeight="1" x14ac:dyDescent="0.2"/>
    <row r="6720" ht="26.25" customHeight="1" x14ac:dyDescent="0.2"/>
    <row r="6721" ht="26.25" customHeight="1" x14ac:dyDescent="0.2"/>
    <row r="6722" ht="26.25" customHeight="1" x14ac:dyDescent="0.2"/>
    <row r="6723" ht="26.25" customHeight="1" x14ac:dyDescent="0.2"/>
    <row r="6724" ht="26.25" customHeight="1" x14ac:dyDescent="0.2"/>
    <row r="6725" ht="26.25" customHeight="1" x14ac:dyDescent="0.2"/>
    <row r="6726" ht="26.25" customHeight="1" x14ac:dyDescent="0.2"/>
    <row r="6727" ht="26.25" customHeight="1" x14ac:dyDescent="0.2"/>
    <row r="6728" ht="26.25" customHeight="1" x14ac:dyDescent="0.2"/>
    <row r="6729" ht="26.25" customHeight="1" x14ac:dyDescent="0.2"/>
    <row r="6730" ht="26.25" customHeight="1" x14ac:dyDescent="0.2"/>
    <row r="6731" ht="26.25" customHeight="1" x14ac:dyDescent="0.2"/>
    <row r="6732" ht="26.25" customHeight="1" x14ac:dyDescent="0.2"/>
    <row r="6733" ht="26.25" customHeight="1" x14ac:dyDescent="0.2"/>
    <row r="6734" ht="26.25" customHeight="1" x14ac:dyDescent="0.2"/>
    <row r="6735" ht="26.25" customHeight="1" x14ac:dyDescent="0.2"/>
    <row r="6736" ht="26.25" customHeight="1" x14ac:dyDescent="0.2"/>
    <row r="6737" ht="26.25" customHeight="1" x14ac:dyDescent="0.2"/>
    <row r="6738" ht="26.25" customHeight="1" x14ac:dyDescent="0.2"/>
    <row r="6739" ht="26.25" customHeight="1" x14ac:dyDescent="0.2"/>
    <row r="6740" ht="26.25" customHeight="1" x14ac:dyDescent="0.2"/>
    <row r="6741" ht="26.25" customHeight="1" x14ac:dyDescent="0.2"/>
    <row r="6742" ht="26.25" customHeight="1" x14ac:dyDescent="0.2"/>
    <row r="6743" ht="26.25" customHeight="1" x14ac:dyDescent="0.2"/>
    <row r="6744" ht="26.25" customHeight="1" x14ac:dyDescent="0.2"/>
    <row r="6745" ht="26.25" customHeight="1" x14ac:dyDescent="0.2"/>
    <row r="6746" ht="26.25" customHeight="1" x14ac:dyDescent="0.2"/>
    <row r="6747" ht="26.25" customHeight="1" x14ac:dyDescent="0.2"/>
    <row r="6748" ht="26.25" customHeight="1" x14ac:dyDescent="0.2"/>
    <row r="6749" ht="26.25" customHeight="1" x14ac:dyDescent="0.2"/>
    <row r="6750" ht="26.25" customHeight="1" x14ac:dyDescent="0.2"/>
    <row r="6751" ht="26.25" customHeight="1" x14ac:dyDescent="0.2"/>
    <row r="6752" ht="26.25" customHeight="1" x14ac:dyDescent="0.2"/>
    <row r="6753" ht="26.25" customHeight="1" x14ac:dyDescent="0.2"/>
    <row r="6754" ht="26.25" customHeight="1" x14ac:dyDescent="0.2"/>
    <row r="6755" ht="26.25" customHeight="1" x14ac:dyDescent="0.2"/>
    <row r="6756" ht="26.25" customHeight="1" x14ac:dyDescent="0.2"/>
    <row r="6757" ht="26.25" customHeight="1" x14ac:dyDescent="0.2"/>
    <row r="6758" ht="26.25" customHeight="1" x14ac:dyDescent="0.2"/>
    <row r="6759" ht="26.25" customHeight="1" x14ac:dyDescent="0.2"/>
    <row r="6760" ht="26.25" customHeight="1" x14ac:dyDescent="0.2"/>
    <row r="6761" ht="26.25" customHeight="1" x14ac:dyDescent="0.2"/>
    <row r="6762" ht="26.25" customHeight="1" x14ac:dyDescent="0.2"/>
    <row r="6763" ht="26.25" customHeight="1" x14ac:dyDescent="0.2"/>
    <row r="6764" ht="26.25" customHeight="1" x14ac:dyDescent="0.2"/>
    <row r="6765" ht="26.25" customHeight="1" x14ac:dyDescent="0.2"/>
    <row r="6766" ht="26.25" customHeight="1" x14ac:dyDescent="0.2"/>
    <row r="6767" ht="26.25" customHeight="1" x14ac:dyDescent="0.2"/>
    <row r="6768" ht="26.25" customHeight="1" x14ac:dyDescent="0.2"/>
    <row r="6769" ht="26.25" customHeight="1" x14ac:dyDescent="0.2"/>
    <row r="6770" ht="26.25" customHeight="1" x14ac:dyDescent="0.2"/>
    <row r="6771" ht="26.25" customHeight="1" x14ac:dyDescent="0.2"/>
    <row r="6772" ht="26.25" customHeight="1" x14ac:dyDescent="0.2"/>
    <row r="6773" ht="26.25" customHeight="1" x14ac:dyDescent="0.2"/>
    <row r="6774" ht="26.25" customHeight="1" x14ac:dyDescent="0.2"/>
    <row r="6775" ht="26.25" customHeight="1" x14ac:dyDescent="0.2"/>
    <row r="6776" ht="26.25" customHeight="1" x14ac:dyDescent="0.2"/>
    <row r="6777" ht="26.25" customHeight="1" x14ac:dyDescent="0.2"/>
    <row r="6778" ht="26.25" customHeight="1" x14ac:dyDescent="0.2"/>
    <row r="6779" ht="26.25" customHeight="1" x14ac:dyDescent="0.2"/>
    <row r="6780" ht="26.25" customHeight="1" x14ac:dyDescent="0.2"/>
    <row r="6781" ht="26.25" customHeight="1" x14ac:dyDescent="0.2"/>
    <row r="6782" ht="26.25" customHeight="1" x14ac:dyDescent="0.2"/>
    <row r="6783" ht="26.25" customHeight="1" x14ac:dyDescent="0.2"/>
    <row r="6784" ht="26.25" customHeight="1" x14ac:dyDescent="0.2"/>
    <row r="6785" ht="26.25" customHeight="1" x14ac:dyDescent="0.2"/>
    <row r="6786" ht="26.25" customHeight="1" x14ac:dyDescent="0.2"/>
    <row r="6787" ht="26.25" customHeight="1" x14ac:dyDescent="0.2"/>
    <row r="6788" ht="26.25" customHeight="1" x14ac:dyDescent="0.2"/>
    <row r="6789" ht="26.25" customHeight="1" x14ac:dyDescent="0.2"/>
    <row r="6790" ht="26.25" customHeight="1" x14ac:dyDescent="0.2"/>
    <row r="6791" ht="26.25" customHeight="1" x14ac:dyDescent="0.2"/>
    <row r="6792" ht="26.25" customHeight="1" x14ac:dyDescent="0.2"/>
    <row r="6793" ht="26.25" customHeight="1" x14ac:dyDescent="0.2"/>
    <row r="6794" ht="26.25" customHeight="1" x14ac:dyDescent="0.2"/>
    <row r="6795" ht="26.25" customHeight="1" x14ac:dyDescent="0.2"/>
    <row r="6796" ht="26.25" customHeight="1" x14ac:dyDescent="0.2"/>
    <row r="6797" ht="26.25" customHeight="1" x14ac:dyDescent="0.2"/>
    <row r="6798" ht="26.25" customHeight="1" x14ac:dyDescent="0.2"/>
    <row r="6799" ht="26.25" customHeight="1" x14ac:dyDescent="0.2"/>
    <row r="6800" ht="26.25" customHeight="1" x14ac:dyDescent="0.2"/>
    <row r="6801" ht="26.25" customHeight="1" x14ac:dyDescent="0.2"/>
    <row r="6802" ht="26.25" customHeight="1" x14ac:dyDescent="0.2"/>
    <row r="6803" ht="26.25" customHeight="1" x14ac:dyDescent="0.2"/>
    <row r="6804" ht="26.25" customHeight="1" x14ac:dyDescent="0.2"/>
    <row r="6805" ht="26.25" customHeight="1" x14ac:dyDescent="0.2"/>
    <row r="6806" ht="26.25" customHeight="1" x14ac:dyDescent="0.2"/>
    <row r="6807" ht="26.25" customHeight="1" x14ac:dyDescent="0.2"/>
    <row r="6808" ht="26.25" customHeight="1" x14ac:dyDescent="0.2"/>
    <row r="6809" ht="26.25" customHeight="1" x14ac:dyDescent="0.2"/>
    <row r="6810" ht="26.25" customHeight="1" x14ac:dyDescent="0.2"/>
    <row r="6811" ht="26.25" customHeight="1" x14ac:dyDescent="0.2"/>
    <row r="6812" ht="26.25" customHeight="1" x14ac:dyDescent="0.2"/>
    <row r="6813" ht="26.25" customHeight="1" x14ac:dyDescent="0.2"/>
    <row r="6814" ht="26.25" customHeight="1" x14ac:dyDescent="0.2"/>
    <row r="6815" ht="26.25" customHeight="1" x14ac:dyDescent="0.2"/>
    <row r="6816" ht="26.25" customHeight="1" x14ac:dyDescent="0.2"/>
    <row r="6817" ht="26.25" customHeight="1" x14ac:dyDescent="0.2"/>
    <row r="6818" ht="26.25" customHeight="1" x14ac:dyDescent="0.2"/>
    <row r="6819" ht="26.25" customHeight="1" x14ac:dyDescent="0.2"/>
    <row r="6820" ht="26.25" customHeight="1" x14ac:dyDescent="0.2"/>
    <row r="6821" ht="26.25" customHeight="1" x14ac:dyDescent="0.2"/>
    <row r="6822" ht="26.25" customHeight="1" x14ac:dyDescent="0.2"/>
    <row r="6823" ht="26.25" customHeight="1" x14ac:dyDescent="0.2"/>
    <row r="6824" ht="26.25" customHeight="1" x14ac:dyDescent="0.2"/>
    <row r="6825" ht="26.25" customHeight="1" x14ac:dyDescent="0.2"/>
    <row r="6826" ht="26.25" customHeight="1" x14ac:dyDescent="0.2"/>
    <row r="6827" ht="26.25" customHeight="1" x14ac:dyDescent="0.2"/>
    <row r="6828" ht="26.25" customHeight="1" x14ac:dyDescent="0.2"/>
    <row r="6829" ht="26.25" customHeight="1" x14ac:dyDescent="0.2"/>
    <row r="6830" ht="26.25" customHeight="1" x14ac:dyDescent="0.2"/>
    <row r="6831" ht="26.25" customHeight="1" x14ac:dyDescent="0.2"/>
    <row r="6832" ht="26.25" customHeight="1" x14ac:dyDescent="0.2"/>
    <row r="6833" ht="26.25" customHeight="1" x14ac:dyDescent="0.2"/>
    <row r="6834" ht="26.25" customHeight="1" x14ac:dyDescent="0.2"/>
    <row r="6835" ht="26.25" customHeight="1" x14ac:dyDescent="0.2"/>
    <row r="6836" ht="26.25" customHeight="1" x14ac:dyDescent="0.2"/>
    <row r="6837" ht="26.25" customHeight="1" x14ac:dyDescent="0.2"/>
    <row r="6838" ht="26.25" customHeight="1" x14ac:dyDescent="0.2"/>
    <row r="6839" ht="26.25" customHeight="1" x14ac:dyDescent="0.2"/>
    <row r="6840" ht="26.25" customHeight="1" x14ac:dyDescent="0.2"/>
    <row r="6841" ht="26.25" customHeight="1" x14ac:dyDescent="0.2"/>
    <row r="6842" ht="26.25" customHeight="1" x14ac:dyDescent="0.2"/>
    <row r="6843" ht="26.25" customHeight="1" x14ac:dyDescent="0.2"/>
    <row r="6844" ht="26.25" customHeight="1" x14ac:dyDescent="0.2"/>
    <row r="6845" ht="26.25" customHeight="1" x14ac:dyDescent="0.2"/>
    <row r="6846" ht="26.25" customHeight="1" x14ac:dyDescent="0.2"/>
    <row r="6847" ht="26.25" customHeight="1" x14ac:dyDescent="0.2"/>
    <row r="6848" ht="26.25" customHeight="1" x14ac:dyDescent="0.2"/>
    <row r="6849" ht="26.25" customHeight="1" x14ac:dyDescent="0.2"/>
    <row r="6850" ht="26.25" customHeight="1" x14ac:dyDescent="0.2"/>
    <row r="6851" ht="26.25" customHeight="1" x14ac:dyDescent="0.2"/>
    <row r="6852" ht="26.25" customHeight="1" x14ac:dyDescent="0.2"/>
    <row r="6853" ht="26.25" customHeight="1" x14ac:dyDescent="0.2"/>
    <row r="6854" ht="26.25" customHeight="1" x14ac:dyDescent="0.2"/>
    <row r="6855" ht="26.25" customHeight="1" x14ac:dyDescent="0.2"/>
    <row r="6856" ht="26.25" customHeight="1" x14ac:dyDescent="0.2"/>
    <row r="6857" ht="26.25" customHeight="1" x14ac:dyDescent="0.2"/>
    <row r="6858" ht="26.25" customHeight="1" x14ac:dyDescent="0.2"/>
    <row r="6859" ht="26.25" customHeight="1" x14ac:dyDescent="0.2"/>
    <row r="6860" ht="26.25" customHeight="1" x14ac:dyDescent="0.2"/>
    <row r="6861" ht="26.25" customHeight="1" x14ac:dyDescent="0.2"/>
    <row r="6862" ht="26.25" customHeight="1" x14ac:dyDescent="0.2"/>
    <row r="6863" ht="26.25" customHeight="1" x14ac:dyDescent="0.2"/>
    <row r="6864" ht="26.25" customHeight="1" x14ac:dyDescent="0.2"/>
    <row r="6865" ht="26.25" customHeight="1" x14ac:dyDescent="0.2"/>
    <row r="6866" ht="26.25" customHeight="1" x14ac:dyDescent="0.2"/>
    <row r="6867" ht="26.25" customHeight="1" x14ac:dyDescent="0.2"/>
    <row r="6868" ht="26.25" customHeight="1" x14ac:dyDescent="0.2"/>
    <row r="6869" ht="26.25" customHeight="1" x14ac:dyDescent="0.2"/>
    <row r="6870" ht="26.25" customHeight="1" x14ac:dyDescent="0.2"/>
    <row r="6871" ht="26.25" customHeight="1" x14ac:dyDescent="0.2"/>
    <row r="6872" ht="26.25" customHeight="1" x14ac:dyDescent="0.2"/>
    <row r="6873" ht="26.25" customHeight="1" x14ac:dyDescent="0.2"/>
    <row r="6874" ht="26.25" customHeight="1" x14ac:dyDescent="0.2"/>
    <row r="6875" ht="26.25" customHeight="1" x14ac:dyDescent="0.2"/>
    <row r="6876" ht="26.25" customHeight="1" x14ac:dyDescent="0.2"/>
    <row r="6877" ht="26.25" customHeight="1" x14ac:dyDescent="0.2"/>
    <row r="6878" ht="26.25" customHeight="1" x14ac:dyDescent="0.2"/>
    <row r="6879" ht="26.25" customHeight="1" x14ac:dyDescent="0.2"/>
    <row r="6880" ht="26.25" customHeight="1" x14ac:dyDescent="0.2"/>
    <row r="6881" ht="26.25" customHeight="1" x14ac:dyDescent="0.2"/>
    <row r="6882" ht="26.25" customHeight="1" x14ac:dyDescent="0.2"/>
    <row r="6883" ht="26.25" customHeight="1" x14ac:dyDescent="0.2"/>
    <row r="6884" ht="26.25" customHeight="1" x14ac:dyDescent="0.2"/>
    <row r="6885" ht="26.25" customHeight="1" x14ac:dyDescent="0.2"/>
    <row r="6886" ht="26.25" customHeight="1" x14ac:dyDescent="0.2"/>
    <row r="6887" ht="26.25" customHeight="1" x14ac:dyDescent="0.2"/>
    <row r="6888" ht="26.25" customHeight="1" x14ac:dyDescent="0.2"/>
    <row r="6889" ht="26.25" customHeight="1" x14ac:dyDescent="0.2"/>
    <row r="6890" ht="26.25" customHeight="1" x14ac:dyDescent="0.2"/>
    <row r="6891" ht="26.25" customHeight="1" x14ac:dyDescent="0.2"/>
    <row r="6892" ht="26.25" customHeight="1" x14ac:dyDescent="0.2"/>
    <row r="6893" ht="26.25" customHeight="1" x14ac:dyDescent="0.2"/>
    <row r="6894" ht="26.25" customHeight="1" x14ac:dyDescent="0.2"/>
    <row r="6895" ht="26.25" customHeight="1" x14ac:dyDescent="0.2"/>
    <row r="6896" ht="26.25" customHeight="1" x14ac:dyDescent="0.2"/>
    <row r="6897" ht="26.25" customHeight="1" x14ac:dyDescent="0.2"/>
    <row r="6898" ht="26.25" customHeight="1" x14ac:dyDescent="0.2"/>
    <row r="6899" ht="26.25" customHeight="1" x14ac:dyDescent="0.2"/>
    <row r="6900" ht="26.25" customHeight="1" x14ac:dyDescent="0.2"/>
    <row r="6901" ht="26.25" customHeight="1" x14ac:dyDescent="0.2"/>
    <row r="6902" ht="26.25" customHeight="1" x14ac:dyDescent="0.2"/>
    <row r="6903" ht="26.25" customHeight="1" x14ac:dyDescent="0.2"/>
    <row r="6904" ht="26.25" customHeight="1" x14ac:dyDescent="0.2"/>
    <row r="6905" ht="26.25" customHeight="1" x14ac:dyDescent="0.2"/>
    <row r="6906" ht="26.25" customHeight="1" x14ac:dyDescent="0.2"/>
    <row r="6907" ht="26.25" customHeight="1" x14ac:dyDescent="0.2"/>
    <row r="6908" ht="26.25" customHeight="1" x14ac:dyDescent="0.2"/>
    <row r="6909" ht="26.25" customHeight="1" x14ac:dyDescent="0.2"/>
    <row r="6910" ht="26.25" customHeight="1" x14ac:dyDescent="0.2"/>
    <row r="6911" ht="26.25" customHeight="1" x14ac:dyDescent="0.2"/>
    <row r="6912" ht="26.25" customHeight="1" x14ac:dyDescent="0.2"/>
    <row r="6913" ht="26.25" customHeight="1" x14ac:dyDescent="0.2"/>
    <row r="6914" ht="26.25" customHeight="1" x14ac:dyDescent="0.2"/>
    <row r="6915" ht="26.25" customHeight="1" x14ac:dyDescent="0.2"/>
    <row r="6916" ht="26.25" customHeight="1" x14ac:dyDescent="0.2"/>
    <row r="6917" ht="26.25" customHeight="1" x14ac:dyDescent="0.2"/>
    <row r="6918" ht="26.25" customHeight="1" x14ac:dyDescent="0.2"/>
    <row r="6919" ht="26.25" customHeight="1" x14ac:dyDescent="0.2"/>
    <row r="6920" ht="26.25" customHeight="1" x14ac:dyDescent="0.2"/>
    <row r="6921" ht="26.25" customHeight="1" x14ac:dyDescent="0.2"/>
    <row r="6922" ht="26.25" customHeight="1" x14ac:dyDescent="0.2"/>
    <row r="6923" ht="26.25" customHeight="1" x14ac:dyDescent="0.2"/>
    <row r="6924" ht="26.25" customHeight="1" x14ac:dyDescent="0.2"/>
    <row r="6925" ht="26.25" customHeight="1" x14ac:dyDescent="0.2"/>
    <row r="6926" ht="26.25" customHeight="1" x14ac:dyDescent="0.2"/>
    <row r="6927" ht="26.25" customHeight="1" x14ac:dyDescent="0.2"/>
    <row r="6928" ht="26.25" customHeight="1" x14ac:dyDescent="0.2"/>
    <row r="6929" ht="26.25" customHeight="1" x14ac:dyDescent="0.2"/>
    <row r="6930" ht="26.25" customHeight="1" x14ac:dyDescent="0.2"/>
    <row r="6931" ht="26.25" customHeight="1" x14ac:dyDescent="0.2"/>
    <row r="6932" ht="26.25" customHeight="1" x14ac:dyDescent="0.2"/>
    <row r="6933" ht="26.25" customHeight="1" x14ac:dyDescent="0.2"/>
    <row r="6934" ht="26.25" customHeight="1" x14ac:dyDescent="0.2"/>
    <row r="6935" ht="26.25" customHeight="1" x14ac:dyDescent="0.2"/>
    <row r="6936" ht="26.25" customHeight="1" x14ac:dyDescent="0.2"/>
    <row r="6937" ht="26.25" customHeight="1" x14ac:dyDescent="0.2"/>
    <row r="6938" ht="26.25" customHeight="1" x14ac:dyDescent="0.2"/>
    <row r="6939" ht="26.25" customHeight="1" x14ac:dyDescent="0.2"/>
    <row r="6940" ht="26.25" customHeight="1" x14ac:dyDescent="0.2"/>
    <row r="6941" ht="26.25" customHeight="1" x14ac:dyDescent="0.2"/>
    <row r="6942" ht="26.25" customHeight="1" x14ac:dyDescent="0.2"/>
    <row r="6943" ht="26.25" customHeight="1" x14ac:dyDescent="0.2"/>
    <row r="6944" ht="26.25" customHeight="1" x14ac:dyDescent="0.2"/>
    <row r="6945" ht="26.25" customHeight="1" x14ac:dyDescent="0.2"/>
    <row r="6946" ht="26.25" customHeight="1" x14ac:dyDescent="0.2"/>
    <row r="6947" ht="26.25" customHeight="1" x14ac:dyDescent="0.2"/>
    <row r="6948" ht="26.25" customHeight="1" x14ac:dyDescent="0.2"/>
    <row r="6949" ht="26.25" customHeight="1" x14ac:dyDescent="0.2"/>
    <row r="6950" ht="26.25" customHeight="1" x14ac:dyDescent="0.2"/>
    <row r="6951" ht="26.25" customHeight="1" x14ac:dyDescent="0.2"/>
    <row r="6952" ht="26.25" customHeight="1" x14ac:dyDescent="0.2"/>
    <row r="6953" ht="26.25" customHeight="1" x14ac:dyDescent="0.2"/>
    <row r="6954" ht="26.25" customHeight="1" x14ac:dyDescent="0.2"/>
    <row r="6955" ht="26.25" customHeight="1" x14ac:dyDescent="0.2"/>
    <row r="6956" ht="26.25" customHeight="1" x14ac:dyDescent="0.2"/>
    <row r="6957" ht="26.25" customHeight="1" x14ac:dyDescent="0.2"/>
    <row r="6958" ht="26.25" customHeight="1" x14ac:dyDescent="0.2"/>
    <row r="6959" ht="26.25" customHeight="1" x14ac:dyDescent="0.2"/>
    <row r="6960" ht="26.25" customHeight="1" x14ac:dyDescent="0.2"/>
    <row r="6961" ht="26.25" customHeight="1" x14ac:dyDescent="0.2"/>
    <row r="6962" ht="26.25" customHeight="1" x14ac:dyDescent="0.2"/>
    <row r="6963" ht="26.25" customHeight="1" x14ac:dyDescent="0.2"/>
    <row r="6964" ht="26.25" customHeight="1" x14ac:dyDescent="0.2"/>
    <row r="6965" ht="26.25" customHeight="1" x14ac:dyDescent="0.2"/>
    <row r="6966" ht="26.25" customHeight="1" x14ac:dyDescent="0.2"/>
    <row r="6967" ht="26.25" customHeight="1" x14ac:dyDescent="0.2"/>
    <row r="6968" ht="26.25" customHeight="1" x14ac:dyDescent="0.2"/>
    <row r="6969" ht="26.25" customHeight="1" x14ac:dyDescent="0.2"/>
    <row r="6970" ht="26.25" customHeight="1" x14ac:dyDescent="0.2"/>
    <row r="6971" ht="26.25" customHeight="1" x14ac:dyDescent="0.2"/>
    <row r="6972" ht="26.25" customHeight="1" x14ac:dyDescent="0.2"/>
    <row r="6973" ht="26.25" customHeight="1" x14ac:dyDescent="0.2"/>
    <row r="6974" ht="26.25" customHeight="1" x14ac:dyDescent="0.2"/>
    <row r="6975" ht="26.25" customHeight="1" x14ac:dyDescent="0.2"/>
    <row r="6976" ht="26.25" customHeight="1" x14ac:dyDescent="0.2"/>
    <row r="6977" ht="26.25" customHeight="1" x14ac:dyDescent="0.2"/>
    <row r="6978" ht="26.25" customHeight="1" x14ac:dyDescent="0.2"/>
    <row r="6979" ht="26.25" customHeight="1" x14ac:dyDescent="0.2"/>
    <row r="6980" ht="26.25" customHeight="1" x14ac:dyDescent="0.2"/>
    <row r="6981" ht="26.25" customHeight="1" x14ac:dyDescent="0.2"/>
    <row r="6982" ht="26.25" customHeight="1" x14ac:dyDescent="0.2"/>
    <row r="6983" ht="26.25" customHeight="1" x14ac:dyDescent="0.2"/>
    <row r="6984" ht="26.25" customHeight="1" x14ac:dyDescent="0.2"/>
    <row r="6985" ht="26.25" customHeight="1" x14ac:dyDescent="0.2"/>
    <row r="6986" ht="26.25" customHeight="1" x14ac:dyDescent="0.2"/>
    <row r="6987" ht="26.25" customHeight="1" x14ac:dyDescent="0.2"/>
    <row r="6988" ht="26.25" customHeight="1" x14ac:dyDescent="0.2"/>
    <row r="6989" ht="26.25" customHeight="1" x14ac:dyDescent="0.2"/>
    <row r="6990" ht="26.25" customHeight="1" x14ac:dyDescent="0.2"/>
    <row r="6991" ht="26.25" customHeight="1" x14ac:dyDescent="0.2"/>
    <row r="6992" ht="26.25" customHeight="1" x14ac:dyDescent="0.2"/>
    <row r="6993" ht="26.25" customHeight="1" x14ac:dyDescent="0.2"/>
    <row r="6994" ht="26.25" customHeight="1" x14ac:dyDescent="0.2"/>
    <row r="6995" ht="26.25" customHeight="1" x14ac:dyDescent="0.2"/>
    <row r="6996" ht="26.25" customHeight="1" x14ac:dyDescent="0.2"/>
    <row r="6997" ht="26.25" customHeight="1" x14ac:dyDescent="0.2"/>
    <row r="6998" ht="26.25" customHeight="1" x14ac:dyDescent="0.2"/>
    <row r="6999" ht="26.25" customHeight="1" x14ac:dyDescent="0.2"/>
    <row r="7000" ht="26.25" customHeight="1" x14ac:dyDescent="0.2"/>
    <row r="7001" ht="26.25" customHeight="1" x14ac:dyDescent="0.2"/>
    <row r="7002" ht="26.25" customHeight="1" x14ac:dyDescent="0.2"/>
    <row r="7003" ht="26.25" customHeight="1" x14ac:dyDescent="0.2"/>
    <row r="7004" ht="26.25" customHeight="1" x14ac:dyDescent="0.2"/>
    <row r="7005" ht="26.25" customHeight="1" x14ac:dyDescent="0.2"/>
    <row r="7006" ht="26.25" customHeight="1" x14ac:dyDescent="0.2"/>
    <row r="7007" ht="26.25" customHeight="1" x14ac:dyDescent="0.2"/>
    <row r="7008" ht="26.25" customHeight="1" x14ac:dyDescent="0.2"/>
    <row r="7009" ht="26.25" customHeight="1" x14ac:dyDescent="0.2"/>
    <row r="7010" ht="26.25" customHeight="1" x14ac:dyDescent="0.2"/>
    <row r="7011" ht="26.25" customHeight="1" x14ac:dyDescent="0.2"/>
    <row r="7012" ht="26.25" customHeight="1" x14ac:dyDescent="0.2"/>
    <row r="7013" ht="26.25" customHeight="1" x14ac:dyDescent="0.2"/>
    <row r="7014" ht="26.25" customHeight="1" x14ac:dyDescent="0.2"/>
    <row r="7015" ht="26.25" customHeight="1" x14ac:dyDescent="0.2"/>
    <row r="7016" ht="26.25" customHeight="1" x14ac:dyDescent="0.2"/>
    <row r="7017" ht="26.25" customHeight="1" x14ac:dyDescent="0.2"/>
    <row r="7018" ht="26.25" customHeight="1" x14ac:dyDescent="0.2"/>
    <row r="7019" ht="26.25" customHeight="1" x14ac:dyDescent="0.2"/>
    <row r="7020" ht="26.25" customHeight="1" x14ac:dyDescent="0.2"/>
    <row r="7021" ht="26.25" customHeight="1" x14ac:dyDescent="0.2"/>
    <row r="7022" ht="26.25" customHeight="1" x14ac:dyDescent="0.2"/>
    <row r="7023" ht="26.25" customHeight="1" x14ac:dyDescent="0.2"/>
    <row r="7024" ht="26.25" customHeight="1" x14ac:dyDescent="0.2"/>
    <row r="7025" ht="26.25" customHeight="1" x14ac:dyDescent="0.2"/>
    <row r="7026" ht="26.25" customHeight="1" x14ac:dyDescent="0.2"/>
    <row r="7027" ht="26.25" customHeight="1" x14ac:dyDescent="0.2"/>
    <row r="7028" ht="26.25" customHeight="1" x14ac:dyDescent="0.2"/>
    <row r="7029" ht="26.25" customHeight="1" x14ac:dyDescent="0.2"/>
    <row r="7030" ht="26.25" customHeight="1" x14ac:dyDescent="0.2"/>
    <row r="7031" ht="26.25" customHeight="1" x14ac:dyDescent="0.2"/>
    <row r="7032" ht="26.25" customHeight="1" x14ac:dyDescent="0.2"/>
    <row r="7033" ht="26.25" customHeight="1" x14ac:dyDescent="0.2"/>
    <row r="7034" ht="26.25" customHeight="1" x14ac:dyDescent="0.2"/>
    <row r="7035" ht="26.25" customHeight="1" x14ac:dyDescent="0.2"/>
    <row r="7036" ht="26.25" customHeight="1" x14ac:dyDescent="0.2"/>
    <row r="7037" ht="26.25" customHeight="1" x14ac:dyDescent="0.2"/>
    <row r="7038" ht="26.25" customHeight="1" x14ac:dyDescent="0.2"/>
    <row r="7039" ht="26.25" customHeight="1" x14ac:dyDescent="0.2"/>
    <row r="7040" ht="26.25" customHeight="1" x14ac:dyDescent="0.2"/>
    <row r="7041" ht="26.25" customHeight="1" x14ac:dyDescent="0.2"/>
    <row r="7042" ht="26.25" customHeight="1" x14ac:dyDescent="0.2"/>
    <row r="7043" ht="26.25" customHeight="1" x14ac:dyDescent="0.2"/>
    <row r="7044" ht="26.25" customHeight="1" x14ac:dyDescent="0.2"/>
    <row r="7045" ht="26.25" customHeight="1" x14ac:dyDescent="0.2"/>
    <row r="7046" ht="26.25" customHeight="1" x14ac:dyDescent="0.2"/>
    <row r="7047" ht="26.25" customHeight="1" x14ac:dyDescent="0.2"/>
    <row r="7048" ht="26.25" customHeight="1" x14ac:dyDescent="0.2"/>
    <row r="7049" ht="26.25" customHeight="1" x14ac:dyDescent="0.2"/>
    <row r="7050" ht="26.25" customHeight="1" x14ac:dyDescent="0.2"/>
    <row r="7051" ht="26.25" customHeight="1" x14ac:dyDescent="0.2"/>
    <row r="7052" ht="26.25" customHeight="1" x14ac:dyDescent="0.2"/>
    <row r="7053" ht="26.25" customHeight="1" x14ac:dyDescent="0.2"/>
    <row r="7054" ht="26.25" customHeight="1" x14ac:dyDescent="0.2"/>
    <row r="7055" ht="26.25" customHeight="1" x14ac:dyDescent="0.2"/>
    <row r="7056" ht="26.25" customHeight="1" x14ac:dyDescent="0.2"/>
    <row r="7057" ht="26.25" customHeight="1" x14ac:dyDescent="0.2"/>
    <row r="7058" ht="26.25" customHeight="1" x14ac:dyDescent="0.2"/>
    <row r="7059" ht="26.25" customHeight="1" x14ac:dyDescent="0.2"/>
    <row r="7060" ht="26.25" customHeight="1" x14ac:dyDescent="0.2"/>
    <row r="7061" ht="26.25" customHeight="1" x14ac:dyDescent="0.2"/>
    <row r="7062" ht="26.25" customHeight="1" x14ac:dyDescent="0.2"/>
    <row r="7063" ht="26.25" customHeight="1" x14ac:dyDescent="0.2"/>
    <row r="7064" ht="26.25" customHeight="1" x14ac:dyDescent="0.2"/>
    <row r="7065" ht="26.25" customHeight="1" x14ac:dyDescent="0.2"/>
    <row r="7066" ht="26.25" customHeight="1" x14ac:dyDescent="0.2"/>
    <row r="7067" ht="26.25" customHeight="1" x14ac:dyDescent="0.2"/>
    <row r="7068" ht="26.25" customHeight="1" x14ac:dyDescent="0.2"/>
    <row r="7069" ht="26.25" customHeight="1" x14ac:dyDescent="0.2"/>
    <row r="7070" ht="26.25" customHeight="1" x14ac:dyDescent="0.2"/>
    <row r="7071" ht="26.25" customHeight="1" x14ac:dyDescent="0.2"/>
    <row r="7072" ht="26.25" customHeight="1" x14ac:dyDescent="0.2"/>
    <row r="7073" ht="26.25" customHeight="1" x14ac:dyDescent="0.2"/>
    <row r="7074" ht="26.25" customHeight="1" x14ac:dyDescent="0.2"/>
    <row r="7075" ht="26.25" customHeight="1" x14ac:dyDescent="0.2"/>
    <row r="7076" ht="26.25" customHeight="1" x14ac:dyDescent="0.2"/>
    <row r="7077" ht="26.25" customHeight="1" x14ac:dyDescent="0.2"/>
    <row r="7078" ht="26.25" customHeight="1" x14ac:dyDescent="0.2"/>
    <row r="7079" ht="26.25" customHeight="1" x14ac:dyDescent="0.2"/>
    <row r="7080" ht="26.25" customHeight="1" x14ac:dyDescent="0.2"/>
    <row r="7081" ht="26.25" customHeight="1" x14ac:dyDescent="0.2"/>
    <row r="7082" ht="26.25" customHeight="1" x14ac:dyDescent="0.2"/>
    <row r="7083" ht="26.25" customHeight="1" x14ac:dyDescent="0.2"/>
    <row r="7084" ht="26.25" customHeight="1" x14ac:dyDescent="0.2"/>
    <row r="7085" ht="26.25" customHeight="1" x14ac:dyDescent="0.2"/>
    <row r="7086" ht="26.25" customHeight="1" x14ac:dyDescent="0.2"/>
    <row r="7087" ht="26.25" customHeight="1" x14ac:dyDescent="0.2"/>
    <row r="7088" ht="26.25" customHeight="1" x14ac:dyDescent="0.2"/>
    <row r="7089" ht="26.25" customHeight="1" x14ac:dyDescent="0.2"/>
    <row r="7090" ht="26.25" customHeight="1" x14ac:dyDescent="0.2"/>
    <row r="7091" ht="26.25" customHeight="1" x14ac:dyDescent="0.2"/>
    <row r="7092" ht="26.25" customHeight="1" x14ac:dyDescent="0.2"/>
    <row r="7093" ht="26.25" customHeight="1" x14ac:dyDescent="0.2"/>
    <row r="7094" ht="26.25" customHeight="1" x14ac:dyDescent="0.2"/>
    <row r="7095" ht="26.25" customHeight="1" x14ac:dyDescent="0.2"/>
    <row r="7096" ht="26.25" customHeight="1" x14ac:dyDescent="0.2"/>
    <row r="7097" ht="26.25" customHeight="1" x14ac:dyDescent="0.2"/>
    <row r="7098" ht="26.25" customHeight="1" x14ac:dyDescent="0.2"/>
    <row r="7099" ht="26.25" customHeight="1" x14ac:dyDescent="0.2"/>
    <row r="7100" ht="26.25" customHeight="1" x14ac:dyDescent="0.2"/>
    <row r="7101" ht="26.25" customHeight="1" x14ac:dyDescent="0.2"/>
    <row r="7102" ht="26.25" customHeight="1" x14ac:dyDescent="0.2"/>
    <row r="7103" ht="26.25" customHeight="1" x14ac:dyDescent="0.2"/>
    <row r="7104" ht="26.25" customHeight="1" x14ac:dyDescent="0.2"/>
    <row r="7105" ht="26.25" customHeight="1" x14ac:dyDescent="0.2"/>
    <row r="7106" ht="26.25" customHeight="1" x14ac:dyDescent="0.2"/>
    <row r="7107" ht="26.25" customHeight="1" x14ac:dyDescent="0.2"/>
    <row r="7108" ht="26.25" customHeight="1" x14ac:dyDescent="0.2"/>
    <row r="7109" ht="26.25" customHeight="1" x14ac:dyDescent="0.2"/>
    <row r="7110" ht="26.25" customHeight="1" x14ac:dyDescent="0.2"/>
    <row r="7111" ht="26.25" customHeight="1" x14ac:dyDescent="0.2"/>
    <row r="7112" ht="26.25" customHeight="1" x14ac:dyDescent="0.2"/>
    <row r="7113" ht="26.25" customHeight="1" x14ac:dyDescent="0.2"/>
    <row r="7114" ht="26.25" customHeight="1" x14ac:dyDescent="0.2"/>
    <row r="7115" ht="26.25" customHeight="1" x14ac:dyDescent="0.2"/>
    <row r="7116" ht="26.25" customHeight="1" x14ac:dyDescent="0.2"/>
    <row r="7117" ht="26.25" customHeight="1" x14ac:dyDescent="0.2"/>
    <row r="7118" ht="26.25" customHeight="1" x14ac:dyDescent="0.2"/>
    <row r="7119" ht="26.25" customHeight="1" x14ac:dyDescent="0.2"/>
    <row r="7120" ht="26.25" customHeight="1" x14ac:dyDescent="0.2"/>
    <row r="7121" ht="26.25" customHeight="1" x14ac:dyDescent="0.2"/>
    <row r="7122" ht="26.25" customHeight="1" x14ac:dyDescent="0.2"/>
    <row r="7123" ht="26.25" customHeight="1" x14ac:dyDescent="0.2"/>
    <row r="7124" ht="26.25" customHeight="1" x14ac:dyDescent="0.2"/>
    <row r="7125" ht="26.25" customHeight="1" x14ac:dyDescent="0.2"/>
    <row r="7126" ht="26.25" customHeight="1" x14ac:dyDescent="0.2"/>
    <row r="7127" ht="26.25" customHeight="1" x14ac:dyDescent="0.2"/>
    <row r="7128" ht="26.25" customHeight="1" x14ac:dyDescent="0.2"/>
    <row r="7129" ht="26.25" customHeight="1" x14ac:dyDescent="0.2"/>
    <row r="7130" ht="26.25" customHeight="1" x14ac:dyDescent="0.2"/>
    <row r="7131" ht="26.25" customHeight="1" x14ac:dyDescent="0.2"/>
    <row r="7132" ht="26.25" customHeight="1" x14ac:dyDescent="0.2"/>
    <row r="7133" ht="26.25" customHeight="1" x14ac:dyDescent="0.2"/>
    <row r="7134" ht="26.25" customHeight="1" x14ac:dyDescent="0.2"/>
    <row r="7135" ht="26.25" customHeight="1" x14ac:dyDescent="0.2"/>
    <row r="7136" ht="26.25" customHeight="1" x14ac:dyDescent="0.2"/>
    <row r="7137" ht="26.25" customHeight="1" x14ac:dyDescent="0.2"/>
    <row r="7138" ht="26.25" customHeight="1" x14ac:dyDescent="0.2"/>
    <row r="7139" ht="26.25" customHeight="1" x14ac:dyDescent="0.2"/>
    <row r="7140" ht="26.25" customHeight="1" x14ac:dyDescent="0.2"/>
    <row r="7141" ht="26.25" customHeight="1" x14ac:dyDescent="0.2"/>
    <row r="7142" ht="26.25" customHeight="1" x14ac:dyDescent="0.2"/>
    <row r="7143" ht="26.25" customHeight="1" x14ac:dyDescent="0.2"/>
    <row r="7144" ht="26.25" customHeight="1" x14ac:dyDescent="0.2"/>
    <row r="7145" ht="26.25" customHeight="1" x14ac:dyDescent="0.2"/>
    <row r="7146" ht="26.25" customHeight="1" x14ac:dyDescent="0.2"/>
    <row r="7147" ht="26.25" customHeight="1" x14ac:dyDescent="0.2"/>
    <row r="7148" ht="26.25" customHeight="1" x14ac:dyDescent="0.2"/>
    <row r="7149" ht="26.25" customHeight="1" x14ac:dyDescent="0.2"/>
    <row r="7150" ht="26.25" customHeight="1" x14ac:dyDescent="0.2"/>
    <row r="7151" ht="26.25" customHeight="1" x14ac:dyDescent="0.2"/>
    <row r="7152" ht="26.25" customHeight="1" x14ac:dyDescent="0.2"/>
    <row r="7153" ht="26.25" customHeight="1" x14ac:dyDescent="0.2"/>
    <row r="7154" ht="26.25" customHeight="1" x14ac:dyDescent="0.2"/>
    <row r="7155" ht="26.25" customHeight="1" x14ac:dyDescent="0.2"/>
    <row r="7156" ht="26.25" customHeight="1" x14ac:dyDescent="0.2"/>
    <row r="7157" ht="26.25" customHeight="1" x14ac:dyDescent="0.2"/>
    <row r="7158" ht="26.25" customHeight="1" x14ac:dyDescent="0.2"/>
    <row r="7159" ht="26.25" customHeight="1" x14ac:dyDescent="0.2"/>
    <row r="7160" ht="26.25" customHeight="1" x14ac:dyDescent="0.2"/>
    <row r="7161" ht="26.25" customHeight="1" x14ac:dyDescent="0.2"/>
    <row r="7162" ht="26.25" customHeight="1" x14ac:dyDescent="0.2"/>
    <row r="7163" ht="26.25" customHeight="1" x14ac:dyDescent="0.2"/>
    <row r="7164" ht="26.25" customHeight="1" x14ac:dyDescent="0.2"/>
    <row r="7165" ht="26.25" customHeight="1" x14ac:dyDescent="0.2"/>
    <row r="7166" ht="26.25" customHeight="1" x14ac:dyDescent="0.2"/>
    <row r="7167" ht="26.25" customHeight="1" x14ac:dyDescent="0.2"/>
    <row r="7168" ht="26.25" customHeight="1" x14ac:dyDescent="0.2"/>
    <row r="7169" ht="26.25" customHeight="1" x14ac:dyDescent="0.2"/>
    <row r="7170" ht="26.25" customHeight="1" x14ac:dyDescent="0.2"/>
    <row r="7171" ht="26.25" customHeight="1" x14ac:dyDescent="0.2"/>
    <row r="7172" ht="26.25" customHeight="1" x14ac:dyDescent="0.2"/>
    <row r="7173" ht="26.25" customHeight="1" x14ac:dyDescent="0.2"/>
    <row r="7174" ht="26.25" customHeight="1" x14ac:dyDescent="0.2"/>
    <row r="7175" ht="26.25" customHeight="1" x14ac:dyDescent="0.2"/>
    <row r="7176" ht="26.25" customHeight="1" x14ac:dyDescent="0.2"/>
    <row r="7177" ht="26.25" customHeight="1" x14ac:dyDescent="0.2"/>
    <row r="7178" ht="26.25" customHeight="1" x14ac:dyDescent="0.2"/>
    <row r="7179" ht="26.25" customHeight="1" x14ac:dyDescent="0.2"/>
    <row r="7180" ht="26.25" customHeight="1" x14ac:dyDescent="0.2"/>
    <row r="7181" ht="26.25" customHeight="1" x14ac:dyDescent="0.2"/>
    <row r="7182" ht="26.25" customHeight="1" x14ac:dyDescent="0.2"/>
    <row r="7183" ht="26.25" customHeight="1" x14ac:dyDescent="0.2"/>
    <row r="7184" ht="26.25" customHeight="1" x14ac:dyDescent="0.2"/>
    <row r="7185" ht="26.25" customHeight="1" x14ac:dyDescent="0.2"/>
    <row r="7186" ht="26.25" customHeight="1" x14ac:dyDescent="0.2"/>
    <row r="7187" ht="26.25" customHeight="1" x14ac:dyDescent="0.2"/>
    <row r="7188" ht="26.25" customHeight="1" x14ac:dyDescent="0.2"/>
    <row r="7189" ht="26.25" customHeight="1" x14ac:dyDescent="0.2"/>
    <row r="7190" ht="26.25" customHeight="1" x14ac:dyDescent="0.2"/>
    <row r="7191" ht="26.25" customHeight="1" x14ac:dyDescent="0.2"/>
    <row r="7192" ht="26.25" customHeight="1" x14ac:dyDescent="0.2"/>
    <row r="7193" ht="26.25" customHeight="1" x14ac:dyDescent="0.2"/>
    <row r="7194" ht="26.25" customHeight="1" x14ac:dyDescent="0.2"/>
    <row r="7195" ht="26.25" customHeight="1" x14ac:dyDescent="0.2"/>
    <row r="7196" ht="26.25" customHeight="1" x14ac:dyDescent="0.2"/>
    <row r="7197" ht="26.25" customHeight="1" x14ac:dyDescent="0.2"/>
    <row r="7198" ht="26.25" customHeight="1" x14ac:dyDescent="0.2"/>
    <row r="7199" ht="26.25" customHeight="1" x14ac:dyDescent="0.2"/>
    <row r="7200" ht="26.25" customHeight="1" x14ac:dyDescent="0.2"/>
    <row r="7201" ht="26.25" customHeight="1" x14ac:dyDescent="0.2"/>
    <row r="7202" ht="26.25" customHeight="1" x14ac:dyDescent="0.2"/>
    <row r="7203" ht="26.25" customHeight="1" x14ac:dyDescent="0.2"/>
    <row r="7204" ht="26.25" customHeight="1" x14ac:dyDescent="0.2"/>
    <row r="7205" ht="26.25" customHeight="1" x14ac:dyDescent="0.2"/>
    <row r="7206" ht="26.25" customHeight="1" x14ac:dyDescent="0.2"/>
    <row r="7207" ht="26.25" customHeight="1" x14ac:dyDescent="0.2"/>
    <row r="7208" ht="26.25" customHeight="1" x14ac:dyDescent="0.2"/>
    <row r="7209" ht="26.25" customHeight="1" x14ac:dyDescent="0.2"/>
    <row r="7210" ht="26.25" customHeight="1" x14ac:dyDescent="0.2"/>
    <row r="7211" ht="26.25" customHeight="1" x14ac:dyDescent="0.2"/>
    <row r="7212" ht="26.25" customHeight="1" x14ac:dyDescent="0.2"/>
    <row r="7213" ht="26.25" customHeight="1" x14ac:dyDescent="0.2"/>
    <row r="7214" ht="26.25" customHeight="1" x14ac:dyDescent="0.2"/>
    <row r="7215" ht="26.25" customHeight="1" x14ac:dyDescent="0.2"/>
    <row r="7216" ht="26.25" customHeight="1" x14ac:dyDescent="0.2"/>
    <row r="7217" ht="26.25" customHeight="1" x14ac:dyDescent="0.2"/>
    <row r="7218" ht="26.25" customHeight="1" x14ac:dyDescent="0.2"/>
    <row r="7219" ht="26.25" customHeight="1" x14ac:dyDescent="0.2"/>
    <row r="7220" ht="26.25" customHeight="1" x14ac:dyDescent="0.2"/>
    <row r="7221" ht="26.25" customHeight="1" x14ac:dyDescent="0.2"/>
    <row r="7222" ht="26.25" customHeight="1" x14ac:dyDescent="0.2"/>
    <row r="7223" ht="26.25" customHeight="1" x14ac:dyDescent="0.2"/>
    <row r="7224" ht="26.25" customHeight="1" x14ac:dyDescent="0.2"/>
    <row r="7225" ht="26.25" customHeight="1" x14ac:dyDescent="0.2"/>
    <row r="7226" ht="26.25" customHeight="1" x14ac:dyDescent="0.2"/>
    <row r="7227" ht="26.25" customHeight="1" x14ac:dyDescent="0.2"/>
    <row r="7228" ht="26.25" customHeight="1" x14ac:dyDescent="0.2"/>
    <row r="7229" ht="26.25" customHeight="1" x14ac:dyDescent="0.2"/>
    <row r="7230" ht="26.25" customHeight="1" x14ac:dyDescent="0.2"/>
    <row r="7231" ht="26.25" customHeight="1" x14ac:dyDescent="0.2"/>
    <row r="7232" ht="26.25" customHeight="1" x14ac:dyDescent="0.2"/>
    <row r="7233" ht="26.25" customHeight="1" x14ac:dyDescent="0.2"/>
    <row r="7234" ht="26.25" customHeight="1" x14ac:dyDescent="0.2"/>
    <row r="7235" ht="26.25" customHeight="1" x14ac:dyDescent="0.2"/>
    <row r="7236" ht="26.25" customHeight="1" x14ac:dyDescent="0.2"/>
    <row r="7237" ht="26.25" customHeight="1" x14ac:dyDescent="0.2"/>
    <row r="7238" ht="26.25" customHeight="1" x14ac:dyDescent="0.2"/>
    <row r="7239" ht="26.25" customHeight="1" x14ac:dyDescent="0.2"/>
    <row r="7240" ht="26.25" customHeight="1" x14ac:dyDescent="0.2"/>
    <row r="7241" ht="26.25" customHeight="1" x14ac:dyDescent="0.2"/>
    <row r="7242" ht="26.25" customHeight="1" x14ac:dyDescent="0.2"/>
    <row r="7243" ht="26.25" customHeight="1" x14ac:dyDescent="0.2"/>
    <row r="7244" ht="26.25" customHeight="1" x14ac:dyDescent="0.2"/>
    <row r="7245" ht="26.25" customHeight="1" x14ac:dyDescent="0.2"/>
    <row r="7246" ht="26.25" customHeight="1" x14ac:dyDescent="0.2"/>
    <row r="7247" ht="26.25" customHeight="1" x14ac:dyDescent="0.2"/>
    <row r="7248" ht="26.25" customHeight="1" x14ac:dyDescent="0.2"/>
    <row r="7249" ht="26.25" customHeight="1" x14ac:dyDescent="0.2"/>
    <row r="7250" ht="26.25" customHeight="1" x14ac:dyDescent="0.2"/>
    <row r="7251" ht="26.25" customHeight="1" x14ac:dyDescent="0.2"/>
    <row r="7252" ht="26.25" customHeight="1" x14ac:dyDescent="0.2"/>
    <row r="7253" ht="26.25" customHeight="1" x14ac:dyDescent="0.2"/>
    <row r="7254" ht="26.25" customHeight="1" x14ac:dyDescent="0.2"/>
    <row r="7255" ht="26.25" customHeight="1" x14ac:dyDescent="0.2"/>
    <row r="7256" ht="26.25" customHeight="1" x14ac:dyDescent="0.2"/>
    <row r="7257" ht="26.25" customHeight="1" x14ac:dyDescent="0.2"/>
    <row r="7258" ht="26.25" customHeight="1" x14ac:dyDescent="0.2"/>
    <row r="7259" ht="26.25" customHeight="1" x14ac:dyDescent="0.2"/>
    <row r="7260" ht="26.25" customHeight="1" x14ac:dyDescent="0.2"/>
    <row r="7261" ht="26.25" customHeight="1" x14ac:dyDescent="0.2"/>
    <row r="7262" ht="26.25" customHeight="1" x14ac:dyDescent="0.2"/>
    <row r="7263" ht="26.25" customHeight="1" x14ac:dyDescent="0.2"/>
    <row r="7264" ht="26.25" customHeight="1" x14ac:dyDescent="0.2"/>
    <row r="7265" ht="26.25" customHeight="1" x14ac:dyDescent="0.2"/>
    <row r="7266" ht="26.25" customHeight="1" x14ac:dyDescent="0.2"/>
    <row r="7267" ht="26.25" customHeight="1" x14ac:dyDescent="0.2"/>
    <row r="7268" ht="26.25" customHeight="1" x14ac:dyDescent="0.2"/>
    <row r="7269" ht="26.25" customHeight="1" x14ac:dyDescent="0.2"/>
    <row r="7270" ht="26.25" customHeight="1" x14ac:dyDescent="0.2"/>
    <row r="7271" ht="26.25" customHeight="1" x14ac:dyDescent="0.2"/>
    <row r="7272" ht="26.25" customHeight="1" x14ac:dyDescent="0.2"/>
    <row r="7273" ht="26.25" customHeight="1" x14ac:dyDescent="0.2"/>
    <row r="7274" ht="26.25" customHeight="1" x14ac:dyDescent="0.2"/>
    <row r="7275" ht="26.25" customHeight="1" x14ac:dyDescent="0.2"/>
    <row r="7276" ht="26.25" customHeight="1" x14ac:dyDescent="0.2"/>
    <row r="7277" ht="26.25" customHeight="1" x14ac:dyDescent="0.2"/>
    <row r="7278" ht="26.25" customHeight="1" x14ac:dyDescent="0.2"/>
    <row r="7279" ht="26.25" customHeight="1" x14ac:dyDescent="0.2"/>
    <row r="7280" ht="26.25" customHeight="1" x14ac:dyDescent="0.2"/>
    <row r="7281" ht="26.25" customHeight="1" x14ac:dyDescent="0.2"/>
    <row r="7282" ht="26.25" customHeight="1" x14ac:dyDescent="0.2"/>
    <row r="7283" ht="26.25" customHeight="1" x14ac:dyDescent="0.2"/>
    <row r="7284" ht="26.25" customHeight="1" x14ac:dyDescent="0.2"/>
    <row r="7285" ht="26.25" customHeight="1" x14ac:dyDescent="0.2"/>
    <row r="7286" ht="26.25" customHeight="1" x14ac:dyDescent="0.2"/>
    <row r="7287" ht="26.25" customHeight="1" x14ac:dyDescent="0.2"/>
    <row r="7288" ht="26.25" customHeight="1" x14ac:dyDescent="0.2"/>
    <row r="7289" ht="26.25" customHeight="1" x14ac:dyDescent="0.2"/>
    <row r="7290" ht="26.25" customHeight="1" x14ac:dyDescent="0.2"/>
    <row r="7291" ht="26.25" customHeight="1" x14ac:dyDescent="0.2"/>
    <row r="7292" ht="26.25" customHeight="1" x14ac:dyDescent="0.2"/>
    <row r="7293" ht="26.25" customHeight="1" x14ac:dyDescent="0.2"/>
    <row r="7294" ht="26.25" customHeight="1" x14ac:dyDescent="0.2"/>
    <row r="7295" ht="26.25" customHeight="1" x14ac:dyDescent="0.2"/>
    <row r="7296" ht="26.25" customHeight="1" x14ac:dyDescent="0.2"/>
    <row r="7297" ht="26.25" customHeight="1" x14ac:dyDescent="0.2"/>
    <row r="7298" ht="26.25" customHeight="1" x14ac:dyDescent="0.2"/>
    <row r="7299" ht="26.25" customHeight="1" x14ac:dyDescent="0.2"/>
    <row r="7300" ht="26.25" customHeight="1" x14ac:dyDescent="0.2"/>
    <row r="7301" ht="26.25" customHeight="1" x14ac:dyDescent="0.2"/>
    <row r="7302" ht="26.25" customHeight="1" x14ac:dyDescent="0.2"/>
    <row r="7303" ht="26.25" customHeight="1" x14ac:dyDescent="0.2"/>
    <row r="7304" ht="26.25" customHeight="1" x14ac:dyDescent="0.2"/>
    <row r="7305" ht="26.25" customHeight="1" x14ac:dyDescent="0.2"/>
    <row r="7306" ht="26.25" customHeight="1" x14ac:dyDescent="0.2"/>
    <row r="7307" ht="26.25" customHeight="1" x14ac:dyDescent="0.2"/>
    <row r="7308" ht="26.25" customHeight="1" x14ac:dyDescent="0.2"/>
    <row r="7309" ht="26.25" customHeight="1" x14ac:dyDescent="0.2"/>
    <row r="7310" ht="26.25" customHeight="1" x14ac:dyDescent="0.2"/>
    <row r="7311" ht="26.25" customHeight="1" x14ac:dyDescent="0.2"/>
    <row r="7312" ht="26.25" customHeight="1" x14ac:dyDescent="0.2"/>
    <row r="7313" ht="26.25" customHeight="1" x14ac:dyDescent="0.2"/>
    <row r="7314" ht="26.25" customHeight="1" x14ac:dyDescent="0.2"/>
    <row r="7315" ht="26.25" customHeight="1" x14ac:dyDescent="0.2"/>
    <row r="7316" ht="26.25" customHeight="1" x14ac:dyDescent="0.2"/>
    <row r="7317" ht="26.25" customHeight="1" x14ac:dyDescent="0.2"/>
    <row r="7318" ht="26.25" customHeight="1" x14ac:dyDescent="0.2"/>
    <row r="7319" ht="26.25" customHeight="1" x14ac:dyDescent="0.2"/>
    <row r="7320" ht="26.25" customHeight="1" x14ac:dyDescent="0.2"/>
    <row r="7321" ht="26.25" customHeight="1" x14ac:dyDescent="0.2"/>
    <row r="7322" ht="26.25" customHeight="1" x14ac:dyDescent="0.2"/>
    <row r="7323" ht="26.25" customHeight="1" x14ac:dyDescent="0.2"/>
    <row r="7324" ht="26.25" customHeight="1" x14ac:dyDescent="0.2"/>
    <row r="7325" ht="26.25" customHeight="1" x14ac:dyDescent="0.2"/>
    <row r="7326" ht="26.25" customHeight="1" x14ac:dyDescent="0.2"/>
    <row r="7327" ht="26.25" customHeight="1" x14ac:dyDescent="0.2"/>
    <row r="7328" ht="26.25" customHeight="1" x14ac:dyDescent="0.2"/>
    <row r="7329" ht="26.25" customHeight="1" x14ac:dyDescent="0.2"/>
    <row r="7330" ht="26.25" customHeight="1" x14ac:dyDescent="0.2"/>
    <row r="7331" ht="26.25" customHeight="1" x14ac:dyDescent="0.2"/>
    <row r="7332" ht="26.25" customHeight="1" x14ac:dyDescent="0.2"/>
    <row r="7333" ht="26.25" customHeight="1" x14ac:dyDescent="0.2"/>
    <row r="7334" ht="26.25" customHeight="1" x14ac:dyDescent="0.2"/>
    <row r="7335" ht="26.25" customHeight="1" x14ac:dyDescent="0.2"/>
    <row r="7336" ht="26.25" customHeight="1" x14ac:dyDescent="0.2"/>
    <row r="7337" ht="26.25" customHeight="1" x14ac:dyDescent="0.2"/>
    <row r="7338" ht="26.25" customHeight="1" x14ac:dyDescent="0.2"/>
    <row r="7339" ht="26.25" customHeight="1" x14ac:dyDescent="0.2"/>
    <row r="7340" ht="26.25" customHeight="1" x14ac:dyDescent="0.2"/>
    <row r="7341" ht="26.25" customHeight="1" x14ac:dyDescent="0.2"/>
    <row r="7342" ht="26.25" customHeight="1" x14ac:dyDescent="0.2"/>
    <row r="7343" ht="26.25" customHeight="1" x14ac:dyDescent="0.2"/>
    <row r="7344" ht="26.25" customHeight="1" x14ac:dyDescent="0.2"/>
    <row r="7345" ht="26.25" customHeight="1" x14ac:dyDescent="0.2"/>
    <row r="7346" ht="26.25" customHeight="1" x14ac:dyDescent="0.2"/>
    <row r="7347" ht="26.25" customHeight="1" x14ac:dyDescent="0.2"/>
    <row r="7348" ht="26.25" customHeight="1" x14ac:dyDescent="0.2"/>
    <row r="7349" ht="26.25" customHeight="1" x14ac:dyDescent="0.2"/>
    <row r="7350" ht="26.25" customHeight="1" x14ac:dyDescent="0.2"/>
    <row r="7351" ht="26.25" customHeight="1" x14ac:dyDescent="0.2"/>
    <row r="7352" ht="26.25" customHeight="1" x14ac:dyDescent="0.2"/>
    <row r="7353" ht="26.25" customHeight="1" x14ac:dyDescent="0.2"/>
    <row r="7354" ht="26.25" customHeight="1" x14ac:dyDescent="0.2"/>
    <row r="7355" ht="26.25" customHeight="1" x14ac:dyDescent="0.2"/>
    <row r="7356" ht="26.25" customHeight="1" x14ac:dyDescent="0.2"/>
    <row r="7357" ht="26.25" customHeight="1" x14ac:dyDescent="0.2"/>
    <row r="7358" ht="26.25" customHeight="1" x14ac:dyDescent="0.2"/>
    <row r="7359" ht="26.25" customHeight="1" x14ac:dyDescent="0.2"/>
    <row r="7360" ht="26.25" customHeight="1" x14ac:dyDescent="0.2"/>
    <row r="7361" ht="26.25" customHeight="1" x14ac:dyDescent="0.2"/>
    <row r="7362" ht="26.25" customHeight="1" x14ac:dyDescent="0.2"/>
    <row r="7363" ht="26.25" customHeight="1" x14ac:dyDescent="0.2"/>
    <row r="7364" ht="26.25" customHeight="1" x14ac:dyDescent="0.2"/>
    <row r="7365" ht="26.25" customHeight="1" x14ac:dyDescent="0.2"/>
    <row r="7366" ht="26.25" customHeight="1" x14ac:dyDescent="0.2"/>
    <row r="7367" ht="26.25" customHeight="1" x14ac:dyDescent="0.2"/>
    <row r="7368" ht="26.25" customHeight="1" x14ac:dyDescent="0.2"/>
    <row r="7369" ht="26.25" customHeight="1" x14ac:dyDescent="0.2"/>
    <row r="7370" ht="26.25" customHeight="1" x14ac:dyDescent="0.2"/>
    <row r="7371" ht="26.25" customHeight="1" x14ac:dyDescent="0.2"/>
    <row r="7372" ht="26.25" customHeight="1" x14ac:dyDescent="0.2"/>
    <row r="7373" ht="26.25" customHeight="1" x14ac:dyDescent="0.2"/>
    <row r="7374" ht="26.25" customHeight="1" x14ac:dyDescent="0.2"/>
    <row r="7375" ht="26.25" customHeight="1" x14ac:dyDescent="0.2"/>
    <row r="7376" ht="26.25" customHeight="1" x14ac:dyDescent="0.2"/>
    <row r="7377" ht="26.25" customHeight="1" x14ac:dyDescent="0.2"/>
    <row r="7378" ht="26.25" customHeight="1" x14ac:dyDescent="0.2"/>
    <row r="7379" ht="26.25" customHeight="1" x14ac:dyDescent="0.2"/>
    <row r="7380" ht="26.25" customHeight="1" x14ac:dyDescent="0.2"/>
    <row r="7381" ht="26.25" customHeight="1" x14ac:dyDescent="0.2"/>
    <row r="7382" ht="26.25" customHeight="1" x14ac:dyDescent="0.2"/>
    <row r="7383" ht="26.25" customHeight="1" x14ac:dyDescent="0.2"/>
    <row r="7384" ht="26.25" customHeight="1" x14ac:dyDescent="0.2"/>
    <row r="7385" ht="26.25" customHeight="1" x14ac:dyDescent="0.2"/>
    <row r="7386" ht="26.25" customHeight="1" x14ac:dyDescent="0.2"/>
    <row r="7387" ht="26.25" customHeight="1" x14ac:dyDescent="0.2"/>
    <row r="7388" ht="26.25" customHeight="1" x14ac:dyDescent="0.2"/>
    <row r="7389" ht="26.25" customHeight="1" x14ac:dyDescent="0.2"/>
    <row r="7390" ht="26.25" customHeight="1" x14ac:dyDescent="0.2"/>
    <row r="7391" ht="26.25" customHeight="1" x14ac:dyDescent="0.2"/>
    <row r="7392" ht="26.25" customHeight="1" x14ac:dyDescent="0.2"/>
    <row r="7393" ht="26.25" customHeight="1" x14ac:dyDescent="0.2"/>
    <row r="7394" ht="26.25" customHeight="1" x14ac:dyDescent="0.2"/>
    <row r="7395" ht="26.25" customHeight="1" x14ac:dyDescent="0.2"/>
    <row r="7396" ht="26.25" customHeight="1" x14ac:dyDescent="0.2"/>
    <row r="7397" ht="26.25" customHeight="1" x14ac:dyDescent="0.2"/>
    <row r="7398" ht="26.25" customHeight="1" x14ac:dyDescent="0.2"/>
    <row r="7399" ht="26.25" customHeight="1" x14ac:dyDescent="0.2"/>
    <row r="7400" ht="26.25" customHeight="1" x14ac:dyDescent="0.2"/>
    <row r="7401" ht="26.25" customHeight="1" x14ac:dyDescent="0.2"/>
    <row r="7402" ht="26.25" customHeight="1" x14ac:dyDescent="0.2"/>
    <row r="7403" ht="26.25" customHeight="1" x14ac:dyDescent="0.2"/>
    <row r="7404" ht="26.25" customHeight="1" x14ac:dyDescent="0.2"/>
    <row r="7405" ht="26.25" customHeight="1" x14ac:dyDescent="0.2"/>
    <row r="7406" ht="26.25" customHeight="1" x14ac:dyDescent="0.2"/>
    <row r="7407" ht="26.25" customHeight="1" x14ac:dyDescent="0.2"/>
    <row r="7408" ht="26.25" customHeight="1" x14ac:dyDescent="0.2"/>
    <row r="7409" ht="26.25" customHeight="1" x14ac:dyDescent="0.2"/>
    <row r="7410" ht="26.25" customHeight="1" x14ac:dyDescent="0.2"/>
    <row r="7411" ht="26.25" customHeight="1" x14ac:dyDescent="0.2"/>
    <row r="7412" ht="26.25" customHeight="1" x14ac:dyDescent="0.2"/>
    <row r="7413" ht="26.25" customHeight="1" x14ac:dyDescent="0.2"/>
    <row r="7414" ht="26.25" customHeight="1" x14ac:dyDescent="0.2"/>
    <row r="7415" ht="26.25" customHeight="1" x14ac:dyDescent="0.2"/>
    <row r="7416" ht="26.25" customHeight="1" x14ac:dyDescent="0.2"/>
    <row r="7417" ht="26.25" customHeight="1" x14ac:dyDescent="0.2"/>
    <row r="7418" ht="26.25" customHeight="1" x14ac:dyDescent="0.2"/>
    <row r="7419" ht="26.25" customHeight="1" x14ac:dyDescent="0.2"/>
    <row r="7420" ht="26.25" customHeight="1" x14ac:dyDescent="0.2"/>
    <row r="7421" ht="26.25" customHeight="1" x14ac:dyDescent="0.2"/>
    <row r="7422" ht="26.25" customHeight="1" x14ac:dyDescent="0.2"/>
    <row r="7423" ht="26.25" customHeight="1" x14ac:dyDescent="0.2"/>
    <row r="7424" ht="26.25" customHeight="1" x14ac:dyDescent="0.2"/>
    <row r="7425" ht="26.25" customHeight="1" x14ac:dyDescent="0.2"/>
    <row r="7426" ht="26.25" customHeight="1" x14ac:dyDescent="0.2"/>
    <row r="7427" ht="26.25" customHeight="1" x14ac:dyDescent="0.2"/>
    <row r="7428" ht="26.25" customHeight="1" x14ac:dyDescent="0.2"/>
    <row r="7429" ht="26.25" customHeight="1" x14ac:dyDescent="0.2"/>
    <row r="7430" ht="26.25" customHeight="1" x14ac:dyDescent="0.2"/>
    <row r="7431" ht="26.25" customHeight="1" x14ac:dyDescent="0.2"/>
    <row r="7432" ht="26.25" customHeight="1" x14ac:dyDescent="0.2"/>
    <row r="7433" ht="26.25" customHeight="1" x14ac:dyDescent="0.2"/>
    <row r="7434" ht="26.25" customHeight="1" x14ac:dyDescent="0.2"/>
    <row r="7435" ht="26.25" customHeight="1" x14ac:dyDescent="0.2"/>
    <row r="7436" ht="26.25" customHeight="1" x14ac:dyDescent="0.2"/>
    <row r="7437" ht="26.25" customHeight="1" x14ac:dyDescent="0.2"/>
    <row r="7438" ht="26.25" customHeight="1" x14ac:dyDescent="0.2"/>
    <row r="7439" ht="26.25" customHeight="1" x14ac:dyDescent="0.2"/>
    <row r="7440" ht="26.25" customHeight="1" x14ac:dyDescent="0.2"/>
    <row r="7441" ht="26.25" customHeight="1" x14ac:dyDescent="0.2"/>
    <row r="7442" ht="26.25" customHeight="1" x14ac:dyDescent="0.2"/>
    <row r="7443" ht="26.25" customHeight="1" x14ac:dyDescent="0.2"/>
    <row r="7444" ht="26.25" customHeight="1" x14ac:dyDescent="0.2"/>
    <row r="7445" ht="26.25" customHeight="1" x14ac:dyDescent="0.2"/>
    <row r="7446" ht="26.25" customHeight="1" x14ac:dyDescent="0.2"/>
    <row r="7447" ht="26.25" customHeight="1" x14ac:dyDescent="0.2"/>
    <row r="7448" ht="26.25" customHeight="1" x14ac:dyDescent="0.2"/>
    <row r="7449" ht="26.25" customHeight="1" x14ac:dyDescent="0.2"/>
    <row r="7450" ht="26.25" customHeight="1" x14ac:dyDescent="0.2"/>
    <row r="7451" ht="26.25" customHeight="1" x14ac:dyDescent="0.2"/>
    <row r="7452" ht="26.25" customHeight="1" x14ac:dyDescent="0.2"/>
    <row r="7453" ht="26.25" customHeight="1" x14ac:dyDescent="0.2"/>
    <row r="7454" ht="26.25" customHeight="1" x14ac:dyDescent="0.2"/>
    <row r="7455" ht="26.25" customHeight="1" x14ac:dyDescent="0.2"/>
    <row r="7456" ht="26.25" customHeight="1" x14ac:dyDescent="0.2"/>
    <row r="7457" ht="26.25" customHeight="1" x14ac:dyDescent="0.2"/>
    <row r="7458" ht="26.25" customHeight="1" x14ac:dyDescent="0.2"/>
    <row r="7459" ht="26.25" customHeight="1" x14ac:dyDescent="0.2"/>
    <row r="7460" ht="26.25" customHeight="1" x14ac:dyDescent="0.2"/>
    <row r="7461" ht="26.25" customHeight="1" x14ac:dyDescent="0.2"/>
    <row r="7462" ht="26.25" customHeight="1" x14ac:dyDescent="0.2"/>
    <row r="7463" ht="26.25" customHeight="1" x14ac:dyDescent="0.2"/>
    <row r="7464" ht="26.25" customHeight="1" x14ac:dyDescent="0.2"/>
    <row r="7465" ht="26.25" customHeight="1" x14ac:dyDescent="0.2"/>
    <row r="7466" ht="26.25" customHeight="1" x14ac:dyDescent="0.2"/>
    <row r="7467" ht="26.25" customHeight="1" x14ac:dyDescent="0.2"/>
    <row r="7468" ht="26.25" customHeight="1" x14ac:dyDescent="0.2"/>
    <row r="7469" ht="26.25" customHeight="1" x14ac:dyDescent="0.2"/>
    <row r="7470" ht="26.25" customHeight="1" x14ac:dyDescent="0.2"/>
    <row r="7471" ht="26.25" customHeight="1" x14ac:dyDescent="0.2"/>
    <row r="7472" ht="26.25" customHeight="1" x14ac:dyDescent="0.2"/>
    <row r="7473" ht="26.25" customHeight="1" x14ac:dyDescent="0.2"/>
    <row r="7474" ht="26.25" customHeight="1" x14ac:dyDescent="0.2"/>
    <row r="7475" ht="26.25" customHeight="1" x14ac:dyDescent="0.2"/>
    <row r="7476" ht="26.25" customHeight="1" x14ac:dyDescent="0.2"/>
    <row r="7477" ht="26.25" customHeight="1" x14ac:dyDescent="0.2"/>
    <row r="7478" ht="26.25" customHeight="1" x14ac:dyDescent="0.2"/>
    <row r="7479" ht="26.25" customHeight="1" x14ac:dyDescent="0.2"/>
    <row r="7480" ht="26.25" customHeight="1" x14ac:dyDescent="0.2"/>
    <row r="7481" ht="26.25" customHeight="1" x14ac:dyDescent="0.2"/>
    <row r="7482" ht="26.25" customHeight="1" x14ac:dyDescent="0.2"/>
    <row r="7483" ht="26.25" customHeight="1" x14ac:dyDescent="0.2"/>
    <row r="7484" ht="26.25" customHeight="1" x14ac:dyDescent="0.2"/>
    <row r="7485" ht="26.25" customHeight="1" x14ac:dyDescent="0.2"/>
    <row r="7486" ht="26.25" customHeight="1" x14ac:dyDescent="0.2"/>
    <row r="7487" ht="26.25" customHeight="1" x14ac:dyDescent="0.2"/>
    <row r="7488" ht="26.25" customHeight="1" x14ac:dyDescent="0.2"/>
    <row r="7489" ht="26.25" customHeight="1" x14ac:dyDescent="0.2"/>
    <row r="7490" ht="26.25" customHeight="1" x14ac:dyDescent="0.2"/>
    <row r="7491" ht="26.25" customHeight="1" x14ac:dyDescent="0.2"/>
    <row r="7492" ht="26.25" customHeight="1" x14ac:dyDescent="0.2"/>
    <row r="7493" ht="26.25" customHeight="1" x14ac:dyDescent="0.2"/>
    <row r="7494" ht="26.25" customHeight="1" x14ac:dyDescent="0.2"/>
    <row r="7495" ht="26.25" customHeight="1" x14ac:dyDescent="0.2"/>
    <row r="7496" ht="26.25" customHeight="1" x14ac:dyDescent="0.2"/>
    <row r="7497" ht="26.25" customHeight="1" x14ac:dyDescent="0.2"/>
    <row r="7498" ht="26.25" customHeight="1" x14ac:dyDescent="0.2"/>
    <row r="7499" ht="26.25" customHeight="1" x14ac:dyDescent="0.2"/>
    <row r="7500" ht="26.25" customHeight="1" x14ac:dyDescent="0.2"/>
    <row r="7501" ht="26.25" customHeight="1" x14ac:dyDescent="0.2"/>
    <row r="7502" ht="26.25" customHeight="1" x14ac:dyDescent="0.2"/>
    <row r="7503" ht="26.25" customHeight="1" x14ac:dyDescent="0.2"/>
    <row r="7504" ht="26.25" customHeight="1" x14ac:dyDescent="0.2"/>
    <row r="7505" ht="26.25" customHeight="1" x14ac:dyDescent="0.2"/>
    <row r="7506" ht="26.25" customHeight="1" x14ac:dyDescent="0.2"/>
    <row r="7507" ht="26.25" customHeight="1" x14ac:dyDescent="0.2"/>
    <row r="7508" ht="26.25" customHeight="1" x14ac:dyDescent="0.2"/>
    <row r="7509" ht="26.25" customHeight="1" x14ac:dyDescent="0.2"/>
    <row r="7510" ht="26.25" customHeight="1" x14ac:dyDescent="0.2"/>
    <row r="7511" ht="26.25" customHeight="1" x14ac:dyDescent="0.2"/>
    <row r="7512" ht="26.25" customHeight="1" x14ac:dyDescent="0.2"/>
    <row r="7513" ht="26.25" customHeight="1" x14ac:dyDescent="0.2"/>
    <row r="7514" ht="26.25" customHeight="1" x14ac:dyDescent="0.2"/>
    <row r="7515" ht="26.25" customHeight="1" x14ac:dyDescent="0.2"/>
    <row r="7516" ht="26.25" customHeight="1" x14ac:dyDescent="0.2"/>
    <row r="7517" ht="26.25" customHeight="1" x14ac:dyDescent="0.2"/>
    <row r="7518" ht="26.25" customHeight="1" x14ac:dyDescent="0.2"/>
    <row r="7519" ht="26.25" customHeight="1" x14ac:dyDescent="0.2"/>
    <row r="7520" ht="26.25" customHeight="1" x14ac:dyDescent="0.2"/>
    <row r="7521" ht="26.25" customHeight="1" x14ac:dyDescent="0.2"/>
    <row r="7522" ht="26.25" customHeight="1" x14ac:dyDescent="0.2"/>
    <row r="7523" ht="26.25" customHeight="1" x14ac:dyDescent="0.2"/>
    <row r="7524" ht="26.25" customHeight="1" x14ac:dyDescent="0.2"/>
    <row r="7525" ht="26.25" customHeight="1" x14ac:dyDescent="0.2"/>
    <row r="7526" ht="26.25" customHeight="1" x14ac:dyDescent="0.2"/>
    <row r="7527" ht="26.25" customHeight="1" x14ac:dyDescent="0.2"/>
    <row r="7528" ht="26.25" customHeight="1" x14ac:dyDescent="0.2"/>
    <row r="7529" ht="26.25" customHeight="1" x14ac:dyDescent="0.2"/>
    <row r="7530" ht="26.25" customHeight="1" x14ac:dyDescent="0.2"/>
    <row r="7531" ht="26.25" customHeight="1" x14ac:dyDescent="0.2"/>
    <row r="7532" ht="26.25" customHeight="1" x14ac:dyDescent="0.2"/>
    <row r="7533" ht="26.25" customHeight="1" x14ac:dyDescent="0.2"/>
    <row r="7534" ht="26.25" customHeight="1" x14ac:dyDescent="0.2"/>
    <row r="7535" ht="26.25" customHeight="1" x14ac:dyDescent="0.2"/>
    <row r="7536" ht="26.25" customHeight="1" x14ac:dyDescent="0.2"/>
    <row r="7537" ht="26.25" customHeight="1" x14ac:dyDescent="0.2"/>
    <row r="7538" ht="26.25" customHeight="1" x14ac:dyDescent="0.2"/>
    <row r="7539" ht="26.25" customHeight="1" x14ac:dyDescent="0.2"/>
    <row r="7540" ht="26.25" customHeight="1" x14ac:dyDescent="0.2"/>
    <row r="7541" ht="26.25" customHeight="1" x14ac:dyDescent="0.2"/>
    <row r="7542" ht="26.25" customHeight="1" x14ac:dyDescent="0.2"/>
    <row r="7543" ht="26.25" customHeight="1" x14ac:dyDescent="0.2"/>
    <row r="7544" ht="26.25" customHeight="1" x14ac:dyDescent="0.2"/>
    <row r="7545" ht="26.25" customHeight="1" x14ac:dyDescent="0.2"/>
    <row r="7546" ht="26.25" customHeight="1" x14ac:dyDescent="0.2"/>
    <row r="7547" ht="26.25" customHeight="1" x14ac:dyDescent="0.2"/>
    <row r="7548" ht="26.25" customHeight="1" x14ac:dyDescent="0.2"/>
    <row r="7549" ht="26.25" customHeight="1" x14ac:dyDescent="0.2"/>
    <row r="7550" ht="26.25" customHeight="1" x14ac:dyDescent="0.2"/>
    <row r="7551" ht="26.25" customHeight="1" x14ac:dyDescent="0.2"/>
    <row r="7552" ht="26.25" customHeight="1" x14ac:dyDescent="0.2"/>
    <row r="7553" ht="26.25" customHeight="1" x14ac:dyDescent="0.2"/>
    <row r="7554" ht="26.25" customHeight="1" x14ac:dyDescent="0.2"/>
    <row r="7555" ht="26.25" customHeight="1" x14ac:dyDescent="0.2"/>
    <row r="7556" ht="26.25" customHeight="1" x14ac:dyDescent="0.2"/>
    <row r="7557" ht="26.25" customHeight="1" x14ac:dyDescent="0.2"/>
    <row r="7558" ht="26.25" customHeight="1" x14ac:dyDescent="0.2"/>
    <row r="7559" ht="26.25" customHeight="1" x14ac:dyDescent="0.2"/>
    <row r="7560" ht="26.25" customHeight="1" x14ac:dyDescent="0.2"/>
    <row r="7561" ht="26.25" customHeight="1" x14ac:dyDescent="0.2"/>
    <row r="7562" ht="26.25" customHeight="1" x14ac:dyDescent="0.2"/>
    <row r="7563" ht="26.25" customHeight="1" x14ac:dyDescent="0.2"/>
    <row r="7564" ht="26.25" customHeight="1" x14ac:dyDescent="0.2"/>
    <row r="7565" ht="26.25" customHeight="1" x14ac:dyDescent="0.2"/>
    <row r="7566" ht="26.25" customHeight="1" x14ac:dyDescent="0.2"/>
    <row r="7567" ht="26.25" customHeight="1" x14ac:dyDescent="0.2"/>
    <row r="7568" ht="26.25" customHeight="1" x14ac:dyDescent="0.2"/>
    <row r="7569" ht="26.25" customHeight="1" x14ac:dyDescent="0.2"/>
    <row r="7570" ht="26.25" customHeight="1" x14ac:dyDescent="0.2"/>
    <row r="7571" ht="26.25" customHeight="1" x14ac:dyDescent="0.2"/>
    <row r="7572" ht="26.25" customHeight="1" x14ac:dyDescent="0.2"/>
    <row r="7573" ht="26.25" customHeight="1" x14ac:dyDescent="0.2"/>
    <row r="7574" ht="26.25" customHeight="1" x14ac:dyDescent="0.2"/>
    <row r="7575" ht="26.25" customHeight="1" x14ac:dyDescent="0.2"/>
    <row r="7576" ht="26.25" customHeight="1" x14ac:dyDescent="0.2"/>
    <row r="7577" ht="26.25" customHeight="1" x14ac:dyDescent="0.2"/>
    <row r="7578" ht="26.25" customHeight="1" x14ac:dyDescent="0.2"/>
    <row r="7579" ht="26.25" customHeight="1" x14ac:dyDescent="0.2"/>
    <row r="7580" ht="26.25" customHeight="1" x14ac:dyDescent="0.2"/>
    <row r="7581" ht="26.25" customHeight="1" x14ac:dyDescent="0.2"/>
    <row r="7582" ht="26.25" customHeight="1" x14ac:dyDescent="0.2"/>
    <row r="7583" ht="26.25" customHeight="1" x14ac:dyDescent="0.2"/>
    <row r="7584" ht="26.25" customHeight="1" x14ac:dyDescent="0.2"/>
    <row r="7585" ht="26.25" customHeight="1" x14ac:dyDescent="0.2"/>
    <row r="7586" ht="26.25" customHeight="1" x14ac:dyDescent="0.2"/>
    <row r="7587" ht="26.25" customHeight="1" x14ac:dyDescent="0.2"/>
    <row r="7588" ht="26.25" customHeight="1" x14ac:dyDescent="0.2"/>
    <row r="7589" ht="26.25" customHeight="1" x14ac:dyDescent="0.2"/>
    <row r="7590" ht="26.25" customHeight="1" x14ac:dyDescent="0.2"/>
    <row r="7591" ht="26.25" customHeight="1" x14ac:dyDescent="0.2"/>
    <row r="7592" ht="26.25" customHeight="1" x14ac:dyDescent="0.2"/>
    <row r="7593" ht="26.25" customHeight="1" x14ac:dyDescent="0.2"/>
    <row r="7594" ht="26.25" customHeight="1" x14ac:dyDescent="0.2"/>
    <row r="7595" ht="26.25" customHeight="1" x14ac:dyDescent="0.2"/>
    <row r="7596" ht="26.25" customHeight="1" x14ac:dyDescent="0.2"/>
    <row r="7597" ht="26.25" customHeight="1" x14ac:dyDescent="0.2"/>
    <row r="7598" ht="26.25" customHeight="1" x14ac:dyDescent="0.2"/>
    <row r="7599" ht="26.25" customHeight="1" x14ac:dyDescent="0.2"/>
    <row r="7600" ht="26.25" customHeight="1" x14ac:dyDescent="0.2"/>
    <row r="7601" ht="26.25" customHeight="1" x14ac:dyDescent="0.2"/>
    <row r="7602" ht="26.25" customHeight="1" x14ac:dyDescent="0.2"/>
    <row r="7603" ht="26.25" customHeight="1" x14ac:dyDescent="0.2"/>
    <row r="7604" ht="26.25" customHeight="1" x14ac:dyDescent="0.2"/>
    <row r="7605" ht="26.25" customHeight="1" x14ac:dyDescent="0.2"/>
    <row r="7606" ht="26.25" customHeight="1" x14ac:dyDescent="0.2"/>
    <row r="7607" ht="26.25" customHeight="1" x14ac:dyDescent="0.2"/>
    <row r="7608" ht="26.25" customHeight="1" x14ac:dyDescent="0.2"/>
    <row r="7609" ht="26.25" customHeight="1" x14ac:dyDescent="0.2"/>
    <row r="7610" ht="26.25" customHeight="1" x14ac:dyDescent="0.2"/>
    <row r="7611" ht="26.25" customHeight="1" x14ac:dyDescent="0.2"/>
    <row r="7612" ht="26.25" customHeight="1" x14ac:dyDescent="0.2"/>
    <row r="7613" ht="26.25" customHeight="1" x14ac:dyDescent="0.2"/>
    <row r="7614" ht="26.25" customHeight="1" x14ac:dyDescent="0.2"/>
    <row r="7615" ht="26.25" customHeight="1" x14ac:dyDescent="0.2"/>
    <row r="7616" ht="26.25" customHeight="1" x14ac:dyDescent="0.2"/>
    <row r="7617" ht="26.25" customHeight="1" x14ac:dyDescent="0.2"/>
    <row r="7618" ht="26.25" customHeight="1" x14ac:dyDescent="0.2"/>
    <row r="7619" ht="26.25" customHeight="1" x14ac:dyDescent="0.2"/>
    <row r="7620" ht="26.25" customHeight="1" x14ac:dyDescent="0.2"/>
    <row r="7621" ht="26.25" customHeight="1" x14ac:dyDescent="0.2"/>
    <row r="7622" ht="26.25" customHeight="1" x14ac:dyDescent="0.2"/>
    <row r="7623" ht="26.25" customHeight="1" x14ac:dyDescent="0.2"/>
    <row r="7624" ht="26.25" customHeight="1" x14ac:dyDescent="0.2"/>
    <row r="7625" ht="26.25" customHeight="1" x14ac:dyDescent="0.2"/>
    <row r="7626" ht="26.25" customHeight="1" x14ac:dyDescent="0.2"/>
    <row r="7627" ht="26.25" customHeight="1" x14ac:dyDescent="0.2"/>
    <row r="7628" ht="26.25" customHeight="1" x14ac:dyDescent="0.2"/>
    <row r="7629" ht="26.25" customHeight="1" x14ac:dyDescent="0.2"/>
    <row r="7630" ht="26.25" customHeight="1" x14ac:dyDescent="0.2"/>
    <row r="7631" ht="26.25" customHeight="1" x14ac:dyDescent="0.2"/>
    <row r="7632" ht="26.25" customHeight="1" x14ac:dyDescent="0.2"/>
    <row r="7633" ht="26.25" customHeight="1" x14ac:dyDescent="0.2"/>
    <row r="7634" ht="26.25" customHeight="1" x14ac:dyDescent="0.2"/>
    <row r="7635" ht="26.25" customHeight="1" x14ac:dyDescent="0.2"/>
    <row r="7636" ht="26.25" customHeight="1" x14ac:dyDescent="0.2"/>
    <row r="7637" ht="26.25" customHeight="1" x14ac:dyDescent="0.2"/>
    <row r="7638" ht="26.25" customHeight="1" x14ac:dyDescent="0.2"/>
    <row r="7639" ht="26.25" customHeight="1" x14ac:dyDescent="0.2"/>
    <row r="7640" ht="26.25" customHeight="1" x14ac:dyDescent="0.2"/>
    <row r="7641" ht="26.25" customHeight="1" x14ac:dyDescent="0.2"/>
    <row r="7642" ht="26.25" customHeight="1" x14ac:dyDescent="0.2"/>
    <row r="7643" ht="26.25" customHeight="1" x14ac:dyDescent="0.2"/>
    <row r="7644" ht="26.25" customHeight="1" x14ac:dyDescent="0.2"/>
    <row r="7645" ht="26.25" customHeight="1" x14ac:dyDescent="0.2"/>
    <row r="7646" ht="26.25" customHeight="1" x14ac:dyDescent="0.2"/>
    <row r="7647" ht="26.25" customHeight="1" x14ac:dyDescent="0.2"/>
    <row r="7648" ht="26.25" customHeight="1" x14ac:dyDescent="0.2"/>
    <row r="7649" ht="26.25" customHeight="1" x14ac:dyDescent="0.2"/>
    <row r="7650" ht="26.25" customHeight="1" x14ac:dyDescent="0.2"/>
    <row r="7651" ht="26.25" customHeight="1" x14ac:dyDescent="0.2"/>
    <row r="7652" ht="26.25" customHeight="1" x14ac:dyDescent="0.2"/>
    <row r="7653" ht="26.25" customHeight="1" x14ac:dyDescent="0.2"/>
    <row r="7654" ht="26.25" customHeight="1" x14ac:dyDescent="0.2"/>
    <row r="7655" ht="26.25" customHeight="1" x14ac:dyDescent="0.2"/>
    <row r="7656" ht="26.25" customHeight="1" x14ac:dyDescent="0.2"/>
    <row r="7657" ht="26.25" customHeight="1" x14ac:dyDescent="0.2"/>
    <row r="7658" ht="26.25" customHeight="1" x14ac:dyDescent="0.2"/>
    <row r="7659" ht="26.25" customHeight="1" x14ac:dyDescent="0.2"/>
    <row r="7660" ht="26.25" customHeight="1" x14ac:dyDescent="0.2"/>
    <row r="7661" ht="26.25" customHeight="1" x14ac:dyDescent="0.2"/>
    <row r="7662" ht="26.25" customHeight="1" x14ac:dyDescent="0.2"/>
    <row r="7663" ht="26.25" customHeight="1" x14ac:dyDescent="0.2"/>
    <row r="7664" ht="26.25" customHeight="1" x14ac:dyDescent="0.2"/>
    <row r="7665" ht="26.25" customHeight="1" x14ac:dyDescent="0.2"/>
    <row r="7666" ht="26.25" customHeight="1" x14ac:dyDescent="0.2"/>
    <row r="7667" ht="26.25" customHeight="1" x14ac:dyDescent="0.2"/>
    <row r="7668" ht="26.25" customHeight="1" x14ac:dyDescent="0.2"/>
    <row r="7669" ht="26.25" customHeight="1" x14ac:dyDescent="0.2"/>
    <row r="7670" ht="26.25" customHeight="1" x14ac:dyDescent="0.2"/>
    <row r="7671" ht="26.25" customHeight="1" x14ac:dyDescent="0.2"/>
    <row r="7672" ht="26.25" customHeight="1" x14ac:dyDescent="0.2"/>
    <row r="7673" ht="26.25" customHeight="1" x14ac:dyDescent="0.2"/>
    <row r="7674" ht="26.25" customHeight="1" x14ac:dyDescent="0.2"/>
    <row r="7675" ht="26.25" customHeight="1" x14ac:dyDescent="0.2"/>
    <row r="7676" ht="26.25" customHeight="1" x14ac:dyDescent="0.2"/>
    <row r="7677" ht="26.25" customHeight="1" x14ac:dyDescent="0.2"/>
    <row r="7678" ht="26.25" customHeight="1" x14ac:dyDescent="0.2"/>
    <row r="7679" ht="26.25" customHeight="1" x14ac:dyDescent="0.2"/>
    <row r="7680" ht="26.25" customHeight="1" x14ac:dyDescent="0.2"/>
    <row r="7681" ht="26.25" customHeight="1" x14ac:dyDescent="0.2"/>
    <row r="7682" ht="26.25" customHeight="1" x14ac:dyDescent="0.2"/>
    <row r="7683" ht="26.25" customHeight="1" x14ac:dyDescent="0.2"/>
    <row r="7684" ht="26.25" customHeight="1" x14ac:dyDescent="0.2"/>
    <row r="7685" ht="26.25" customHeight="1" x14ac:dyDescent="0.2"/>
    <row r="7686" ht="26.25" customHeight="1" x14ac:dyDescent="0.2"/>
    <row r="7687" ht="26.25" customHeight="1" x14ac:dyDescent="0.2"/>
    <row r="7688" ht="26.25" customHeight="1" x14ac:dyDescent="0.2"/>
    <row r="7689" ht="26.25" customHeight="1" x14ac:dyDescent="0.2"/>
    <row r="7690" ht="26.25" customHeight="1" x14ac:dyDescent="0.2"/>
    <row r="7691" ht="26.25" customHeight="1" x14ac:dyDescent="0.2"/>
    <row r="7692" ht="26.25" customHeight="1" x14ac:dyDescent="0.2"/>
    <row r="7693" ht="26.25" customHeight="1" x14ac:dyDescent="0.2"/>
    <row r="7694" ht="26.25" customHeight="1" x14ac:dyDescent="0.2"/>
    <row r="7695" ht="26.25" customHeight="1" x14ac:dyDescent="0.2"/>
    <row r="7696" ht="26.25" customHeight="1" x14ac:dyDescent="0.2"/>
    <row r="7697" ht="26.25" customHeight="1" x14ac:dyDescent="0.2"/>
    <row r="7698" ht="26.25" customHeight="1" x14ac:dyDescent="0.2"/>
    <row r="7699" ht="26.25" customHeight="1" x14ac:dyDescent="0.2"/>
    <row r="7700" ht="26.25" customHeight="1" x14ac:dyDescent="0.2"/>
    <row r="7701" ht="26.25" customHeight="1" x14ac:dyDescent="0.2"/>
    <row r="7702" ht="26.25" customHeight="1" x14ac:dyDescent="0.2"/>
    <row r="7703" ht="26.25" customHeight="1" x14ac:dyDescent="0.2"/>
    <row r="7704" ht="26.25" customHeight="1" x14ac:dyDescent="0.2"/>
    <row r="7705" ht="26.25" customHeight="1" x14ac:dyDescent="0.2"/>
    <row r="7706" ht="26.25" customHeight="1" x14ac:dyDescent="0.2"/>
    <row r="7707" ht="26.25" customHeight="1" x14ac:dyDescent="0.2"/>
    <row r="7708" ht="26.25" customHeight="1" x14ac:dyDescent="0.2"/>
    <row r="7709" ht="26.25" customHeight="1" x14ac:dyDescent="0.2"/>
    <row r="7710" ht="26.25" customHeight="1" x14ac:dyDescent="0.2"/>
    <row r="7711" ht="26.25" customHeight="1" x14ac:dyDescent="0.2"/>
    <row r="7712" ht="26.25" customHeight="1" x14ac:dyDescent="0.2"/>
    <row r="7713" ht="26.25" customHeight="1" x14ac:dyDescent="0.2"/>
    <row r="7714" ht="26.25" customHeight="1" x14ac:dyDescent="0.2"/>
    <row r="7715" ht="26.25" customHeight="1" x14ac:dyDescent="0.2"/>
    <row r="7716" ht="26.25" customHeight="1" x14ac:dyDescent="0.2"/>
    <row r="7717" ht="26.25" customHeight="1" x14ac:dyDescent="0.2"/>
    <row r="7718" ht="26.25" customHeight="1" x14ac:dyDescent="0.2"/>
    <row r="7719" ht="26.25" customHeight="1" x14ac:dyDescent="0.2"/>
    <row r="7720" ht="26.25" customHeight="1" x14ac:dyDescent="0.2"/>
    <row r="7721" ht="26.25" customHeight="1" x14ac:dyDescent="0.2"/>
    <row r="7722" ht="26.25" customHeight="1" x14ac:dyDescent="0.2"/>
    <row r="7723" ht="26.25" customHeight="1" x14ac:dyDescent="0.2"/>
    <row r="7724" ht="26.25" customHeight="1" x14ac:dyDescent="0.2"/>
    <row r="7725" ht="26.25" customHeight="1" x14ac:dyDescent="0.2"/>
    <row r="7726" ht="26.25" customHeight="1" x14ac:dyDescent="0.2"/>
    <row r="7727" ht="26.25" customHeight="1" x14ac:dyDescent="0.2"/>
    <row r="7728" ht="26.25" customHeight="1" x14ac:dyDescent="0.2"/>
    <row r="7729" ht="26.25" customHeight="1" x14ac:dyDescent="0.2"/>
    <row r="7730" ht="26.25" customHeight="1" x14ac:dyDescent="0.2"/>
    <row r="7731" ht="26.25" customHeight="1" x14ac:dyDescent="0.2"/>
    <row r="7732" ht="26.25" customHeight="1" x14ac:dyDescent="0.2"/>
    <row r="7733" ht="26.25" customHeight="1" x14ac:dyDescent="0.2"/>
    <row r="7734" ht="26.25" customHeight="1" x14ac:dyDescent="0.2"/>
    <row r="7735" ht="26.25" customHeight="1" x14ac:dyDescent="0.2"/>
    <row r="7736" ht="26.25" customHeight="1" x14ac:dyDescent="0.2"/>
    <row r="7737" ht="26.25" customHeight="1" x14ac:dyDescent="0.2"/>
    <row r="7738" ht="26.25" customHeight="1" x14ac:dyDescent="0.2"/>
    <row r="7739" ht="26.25" customHeight="1" x14ac:dyDescent="0.2"/>
    <row r="7740" ht="26.25" customHeight="1" x14ac:dyDescent="0.2"/>
    <row r="7741" ht="26.25" customHeight="1" x14ac:dyDescent="0.2"/>
    <row r="7742" ht="26.25" customHeight="1" x14ac:dyDescent="0.2"/>
    <row r="7743" ht="26.25" customHeight="1" x14ac:dyDescent="0.2"/>
    <row r="7744" ht="26.25" customHeight="1" x14ac:dyDescent="0.2"/>
    <row r="7745" ht="26.25" customHeight="1" x14ac:dyDescent="0.2"/>
    <row r="7746" ht="26.25" customHeight="1" x14ac:dyDescent="0.2"/>
    <row r="7747" ht="26.25" customHeight="1" x14ac:dyDescent="0.2"/>
    <row r="7748" ht="26.25" customHeight="1" x14ac:dyDescent="0.2"/>
    <row r="7749" ht="26.25" customHeight="1" x14ac:dyDescent="0.2"/>
    <row r="7750" ht="26.25" customHeight="1" x14ac:dyDescent="0.2"/>
    <row r="7751" ht="26.25" customHeight="1" x14ac:dyDescent="0.2"/>
    <row r="7752" ht="26.25" customHeight="1" x14ac:dyDescent="0.2"/>
    <row r="7753" ht="26.25" customHeight="1" x14ac:dyDescent="0.2"/>
    <row r="7754" ht="26.25" customHeight="1" x14ac:dyDescent="0.2"/>
    <row r="7755" ht="26.25" customHeight="1" x14ac:dyDescent="0.2"/>
    <row r="7756" ht="26.25" customHeight="1" x14ac:dyDescent="0.2"/>
    <row r="7757" ht="26.25" customHeight="1" x14ac:dyDescent="0.2"/>
    <row r="7758" ht="26.25" customHeight="1" x14ac:dyDescent="0.2"/>
    <row r="7759" ht="26.25" customHeight="1" x14ac:dyDescent="0.2"/>
    <row r="7760" ht="26.25" customHeight="1" x14ac:dyDescent="0.2"/>
    <row r="7761" ht="26.25" customHeight="1" x14ac:dyDescent="0.2"/>
    <row r="7762" ht="26.25" customHeight="1" x14ac:dyDescent="0.2"/>
    <row r="7763" ht="26.25" customHeight="1" x14ac:dyDescent="0.2"/>
    <row r="7764" ht="26.25" customHeight="1" x14ac:dyDescent="0.2"/>
    <row r="7765" ht="26.25" customHeight="1" x14ac:dyDescent="0.2"/>
    <row r="7766" ht="26.25" customHeight="1" x14ac:dyDescent="0.2"/>
    <row r="7767" ht="26.25" customHeight="1" x14ac:dyDescent="0.2"/>
    <row r="7768" ht="26.25" customHeight="1" x14ac:dyDescent="0.2"/>
    <row r="7769" ht="26.25" customHeight="1" x14ac:dyDescent="0.2"/>
    <row r="7770" ht="26.25" customHeight="1" x14ac:dyDescent="0.2"/>
    <row r="7771" ht="26.25" customHeight="1" x14ac:dyDescent="0.2"/>
    <row r="7772" ht="26.25" customHeight="1" x14ac:dyDescent="0.2"/>
    <row r="7773" ht="26.25" customHeight="1" x14ac:dyDescent="0.2"/>
    <row r="7774" ht="26.25" customHeight="1" x14ac:dyDescent="0.2"/>
    <row r="7775" ht="26.25" customHeight="1" x14ac:dyDescent="0.2"/>
    <row r="7776" ht="26.25" customHeight="1" x14ac:dyDescent="0.2"/>
    <row r="7777" ht="26.25" customHeight="1" x14ac:dyDescent="0.2"/>
    <row r="7778" ht="26.25" customHeight="1" x14ac:dyDescent="0.2"/>
    <row r="7779" ht="26.25" customHeight="1" x14ac:dyDescent="0.2"/>
    <row r="7780" ht="26.25" customHeight="1" x14ac:dyDescent="0.2"/>
    <row r="7781" ht="26.25" customHeight="1" x14ac:dyDescent="0.2"/>
    <row r="7782" ht="26.25" customHeight="1" x14ac:dyDescent="0.2"/>
    <row r="7783" ht="26.25" customHeight="1" x14ac:dyDescent="0.2"/>
    <row r="7784" ht="26.25" customHeight="1" x14ac:dyDescent="0.2"/>
    <row r="7785" ht="26.25" customHeight="1" x14ac:dyDescent="0.2"/>
    <row r="7786" ht="26.25" customHeight="1" x14ac:dyDescent="0.2"/>
    <row r="7787" ht="26.25" customHeight="1" x14ac:dyDescent="0.2"/>
    <row r="7788" ht="26.25" customHeight="1" x14ac:dyDescent="0.2"/>
    <row r="7789" ht="26.25" customHeight="1" x14ac:dyDescent="0.2"/>
    <row r="7790" ht="26.25" customHeight="1" x14ac:dyDescent="0.2"/>
    <row r="7791" ht="26.25" customHeight="1" x14ac:dyDescent="0.2"/>
    <row r="7792" ht="26.25" customHeight="1" x14ac:dyDescent="0.2"/>
    <row r="7793" ht="26.25" customHeight="1" x14ac:dyDescent="0.2"/>
    <row r="7794" ht="26.25" customHeight="1" x14ac:dyDescent="0.2"/>
    <row r="7795" ht="26.25" customHeight="1" x14ac:dyDescent="0.2"/>
    <row r="7796" ht="26.25" customHeight="1" x14ac:dyDescent="0.2"/>
    <row r="7797" ht="26.25" customHeight="1" x14ac:dyDescent="0.2"/>
    <row r="7798" ht="26.25" customHeight="1" x14ac:dyDescent="0.2"/>
    <row r="7799" ht="26.25" customHeight="1" x14ac:dyDescent="0.2"/>
    <row r="7800" ht="26.25" customHeight="1" x14ac:dyDescent="0.2"/>
    <row r="7801" ht="26.25" customHeight="1" x14ac:dyDescent="0.2"/>
    <row r="7802" ht="26.25" customHeight="1" x14ac:dyDescent="0.2"/>
    <row r="7803" ht="26.25" customHeight="1" x14ac:dyDescent="0.2"/>
    <row r="7804" ht="26.25" customHeight="1" x14ac:dyDescent="0.2"/>
    <row r="7805" ht="26.25" customHeight="1" x14ac:dyDescent="0.2"/>
    <row r="7806" ht="26.25" customHeight="1" x14ac:dyDescent="0.2"/>
    <row r="7807" ht="26.25" customHeight="1" x14ac:dyDescent="0.2"/>
    <row r="7808" ht="26.25" customHeight="1" x14ac:dyDescent="0.2"/>
    <row r="7809" ht="26.25" customHeight="1" x14ac:dyDescent="0.2"/>
    <row r="7810" ht="26.25" customHeight="1" x14ac:dyDescent="0.2"/>
    <row r="7811" ht="26.25" customHeight="1" x14ac:dyDescent="0.2"/>
    <row r="7812" ht="26.25" customHeight="1" x14ac:dyDescent="0.2"/>
    <row r="7813" ht="26.25" customHeight="1" x14ac:dyDescent="0.2"/>
    <row r="7814" ht="26.25" customHeight="1" x14ac:dyDescent="0.2"/>
    <row r="7815" ht="26.25" customHeight="1" x14ac:dyDescent="0.2"/>
    <row r="7816" ht="26.25" customHeight="1" x14ac:dyDescent="0.2"/>
    <row r="7817" ht="26.25" customHeight="1" x14ac:dyDescent="0.2"/>
    <row r="7818" ht="26.25" customHeight="1" x14ac:dyDescent="0.2"/>
    <row r="7819" ht="26.25" customHeight="1" x14ac:dyDescent="0.2"/>
    <row r="7820" ht="26.25" customHeight="1" x14ac:dyDescent="0.2"/>
    <row r="7821" ht="26.25" customHeight="1" x14ac:dyDescent="0.2"/>
    <row r="7822" ht="26.25" customHeight="1" x14ac:dyDescent="0.2"/>
    <row r="7823" ht="26.25" customHeight="1" x14ac:dyDescent="0.2"/>
    <row r="7824" ht="26.25" customHeight="1" x14ac:dyDescent="0.2"/>
    <row r="7825" ht="26.25" customHeight="1" x14ac:dyDescent="0.2"/>
    <row r="7826" ht="26.25" customHeight="1" x14ac:dyDescent="0.2"/>
    <row r="7827" ht="26.25" customHeight="1" x14ac:dyDescent="0.2"/>
    <row r="7828" ht="26.25" customHeight="1" x14ac:dyDescent="0.2"/>
    <row r="7829" ht="26.25" customHeight="1" x14ac:dyDescent="0.2"/>
    <row r="7830" ht="26.25" customHeight="1" x14ac:dyDescent="0.2"/>
    <row r="7831" ht="26.25" customHeight="1" x14ac:dyDescent="0.2"/>
    <row r="7832" ht="26.25" customHeight="1" x14ac:dyDescent="0.2"/>
    <row r="7833" ht="26.25" customHeight="1" x14ac:dyDescent="0.2"/>
    <row r="7834" ht="26.25" customHeight="1" x14ac:dyDescent="0.2"/>
    <row r="7835" ht="26.25" customHeight="1" x14ac:dyDescent="0.2"/>
    <row r="7836" ht="26.25" customHeight="1" x14ac:dyDescent="0.2"/>
    <row r="7837" ht="26.25" customHeight="1" x14ac:dyDescent="0.2"/>
    <row r="7838" ht="26.25" customHeight="1" x14ac:dyDescent="0.2"/>
    <row r="7839" ht="26.25" customHeight="1" x14ac:dyDescent="0.2"/>
    <row r="7840" ht="26.25" customHeight="1" x14ac:dyDescent="0.2"/>
    <row r="7841" ht="26.25" customHeight="1" x14ac:dyDescent="0.2"/>
    <row r="7842" ht="26.25" customHeight="1" x14ac:dyDescent="0.2"/>
    <row r="7843" ht="26.25" customHeight="1" x14ac:dyDescent="0.2"/>
    <row r="7844" ht="26.25" customHeight="1" x14ac:dyDescent="0.2"/>
    <row r="7845" ht="26.25" customHeight="1" x14ac:dyDescent="0.2"/>
    <row r="7846" ht="26.25" customHeight="1" x14ac:dyDescent="0.2"/>
    <row r="7847" ht="26.25" customHeight="1" x14ac:dyDescent="0.2"/>
    <row r="7848" ht="26.25" customHeight="1" x14ac:dyDescent="0.2"/>
    <row r="7849" ht="26.25" customHeight="1" x14ac:dyDescent="0.2"/>
    <row r="7850" ht="26.25" customHeight="1" x14ac:dyDescent="0.2"/>
    <row r="7851" ht="26.25" customHeight="1" x14ac:dyDescent="0.2"/>
    <row r="7852" ht="26.25" customHeight="1" x14ac:dyDescent="0.2"/>
    <row r="7853" ht="26.25" customHeight="1" x14ac:dyDescent="0.2"/>
    <row r="7854" ht="26.25" customHeight="1" x14ac:dyDescent="0.2"/>
    <row r="7855" ht="26.25" customHeight="1" x14ac:dyDescent="0.2"/>
    <row r="7856" ht="26.25" customHeight="1" x14ac:dyDescent="0.2"/>
    <row r="7857" ht="26.25" customHeight="1" x14ac:dyDescent="0.2"/>
    <row r="7858" ht="26.25" customHeight="1" x14ac:dyDescent="0.2"/>
    <row r="7859" ht="26.25" customHeight="1" x14ac:dyDescent="0.2"/>
    <row r="7860" ht="26.25" customHeight="1" x14ac:dyDescent="0.2"/>
    <row r="7861" ht="26.25" customHeight="1" x14ac:dyDescent="0.2"/>
    <row r="7862" ht="26.25" customHeight="1" x14ac:dyDescent="0.2"/>
    <row r="7863" ht="26.25" customHeight="1" x14ac:dyDescent="0.2"/>
    <row r="7864" ht="26.25" customHeight="1" x14ac:dyDescent="0.2"/>
    <row r="7865" ht="26.25" customHeight="1" x14ac:dyDescent="0.2"/>
    <row r="7866" ht="26.25" customHeight="1" x14ac:dyDescent="0.2"/>
    <row r="7867" ht="26.25" customHeight="1" x14ac:dyDescent="0.2"/>
    <row r="7868" ht="26.25" customHeight="1" x14ac:dyDescent="0.2"/>
    <row r="7869" ht="26.25" customHeight="1" x14ac:dyDescent="0.2"/>
    <row r="7870" ht="26.25" customHeight="1" x14ac:dyDescent="0.2"/>
    <row r="7871" ht="26.25" customHeight="1" x14ac:dyDescent="0.2"/>
    <row r="7872" ht="26.25" customHeight="1" x14ac:dyDescent="0.2"/>
    <row r="7873" ht="26.25" customHeight="1" x14ac:dyDescent="0.2"/>
    <row r="7874" ht="26.25" customHeight="1" x14ac:dyDescent="0.2"/>
    <row r="7875" ht="26.25" customHeight="1" x14ac:dyDescent="0.2"/>
    <row r="7876" ht="26.25" customHeight="1" x14ac:dyDescent="0.2"/>
    <row r="7877" ht="26.25" customHeight="1" x14ac:dyDescent="0.2"/>
    <row r="7878" ht="26.25" customHeight="1" x14ac:dyDescent="0.2"/>
    <row r="7879" ht="26.25" customHeight="1" x14ac:dyDescent="0.2"/>
    <row r="7880" ht="26.25" customHeight="1" x14ac:dyDescent="0.2"/>
    <row r="7881" ht="26.25" customHeight="1" x14ac:dyDescent="0.2"/>
    <row r="7882" ht="26.25" customHeight="1" x14ac:dyDescent="0.2"/>
    <row r="7883" ht="26.25" customHeight="1" x14ac:dyDescent="0.2"/>
    <row r="7884" ht="26.25" customHeight="1" x14ac:dyDescent="0.2"/>
    <row r="7885" ht="26.25" customHeight="1" x14ac:dyDescent="0.2"/>
    <row r="7886" ht="26.25" customHeight="1" x14ac:dyDescent="0.2"/>
    <row r="7887" ht="26.25" customHeight="1" x14ac:dyDescent="0.2"/>
    <row r="7888" ht="26.25" customHeight="1" x14ac:dyDescent="0.2"/>
    <row r="7889" ht="26.25" customHeight="1" x14ac:dyDescent="0.2"/>
    <row r="7890" ht="26.25" customHeight="1" x14ac:dyDescent="0.2"/>
    <row r="7891" ht="26.25" customHeight="1" x14ac:dyDescent="0.2"/>
    <row r="7892" ht="26.25" customHeight="1" x14ac:dyDescent="0.2"/>
    <row r="7893" ht="26.25" customHeight="1" x14ac:dyDescent="0.2"/>
    <row r="7894" ht="26.25" customHeight="1" x14ac:dyDescent="0.2"/>
    <row r="7895" ht="26.25" customHeight="1" x14ac:dyDescent="0.2"/>
    <row r="7896" ht="26.25" customHeight="1" x14ac:dyDescent="0.2"/>
    <row r="7897" ht="26.25" customHeight="1" x14ac:dyDescent="0.2"/>
    <row r="7898" ht="26.25" customHeight="1" x14ac:dyDescent="0.2"/>
    <row r="7899" ht="26.25" customHeight="1" x14ac:dyDescent="0.2"/>
    <row r="7900" ht="26.25" customHeight="1" x14ac:dyDescent="0.2"/>
    <row r="7901" ht="26.25" customHeight="1" x14ac:dyDescent="0.2"/>
    <row r="7902" ht="26.25" customHeight="1" x14ac:dyDescent="0.2"/>
    <row r="7903" ht="26.25" customHeight="1" x14ac:dyDescent="0.2"/>
    <row r="7904" ht="26.25" customHeight="1" x14ac:dyDescent="0.2"/>
    <row r="7905" ht="26.25" customHeight="1" x14ac:dyDescent="0.2"/>
    <row r="7906" ht="26.25" customHeight="1" x14ac:dyDescent="0.2"/>
    <row r="7907" ht="26.25" customHeight="1" x14ac:dyDescent="0.2"/>
    <row r="7908" ht="26.25" customHeight="1" x14ac:dyDescent="0.2"/>
    <row r="7909" ht="26.25" customHeight="1" x14ac:dyDescent="0.2"/>
    <row r="7910" ht="26.25" customHeight="1" x14ac:dyDescent="0.2"/>
    <row r="7911" ht="26.25" customHeight="1" x14ac:dyDescent="0.2"/>
    <row r="7912" ht="26.25" customHeight="1" x14ac:dyDescent="0.2"/>
    <row r="7913" ht="26.25" customHeight="1" x14ac:dyDescent="0.2"/>
    <row r="7914" ht="26.25" customHeight="1" x14ac:dyDescent="0.2"/>
    <row r="7915" ht="26.25" customHeight="1" x14ac:dyDescent="0.2"/>
    <row r="7916" ht="26.25" customHeight="1" x14ac:dyDescent="0.2"/>
    <row r="7917" ht="26.25" customHeight="1" x14ac:dyDescent="0.2"/>
    <row r="7918" ht="26.25" customHeight="1" x14ac:dyDescent="0.2"/>
    <row r="7919" ht="26.25" customHeight="1" x14ac:dyDescent="0.2"/>
    <row r="7920" ht="26.25" customHeight="1" x14ac:dyDescent="0.2"/>
    <row r="7921" ht="26.25" customHeight="1" x14ac:dyDescent="0.2"/>
    <row r="7922" ht="26.25" customHeight="1" x14ac:dyDescent="0.2"/>
    <row r="7923" ht="26.25" customHeight="1" x14ac:dyDescent="0.2"/>
    <row r="7924" ht="26.25" customHeight="1" x14ac:dyDescent="0.2"/>
    <row r="7925" ht="26.25" customHeight="1" x14ac:dyDescent="0.2"/>
    <row r="7926" ht="26.25" customHeight="1" x14ac:dyDescent="0.2"/>
    <row r="7927" ht="26.25" customHeight="1" x14ac:dyDescent="0.2"/>
    <row r="7928" ht="26.25" customHeight="1" x14ac:dyDescent="0.2"/>
    <row r="7929" ht="26.25" customHeight="1" x14ac:dyDescent="0.2"/>
    <row r="7930" ht="26.25" customHeight="1" x14ac:dyDescent="0.2"/>
    <row r="7931" ht="26.25" customHeight="1" x14ac:dyDescent="0.2"/>
    <row r="7932" ht="26.25" customHeight="1" x14ac:dyDescent="0.2"/>
    <row r="7933" ht="26.25" customHeight="1" x14ac:dyDescent="0.2"/>
    <row r="7934" ht="26.25" customHeight="1" x14ac:dyDescent="0.2"/>
    <row r="7935" ht="26.25" customHeight="1" x14ac:dyDescent="0.2"/>
    <row r="7936" ht="26.25" customHeight="1" x14ac:dyDescent="0.2"/>
    <row r="7937" ht="26.25" customHeight="1" x14ac:dyDescent="0.2"/>
    <row r="7938" ht="26.25" customHeight="1" x14ac:dyDescent="0.2"/>
    <row r="7939" ht="26.25" customHeight="1" x14ac:dyDescent="0.2"/>
    <row r="7940" ht="26.25" customHeight="1" x14ac:dyDescent="0.2"/>
    <row r="7941" ht="26.25" customHeight="1" x14ac:dyDescent="0.2"/>
    <row r="7942" ht="26.25" customHeight="1" x14ac:dyDescent="0.2"/>
    <row r="7943" ht="26.25" customHeight="1" x14ac:dyDescent="0.2"/>
    <row r="7944" ht="26.25" customHeight="1" x14ac:dyDescent="0.2"/>
    <row r="7945" ht="26.25" customHeight="1" x14ac:dyDescent="0.2"/>
    <row r="7946" ht="26.25" customHeight="1" x14ac:dyDescent="0.2"/>
    <row r="7947" ht="26.25" customHeight="1" x14ac:dyDescent="0.2"/>
    <row r="7948" ht="26.25" customHeight="1" x14ac:dyDescent="0.2"/>
    <row r="7949" ht="26.25" customHeight="1" x14ac:dyDescent="0.2"/>
    <row r="7950" ht="26.25" customHeight="1" x14ac:dyDescent="0.2"/>
    <row r="7951" ht="26.25" customHeight="1" x14ac:dyDescent="0.2"/>
    <row r="7952" ht="26.25" customHeight="1" x14ac:dyDescent="0.2"/>
    <row r="7953" ht="26.25" customHeight="1" x14ac:dyDescent="0.2"/>
    <row r="7954" ht="26.25" customHeight="1" x14ac:dyDescent="0.2"/>
    <row r="7955" ht="26.25" customHeight="1" x14ac:dyDescent="0.2"/>
    <row r="7956" ht="26.25" customHeight="1" x14ac:dyDescent="0.2"/>
    <row r="7957" ht="26.25" customHeight="1" x14ac:dyDescent="0.2"/>
    <row r="7958" ht="26.25" customHeight="1" x14ac:dyDescent="0.2"/>
    <row r="7959" ht="26.25" customHeight="1" x14ac:dyDescent="0.2"/>
    <row r="7960" ht="26.25" customHeight="1" x14ac:dyDescent="0.2"/>
    <row r="7961" ht="26.25" customHeight="1" x14ac:dyDescent="0.2"/>
    <row r="7962" ht="26.25" customHeight="1" x14ac:dyDescent="0.2"/>
    <row r="7963" ht="26.25" customHeight="1" x14ac:dyDescent="0.2"/>
    <row r="7964" ht="26.25" customHeight="1" x14ac:dyDescent="0.2"/>
    <row r="7965" ht="26.25" customHeight="1" x14ac:dyDescent="0.2"/>
    <row r="7966" ht="26.25" customHeight="1" x14ac:dyDescent="0.2"/>
    <row r="7967" ht="26.25" customHeight="1" x14ac:dyDescent="0.2"/>
    <row r="7968" ht="26.25" customHeight="1" x14ac:dyDescent="0.2"/>
    <row r="7969" ht="26.25" customHeight="1" x14ac:dyDescent="0.2"/>
    <row r="7970" ht="26.25" customHeight="1" x14ac:dyDescent="0.2"/>
    <row r="7971" ht="26.25" customHeight="1" x14ac:dyDescent="0.2"/>
    <row r="7972" ht="26.25" customHeight="1" x14ac:dyDescent="0.2"/>
    <row r="7973" ht="26.25" customHeight="1" x14ac:dyDescent="0.2"/>
    <row r="7974" ht="26.25" customHeight="1" x14ac:dyDescent="0.2"/>
    <row r="7975" ht="26.25" customHeight="1" x14ac:dyDescent="0.2"/>
    <row r="7976" ht="26.25" customHeight="1" x14ac:dyDescent="0.2"/>
    <row r="7977" ht="26.25" customHeight="1" x14ac:dyDescent="0.2"/>
    <row r="7978" ht="26.25" customHeight="1" x14ac:dyDescent="0.2"/>
    <row r="7979" ht="26.25" customHeight="1" x14ac:dyDescent="0.2"/>
    <row r="7980" ht="26.25" customHeight="1" x14ac:dyDescent="0.2"/>
    <row r="7981" ht="26.25" customHeight="1" x14ac:dyDescent="0.2"/>
    <row r="7982" ht="26.25" customHeight="1" x14ac:dyDescent="0.2"/>
    <row r="7983" ht="26.25" customHeight="1" x14ac:dyDescent="0.2"/>
    <row r="7984" ht="26.25" customHeight="1" x14ac:dyDescent="0.2"/>
    <row r="7985" ht="26.25" customHeight="1" x14ac:dyDescent="0.2"/>
    <row r="7986" ht="26.25" customHeight="1" x14ac:dyDescent="0.2"/>
    <row r="7987" ht="26.25" customHeight="1" x14ac:dyDescent="0.2"/>
    <row r="7988" ht="26.25" customHeight="1" x14ac:dyDescent="0.2"/>
    <row r="7989" ht="26.25" customHeight="1" x14ac:dyDescent="0.2"/>
    <row r="7990" ht="26.25" customHeight="1" x14ac:dyDescent="0.2"/>
    <row r="7991" ht="26.25" customHeight="1" x14ac:dyDescent="0.2"/>
    <row r="7992" ht="26.25" customHeight="1" x14ac:dyDescent="0.2"/>
    <row r="7993" ht="26.25" customHeight="1" x14ac:dyDescent="0.2"/>
    <row r="7994" ht="26.25" customHeight="1" x14ac:dyDescent="0.2"/>
    <row r="7995" ht="26.25" customHeight="1" x14ac:dyDescent="0.2"/>
    <row r="7996" ht="26.25" customHeight="1" x14ac:dyDescent="0.2"/>
    <row r="7997" ht="26.25" customHeight="1" x14ac:dyDescent="0.2"/>
    <row r="7998" ht="26.25" customHeight="1" x14ac:dyDescent="0.2"/>
    <row r="7999" ht="26.25" customHeight="1" x14ac:dyDescent="0.2"/>
    <row r="8000" ht="26.25" customHeight="1" x14ac:dyDescent="0.2"/>
    <row r="8001" ht="26.25" customHeight="1" x14ac:dyDescent="0.2"/>
    <row r="8002" ht="26.25" customHeight="1" x14ac:dyDescent="0.2"/>
    <row r="8003" ht="26.25" customHeight="1" x14ac:dyDescent="0.2"/>
  </sheetData>
  <sheetProtection formatCells="0" formatColumns="0" formatRows="0" insertColumns="0" insertRows="0" deleteRows="0" selectLockedCells="1"/>
  <mergeCells count="39">
    <mergeCell ref="J4:K5"/>
    <mergeCell ref="J3:K3"/>
    <mergeCell ref="L4:L5"/>
    <mergeCell ref="L6:L7"/>
    <mergeCell ref="L8:L9"/>
    <mergeCell ref="B2:E2"/>
    <mergeCell ref="E18:E19"/>
    <mergeCell ref="B15:D15"/>
    <mergeCell ref="B14:D14"/>
    <mergeCell ref="F12:I13"/>
    <mergeCell ref="F6:I6"/>
    <mergeCell ref="F3:G3"/>
    <mergeCell ref="H3:I3"/>
    <mergeCell ref="F4:G5"/>
    <mergeCell ref="H4:I5"/>
    <mergeCell ref="E4:E5"/>
    <mergeCell ref="B3:D3"/>
    <mergeCell ref="B7:D7"/>
    <mergeCell ref="B6:D6"/>
    <mergeCell ref="B5:D5"/>
    <mergeCell ref="B4:D4"/>
    <mergeCell ref="B9:D9"/>
    <mergeCell ref="F7:I7"/>
    <mergeCell ref="F8:G9"/>
    <mergeCell ref="H8:I9"/>
    <mergeCell ref="F11:I11"/>
    <mergeCell ref="E8:E9"/>
    <mergeCell ref="E6:E7"/>
    <mergeCell ref="E10:E11"/>
    <mergeCell ref="B8:D8"/>
    <mergeCell ref="B13:D13"/>
    <mergeCell ref="B12:D12"/>
    <mergeCell ref="B20:E21"/>
    <mergeCell ref="B11:D11"/>
    <mergeCell ref="B10:D10"/>
    <mergeCell ref="B16:D17"/>
    <mergeCell ref="E16:E17"/>
    <mergeCell ref="E14:E15"/>
    <mergeCell ref="E12:E1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H8050"/>
  <sheetViews>
    <sheetView zoomScale="70" zoomScaleNormal="70" workbookViewId="0">
      <pane ySplit="3" topLeftCell="A4" activePane="bottomLeft" state="frozen"/>
      <selection pane="bottomLeft" activeCell="B18" sqref="B18"/>
    </sheetView>
  </sheetViews>
  <sheetFormatPr baseColWidth="10" defaultColWidth="9" defaultRowHeight="16.5" thickBottom="1" x14ac:dyDescent="0.25"/>
  <cols>
    <col min="1" max="1" width="9.375" style="40" customWidth="1"/>
    <col min="2" max="2" width="28" style="40" customWidth="1"/>
    <col min="3" max="4" width="14.25" style="40" customWidth="1"/>
    <col min="5" max="5" width="28.625" style="40" customWidth="1"/>
    <col min="6" max="8" width="14.25" style="40" customWidth="1"/>
    <col min="9" max="17" width="11.375" style="40" customWidth="1"/>
    <col min="18" max="230" width="11" style="40" customWidth="1"/>
    <col min="231" max="254" width="9" style="40" customWidth="1"/>
    <col min="255" max="16384" width="9" style="40"/>
  </cols>
  <sheetData>
    <row r="1" spans="2:8" s="39" customFormat="1" ht="30" customHeight="1" thickBot="1" x14ac:dyDescent="0.25">
      <c r="E1" s="43"/>
      <c r="F1" s="63"/>
    </row>
    <row r="2" spans="2:8" s="48" customFormat="1" ht="30" customHeight="1" thickBot="1" x14ac:dyDescent="0.25">
      <c r="B2" s="270" t="s">
        <v>129</v>
      </c>
      <c r="C2" s="270"/>
      <c r="D2" s="270"/>
      <c r="E2" s="270"/>
      <c r="F2" s="64"/>
      <c r="G2" s="47"/>
    </row>
    <row r="3" spans="2:8" s="48" customFormat="1" ht="30" customHeight="1" thickBot="1" x14ac:dyDescent="0.25">
      <c r="B3" s="48" t="s">
        <v>4</v>
      </c>
      <c r="C3" s="48" t="s">
        <v>13</v>
      </c>
      <c r="D3" s="269" t="s">
        <v>121</v>
      </c>
      <c r="E3" s="269"/>
      <c r="F3" s="49"/>
      <c r="G3" s="47"/>
    </row>
    <row r="4" spans="2:8" s="48" customFormat="1" ht="30" customHeight="1" thickBot="1" x14ac:dyDescent="0.25">
      <c r="B4" s="50" t="s">
        <v>123</v>
      </c>
      <c r="C4" s="67">
        <v>0</v>
      </c>
      <c r="D4" s="273">
        <v>0</v>
      </c>
      <c r="E4" s="273"/>
      <c r="F4" s="71"/>
      <c r="G4" s="47"/>
    </row>
    <row r="5" spans="2:8" s="48" customFormat="1" ht="30" customHeight="1" thickBot="1" x14ac:dyDescent="0.25">
      <c r="B5" s="51" t="s">
        <v>131</v>
      </c>
      <c r="C5" s="68">
        <v>0</v>
      </c>
      <c r="D5" s="276">
        <v>0</v>
      </c>
      <c r="E5" s="276"/>
      <c r="F5" s="49"/>
      <c r="G5" s="47"/>
    </row>
    <row r="6" spans="2:8" ht="26.25" customHeight="1" thickBot="1" x14ac:dyDescent="0.25">
      <c r="B6" s="54" t="s">
        <v>124</v>
      </c>
      <c r="C6" s="67">
        <v>0</v>
      </c>
      <c r="D6" s="273">
        <v>0</v>
      </c>
      <c r="E6" s="273"/>
      <c r="F6" s="41"/>
      <c r="G6" s="41"/>
    </row>
    <row r="7" spans="2:8" ht="26.25" customHeight="1" thickBot="1" x14ac:dyDescent="0.25">
      <c r="B7" s="55" t="s">
        <v>59</v>
      </c>
      <c r="C7" s="68">
        <v>0</v>
      </c>
      <c r="D7" s="275">
        <v>0</v>
      </c>
      <c r="E7" s="275"/>
      <c r="F7" s="52"/>
      <c r="G7" s="52"/>
    </row>
    <row r="8" spans="2:8" ht="26.25" customHeight="1" thickBot="1" x14ac:dyDescent="0.25">
      <c r="B8" s="56" t="s">
        <v>125</v>
      </c>
      <c r="C8" s="67">
        <v>0</v>
      </c>
      <c r="D8" s="277">
        <v>0</v>
      </c>
      <c r="E8" s="277"/>
      <c r="F8" s="52"/>
      <c r="G8" s="52"/>
      <c r="H8" s="53"/>
    </row>
    <row r="9" spans="2:8" ht="26.25" customHeight="1" thickBot="1" x14ac:dyDescent="0.25">
      <c r="B9" s="57" t="s">
        <v>126</v>
      </c>
      <c r="C9" s="68">
        <v>0</v>
      </c>
      <c r="D9" s="275">
        <v>0</v>
      </c>
      <c r="E9" s="275"/>
      <c r="F9" s="72"/>
      <c r="G9" s="41"/>
    </row>
    <row r="10" spans="2:8" ht="26.25" customHeight="1" thickBot="1" x14ac:dyDescent="0.25">
      <c r="B10" s="57" t="s">
        <v>130</v>
      </c>
      <c r="C10" s="69">
        <v>0</v>
      </c>
      <c r="D10" s="273">
        <v>0</v>
      </c>
      <c r="E10" s="273"/>
      <c r="F10" s="66"/>
      <c r="G10" s="41"/>
    </row>
    <row r="11" spans="2:8" ht="26.25" customHeight="1" thickBot="1" x14ac:dyDescent="0.25">
      <c r="B11" s="32" t="s">
        <v>86</v>
      </c>
      <c r="C11" s="75">
        <v>0</v>
      </c>
      <c r="D11" s="274" t="s">
        <v>132</v>
      </c>
      <c r="E11" s="274"/>
      <c r="F11" s="52"/>
      <c r="G11" s="52"/>
      <c r="H11" s="58"/>
    </row>
    <row r="12" spans="2:8" ht="26.25" customHeight="1" thickBot="1" x14ac:dyDescent="0.25">
      <c r="B12" s="38" t="s">
        <v>127</v>
      </c>
      <c r="C12" s="70">
        <v>0</v>
      </c>
      <c r="D12" s="273">
        <v>0</v>
      </c>
      <c r="E12" s="273"/>
      <c r="F12" s="52"/>
      <c r="G12" s="52"/>
      <c r="H12" s="58"/>
    </row>
    <row r="13" spans="2:8" ht="26.25" customHeight="1" thickBot="1" x14ac:dyDescent="0.25">
      <c r="C13" s="73"/>
      <c r="D13" s="74"/>
      <c r="E13" s="52"/>
      <c r="F13" s="52"/>
      <c r="G13" s="52"/>
      <c r="H13" s="58"/>
    </row>
    <row r="14" spans="2:8" ht="26.1" customHeight="1" thickBot="1" x14ac:dyDescent="0.25">
      <c r="D14" s="42"/>
      <c r="E14" s="52"/>
      <c r="F14" s="52"/>
      <c r="G14" s="52"/>
      <c r="H14" s="53"/>
    </row>
    <row r="15" spans="2:8" ht="26.25" customHeight="1" thickBot="1" x14ac:dyDescent="0.25">
      <c r="B15" s="271" t="s">
        <v>128</v>
      </c>
      <c r="C15" s="271"/>
      <c r="D15" s="271"/>
      <c r="E15" s="271"/>
      <c r="F15" s="41"/>
      <c r="G15" s="41"/>
    </row>
    <row r="16" spans="2:8" ht="26.25" customHeight="1" thickBot="1" x14ac:dyDescent="0.25">
      <c r="B16" s="272"/>
      <c r="C16" s="272"/>
      <c r="D16" s="272"/>
      <c r="E16" s="272"/>
      <c r="F16" s="52"/>
      <c r="G16" s="52"/>
    </row>
    <row r="17" spans="2:7" ht="26.25" customHeight="1" thickBot="1" x14ac:dyDescent="0.25">
      <c r="D17" s="42"/>
      <c r="E17" s="52"/>
      <c r="F17" s="52"/>
      <c r="G17" s="52"/>
    </row>
    <row r="18" spans="2:7" ht="26.25" customHeight="1" thickBot="1" x14ac:dyDescent="0.25">
      <c r="B18" s="134" t="s">
        <v>137</v>
      </c>
      <c r="D18" s="42"/>
      <c r="E18" s="52"/>
      <c r="F18" s="52"/>
      <c r="G18" s="52"/>
    </row>
    <row r="19" spans="2:7" ht="26.25" customHeight="1" thickBot="1" x14ac:dyDescent="0.25">
      <c r="B19" s="41"/>
      <c r="D19" s="41"/>
      <c r="E19" s="41"/>
      <c r="F19" s="41"/>
      <c r="G19" s="41"/>
    </row>
    <row r="20" spans="2:7" ht="26.25" customHeight="1" thickBot="1" x14ac:dyDescent="0.25">
      <c r="D20" s="42"/>
      <c r="E20" s="52"/>
      <c r="F20" s="52"/>
      <c r="G20" s="52"/>
    </row>
    <row r="21" spans="2:7" ht="26.25" customHeight="1" thickBot="1" x14ac:dyDescent="0.25">
      <c r="D21" s="42"/>
      <c r="E21" s="52"/>
      <c r="F21" s="52"/>
      <c r="G21" s="52"/>
    </row>
    <row r="22" spans="2:7" ht="26.25" customHeight="1" thickBot="1" x14ac:dyDescent="0.25">
      <c r="D22" s="42"/>
      <c r="E22" s="52"/>
      <c r="F22" s="52"/>
      <c r="G22" s="52"/>
    </row>
    <row r="23" spans="2:7" ht="26.25" customHeight="1" thickBot="1" x14ac:dyDescent="0.25">
      <c r="B23" s="59"/>
      <c r="C23" s="41"/>
      <c r="D23" s="41"/>
      <c r="E23" s="41"/>
      <c r="F23" s="41"/>
      <c r="G23" s="41"/>
    </row>
    <row r="24" spans="2:7" ht="26.25" customHeight="1" thickBot="1" x14ac:dyDescent="0.25">
      <c r="D24" s="42"/>
      <c r="E24" s="52"/>
      <c r="F24" s="52"/>
      <c r="G24" s="52"/>
    </row>
    <row r="25" spans="2:7" ht="26.25" customHeight="1" thickBot="1" x14ac:dyDescent="0.25">
      <c r="D25" s="42"/>
      <c r="E25" s="52"/>
      <c r="F25" s="52"/>
      <c r="G25" s="52"/>
    </row>
    <row r="26" spans="2:7" ht="26.25" customHeight="1" thickBot="1" x14ac:dyDescent="0.25">
      <c r="D26" s="42"/>
      <c r="E26" s="52"/>
      <c r="F26" s="52"/>
      <c r="G26" s="52"/>
    </row>
    <row r="27" spans="2:7" ht="26.25" customHeight="1" thickBot="1" x14ac:dyDescent="0.25">
      <c r="B27" s="41"/>
      <c r="C27" s="41"/>
      <c r="D27" s="60"/>
      <c r="E27" s="61"/>
      <c r="F27" s="61"/>
      <c r="G27" s="61"/>
    </row>
    <row r="28" spans="2:7" ht="26.25" customHeight="1" thickBot="1" x14ac:dyDescent="0.25">
      <c r="B28" s="41"/>
      <c r="C28" s="41"/>
      <c r="D28" s="41"/>
      <c r="E28" s="61"/>
      <c r="F28" s="61"/>
      <c r="G28" s="61"/>
    </row>
    <row r="29" spans="2:7" ht="26.25" customHeight="1" thickBot="1" x14ac:dyDescent="0.25">
      <c r="B29" s="62"/>
      <c r="C29" s="62"/>
      <c r="D29" s="62"/>
      <c r="E29" s="62"/>
      <c r="F29" s="62"/>
      <c r="G29" s="62"/>
    </row>
    <row r="30" spans="2:7" ht="26.25" customHeight="1" thickBot="1" x14ac:dyDescent="0.25"/>
    <row r="31" spans="2:7" ht="26.25" customHeight="1" thickBot="1" x14ac:dyDescent="0.25"/>
    <row r="32" spans="2:7" ht="26.25" customHeight="1" thickBot="1" x14ac:dyDescent="0.25"/>
    <row r="33" ht="26.25" customHeight="1" thickBot="1" x14ac:dyDescent="0.25"/>
    <row r="34" ht="26.25" customHeight="1" thickBot="1" x14ac:dyDescent="0.25"/>
    <row r="35" ht="26.25" customHeight="1" thickBot="1" x14ac:dyDescent="0.25"/>
    <row r="36" ht="26.25" customHeight="1" thickBot="1" x14ac:dyDescent="0.25"/>
    <row r="37" ht="26.25" customHeight="1" thickBot="1" x14ac:dyDescent="0.25"/>
    <row r="38" ht="26.25" customHeight="1" thickBot="1" x14ac:dyDescent="0.25"/>
    <row r="39" ht="26.25" customHeight="1" thickBot="1" x14ac:dyDescent="0.25"/>
    <row r="40" ht="26.25" customHeight="1" thickBot="1" x14ac:dyDescent="0.25"/>
    <row r="41" ht="26.25" customHeight="1" thickBot="1" x14ac:dyDescent="0.25"/>
    <row r="42" ht="26.25" customHeight="1" thickBot="1" x14ac:dyDescent="0.25"/>
    <row r="43" ht="26.25" customHeight="1" thickBot="1" x14ac:dyDescent="0.25"/>
    <row r="44" ht="26.25" customHeight="1" thickBot="1" x14ac:dyDescent="0.25"/>
    <row r="45" ht="26.25" customHeight="1" thickBot="1" x14ac:dyDescent="0.25"/>
    <row r="46" ht="26.25" customHeight="1" thickBot="1" x14ac:dyDescent="0.25"/>
    <row r="47" ht="26.25" customHeight="1" thickBot="1" x14ac:dyDescent="0.25"/>
    <row r="48" ht="26.25" customHeight="1" thickBot="1" x14ac:dyDescent="0.25"/>
    <row r="49" ht="26.25" customHeight="1" thickBot="1" x14ac:dyDescent="0.25"/>
    <row r="50" ht="26.25" customHeight="1" thickBot="1" x14ac:dyDescent="0.25"/>
    <row r="51" ht="26.25" customHeight="1" thickBot="1" x14ac:dyDescent="0.25"/>
    <row r="52" ht="26.25" customHeight="1" thickBot="1" x14ac:dyDescent="0.25"/>
    <row r="53" ht="26.25" customHeight="1" thickBot="1" x14ac:dyDescent="0.25"/>
    <row r="54" ht="26.25" customHeight="1" thickBot="1" x14ac:dyDescent="0.25"/>
    <row r="55" ht="26.25" customHeight="1" thickBot="1" x14ac:dyDescent="0.25"/>
    <row r="56" ht="26.25" customHeight="1" thickBot="1" x14ac:dyDescent="0.25"/>
    <row r="57" ht="26.25" customHeight="1" thickBot="1" x14ac:dyDescent="0.25"/>
    <row r="58" ht="26.25" customHeight="1" thickBot="1" x14ac:dyDescent="0.25"/>
    <row r="59" ht="26.25" customHeight="1" thickBot="1" x14ac:dyDescent="0.25"/>
    <row r="60" ht="26.25" customHeight="1" thickBot="1" x14ac:dyDescent="0.25"/>
    <row r="61" ht="26.25" customHeight="1" thickBot="1" x14ac:dyDescent="0.25"/>
    <row r="62" ht="26.25" customHeight="1" thickBot="1" x14ac:dyDescent="0.25"/>
    <row r="63" ht="26.25" customHeight="1" thickBot="1" x14ac:dyDescent="0.25"/>
    <row r="64" ht="26.25" customHeight="1" thickBot="1" x14ac:dyDescent="0.25"/>
    <row r="65" ht="26.25" customHeight="1" thickBot="1" x14ac:dyDescent="0.25"/>
    <row r="66" ht="26.25" customHeight="1" thickBot="1" x14ac:dyDescent="0.25"/>
    <row r="67" ht="26.25" customHeight="1" thickBot="1" x14ac:dyDescent="0.25"/>
    <row r="68" ht="26.25" customHeight="1" thickBot="1" x14ac:dyDescent="0.25"/>
    <row r="69" ht="26.25" customHeight="1" thickBot="1" x14ac:dyDescent="0.25"/>
    <row r="70" ht="26.25" customHeight="1" thickBot="1" x14ac:dyDescent="0.25"/>
    <row r="71" ht="26.25" customHeight="1" thickBot="1" x14ac:dyDescent="0.25"/>
    <row r="72" ht="26.25" customHeight="1" thickBot="1" x14ac:dyDescent="0.25"/>
    <row r="73" ht="26.25" customHeight="1" thickBot="1" x14ac:dyDescent="0.25"/>
    <row r="74" ht="26.25" customHeight="1" thickBot="1" x14ac:dyDescent="0.25"/>
    <row r="75" ht="26.25" customHeight="1" thickBot="1" x14ac:dyDescent="0.25"/>
    <row r="76" ht="26.25" customHeight="1" thickBot="1" x14ac:dyDescent="0.25"/>
    <row r="77" ht="26.25" customHeight="1" thickBot="1" x14ac:dyDescent="0.25"/>
    <row r="78" ht="26.25" customHeight="1" thickBot="1" x14ac:dyDescent="0.25"/>
    <row r="79" ht="26.25" customHeight="1" thickBot="1" x14ac:dyDescent="0.25"/>
    <row r="80" ht="26.25" customHeight="1" thickBot="1" x14ac:dyDescent="0.25"/>
    <row r="81" ht="26.25" customHeight="1" thickBot="1" x14ac:dyDescent="0.25"/>
    <row r="82" ht="26.25" customHeight="1" thickBot="1" x14ac:dyDescent="0.25"/>
    <row r="83" ht="26.25" customHeight="1" thickBot="1" x14ac:dyDescent="0.25"/>
    <row r="84" ht="26.25" customHeight="1" thickBot="1" x14ac:dyDescent="0.25"/>
    <row r="85" ht="26.25" customHeight="1" thickBot="1" x14ac:dyDescent="0.25"/>
    <row r="86" ht="26.25" customHeight="1" thickBot="1" x14ac:dyDescent="0.25"/>
    <row r="87" ht="26.25" customHeight="1" thickBot="1" x14ac:dyDescent="0.25"/>
    <row r="88" ht="26.25" customHeight="1" thickBot="1" x14ac:dyDescent="0.25"/>
    <row r="89" ht="26.25" customHeight="1" thickBot="1" x14ac:dyDescent="0.25"/>
    <row r="90" ht="26.25" customHeight="1" thickBot="1" x14ac:dyDescent="0.25"/>
    <row r="91" ht="26.25" customHeight="1" thickBot="1" x14ac:dyDescent="0.25"/>
    <row r="92" ht="26.25" customHeight="1" thickBot="1" x14ac:dyDescent="0.25"/>
    <row r="93" ht="26.25" customHeight="1" thickBot="1" x14ac:dyDescent="0.25"/>
    <row r="94" ht="26.25" customHeight="1" thickBot="1" x14ac:dyDescent="0.25"/>
    <row r="95" ht="26.25" customHeight="1" thickBot="1" x14ac:dyDescent="0.25"/>
    <row r="96" ht="26.25" customHeight="1" thickBot="1" x14ac:dyDescent="0.25"/>
    <row r="97" ht="26.25" customHeight="1" thickBot="1" x14ac:dyDescent="0.25"/>
    <row r="98" ht="26.25" customHeight="1" thickBot="1" x14ac:dyDescent="0.25"/>
    <row r="99" ht="26.25" customHeight="1" thickBot="1" x14ac:dyDescent="0.25"/>
    <row r="100" ht="26.25" customHeight="1" thickBot="1" x14ac:dyDescent="0.25"/>
    <row r="101" ht="26.25" customHeight="1" thickBot="1" x14ac:dyDescent="0.25"/>
    <row r="102" ht="26.25" customHeight="1" thickBot="1" x14ac:dyDescent="0.25"/>
    <row r="103" ht="26.25" customHeight="1" thickBot="1" x14ac:dyDescent="0.25"/>
    <row r="104" ht="26.25" customHeight="1" thickBot="1" x14ac:dyDescent="0.25"/>
    <row r="105" ht="26.25" customHeight="1" thickBot="1" x14ac:dyDescent="0.25"/>
    <row r="106" ht="26.25" customHeight="1" thickBot="1" x14ac:dyDescent="0.25"/>
    <row r="107" ht="26.25" customHeight="1" thickBot="1" x14ac:dyDescent="0.25"/>
    <row r="108" ht="26.25" customHeight="1" thickBot="1" x14ac:dyDescent="0.25"/>
    <row r="109" ht="26.25" customHeight="1" thickBot="1" x14ac:dyDescent="0.25"/>
    <row r="110" ht="26.25" customHeight="1" thickBot="1" x14ac:dyDescent="0.25"/>
    <row r="111" ht="26.25" customHeight="1" thickBot="1" x14ac:dyDescent="0.25"/>
    <row r="112" ht="26.25" customHeight="1" thickBot="1" x14ac:dyDescent="0.25"/>
    <row r="113" ht="26.25" customHeight="1" thickBot="1" x14ac:dyDescent="0.25"/>
    <row r="114" ht="26.25" customHeight="1" thickBot="1" x14ac:dyDescent="0.25"/>
    <row r="115" ht="26.25" customHeight="1" thickBot="1" x14ac:dyDescent="0.25"/>
    <row r="116" ht="26.25" customHeight="1" thickBot="1" x14ac:dyDescent="0.25"/>
    <row r="117" ht="26.25" customHeight="1" thickBot="1" x14ac:dyDescent="0.25"/>
    <row r="118" ht="26.25" customHeight="1" thickBot="1" x14ac:dyDescent="0.25"/>
    <row r="119" ht="26.25" customHeight="1" thickBot="1" x14ac:dyDescent="0.25"/>
    <row r="120" ht="26.25" customHeight="1" thickBot="1" x14ac:dyDescent="0.25"/>
    <row r="121" ht="26.25" customHeight="1" thickBot="1" x14ac:dyDescent="0.25"/>
    <row r="122" ht="26.25" customHeight="1" thickBot="1" x14ac:dyDescent="0.25"/>
    <row r="123" ht="26.25" customHeight="1" thickBot="1" x14ac:dyDescent="0.25"/>
    <row r="124" ht="26.25" customHeight="1" thickBot="1" x14ac:dyDescent="0.25"/>
    <row r="125" ht="26.25" customHeight="1" thickBot="1" x14ac:dyDescent="0.25"/>
    <row r="126" ht="26.25" customHeight="1" thickBot="1" x14ac:dyDescent="0.25"/>
    <row r="127" ht="26.25" customHeight="1" thickBot="1" x14ac:dyDescent="0.25"/>
    <row r="128" ht="26.25" customHeight="1" thickBot="1" x14ac:dyDescent="0.25"/>
    <row r="129" ht="26.25" customHeight="1" thickBot="1" x14ac:dyDescent="0.25"/>
    <row r="130" ht="26.25" customHeight="1" thickBot="1" x14ac:dyDescent="0.25"/>
    <row r="131" ht="26.25" customHeight="1" thickBot="1" x14ac:dyDescent="0.25"/>
    <row r="132" ht="26.25" customHeight="1" thickBot="1" x14ac:dyDescent="0.25"/>
    <row r="133" ht="26.25" customHeight="1" thickBot="1" x14ac:dyDescent="0.25"/>
    <row r="134" ht="26.25" customHeight="1" thickBot="1" x14ac:dyDescent="0.25"/>
    <row r="135" ht="26.25" customHeight="1" thickBot="1" x14ac:dyDescent="0.25"/>
    <row r="136" ht="26.25" customHeight="1" thickBot="1" x14ac:dyDescent="0.25"/>
    <row r="137" ht="26.25" customHeight="1" thickBot="1" x14ac:dyDescent="0.25"/>
    <row r="138" ht="26.25" customHeight="1" thickBot="1" x14ac:dyDescent="0.25"/>
    <row r="139" ht="26.25" customHeight="1" thickBot="1" x14ac:dyDescent="0.25"/>
    <row r="140" ht="26.25" customHeight="1" thickBot="1" x14ac:dyDescent="0.25"/>
    <row r="141" ht="26.25" customHeight="1" thickBot="1" x14ac:dyDescent="0.25"/>
    <row r="142" ht="26.25" customHeight="1" thickBot="1" x14ac:dyDescent="0.25"/>
    <row r="143" ht="26.25" customHeight="1" thickBot="1" x14ac:dyDescent="0.25"/>
    <row r="144" ht="26.25" customHeight="1" thickBot="1" x14ac:dyDescent="0.25"/>
    <row r="145" ht="26.25" customHeight="1" thickBot="1" x14ac:dyDescent="0.25"/>
    <row r="146" ht="26.25" customHeight="1" thickBot="1" x14ac:dyDescent="0.25"/>
    <row r="147" ht="26.25" customHeight="1" thickBot="1" x14ac:dyDescent="0.25"/>
    <row r="148" ht="26.25" customHeight="1" thickBot="1" x14ac:dyDescent="0.25"/>
    <row r="149" ht="26.25" customHeight="1" thickBot="1" x14ac:dyDescent="0.25"/>
    <row r="150" ht="26.25" customHeight="1" thickBot="1" x14ac:dyDescent="0.25"/>
    <row r="151" ht="26.25" customHeight="1" thickBot="1" x14ac:dyDescent="0.25"/>
    <row r="152" ht="26.25" customHeight="1" thickBot="1" x14ac:dyDescent="0.25"/>
    <row r="153" ht="26.25" customHeight="1" thickBot="1" x14ac:dyDescent="0.25"/>
    <row r="154" ht="26.25" customHeight="1" thickBot="1" x14ac:dyDescent="0.25"/>
    <row r="155" ht="26.25" customHeight="1" thickBot="1" x14ac:dyDescent="0.25"/>
    <row r="156" ht="26.25" customHeight="1" thickBot="1" x14ac:dyDescent="0.25"/>
    <row r="157" ht="26.25" customHeight="1" thickBot="1" x14ac:dyDescent="0.25"/>
    <row r="158" ht="26.25" customHeight="1" thickBot="1" x14ac:dyDescent="0.25"/>
    <row r="159" ht="26.25" customHeight="1" thickBot="1" x14ac:dyDescent="0.25"/>
    <row r="160" ht="26.25" customHeight="1" thickBot="1" x14ac:dyDescent="0.25"/>
    <row r="161" ht="26.25" customHeight="1" thickBot="1" x14ac:dyDescent="0.25"/>
    <row r="162" ht="26.25" customHeight="1" thickBot="1" x14ac:dyDescent="0.25"/>
    <row r="163" ht="26.25" customHeight="1" thickBot="1" x14ac:dyDescent="0.25"/>
    <row r="164" ht="26.25" customHeight="1" thickBot="1" x14ac:dyDescent="0.25"/>
    <row r="165" ht="26.25" customHeight="1" thickBot="1" x14ac:dyDescent="0.25"/>
    <row r="166" ht="26.25" customHeight="1" thickBot="1" x14ac:dyDescent="0.25"/>
    <row r="167" ht="26.25" customHeight="1" thickBot="1" x14ac:dyDescent="0.25"/>
    <row r="168" ht="26.25" customHeight="1" thickBot="1" x14ac:dyDescent="0.25"/>
    <row r="169" ht="26.25" customHeight="1" thickBot="1" x14ac:dyDescent="0.25"/>
    <row r="170" ht="26.25" customHeight="1" thickBot="1" x14ac:dyDescent="0.25"/>
    <row r="171" ht="26.25" customHeight="1" thickBot="1" x14ac:dyDescent="0.25"/>
    <row r="172" ht="26.25" customHeight="1" thickBot="1" x14ac:dyDescent="0.25"/>
    <row r="173" ht="26.25" customHeight="1" thickBot="1" x14ac:dyDescent="0.25"/>
    <row r="174" ht="26.25" customHeight="1" thickBot="1" x14ac:dyDescent="0.25"/>
    <row r="175" ht="26.25" customHeight="1" thickBot="1" x14ac:dyDescent="0.25"/>
    <row r="176" ht="26.25" customHeight="1" thickBot="1" x14ac:dyDescent="0.25"/>
    <row r="177" ht="26.25" customHeight="1" thickBot="1" x14ac:dyDescent="0.25"/>
    <row r="178" ht="26.25" customHeight="1" thickBot="1" x14ac:dyDescent="0.25"/>
    <row r="179" ht="26.25" customHeight="1" thickBot="1" x14ac:dyDescent="0.25"/>
    <row r="180" ht="26.25" customHeight="1" thickBot="1" x14ac:dyDescent="0.25"/>
    <row r="181" ht="26.25" customHeight="1" thickBot="1" x14ac:dyDescent="0.25"/>
    <row r="182" ht="26.25" customHeight="1" thickBot="1" x14ac:dyDescent="0.25"/>
    <row r="183" ht="26.25" customHeight="1" thickBot="1" x14ac:dyDescent="0.25"/>
    <row r="184" ht="26.25" customHeight="1" thickBot="1" x14ac:dyDescent="0.25"/>
    <row r="185" ht="26.25" customHeight="1" thickBot="1" x14ac:dyDescent="0.25"/>
    <row r="186" ht="26.25" customHeight="1" thickBot="1" x14ac:dyDescent="0.25"/>
    <row r="187" ht="26.25" customHeight="1" thickBot="1" x14ac:dyDescent="0.25"/>
    <row r="188" ht="26.25" customHeight="1" thickBot="1" x14ac:dyDescent="0.25"/>
    <row r="189" ht="26.25" customHeight="1" thickBot="1" x14ac:dyDescent="0.25"/>
    <row r="190" ht="26.25" customHeight="1" thickBot="1" x14ac:dyDescent="0.25"/>
    <row r="191" ht="26.25" customHeight="1" thickBot="1" x14ac:dyDescent="0.25"/>
    <row r="192" ht="26.25" customHeight="1" thickBot="1" x14ac:dyDescent="0.25"/>
    <row r="193" ht="26.25" customHeight="1" thickBot="1" x14ac:dyDescent="0.25"/>
    <row r="194" ht="26.25" customHeight="1" thickBot="1" x14ac:dyDescent="0.25"/>
    <row r="195" ht="26.25" customHeight="1" thickBot="1" x14ac:dyDescent="0.25"/>
    <row r="196" ht="26.25" customHeight="1" thickBot="1" x14ac:dyDescent="0.25"/>
    <row r="197" ht="26.25" customHeight="1" thickBot="1" x14ac:dyDescent="0.25"/>
    <row r="198" ht="26.25" customHeight="1" thickBot="1" x14ac:dyDescent="0.25"/>
    <row r="199" ht="26.25" customHeight="1" thickBot="1" x14ac:dyDescent="0.25"/>
    <row r="200" ht="26.25" customHeight="1" thickBot="1" x14ac:dyDescent="0.25"/>
    <row r="201" ht="26.25" customHeight="1" thickBot="1" x14ac:dyDescent="0.25"/>
    <row r="202" ht="26.25" customHeight="1" thickBot="1" x14ac:dyDescent="0.25"/>
    <row r="203" ht="26.25" customHeight="1" thickBot="1" x14ac:dyDescent="0.25"/>
    <row r="204" ht="26.25" customHeight="1" thickBot="1" x14ac:dyDescent="0.25"/>
    <row r="205" ht="26.25" customHeight="1" thickBot="1" x14ac:dyDescent="0.25"/>
    <row r="206" ht="26.25" customHeight="1" thickBot="1" x14ac:dyDescent="0.25"/>
    <row r="207" ht="26.25" customHeight="1" thickBot="1" x14ac:dyDescent="0.25"/>
    <row r="208" ht="26.25" customHeight="1" thickBot="1" x14ac:dyDescent="0.25"/>
    <row r="209" ht="26.25" customHeight="1" thickBot="1" x14ac:dyDescent="0.25"/>
    <row r="210" ht="26.25" customHeight="1" thickBot="1" x14ac:dyDescent="0.25"/>
    <row r="211" ht="26.25" customHeight="1" thickBot="1" x14ac:dyDescent="0.25"/>
    <row r="212" ht="26.25" customHeight="1" thickBot="1" x14ac:dyDescent="0.25"/>
    <row r="213" ht="26.25" customHeight="1" thickBot="1" x14ac:dyDescent="0.25"/>
    <row r="214" ht="26.25" customHeight="1" thickBot="1" x14ac:dyDescent="0.25"/>
    <row r="215" ht="26.25" customHeight="1" thickBot="1" x14ac:dyDescent="0.25"/>
    <row r="216" ht="26.25" customHeight="1" thickBot="1" x14ac:dyDescent="0.25"/>
    <row r="217" ht="26.25" customHeight="1" thickBot="1" x14ac:dyDescent="0.25"/>
    <row r="218" ht="26.25" customHeight="1" thickBot="1" x14ac:dyDescent="0.25"/>
    <row r="219" ht="26.25" customHeight="1" thickBot="1" x14ac:dyDescent="0.25"/>
    <row r="220" ht="26.25" customHeight="1" thickBot="1" x14ac:dyDescent="0.25"/>
    <row r="221" ht="26.25" customHeight="1" thickBot="1" x14ac:dyDescent="0.25"/>
    <row r="222" ht="26.25" customHeight="1" thickBot="1" x14ac:dyDescent="0.25"/>
    <row r="223" ht="26.25" customHeight="1" thickBot="1" x14ac:dyDescent="0.25"/>
    <row r="224" ht="26.25" customHeight="1" thickBot="1" x14ac:dyDescent="0.25"/>
    <row r="225" ht="26.25" customHeight="1" thickBot="1" x14ac:dyDescent="0.25"/>
    <row r="226" ht="26.25" customHeight="1" thickBot="1" x14ac:dyDescent="0.25"/>
    <row r="227" ht="26.25" customHeight="1" thickBot="1" x14ac:dyDescent="0.25"/>
    <row r="228" ht="26.25" customHeight="1" thickBot="1" x14ac:dyDescent="0.25"/>
    <row r="229" ht="26.25" customHeight="1" thickBot="1" x14ac:dyDescent="0.25"/>
    <row r="230" ht="26.25" customHeight="1" thickBot="1" x14ac:dyDescent="0.25"/>
    <row r="231" ht="26.25" customHeight="1" thickBot="1" x14ac:dyDescent="0.25"/>
    <row r="232" ht="26.25" customHeight="1" thickBot="1" x14ac:dyDescent="0.25"/>
    <row r="233" ht="26.25" customHeight="1" thickBot="1" x14ac:dyDescent="0.25"/>
    <row r="234" ht="26.25" customHeight="1" thickBot="1" x14ac:dyDescent="0.25"/>
    <row r="235" ht="26.25" customHeight="1" thickBot="1" x14ac:dyDescent="0.25"/>
    <row r="236" ht="26.25" customHeight="1" thickBot="1" x14ac:dyDescent="0.25"/>
    <row r="237" ht="26.25" customHeight="1" thickBot="1" x14ac:dyDescent="0.25"/>
    <row r="238" ht="26.25" customHeight="1" thickBot="1" x14ac:dyDescent="0.25"/>
    <row r="239" ht="26.25" customHeight="1" thickBot="1" x14ac:dyDescent="0.25"/>
    <row r="240" ht="26.25" customHeight="1" thickBot="1" x14ac:dyDescent="0.25"/>
    <row r="241" ht="26.25" customHeight="1" thickBot="1" x14ac:dyDescent="0.25"/>
    <row r="242" ht="26.25" customHeight="1" thickBot="1" x14ac:dyDescent="0.25"/>
    <row r="243" ht="26.25" customHeight="1" thickBot="1" x14ac:dyDescent="0.25"/>
    <row r="244" ht="26.25" customHeight="1" thickBot="1" x14ac:dyDescent="0.25"/>
    <row r="245" ht="26.25" customHeight="1" thickBot="1" x14ac:dyDescent="0.25"/>
    <row r="246" ht="26.25" customHeight="1" thickBot="1" x14ac:dyDescent="0.25"/>
    <row r="247" ht="26.25" customHeight="1" thickBot="1" x14ac:dyDescent="0.25"/>
    <row r="248" ht="26.25" customHeight="1" thickBot="1" x14ac:dyDescent="0.25"/>
    <row r="249" ht="26.25" customHeight="1" thickBot="1" x14ac:dyDescent="0.25"/>
    <row r="250" ht="26.25" customHeight="1" thickBot="1" x14ac:dyDescent="0.25"/>
    <row r="251" ht="26.25" customHeight="1" thickBot="1" x14ac:dyDescent="0.25"/>
    <row r="252" ht="26.25" customHeight="1" thickBot="1" x14ac:dyDescent="0.25"/>
    <row r="253" ht="26.25" customHeight="1" thickBot="1" x14ac:dyDescent="0.25"/>
    <row r="254" ht="26.25" customHeight="1" thickBot="1" x14ac:dyDescent="0.25"/>
    <row r="255" ht="26.25" customHeight="1" thickBot="1" x14ac:dyDescent="0.25"/>
    <row r="256" ht="26.25" customHeight="1" thickBot="1" x14ac:dyDescent="0.25"/>
    <row r="257" ht="26.25" customHeight="1" thickBot="1" x14ac:dyDescent="0.25"/>
    <row r="258" ht="26.25" customHeight="1" thickBot="1" x14ac:dyDescent="0.25"/>
    <row r="259" ht="26.25" customHeight="1" thickBot="1" x14ac:dyDescent="0.25"/>
    <row r="260" ht="26.25" customHeight="1" thickBot="1" x14ac:dyDescent="0.25"/>
    <row r="261" ht="26.25" customHeight="1" thickBot="1" x14ac:dyDescent="0.25"/>
    <row r="262" ht="26.25" customHeight="1" thickBot="1" x14ac:dyDescent="0.25"/>
    <row r="263" ht="26.25" customHeight="1" thickBot="1" x14ac:dyDescent="0.25"/>
    <row r="264" ht="26.25" customHeight="1" thickBot="1" x14ac:dyDescent="0.25"/>
    <row r="265" ht="26.25" customHeight="1" thickBot="1" x14ac:dyDescent="0.25"/>
    <row r="266" ht="26.25" customHeight="1" thickBot="1" x14ac:dyDescent="0.25"/>
    <row r="267" ht="26.25" customHeight="1" thickBot="1" x14ac:dyDescent="0.25"/>
    <row r="268" ht="26.25" customHeight="1" thickBot="1" x14ac:dyDescent="0.25"/>
    <row r="269" ht="26.25" customHeight="1" thickBot="1" x14ac:dyDescent="0.25"/>
    <row r="270" ht="26.25" customHeight="1" thickBot="1" x14ac:dyDescent="0.25"/>
    <row r="271" ht="26.25" customHeight="1" thickBot="1" x14ac:dyDescent="0.25"/>
    <row r="272" ht="26.25" customHeight="1" thickBot="1" x14ac:dyDescent="0.25"/>
    <row r="273" ht="26.25" customHeight="1" thickBot="1" x14ac:dyDescent="0.25"/>
    <row r="274" ht="26.25" customHeight="1" thickBot="1" x14ac:dyDescent="0.25"/>
    <row r="275" ht="26.25" customHeight="1" thickBot="1" x14ac:dyDescent="0.25"/>
    <row r="276" ht="26.25" customHeight="1" thickBot="1" x14ac:dyDescent="0.25"/>
    <row r="277" ht="26.25" customHeight="1" thickBot="1" x14ac:dyDescent="0.25"/>
    <row r="278" ht="26.25" customHeight="1" thickBot="1" x14ac:dyDescent="0.25"/>
    <row r="279" ht="26.25" customHeight="1" thickBot="1" x14ac:dyDescent="0.25"/>
    <row r="280" ht="26.25" customHeight="1" thickBot="1" x14ac:dyDescent="0.25"/>
    <row r="281" ht="26.25" customHeight="1" thickBot="1" x14ac:dyDescent="0.25"/>
    <row r="282" ht="26.25" customHeight="1" thickBot="1" x14ac:dyDescent="0.25"/>
    <row r="283" ht="26.25" customHeight="1" thickBot="1" x14ac:dyDescent="0.25"/>
    <row r="284" ht="26.25" customHeight="1" thickBot="1" x14ac:dyDescent="0.25"/>
    <row r="285" ht="26.25" customHeight="1" thickBot="1" x14ac:dyDescent="0.25"/>
    <row r="286" ht="26.25" customHeight="1" thickBot="1" x14ac:dyDescent="0.25"/>
    <row r="287" ht="26.25" customHeight="1" thickBot="1" x14ac:dyDescent="0.25"/>
    <row r="288" ht="26.25" customHeight="1" thickBot="1" x14ac:dyDescent="0.25"/>
    <row r="289" ht="26.25" customHeight="1" thickBot="1" x14ac:dyDescent="0.25"/>
    <row r="290" ht="26.25" customHeight="1" thickBot="1" x14ac:dyDescent="0.25"/>
    <row r="291" ht="26.25" customHeight="1" thickBot="1" x14ac:dyDescent="0.25"/>
    <row r="292" ht="26.25" customHeight="1" thickBot="1" x14ac:dyDescent="0.25"/>
    <row r="293" ht="26.25" customHeight="1" thickBot="1" x14ac:dyDescent="0.25"/>
    <row r="294" ht="26.25" customHeight="1" thickBot="1" x14ac:dyDescent="0.25"/>
    <row r="295" ht="26.25" customHeight="1" thickBot="1" x14ac:dyDescent="0.25"/>
    <row r="296" ht="26.25" customHeight="1" thickBot="1" x14ac:dyDescent="0.25"/>
    <row r="297" ht="26.25" customHeight="1" thickBot="1" x14ac:dyDescent="0.25"/>
    <row r="298" ht="26.25" customHeight="1" thickBot="1" x14ac:dyDescent="0.25"/>
    <row r="299" ht="26.25" customHeight="1" thickBot="1" x14ac:dyDescent="0.25"/>
    <row r="300" ht="26.25" customHeight="1" thickBot="1" x14ac:dyDescent="0.25"/>
    <row r="301" ht="26.25" customHeight="1" thickBot="1" x14ac:dyDescent="0.25"/>
    <row r="302" ht="26.25" customHeight="1" thickBot="1" x14ac:dyDescent="0.25"/>
    <row r="303" ht="26.25" customHeight="1" thickBot="1" x14ac:dyDescent="0.25"/>
    <row r="304" ht="26.25" customHeight="1" thickBot="1" x14ac:dyDescent="0.25"/>
    <row r="305" ht="26.25" customHeight="1" thickBot="1" x14ac:dyDescent="0.25"/>
    <row r="306" ht="26.25" customHeight="1" thickBot="1" x14ac:dyDescent="0.25"/>
    <row r="307" ht="26.25" customHeight="1" thickBot="1" x14ac:dyDescent="0.25"/>
    <row r="308" ht="26.25" customHeight="1" thickBot="1" x14ac:dyDescent="0.25"/>
    <row r="309" ht="26.25" customHeight="1" thickBot="1" x14ac:dyDescent="0.25"/>
    <row r="310" ht="26.25" customHeight="1" thickBot="1" x14ac:dyDescent="0.25"/>
    <row r="311" ht="26.25" customHeight="1" thickBot="1" x14ac:dyDescent="0.25"/>
    <row r="312" ht="26.25" customHeight="1" thickBot="1" x14ac:dyDescent="0.25"/>
    <row r="313" ht="26.25" customHeight="1" thickBot="1" x14ac:dyDescent="0.25"/>
    <row r="314" ht="26.25" customHeight="1" thickBot="1" x14ac:dyDescent="0.25"/>
    <row r="315" ht="26.25" customHeight="1" thickBot="1" x14ac:dyDescent="0.25"/>
    <row r="316" ht="26.25" customHeight="1" thickBot="1" x14ac:dyDescent="0.25"/>
    <row r="317" ht="26.25" customHeight="1" thickBot="1" x14ac:dyDescent="0.25"/>
    <row r="318" ht="26.25" customHeight="1" thickBot="1" x14ac:dyDescent="0.25"/>
    <row r="319" ht="26.25" customHeight="1" thickBot="1" x14ac:dyDescent="0.25"/>
    <row r="320" ht="26.25" customHeight="1" thickBot="1" x14ac:dyDescent="0.25"/>
    <row r="321" ht="26.25" customHeight="1" thickBot="1" x14ac:dyDescent="0.25"/>
    <row r="322" ht="26.25" customHeight="1" thickBot="1" x14ac:dyDescent="0.25"/>
    <row r="323" ht="26.25" customHeight="1" thickBot="1" x14ac:dyDescent="0.25"/>
    <row r="324" ht="26.25" customHeight="1" thickBot="1" x14ac:dyDescent="0.25"/>
    <row r="325" ht="26.25" customHeight="1" thickBot="1" x14ac:dyDescent="0.25"/>
    <row r="326" ht="26.25" customHeight="1" thickBot="1" x14ac:dyDescent="0.25"/>
    <row r="327" ht="26.25" customHeight="1" thickBot="1" x14ac:dyDescent="0.25"/>
    <row r="328" ht="26.25" customHeight="1" thickBot="1" x14ac:dyDescent="0.25"/>
    <row r="329" ht="26.25" customHeight="1" thickBot="1" x14ac:dyDescent="0.25"/>
    <row r="330" ht="26.25" customHeight="1" thickBot="1" x14ac:dyDescent="0.25"/>
    <row r="331" ht="26.25" customHeight="1" thickBot="1" x14ac:dyDescent="0.25"/>
    <row r="332" ht="26.25" customHeight="1" thickBot="1" x14ac:dyDescent="0.25"/>
    <row r="333" ht="26.25" customHeight="1" thickBot="1" x14ac:dyDescent="0.25"/>
    <row r="334" ht="26.25" customHeight="1" thickBot="1" x14ac:dyDescent="0.25"/>
    <row r="335" ht="26.25" customHeight="1" thickBot="1" x14ac:dyDescent="0.25"/>
    <row r="336" ht="26.25" customHeight="1" thickBot="1" x14ac:dyDescent="0.25"/>
    <row r="337" ht="26.25" customHeight="1" thickBot="1" x14ac:dyDescent="0.25"/>
    <row r="338" ht="26.25" customHeight="1" thickBot="1" x14ac:dyDescent="0.25"/>
    <row r="339" ht="26.25" customHeight="1" thickBot="1" x14ac:dyDescent="0.25"/>
    <row r="340" ht="26.25" customHeight="1" thickBot="1" x14ac:dyDescent="0.25"/>
    <row r="341" ht="26.25" customHeight="1" thickBot="1" x14ac:dyDescent="0.25"/>
    <row r="342" ht="26.25" customHeight="1" thickBot="1" x14ac:dyDescent="0.25"/>
    <row r="343" ht="26.25" customHeight="1" thickBot="1" x14ac:dyDescent="0.25"/>
    <row r="344" ht="26.25" customHeight="1" thickBot="1" x14ac:dyDescent="0.25"/>
    <row r="345" ht="26.25" customHeight="1" thickBot="1" x14ac:dyDescent="0.25"/>
    <row r="346" ht="26.25" customHeight="1" thickBot="1" x14ac:dyDescent="0.25"/>
    <row r="347" ht="26.25" customHeight="1" thickBot="1" x14ac:dyDescent="0.25"/>
    <row r="348" ht="26.25" customHeight="1" thickBot="1" x14ac:dyDescent="0.25"/>
    <row r="349" ht="26.25" customHeight="1" thickBot="1" x14ac:dyDescent="0.25"/>
    <row r="350" ht="26.25" customHeight="1" thickBot="1" x14ac:dyDescent="0.25"/>
    <row r="351" ht="26.25" customHeight="1" thickBot="1" x14ac:dyDescent="0.25"/>
    <row r="352" ht="26.25" customHeight="1" thickBot="1" x14ac:dyDescent="0.25"/>
    <row r="353" ht="26.25" customHeight="1" thickBot="1" x14ac:dyDescent="0.25"/>
    <row r="354" ht="26.25" customHeight="1" thickBot="1" x14ac:dyDescent="0.25"/>
    <row r="355" ht="26.25" customHeight="1" thickBot="1" x14ac:dyDescent="0.25"/>
    <row r="356" ht="26.25" customHeight="1" thickBot="1" x14ac:dyDescent="0.25"/>
    <row r="357" ht="26.25" customHeight="1" thickBot="1" x14ac:dyDescent="0.25"/>
    <row r="358" ht="26.25" customHeight="1" thickBot="1" x14ac:dyDescent="0.25"/>
    <row r="359" ht="26.25" customHeight="1" thickBot="1" x14ac:dyDescent="0.25"/>
    <row r="360" ht="26.25" customHeight="1" thickBot="1" x14ac:dyDescent="0.25"/>
    <row r="361" ht="26.25" customHeight="1" thickBot="1" x14ac:dyDescent="0.25"/>
    <row r="362" ht="26.25" customHeight="1" thickBot="1" x14ac:dyDescent="0.25"/>
    <row r="363" ht="26.25" customHeight="1" thickBot="1" x14ac:dyDescent="0.25"/>
    <row r="364" ht="26.25" customHeight="1" thickBot="1" x14ac:dyDescent="0.25"/>
    <row r="365" ht="26.25" customHeight="1" thickBot="1" x14ac:dyDescent="0.25"/>
    <row r="366" ht="26.25" customHeight="1" thickBot="1" x14ac:dyDescent="0.25"/>
    <row r="367" ht="26.25" customHeight="1" thickBot="1" x14ac:dyDescent="0.25"/>
    <row r="368" ht="26.25" customHeight="1" thickBot="1" x14ac:dyDescent="0.25"/>
    <row r="369" ht="26.25" customHeight="1" thickBot="1" x14ac:dyDescent="0.25"/>
    <row r="370" ht="26.25" customHeight="1" thickBot="1" x14ac:dyDescent="0.25"/>
    <row r="371" ht="26.25" customHeight="1" thickBot="1" x14ac:dyDescent="0.25"/>
    <row r="372" ht="26.25" customHeight="1" thickBot="1" x14ac:dyDescent="0.25"/>
    <row r="373" ht="26.25" customHeight="1" thickBot="1" x14ac:dyDescent="0.25"/>
    <row r="374" ht="26.25" customHeight="1" thickBot="1" x14ac:dyDescent="0.25"/>
    <row r="375" ht="26.25" customHeight="1" thickBot="1" x14ac:dyDescent="0.25"/>
    <row r="376" ht="26.25" customHeight="1" thickBot="1" x14ac:dyDescent="0.25"/>
    <row r="377" ht="26.25" customHeight="1" thickBot="1" x14ac:dyDescent="0.25"/>
    <row r="378" ht="26.25" customHeight="1" thickBot="1" x14ac:dyDescent="0.25"/>
    <row r="379" ht="26.25" customHeight="1" thickBot="1" x14ac:dyDescent="0.25"/>
    <row r="380" ht="26.25" customHeight="1" thickBot="1" x14ac:dyDescent="0.25"/>
    <row r="381" ht="26.25" customHeight="1" thickBot="1" x14ac:dyDescent="0.25"/>
    <row r="382" ht="26.25" customHeight="1" thickBot="1" x14ac:dyDescent="0.25"/>
    <row r="383" ht="26.25" customHeight="1" thickBot="1" x14ac:dyDescent="0.25"/>
    <row r="384" ht="26.25" customHeight="1" thickBot="1" x14ac:dyDescent="0.25"/>
    <row r="385" ht="26.25" customHeight="1" thickBot="1" x14ac:dyDescent="0.25"/>
    <row r="386" ht="26.25" customHeight="1" thickBot="1" x14ac:dyDescent="0.25"/>
    <row r="387" ht="26.25" customHeight="1" thickBot="1" x14ac:dyDescent="0.25"/>
    <row r="388" ht="26.25" customHeight="1" thickBot="1" x14ac:dyDescent="0.25"/>
    <row r="389" ht="26.25" customHeight="1" thickBot="1" x14ac:dyDescent="0.25"/>
    <row r="390" ht="26.25" customHeight="1" thickBot="1" x14ac:dyDescent="0.25"/>
    <row r="391" ht="26.25" customHeight="1" thickBot="1" x14ac:dyDescent="0.25"/>
    <row r="392" ht="26.25" customHeight="1" thickBot="1" x14ac:dyDescent="0.25"/>
    <row r="393" ht="26.25" customHeight="1" thickBot="1" x14ac:dyDescent="0.25"/>
    <row r="394" ht="26.25" customHeight="1" thickBot="1" x14ac:dyDescent="0.25"/>
    <row r="395" ht="26.25" customHeight="1" thickBot="1" x14ac:dyDescent="0.25"/>
    <row r="396" ht="26.25" customHeight="1" thickBot="1" x14ac:dyDescent="0.25"/>
    <row r="397" ht="26.25" customHeight="1" thickBot="1" x14ac:dyDescent="0.25"/>
    <row r="398" ht="26.25" customHeight="1" thickBot="1" x14ac:dyDescent="0.25"/>
    <row r="399" ht="26.25" customHeight="1" thickBot="1" x14ac:dyDescent="0.25"/>
    <row r="400" ht="26.25" customHeight="1" thickBot="1" x14ac:dyDescent="0.25"/>
    <row r="401" ht="26.25" customHeight="1" thickBot="1" x14ac:dyDescent="0.25"/>
    <row r="402" ht="26.25" customHeight="1" thickBot="1" x14ac:dyDescent="0.25"/>
    <row r="403" ht="26.25" customHeight="1" thickBot="1" x14ac:dyDescent="0.25"/>
    <row r="404" ht="26.25" customHeight="1" thickBot="1" x14ac:dyDescent="0.25"/>
    <row r="405" ht="26.25" customHeight="1" thickBot="1" x14ac:dyDescent="0.25"/>
    <row r="406" ht="26.25" customHeight="1" thickBot="1" x14ac:dyDescent="0.25"/>
    <row r="407" ht="26.25" customHeight="1" thickBot="1" x14ac:dyDescent="0.25"/>
    <row r="408" ht="26.25" customHeight="1" thickBot="1" x14ac:dyDescent="0.25"/>
    <row r="409" ht="26.25" customHeight="1" thickBot="1" x14ac:dyDescent="0.25"/>
    <row r="410" ht="26.25" customHeight="1" thickBot="1" x14ac:dyDescent="0.25"/>
    <row r="411" ht="26.25" customHeight="1" thickBot="1" x14ac:dyDescent="0.25"/>
    <row r="412" ht="26.25" customHeight="1" thickBot="1" x14ac:dyDescent="0.25"/>
    <row r="413" ht="26.25" customHeight="1" thickBot="1" x14ac:dyDescent="0.25"/>
    <row r="414" ht="26.25" customHeight="1" thickBot="1" x14ac:dyDescent="0.25"/>
    <row r="415" ht="26.25" customHeight="1" thickBot="1" x14ac:dyDescent="0.25"/>
    <row r="416" ht="26.25" customHeight="1" thickBot="1" x14ac:dyDescent="0.25"/>
    <row r="417" ht="26.25" customHeight="1" thickBot="1" x14ac:dyDescent="0.25"/>
    <row r="418" ht="26.25" customHeight="1" thickBot="1" x14ac:dyDescent="0.25"/>
    <row r="419" ht="26.25" customHeight="1" thickBot="1" x14ac:dyDescent="0.25"/>
    <row r="420" ht="26.25" customHeight="1" thickBot="1" x14ac:dyDescent="0.25"/>
    <row r="421" ht="26.25" customHeight="1" thickBot="1" x14ac:dyDescent="0.25"/>
    <row r="422" ht="26.25" customHeight="1" thickBot="1" x14ac:dyDescent="0.25"/>
    <row r="423" ht="26.25" customHeight="1" thickBot="1" x14ac:dyDescent="0.25"/>
    <row r="424" ht="26.25" customHeight="1" thickBot="1" x14ac:dyDescent="0.25"/>
    <row r="425" ht="26.25" customHeight="1" thickBot="1" x14ac:dyDescent="0.25"/>
    <row r="426" ht="26.25" customHeight="1" thickBot="1" x14ac:dyDescent="0.25"/>
    <row r="427" ht="26.25" customHeight="1" thickBot="1" x14ac:dyDescent="0.25"/>
    <row r="428" ht="26.25" customHeight="1" thickBot="1" x14ac:dyDescent="0.25"/>
    <row r="429" ht="26.25" customHeight="1" thickBot="1" x14ac:dyDescent="0.25"/>
    <row r="430" ht="26.25" customHeight="1" thickBot="1" x14ac:dyDescent="0.25"/>
    <row r="431" ht="26.25" customHeight="1" thickBot="1" x14ac:dyDescent="0.25"/>
    <row r="432" ht="26.25" customHeight="1" thickBot="1" x14ac:dyDescent="0.25"/>
    <row r="433" ht="26.25" customHeight="1" thickBot="1" x14ac:dyDescent="0.25"/>
    <row r="434" ht="26.25" customHeight="1" thickBot="1" x14ac:dyDescent="0.25"/>
    <row r="435" ht="26.25" customHeight="1" thickBot="1" x14ac:dyDescent="0.25"/>
    <row r="436" ht="26.25" customHeight="1" thickBot="1" x14ac:dyDescent="0.25"/>
    <row r="437" ht="26.25" customHeight="1" thickBot="1" x14ac:dyDescent="0.25"/>
    <row r="438" ht="26.25" customHeight="1" thickBot="1" x14ac:dyDescent="0.25"/>
    <row r="439" ht="26.25" customHeight="1" thickBot="1" x14ac:dyDescent="0.25"/>
    <row r="440" ht="26.25" customHeight="1" thickBot="1" x14ac:dyDescent="0.25"/>
    <row r="441" ht="26.25" customHeight="1" thickBot="1" x14ac:dyDescent="0.25"/>
    <row r="442" ht="26.25" customHeight="1" thickBot="1" x14ac:dyDescent="0.25"/>
    <row r="443" ht="26.25" customHeight="1" thickBot="1" x14ac:dyDescent="0.25"/>
    <row r="444" ht="26.25" customHeight="1" thickBot="1" x14ac:dyDescent="0.25"/>
    <row r="445" ht="26.25" customHeight="1" thickBot="1" x14ac:dyDescent="0.25"/>
    <row r="446" ht="26.25" customHeight="1" thickBot="1" x14ac:dyDescent="0.25"/>
    <row r="447" ht="26.25" customHeight="1" thickBot="1" x14ac:dyDescent="0.25"/>
    <row r="448" ht="26.25" customHeight="1" thickBot="1" x14ac:dyDescent="0.25"/>
    <row r="449" ht="26.25" customHeight="1" thickBot="1" x14ac:dyDescent="0.25"/>
    <row r="450" ht="26.25" customHeight="1" thickBot="1" x14ac:dyDescent="0.25"/>
    <row r="451" ht="26.25" customHeight="1" thickBot="1" x14ac:dyDescent="0.25"/>
    <row r="452" ht="26.25" customHeight="1" thickBot="1" x14ac:dyDescent="0.25"/>
    <row r="453" ht="26.25" customHeight="1" thickBot="1" x14ac:dyDescent="0.25"/>
    <row r="454" ht="26.25" customHeight="1" thickBot="1" x14ac:dyDescent="0.25"/>
    <row r="455" ht="26.25" customHeight="1" thickBot="1" x14ac:dyDescent="0.25"/>
    <row r="456" ht="26.25" customHeight="1" thickBot="1" x14ac:dyDescent="0.25"/>
    <row r="457" ht="26.25" customHeight="1" thickBot="1" x14ac:dyDescent="0.25"/>
    <row r="458" ht="26.25" customHeight="1" thickBot="1" x14ac:dyDescent="0.25"/>
    <row r="459" ht="26.25" customHeight="1" thickBot="1" x14ac:dyDescent="0.25"/>
    <row r="460" ht="26.25" customHeight="1" thickBot="1" x14ac:dyDescent="0.25"/>
    <row r="461" ht="26.25" customHeight="1" thickBot="1" x14ac:dyDescent="0.25"/>
    <row r="462" ht="26.25" customHeight="1" thickBot="1" x14ac:dyDescent="0.25"/>
    <row r="463" ht="26.25" customHeight="1" thickBot="1" x14ac:dyDescent="0.25"/>
    <row r="464" ht="26.25" customHeight="1" thickBot="1" x14ac:dyDescent="0.25"/>
    <row r="465" ht="26.25" customHeight="1" thickBot="1" x14ac:dyDescent="0.25"/>
    <row r="466" ht="26.25" customHeight="1" thickBot="1" x14ac:dyDescent="0.25"/>
    <row r="467" ht="26.25" customHeight="1" thickBot="1" x14ac:dyDescent="0.25"/>
    <row r="468" ht="26.25" customHeight="1" thickBot="1" x14ac:dyDescent="0.25"/>
    <row r="469" ht="26.25" customHeight="1" thickBot="1" x14ac:dyDescent="0.25"/>
    <row r="470" ht="26.25" customHeight="1" thickBot="1" x14ac:dyDescent="0.25"/>
    <row r="471" ht="26.25" customHeight="1" thickBot="1" x14ac:dyDescent="0.25"/>
    <row r="472" ht="26.25" customHeight="1" thickBot="1" x14ac:dyDescent="0.25"/>
    <row r="473" ht="26.25" customHeight="1" thickBot="1" x14ac:dyDescent="0.25"/>
    <row r="474" ht="26.25" customHeight="1" thickBot="1" x14ac:dyDescent="0.25"/>
    <row r="475" ht="26.25" customHeight="1" thickBot="1" x14ac:dyDescent="0.25"/>
    <row r="476" ht="26.25" customHeight="1" thickBot="1" x14ac:dyDescent="0.25"/>
    <row r="477" ht="26.25" customHeight="1" thickBot="1" x14ac:dyDescent="0.25"/>
    <row r="478" ht="26.25" customHeight="1" thickBot="1" x14ac:dyDescent="0.25"/>
    <row r="479" ht="26.25" customHeight="1" thickBot="1" x14ac:dyDescent="0.25"/>
    <row r="480" ht="26.25" customHeight="1" thickBot="1" x14ac:dyDescent="0.25"/>
    <row r="481" ht="26.25" customHeight="1" thickBot="1" x14ac:dyDescent="0.25"/>
    <row r="482" ht="26.25" customHeight="1" thickBot="1" x14ac:dyDescent="0.25"/>
    <row r="483" ht="26.25" customHeight="1" thickBot="1" x14ac:dyDescent="0.25"/>
    <row r="484" ht="26.25" customHeight="1" thickBot="1" x14ac:dyDescent="0.25"/>
    <row r="485" ht="26.25" customHeight="1" thickBot="1" x14ac:dyDescent="0.25"/>
    <row r="486" ht="26.25" customHeight="1" thickBot="1" x14ac:dyDescent="0.25"/>
    <row r="487" ht="26.25" customHeight="1" thickBot="1" x14ac:dyDescent="0.25"/>
    <row r="488" ht="26.25" customHeight="1" thickBot="1" x14ac:dyDescent="0.25"/>
    <row r="489" ht="26.25" customHeight="1" thickBot="1" x14ac:dyDescent="0.25"/>
    <row r="490" ht="26.25" customHeight="1" thickBot="1" x14ac:dyDescent="0.25"/>
    <row r="491" ht="26.25" customHeight="1" thickBot="1" x14ac:dyDescent="0.25"/>
    <row r="492" ht="26.25" customHeight="1" thickBot="1" x14ac:dyDescent="0.25"/>
    <row r="493" ht="26.25" customHeight="1" thickBot="1" x14ac:dyDescent="0.25"/>
    <row r="494" ht="26.25" customHeight="1" thickBot="1" x14ac:dyDescent="0.25"/>
    <row r="495" ht="26.25" customHeight="1" thickBot="1" x14ac:dyDescent="0.25"/>
    <row r="496" ht="26.25" customHeight="1" thickBot="1" x14ac:dyDescent="0.25"/>
    <row r="497" ht="26.25" customHeight="1" thickBot="1" x14ac:dyDescent="0.25"/>
    <row r="498" ht="26.25" customHeight="1" thickBot="1" x14ac:dyDescent="0.25"/>
    <row r="499" ht="26.25" customHeight="1" thickBot="1" x14ac:dyDescent="0.25"/>
    <row r="500" ht="26.25" customHeight="1" thickBot="1" x14ac:dyDescent="0.25"/>
    <row r="501" ht="26.25" customHeight="1" thickBot="1" x14ac:dyDescent="0.25"/>
    <row r="502" ht="26.25" customHeight="1" thickBot="1" x14ac:dyDescent="0.25"/>
    <row r="503" ht="26.25" customHeight="1" thickBot="1" x14ac:dyDescent="0.25"/>
    <row r="504" ht="26.25" customHeight="1" thickBot="1" x14ac:dyDescent="0.25"/>
    <row r="505" ht="26.25" customHeight="1" thickBot="1" x14ac:dyDescent="0.25"/>
    <row r="506" ht="26.25" customHeight="1" thickBot="1" x14ac:dyDescent="0.25"/>
    <row r="507" ht="26.25" customHeight="1" thickBot="1" x14ac:dyDescent="0.25"/>
    <row r="508" ht="26.25" customHeight="1" thickBot="1" x14ac:dyDescent="0.25"/>
    <row r="509" ht="26.25" customHeight="1" thickBot="1" x14ac:dyDescent="0.25"/>
    <row r="510" ht="26.25" customHeight="1" thickBot="1" x14ac:dyDescent="0.25"/>
    <row r="511" ht="26.25" customHeight="1" thickBot="1" x14ac:dyDescent="0.25"/>
    <row r="512" ht="26.25" customHeight="1" thickBot="1" x14ac:dyDescent="0.25"/>
    <row r="513" ht="26.25" customHeight="1" thickBot="1" x14ac:dyDescent="0.25"/>
    <row r="514" ht="26.25" customHeight="1" thickBot="1" x14ac:dyDescent="0.25"/>
    <row r="515" ht="26.25" customHeight="1" thickBot="1" x14ac:dyDescent="0.25"/>
    <row r="516" ht="26.25" customHeight="1" thickBot="1" x14ac:dyDescent="0.25"/>
    <row r="517" ht="26.25" customHeight="1" thickBot="1" x14ac:dyDescent="0.25"/>
    <row r="518" ht="26.25" customHeight="1" thickBot="1" x14ac:dyDescent="0.25"/>
    <row r="519" ht="26.25" customHeight="1" thickBot="1" x14ac:dyDescent="0.25"/>
    <row r="520" ht="26.25" customHeight="1" thickBot="1" x14ac:dyDescent="0.25"/>
    <row r="521" ht="26.25" customHeight="1" thickBot="1" x14ac:dyDescent="0.25"/>
    <row r="522" ht="26.25" customHeight="1" thickBot="1" x14ac:dyDescent="0.25"/>
    <row r="523" ht="26.25" customHeight="1" thickBot="1" x14ac:dyDescent="0.25"/>
    <row r="524" ht="26.25" customHeight="1" thickBot="1" x14ac:dyDescent="0.25"/>
    <row r="525" ht="26.25" customHeight="1" thickBot="1" x14ac:dyDescent="0.25"/>
    <row r="526" ht="26.25" customHeight="1" thickBot="1" x14ac:dyDescent="0.25"/>
    <row r="527" ht="26.25" customHeight="1" thickBot="1" x14ac:dyDescent="0.25"/>
    <row r="528" ht="26.25" customHeight="1" thickBot="1" x14ac:dyDescent="0.25"/>
    <row r="529" ht="26.25" customHeight="1" thickBot="1" x14ac:dyDescent="0.25"/>
    <row r="530" ht="26.25" customHeight="1" thickBot="1" x14ac:dyDescent="0.25"/>
    <row r="531" ht="26.25" customHeight="1" thickBot="1" x14ac:dyDescent="0.25"/>
    <row r="532" ht="26.25" customHeight="1" thickBot="1" x14ac:dyDescent="0.25"/>
    <row r="533" ht="26.25" customHeight="1" thickBot="1" x14ac:dyDescent="0.25"/>
    <row r="534" ht="26.25" customHeight="1" thickBot="1" x14ac:dyDescent="0.25"/>
    <row r="535" ht="26.25" customHeight="1" thickBot="1" x14ac:dyDescent="0.25"/>
    <row r="536" ht="26.25" customHeight="1" thickBot="1" x14ac:dyDescent="0.25"/>
    <row r="537" ht="26.25" customHeight="1" thickBot="1" x14ac:dyDescent="0.25"/>
    <row r="538" ht="26.25" customHeight="1" thickBot="1" x14ac:dyDescent="0.25"/>
    <row r="539" ht="26.25" customHeight="1" thickBot="1" x14ac:dyDescent="0.25"/>
    <row r="540" ht="26.25" customHeight="1" thickBot="1" x14ac:dyDescent="0.25"/>
    <row r="541" ht="26.25" customHeight="1" thickBot="1" x14ac:dyDescent="0.25"/>
    <row r="542" ht="26.25" customHeight="1" thickBot="1" x14ac:dyDescent="0.25"/>
    <row r="543" ht="26.25" customHeight="1" thickBot="1" x14ac:dyDescent="0.25"/>
    <row r="544" ht="26.25" customHeight="1" thickBot="1" x14ac:dyDescent="0.25"/>
    <row r="545" ht="26.25" customHeight="1" thickBot="1" x14ac:dyDescent="0.25"/>
    <row r="546" ht="26.25" customHeight="1" thickBot="1" x14ac:dyDescent="0.25"/>
    <row r="547" ht="26.25" customHeight="1" thickBot="1" x14ac:dyDescent="0.25"/>
    <row r="548" ht="26.25" customHeight="1" thickBot="1" x14ac:dyDescent="0.25"/>
    <row r="549" ht="26.25" customHeight="1" thickBot="1" x14ac:dyDescent="0.25"/>
    <row r="550" ht="26.25" customHeight="1" thickBot="1" x14ac:dyDescent="0.25"/>
    <row r="551" ht="26.25" customHeight="1" thickBot="1" x14ac:dyDescent="0.25"/>
    <row r="552" ht="26.25" customHeight="1" thickBot="1" x14ac:dyDescent="0.25"/>
    <row r="553" ht="26.25" customHeight="1" thickBot="1" x14ac:dyDescent="0.25"/>
    <row r="554" ht="26.25" customHeight="1" thickBot="1" x14ac:dyDescent="0.25"/>
    <row r="555" ht="26.25" customHeight="1" thickBot="1" x14ac:dyDescent="0.25"/>
    <row r="556" ht="26.25" customHeight="1" thickBot="1" x14ac:dyDescent="0.25"/>
    <row r="557" ht="26.25" customHeight="1" thickBot="1" x14ac:dyDescent="0.25"/>
    <row r="558" ht="26.25" customHeight="1" thickBot="1" x14ac:dyDescent="0.25"/>
    <row r="559" ht="26.25" customHeight="1" thickBot="1" x14ac:dyDescent="0.25"/>
    <row r="560" ht="26.25" customHeight="1" thickBot="1" x14ac:dyDescent="0.25"/>
    <row r="561" ht="26.25" customHeight="1" thickBot="1" x14ac:dyDescent="0.25"/>
    <row r="562" ht="26.25" customHeight="1" thickBot="1" x14ac:dyDescent="0.25"/>
    <row r="563" ht="26.25" customHeight="1" thickBot="1" x14ac:dyDescent="0.25"/>
    <row r="564" ht="26.25" customHeight="1" thickBot="1" x14ac:dyDescent="0.25"/>
    <row r="565" ht="26.25" customHeight="1" thickBot="1" x14ac:dyDescent="0.25"/>
    <row r="566" ht="26.25" customHeight="1" thickBot="1" x14ac:dyDescent="0.25"/>
    <row r="567" ht="26.25" customHeight="1" thickBot="1" x14ac:dyDescent="0.25"/>
    <row r="568" ht="26.25" customHeight="1" thickBot="1" x14ac:dyDescent="0.25"/>
    <row r="569" ht="26.25" customHeight="1" thickBot="1" x14ac:dyDescent="0.25"/>
    <row r="570" ht="26.25" customHeight="1" thickBot="1" x14ac:dyDescent="0.25"/>
    <row r="571" ht="26.25" customHeight="1" thickBot="1" x14ac:dyDescent="0.25"/>
    <row r="572" ht="26.25" customHeight="1" thickBot="1" x14ac:dyDescent="0.25"/>
    <row r="573" ht="26.25" customHeight="1" thickBot="1" x14ac:dyDescent="0.25"/>
    <row r="574" ht="26.25" customHeight="1" thickBot="1" x14ac:dyDescent="0.25"/>
    <row r="575" ht="26.25" customHeight="1" thickBot="1" x14ac:dyDescent="0.25"/>
    <row r="576" ht="26.25" customHeight="1" thickBot="1" x14ac:dyDescent="0.25"/>
    <row r="577" ht="26.25" customHeight="1" thickBot="1" x14ac:dyDescent="0.25"/>
    <row r="578" ht="26.25" customHeight="1" thickBot="1" x14ac:dyDescent="0.25"/>
    <row r="579" ht="26.25" customHeight="1" thickBot="1" x14ac:dyDescent="0.25"/>
    <row r="580" ht="26.25" customHeight="1" thickBot="1" x14ac:dyDescent="0.25"/>
    <row r="581" ht="26.25" customHeight="1" thickBot="1" x14ac:dyDescent="0.25"/>
    <row r="582" ht="26.25" customHeight="1" thickBot="1" x14ac:dyDescent="0.25"/>
    <row r="583" ht="26.25" customHeight="1" thickBot="1" x14ac:dyDescent="0.25"/>
    <row r="584" ht="26.25" customHeight="1" thickBot="1" x14ac:dyDescent="0.25"/>
    <row r="585" ht="26.25" customHeight="1" thickBot="1" x14ac:dyDescent="0.25"/>
    <row r="586" ht="26.25" customHeight="1" thickBot="1" x14ac:dyDescent="0.25"/>
    <row r="587" ht="26.25" customHeight="1" thickBot="1" x14ac:dyDescent="0.25"/>
    <row r="588" ht="26.25" customHeight="1" thickBot="1" x14ac:dyDescent="0.25"/>
    <row r="589" ht="26.25" customHeight="1" thickBot="1" x14ac:dyDescent="0.25"/>
    <row r="590" ht="26.25" customHeight="1" thickBot="1" x14ac:dyDescent="0.25"/>
    <row r="591" ht="26.25" customHeight="1" thickBot="1" x14ac:dyDescent="0.25"/>
    <row r="592" ht="26.25" customHeight="1" thickBot="1" x14ac:dyDescent="0.25"/>
    <row r="593" ht="26.25" customHeight="1" thickBot="1" x14ac:dyDescent="0.25"/>
    <row r="594" ht="26.25" customHeight="1" thickBot="1" x14ac:dyDescent="0.25"/>
    <row r="595" ht="26.25" customHeight="1" thickBot="1" x14ac:dyDescent="0.25"/>
    <row r="596" ht="26.25" customHeight="1" thickBot="1" x14ac:dyDescent="0.25"/>
    <row r="597" ht="26.25" customHeight="1" thickBot="1" x14ac:dyDescent="0.25"/>
    <row r="598" ht="26.25" customHeight="1" thickBot="1" x14ac:dyDescent="0.25"/>
    <row r="599" ht="26.25" customHeight="1" thickBot="1" x14ac:dyDescent="0.25"/>
    <row r="600" ht="26.25" customHeight="1" thickBot="1" x14ac:dyDescent="0.25"/>
    <row r="601" ht="26.25" customHeight="1" thickBot="1" x14ac:dyDescent="0.25"/>
    <row r="602" ht="26.25" customHeight="1" thickBot="1" x14ac:dyDescent="0.25"/>
    <row r="603" ht="26.25" customHeight="1" thickBot="1" x14ac:dyDescent="0.25"/>
    <row r="604" ht="26.25" customHeight="1" thickBot="1" x14ac:dyDescent="0.25"/>
    <row r="605" ht="26.25" customHeight="1" thickBot="1" x14ac:dyDescent="0.25"/>
    <row r="606" ht="26.25" customHeight="1" thickBot="1" x14ac:dyDescent="0.25"/>
    <row r="607" ht="26.25" customHeight="1" thickBot="1" x14ac:dyDescent="0.25"/>
    <row r="608" ht="26.25" customHeight="1" thickBot="1" x14ac:dyDescent="0.25"/>
    <row r="609" ht="26.25" customHeight="1" thickBot="1" x14ac:dyDescent="0.25"/>
    <row r="610" ht="26.25" customHeight="1" thickBot="1" x14ac:dyDescent="0.25"/>
    <row r="611" ht="26.25" customHeight="1" thickBot="1" x14ac:dyDescent="0.25"/>
    <row r="612" ht="26.25" customHeight="1" thickBot="1" x14ac:dyDescent="0.25"/>
    <row r="613" ht="26.25" customHeight="1" thickBot="1" x14ac:dyDescent="0.25"/>
    <row r="614" ht="26.25" customHeight="1" thickBot="1" x14ac:dyDescent="0.25"/>
    <row r="615" ht="26.25" customHeight="1" thickBot="1" x14ac:dyDescent="0.25"/>
    <row r="616" ht="26.25" customHeight="1" thickBot="1" x14ac:dyDescent="0.25"/>
    <row r="617" ht="26.25" customHeight="1" thickBot="1" x14ac:dyDescent="0.25"/>
    <row r="618" ht="26.25" customHeight="1" thickBot="1" x14ac:dyDescent="0.25"/>
    <row r="619" ht="26.25" customHeight="1" thickBot="1" x14ac:dyDescent="0.25"/>
    <row r="620" ht="26.25" customHeight="1" thickBot="1" x14ac:dyDescent="0.25"/>
    <row r="621" ht="26.25" customHeight="1" thickBot="1" x14ac:dyDescent="0.25"/>
    <row r="622" ht="26.25" customHeight="1" thickBot="1" x14ac:dyDescent="0.25"/>
    <row r="623" ht="26.25" customHeight="1" thickBot="1" x14ac:dyDescent="0.25"/>
    <row r="624" ht="26.25" customHeight="1" thickBot="1" x14ac:dyDescent="0.25"/>
    <row r="625" ht="26.25" customHeight="1" thickBot="1" x14ac:dyDescent="0.25"/>
    <row r="626" ht="26.25" customHeight="1" thickBot="1" x14ac:dyDescent="0.25"/>
    <row r="627" ht="26.25" customHeight="1" thickBot="1" x14ac:dyDescent="0.25"/>
    <row r="628" ht="26.25" customHeight="1" thickBot="1" x14ac:dyDescent="0.25"/>
    <row r="629" ht="26.25" customHeight="1" thickBot="1" x14ac:dyDescent="0.25"/>
    <row r="630" ht="26.25" customHeight="1" thickBot="1" x14ac:dyDescent="0.25"/>
    <row r="631" ht="26.25" customHeight="1" thickBot="1" x14ac:dyDescent="0.25"/>
    <row r="632" ht="26.25" customHeight="1" thickBot="1" x14ac:dyDescent="0.25"/>
    <row r="633" ht="26.25" customHeight="1" thickBot="1" x14ac:dyDescent="0.25"/>
    <row r="634" ht="26.25" customHeight="1" thickBot="1" x14ac:dyDescent="0.25"/>
    <row r="635" ht="26.25" customHeight="1" thickBot="1" x14ac:dyDescent="0.25"/>
    <row r="636" ht="26.25" customHeight="1" thickBot="1" x14ac:dyDescent="0.25"/>
    <row r="637" ht="26.25" customHeight="1" thickBot="1" x14ac:dyDescent="0.25"/>
    <row r="638" ht="26.25" customHeight="1" thickBot="1" x14ac:dyDescent="0.25"/>
    <row r="639" ht="26.25" customHeight="1" thickBot="1" x14ac:dyDescent="0.25"/>
    <row r="640" ht="26.25" customHeight="1" thickBot="1" x14ac:dyDescent="0.25"/>
    <row r="641" ht="26.25" customHeight="1" thickBot="1" x14ac:dyDescent="0.25"/>
    <row r="642" ht="26.25" customHeight="1" thickBot="1" x14ac:dyDescent="0.25"/>
    <row r="643" ht="26.25" customHeight="1" thickBot="1" x14ac:dyDescent="0.25"/>
    <row r="644" ht="26.25" customHeight="1" thickBot="1" x14ac:dyDescent="0.25"/>
    <row r="645" ht="26.25" customHeight="1" thickBot="1" x14ac:dyDescent="0.25"/>
    <row r="646" ht="26.25" customHeight="1" thickBot="1" x14ac:dyDescent="0.25"/>
    <row r="647" ht="26.25" customHeight="1" thickBot="1" x14ac:dyDescent="0.25"/>
    <row r="648" ht="26.25" customHeight="1" thickBot="1" x14ac:dyDescent="0.25"/>
    <row r="649" ht="26.25" customHeight="1" thickBot="1" x14ac:dyDescent="0.25"/>
    <row r="650" ht="26.25" customHeight="1" thickBot="1" x14ac:dyDescent="0.25"/>
    <row r="651" ht="26.25" customHeight="1" thickBot="1" x14ac:dyDescent="0.25"/>
    <row r="652" ht="26.25" customHeight="1" thickBot="1" x14ac:dyDescent="0.25"/>
    <row r="653" ht="26.25" customHeight="1" thickBot="1" x14ac:dyDescent="0.25"/>
    <row r="654" ht="26.25" customHeight="1" thickBot="1" x14ac:dyDescent="0.25"/>
    <row r="655" ht="26.25" customHeight="1" thickBot="1" x14ac:dyDescent="0.25"/>
    <row r="656" ht="26.25" customHeight="1" thickBot="1" x14ac:dyDescent="0.25"/>
    <row r="657" ht="26.25" customHeight="1" thickBot="1" x14ac:dyDescent="0.25"/>
    <row r="658" ht="26.25" customHeight="1" thickBot="1" x14ac:dyDescent="0.25"/>
    <row r="659" ht="26.25" customHeight="1" thickBot="1" x14ac:dyDescent="0.25"/>
    <row r="660" ht="26.25" customHeight="1" thickBot="1" x14ac:dyDescent="0.25"/>
    <row r="661" ht="26.25" customHeight="1" thickBot="1" x14ac:dyDescent="0.25"/>
    <row r="662" ht="26.25" customHeight="1" thickBot="1" x14ac:dyDescent="0.25"/>
    <row r="663" ht="26.25" customHeight="1" thickBot="1" x14ac:dyDescent="0.25"/>
    <row r="664" ht="26.25" customHeight="1" thickBot="1" x14ac:dyDescent="0.25"/>
    <row r="665" ht="26.25" customHeight="1" thickBot="1" x14ac:dyDescent="0.25"/>
    <row r="666" ht="26.25" customHeight="1" thickBot="1" x14ac:dyDescent="0.25"/>
    <row r="667" ht="26.25" customHeight="1" thickBot="1" x14ac:dyDescent="0.25"/>
    <row r="668" ht="26.25" customHeight="1" thickBot="1" x14ac:dyDescent="0.25"/>
    <row r="669" ht="26.25" customHeight="1" thickBot="1" x14ac:dyDescent="0.25"/>
    <row r="670" ht="26.25" customHeight="1" thickBot="1" x14ac:dyDescent="0.25"/>
    <row r="671" ht="26.25" customHeight="1" thickBot="1" x14ac:dyDescent="0.25"/>
    <row r="672" ht="26.25" customHeight="1" thickBot="1" x14ac:dyDescent="0.25"/>
    <row r="673" ht="26.25" customHeight="1" thickBot="1" x14ac:dyDescent="0.25"/>
    <row r="674" ht="26.25" customHeight="1" thickBot="1" x14ac:dyDescent="0.25"/>
    <row r="675" ht="26.25" customHeight="1" thickBot="1" x14ac:dyDescent="0.25"/>
    <row r="676" ht="26.25" customHeight="1" thickBot="1" x14ac:dyDescent="0.25"/>
    <row r="677" ht="26.25" customHeight="1" thickBot="1" x14ac:dyDescent="0.25"/>
    <row r="678" ht="26.25" customHeight="1" thickBot="1" x14ac:dyDescent="0.25"/>
    <row r="679" ht="26.25" customHeight="1" thickBot="1" x14ac:dyDescent="0.25"/>
    <row r="680" ht="26.25" customHeight="1" thickBot="1" x14ac:dyDescent="0.25"/>
    <row r="681" ht="26.25" customHeight="1" thickBot="1" x14ac:dyDescent="0.25"/>
    <row r="682" ht="26.25" customHeight="1" thickBot="1" x14ac:dyDescent="0.25"/>
    <row r="683" ht="26.25" customHeight="1" thickBot="1" x14ac:dyDescent="0.25"/>
    <row r="684" ht="26.25" customHeight="1" thickBot="1" x14ac:dyDescent="0.25"/>
    <row r="685" ht="26.25" customHeight="1" thickBot="1" x14ac:dyDescent="0.25"/>
    <row r="686" ht="26.25" customHeight="1" thickBot="1" x14ac:dyDescent="0.25"/>
    <row r="687" ht="26.25" customHeight="1" thickBot="1" x14ac:dyDescent="0.25"/>
    <row r="688" ht="26.25" customHeight="1" thickBot="1" x14ac:dyDescent="0.25"/>
    <row r="689" ht="26.25" customHeight="1" thickBot="1" x14ac:dyDescent="0.25"/>
    <row r="690" ht="26.25" customHeight="1" thickBot="1" x14ac:dyDescent="0.25"/>
    <row r="691" ht="26.25" customHeight="1" thickBot="1" x14ac:dyDescent="0.25"/>
    <row r="692" ht="26.25" customHeight="1" thickBot="1" x14ac:dyDescent="0.25"/>
    <row r="693" ht="26.25" customHeight="1" thickBot="1" x14ac:dyDescent="0.25"/>
    <row r="694" ht="26.25" customHeight="1" thickBot="1" x14ac:dyDescent="0.25"/>
    <row r="695" ht="26.25" customHeight="1" thickBot="1" x14ac:dyDescent="0.25"/>
    <row r="696" ht="26.25" customHeight="1" thickBot="1" x14ac:dyDescent="0.25"/>
    <row r="697" ht="26.25" customHeight="1" thickBot="1" x14ac:dyDescent="0.25"/>
    <row r="698" ht="26.25" customHeight="1" thickBot="1" x14ac:dyDescent="0.25"/>
    <row r="699" ht="26.25" customHeight="1" thickBot="1" x14ac:dyDescent="0.25"/>
    <row r="700" ht="26.25" customHeight="1" thickBot="1" x14ac:dyDescent="0.25"/>
    <row r="701" ht="26.25" customHeight="1" thickBot="1" x14ac:dyDescent="0.25"/>
    <row r="702" ht="26.25" customHeight="1" thickBot="1" x14ac:dyDescent="0.25"/>
    <row r="703" ht="26.25" customHeight="1" thickBot="1" x14ac:dyDescent="0.25"/>
    <row r="704" ht="26.25" customHeight="1" thickBot="1" x14ac:dyDescent="0.25"/>
    <row r="705" ht="26.25" customHeight="1" thickBot="1" x14ac:dyDescent="0.25"/>
    <row r="706" ht="26.25" customHeight="1" thickBot="1" x14ac:dyDescent="0.25"/>
    <row r="707" ht="26.25" customHeight="1" thickBot="1" x14ac:dyDescent="0.25"/>
    <row r="708" ht="26.25" customHeight="1" thickBot="1" x14ac:dyDescent="0.25"/>
    <row r="709" ht="26.25" customHeight="1" thickBot="1" x14ac:dyDescent="0.25"/>
    <row r="710" ht="26.25" customHeight="1" thickBot="1" x14ac:dyDescent="0.25"/>
    <row r="711" ht="26.25" customHeight="1" thickBot="1" x14ac:dyDescent="0.25"/>
    <row r="712" ht="26.25" customHeight="1" thickBot="1" x14ac:dyDescent="0.25"/>
    <row r="713" ht="26.25" customHeight="1" thickBot="1" x14ac:dyDescent="0.25"/>
    <row r="714" ht="26.25" customHeight="1" thickBot="1" x14ac:dyDescent="0.25"/>
    <row r="715" ht="26.25" customHeight="1" thickBot="1" x14ac:dyDescent="0.25"/>
    <row r="716" ht="26.25" customHeight="1" thickBot="1" x14ac:dyDescent="0.25"/>
    <row r="717" ht="26.25" customHeight="1" thickBot="1" x14ac:dyDescent="0.25"/>
    <row r="718" ht="26.25" customHeight="1" thickBot="1" x14ac:dyDescent="0.25"/>
    <row r="719" ht="26.25" customHeight="1" thickBot="1" x14ac:dyDescent="0.25"/>
    <row r="720" ht="26.25" customHeight="1" thickBot="1" x14ac:dyDescent="0.25"/>
    <row r="721" ht="26.25" customHeight="1" thickBot="1" x14ac:dyDescent="0.25"/>
    <row r="722" ht="26.25" customHeight="1" thickBot="1" x14ac:dyDescent="0.25"/>
    <row r="723" ht="26.25" customHeight="1" thickBot="1" x14ac:dyDescent="0.25"/>
    <row r="724" ht="26.25" customHeight="1" thickBot="1" x14ac:dyDescent="0.25"/>
    <row r="725" ht="26.25" customHeight="1" thickBot="1" x14ac:dyDescent="0.25"/>
    <row r="726" ht="26.25" customHeight="1" thickBot="1" x14ac:dyDescent="0.25"/>
    <row r="727" ht="26.25" customHeight="1" thickBot="1" x14ac:dyDescent="0.25"/>
    <row r="728" ht="26.25" customHeight="1" thickBot="1" x14ac:dyDescent="0.25"/>
    <row r="729" ht="26.25" customHeight="1" thickBot="1" x14ac:dyDescent="0.25"/>
    <row r="730" ht="26.25" customHeight="1" thickBot="1" x14ac:dyDescent="0.25"/>
    <row r="731" ht="26.25" customHeight="1" thickBot="1" x14ac:dyDescent="0.25"/>
    <row r="732" ht="26.25" customHeight="1" thickBot="1" x14ac:dyDescent="0.25"/>
    <row r="733" ht="26.25" customHeight="1" thickBot="1" x14ac:dyDescent="0.25"/>
    <row r="734" ht="26.25" customHeight="1" thickBot="1" x14ac:dyDescent="0.25"/>
    <row r="735" ht="26.25" customHeight="1" thickBot="1" x14ac:dyDescent="0.25"/>
    <row r="736" ht="26.25" customHeight="1" thickBot="1" x14ac:dyDescent="0.25"/>
    <row r="737" ht="26.25" customHeight="1" thickBot="1" x14ac:dyDescent="0.25"/>
    <row r="738" ht="26.25" customHeight="1" thickBot="1" x14ac:dyDescent="0.25"/>
    <row r="739" ht="26.25" customHeight="1" thickBot="1" x14ac:dyDescent="0.25"/>
    <row r="740" ht="26.25" customHeight="1" thickBot="1" x14ac:dyDescent="0.25"/>
    <row r="741" ht="26.25" customHeight="1" thickBot="1" x14ac:dyDescent="0.25"/>
    <row r="742" ht="26.25" customHeight="1" thickBot="1" x14ac:dyDescent="0.25"/>
    <row r="743" ht="26.25" customHeight="1" thickBot="1" x14ac:dyDescent="0.25"/>
    <row r="744" ht="26.25" customHeight="1" thickBot="1" x14ac:dyDescent="0.25"/>
    <row r="745" ht="26.25" customHeight="1" thickBot="1" x14ac:dyDescent="0.25"/>
    <row r="746" ht="26.25" customHeight="1" thickBot="1" x14ac:dyDescent="0.25"/>
    <row r="747" ht="26.25" customHeight="1" thickBot="1" x14ac:dyDescent="0.25"/>
    <row r="748" ht="26.25" customHeight="1" thickBot="1" x14ac:dyDescent="0.25"/>
    <row r="749" ht="26.25" customHeight="1" thickBot="1" x14ac:dyDescent="0.25"/>
    <row r="750" ht="26.25" customHeight="1" thickBot="1" x14ac:dyDescent="0.25"/>
    <row r="751" ht="26.25" customHeight="1" thickBot="1" x14ac:dyDescent="0.25"/>
    <row r="752" ht="26.25" customHeight="1" thickBot="1" x14ac:dyDescent="0.25"/>
    <row r="753" ht="26.25" customHeight="1" thickBot="1" x14ac:dyDescent="0.25"/>
    <row r="754" ht="26.25" customHeight="1" thickBot="1" x14ac:dyDescent="0.25"/>
    <row r="755" ht="26.25" customHeight="1" thickBot="1" x14ac:dyDescent="0.25"/>
    <row r="756" ht="26.25" customHeight="1" thickBot="1" x14ac:dyDescent="0.25"/>
    <row r="757" ht="26.25" customHeight="1" thickBot="1" x14ac:dyDescent="0.25"/>
    <row r="758" ht="26.25" customHeight="1" thickBot="1" x14ac:dyDescent="0.25"/>
    <row r="759" ht="26.25" customHeight="1" thickBot="1" x14ac:dyDescent="0.25"/>
    <row r="760" ht="26.25" customHeight="1" thickBot="1" x14ac:dyDescent="0.25"/>
    <row r="761" ht="26.25" customHeight="1" thickBot="1" x14ac:dyDescent="0.25"/>
    <row r="762" ht="26.25" customHeight="1" thickBot="1" x14ac:dyDescent="0.25"/>
    <row r="763" ht="26.25" customHeight="1" thickBot="1" x14ac:dyDescent="0.25"/>
    <row r="764" ht="26.25" customHeight="1" thickBot="1" x14ac:dyDescent="0.25"/>
    <row r="765" ht="26.25" customHeight="1" thickBot="1" x14ac:dyDescent="0.25"/>
    <row r="766" ht="26.25" customHeight="1" thickBot="1" x14ac:dyDescent="0.25"/>
    <row r="767" ht="26.25" customHeight="1" thickBot="1" x14ac:dyDescent="0.25"/>
    <row r="768" ht="26.25" customHeight="1" thickBot="1" x14ac:dyDescent="0.25"/>
    <row r="769" ht="26.25" customHeight="1" thickBot="1" x14ac:dyDescent="0.25"/>
    <row r="770" ht="26.25" customHeight="1" thickBot="1" x14ac:dyDescent="0.25"/>
    <row r="771" ht="26.25" customHeight="1" thickBot="1" x14ac:dyDescent="0.25"/>
    <row r="772" ht="26.25" customHeight="1" thickBot="1" x14ac:dyDescent="0.25"/>
    <row r="773" ht="26.25" customHeight="1" thickBot="1" x14ac:dyDescent="0.25"/>
    <row r="774" ht="26.25" customHeight="1" thickBot="1" x14ac:dyDescent="0.25"/>
    <row r="775" ht="26.25" customHeight="1" thickBot="1" x14ac:dyDescent="0.25"/>
    <row r="776" ht="26.25" customHeight="1" thickBot="1" x14ac:dyDescent="0.25"/>
    <row r="777" ht="26.25" customHeight="1" thickBot="1" x14ac:dyDescent="0.25"/>
    <row r="778" ht="26.25" customHeight="1" thickBot="1" x14ac:dyDescent="0.25"/>
    <row r="779" ht="26.25" customHeight="1" thickBot="1" x14ac:dyDescent="0.25"/>
    <row r="780" ht="26.25" customHeight="1" thickBot="1" x14ac:dyDescent="0.25"/>
    <row r="781" ht="26.25" customHeight="1" thickBot="1" x14ac:dyDescent="0.25"/>
    <row r="782" ht="26.25" customHeight="1" thickBot="1" x14ac:dyDescent="0.25"/>
    <row r="783" ht="26.25" customHeight="1" thickBot="1" x14ac:dyDescent="0.25"/>
    <row r="784" ht="26.25" customHeight="1" thickBot="1" x14ac:dyDescent="0.25"/>
    <row r="785" ht="26.25" customHeight="1" thickBot="1" x14ac:dyDescent="0.25"/>
    <row r="786" ht="26.25" customHeight="1" thickBot="1" x14ac:dyDescent="0.25"/>
    <row r="787" ht="26.25" customHeight="1" thickBot="1" x14ac:dyDescent="0.25"/>
    <row r="788" ht="26.25" customHeight="1" thickBot="1" x14ac:dyDescent="0.25"/>
    <row r="789" ht="26.25" customHeight="1" thickBot="1" x14ac:dyDescent="0.25"/>
    <row r="790" ht="26.25" customHeight="1" thickBot="1" x14ac:dyDescent="0.25"/>
    <row r="791" ht="26.25" customHeight="1" thickBot="1" x14ac:dyDescent="0.25"/>
    <row r="792" ht="26.25" customHeight="1" thickBot="1" x14ac:dyDescent="0.25"/>
    <row r="793" ht="26.25" customHeight="1" thickBot="1" x14ac:dyDescent="0.25"/>
    <row r="794" ht="26.25" customHeight="1" thickBot="1" x14ac:dyDescent="0.25"/>
    <row r="795" ht="26.25" customHeight="1" thickBot="1" x14ac:dyDescent="0.25"/>
    <row r="796" ht="26.25" customHeight="1" thickBot="1" x14ac:dyDescent="0.25"/>
    <row r="797" ht="26.25" customHeight="1" thickBot="1" x14ac:dyDescent="0.25"/>
    <row r="798" ht="26.25" customHeight="1" thickBot="1" x14ac:dyDescent="0.25"/>
    <row r="799" ht="26.25" customHeight="1" thickBot="1" x14ac:dyDescent="0.25"/>
    <row r="800" ht="26.25" customHeight="1" thickBot="1" x14ac:dyDescent="0.25"/>
    <row r="801" ht="26.25" customHeight="1" thickBot="1" x14ac:dyDescent="0.25"/>
    <row r="802" ht="26.25" customHeight="1" thickBot="1" x14ac:dyDescent="0.25"/>
    <row r="803" ht="26.25" customHeight="1" thickBot="1" x14ac:dyDescent="0.25"/>
    <row r="804" ht="26.25" customHeight="1" thickBot="1" x14ac:dyDescent="0.25"/>
    <row r="805" ht="26.25" customHeight="1" thickBot="1" x14ac:dyDescent="0.25"/>
    <row r="806" ht="26.25" customHeight="1" thickBot="1" x14ac:dyDescent="0.25"/>
    <row r="807" ht="26.25" customHeight="1" thickBot="1" x14ac:dyDescent="0.25"/>
    <row r="808" ht="26.25" customHeight="1" thickBot="1" x14ac:dyDescent="0.25"/>
    <row r="809" ht="26.25" customHeight="1" thickBot="1" x14ac:dyDescent="0.25"/>
    <row r="810" ht="26.25" customHeight="1" thickBot="1" x14ac:dyDescent="0.25"/>
    <row r="811" ht="26.25" customHeight="1" thickBot="1" x14ac:dyDescent="0.25"/>
    <row r="812" ht="26.25" customHeight="1" thickBot="1" x14ac:dyDescent="0.25"/>
    <row r="813" ht="26.25" customHeight="1" thickBot="1" x14ac:dyDescent="0.25"/>
    <row r="814" ht="26.25" customHeight="1" thickBot="1" x14ac:dyDescent="0.25"/>
    <row r="815" ht="26.25" customHeight="1" thickBot="1" x14ac:dyDescent="0.25"/>
    <row r="816" ht="26.25" customHeight="1" thickBot="1" x14ac:dyDescent="0.25"/>
    <row r="817" ht="26.25" customHeight="1" thickBot="1" x14ac:dyDescent="0.25"/>
    <row r="818" ht="26.25" customHeight="1" thickBot="1" x14ac:dyDescent="0.25"/>
    <row r="819" ht="26.25" customHeight="1" thickBot="1" x14ac:dyDescent="0.25"/>
    <row r="820" ht="26.25" customHeight="1" thickBot="1" x14ac:dyDescent="0.25"/>
    <row r="821" ht="26.25" customHeight="1" thickBot="1" x14ac:dyDescent="0.25"/>
    <row r="822" ht="26.25" customHeight="1" thickBot="1" x14ac:dyDescent="0.25"/>
    <row r="823" ht="26.25" customHeight="1" thickBot="1" x14ac:dyDescent="0.25"/>
    <row r="824" ht="26.25" customHeight="1" thickBot="1" x14ac:dyDescent="0.25"/>
    <row r="825" ht="26.25" customHeight="1" thickBot="1" x14ac:dyDescent="0.25"/>
    <row r="826" ht="26.25" customHeight="1" thickBot="1" x14ac:dyDescent="0.25"/>
    <row r="827" ht="26.25" customHeight="1" thickBot="1" x14ac:dyDescent="0.25"/>
    <row r="828" ht="26.25" customHeight="1" thickBot="1" x14ac:dyDescent="0.25"/>
    <row r="829" ht="26.25" customHeight="1" thickBot="1" x14ac:dyDescent="0.25"/>
    <row r="830" ht="26.25" customHeight="1" thickBot="1" x14ac:dyDescent="0.25"/>
    <row r="831" ht="26.25" customHeight="1" thickBot="1" x14ac:dyDescent="0.25"/>
    <row r="832" ht="26.25" customHeight="1" thickBot="1" x14ac:dyDescent="0.25"/>
    <row r="833" ht="26.25" customHeight="1" thickBot="1" x14ac:dyDescent="0.25"/>
    <row r="834" ht="26.25" customHeight="1" thickBot="1" x14ac:dyDescent="0.25"/>
    <row r="835" ht="26.25" customHeight="1" thickBot="1" x14ac:dyDescent="0.25"/>
    <row r="836" ht="26.25" customHeight="1" thickBot="1" x14ac:dyDescent="0.25"/>
    <row r="837" ht="26.25" customHeight="1" thickBot="1" x14ac:dyDescent="0.25"/>
    <row r="838" ht="26.25" customHeight="1" thickBot="1" x14ac:dyDescent="0.25"/>
    <row r="839" ht="26.25" customHeight="1" thickBot="1" x14ac:dyDescent="0.25"/>
    <row r="840" ht="26.25" customHeight="1" thickBot="1" x14ac:dyDescent="0.25"/>
    <row r="841" ht="26.25" customHeight="1" thickBot="1" x14ac:dyDescent="0.25"/>
    <row r="842" ht="26.25" customHeight="1" thickBot="1" x14ac:dyDescent="0.25"/>
    <row r="843" ht="26.25" customHeight="1" thickBot="1" x14ac:dyDescent="0.25"/>
    <row r="844" ht="26.25" customHeight="1" thickBot="1" x14ac:dyDescent="0.25"/>
    <row r="845" ht="26.25" customHeight="1" thickBot="1" x14ac:dyDescent="0.25"/>
    <row r="846" ht="26.25" customHeight="1" thickBot="1" x14ac:dyDescent="0.25"/>
    <row r="847" ht="26.25" customHeight="1" thickBot="1" x14ac:dyDescent="0.25"/>
    <row r="848" ht="26.25" customHeight="1" thickBot="1" x14ac:dyDescent="0.25"/>
    <row r="849" ht="26.25" customHeight="1" thickBot="1" x14ac:dyDescent="0.25"/>
    <row r="850" ht="26.25" customHeight="1" thickBot="1" x14ac:dyDescent="0.25"/>
    <row r="851" ht="26.25" customHeight="1" thickBot="1" x14ac:dyDescent="0.25"/>
    <row r="852" ht="26.25" customHeight="1" thickBot="1" x14ac:dyDescent="0.25"/>
    <row r="853" ht="26.25" customHeight="1" thickBot="1" x14ac:dyDescent="0.25"/>
    <row r="854" ht="26.25" customHeight="1" thickBot="1" x14ac:dyDescent="0.25"/>
    <row r="855" ht="26.25" customHeight="1" thickBot="1" x14ac:dyDescent="0.25"/>
    <row r="856" ht="26.25" customHeight="1" thickBot="1" x14ac:dyDescent="0.25"/>
    <row r="857" ht="26.25" customHeight="1" thickBot="1" x14ac:dyDescent="0.25"/>
    <row r="858" ht="26.25" customHeight="1" thickBot="1" x14ac:dyDescent="0.25"/>
    <row r="859" ht="26.25" customHeight="1" thickBot="1" x14ac:dyDescent="0.25"/>
    <row r="860" ht="26.25" customHeight="1" thickBot="1" x14ac:dyDescent="0.25"/>
    <row r="861" ht="26.25" customHeight="1" thickBot="1" x14ac:dyDescent="0.25"/>
    <row r="862" ht="26.25" customHeight="1" thickBot="1" x14ac:dyDescent="0.25"/>
    <row r="863" ht="26.25" customHeight="1" thickBot="1" x14ac:dyDescent="0.25"/>
    <row r="864" ht="26.25" customHeight="1" thickBot="1" x14ac:dyDescent="0.25"/>
    <row r="865" ht="26.25" customHeight="1" thickBot="1" x14ac:dyDescent="0.25"/>
    <row r="866" ht="26.25" customHeight="1" thickBot="1" x14ac:dyDescent="0.25"/>
    <row r="867" ht="26.25" customHeight="1" thickBot="1" x14ac:dyDescent="0.25"/>
    <row r="868" ht="26.25" customHeight="1" thickBot="1" x14ac:dyDescent="0.25"/>
    <row r="869" ht="26.25" customHeight="1" thickBot="1" x14ac:dyDescent="0.25"/>
    <row r="870" ht="26.25" customHeight="1" thickBot="1" x14ac:dyDescent="0.25"/>
    <row r="871" ht="26.25" customHeight="1" thickBot="1" x14ac:dyDescent="0.25"/>
    <row r="872" ht="26.25" customHeight="1" thickBot="1" x14ac:dyDescent="0.25"/>
    <row r="873" ht="26.25" customHeight="1" thickBot="1" x14ac:dyDescent="0.25"/>
    <row r="874" ht="26.25" customHeight="1" thickBot="1" x14ac:dyDescent="0.25"/>
    <row r="875" ht="26.25" customHeight="1" thickBot="1" x14ac:dyDescent="0.25"/>
    <row r="876" ht="26.25" customHeight="1" thickBot="1" x14ac:dyDescent="0.25"/>
    <row r="877" ht="26.25" customHeight="1" thickBot="1" x14ac:dyDescent="0.25"/>
    <row r="878" ht="26.25" customHeight="1" thickBot="1" x14ac:dyDescent="0.25"/>
    <row r="879" ht="26.25" customHeight="1" thickBot="1" x14ac:dyDescent="0.25"/>
    <row r="880" ht="26.25" customHeight="1" thickBot="1" x14ac:dyDescent="0.25"/>
    <row r="881" ht="26.25" customHeight="1" thickBot="1" x14ac:dyDescent="0.25"/>
    <row r="882" ht="26.25" customHeight="1" thickBot="1" x14ac:dyDescent="0.25"/>
    <row r="883" ht="26.25" customHeight="1" thickBot="1" x14ac:dyDescent="0.25"/>
    <row r="884" ht="26.25" customHeight="1" thickBot="1" x14ac:dyDescent="0.25"/>
    <row r="885" ht="26.25" customHeight="1" thickBot="1" x14ac:dyDescent="0.25"/>
    <row r="886" ht="26.25" customHeight="1" thickBot="1" x14ac:dyDescent="0.25"/>
    <row r="887" ht="26.25" customHeight="1" thickBot="1" x14ac:dyDescent="0.25"/>
    <row r="888" ht="26.25" customHeight="1" thickBot="1" x14ac:dyDescent="0.25"/>
    <row r="889" ht="26.25" customHeight="1" thickBot="1" x14ac:dyDescent="0.25"/>
    <row r="890" ht="26.25" customHeight="1" thickBot="1" x14ac:dyDescent="0.25"/>
    <row r="891" ht="26.25" customHeight="1" thickBot="1" x14ac:dyDescent="0.25"/>
    <row r="892" ht="26.25" customHeight="1" thickBot="1" x14ac:dyDescent="0.25"/>
    <row r="893" ht="26.25" customHeight="1" thickBot="1" x14ac:dyDescent="0.25"/>
    <row r="894" ht="26.25" customHeight="1" thickBot="1" x14ac:dyDescent="0.25"/>
    <row r="895" ht="26.25" customHeight="1" thickBot="1" x14ac:dyDescent="0.25"/>
    <row r="896" ht="26.25" customHeight="1" thickBot="1" x14ac:dyDescent="0.25"/>
    <row r="897" ht="26.25" customHeight="1" thickBot="1" x14ac:dyDescent="0.25"/>
    <row r="898" ht="26.25" customHeight="1" thickBot="1" x14ac:dyDescent="0.25"/>
    <row r="899" ht="26.25" customHeight="1" thickBot="1" x14ac:dyDescent="0.25"/>
    <row r="900" ht="26.25" customHeight="1" thickBot="1" x14ac:dyDescent="0.25"/>
    <row r="901" ht="26.25" customHeight="1" thickBot="1" x14ac:dyDescent="0.25"/>
    <row r="902" ht="26.25" customHeight="1" thickBot="1" x14ac:dyDescent="0.25"/>
    <row r="903" ht="26.25" customHeight="1" thickBot="1" x14ac:dyDescent="0.25"/>
    <row r="904" ht="26.25" customHeight="1" thickBot="1" x14ac:dyDescent="0.25"/>
    <row r="905" ht="26.25" customHeight="1" thickBot="1" x14ac:dyDescent="0.25"/>
    <row r="906" ht="26.25" customHeight="1" thickBot="1" x14ac:dyDescent="0.25"/>
    <row r="907" ht="26.25" customHeight="1" thickBot="1" x14ac:dyDescent="0.25"/>
    <row r="908" ht="26.25" customHeight="1" thickBot="1" x14ac:dyDescent="0.25"/>
    <row r="909" ht="26.25" customHeight="1" thickBot="1" x14ac:dyDescent="0.25"/>
    <row r="910" ht="26.25" customHeight="1" thickBot="1" x14ac:dyDescent="0.25"/>
    <row r="911" ht="26.25" customHeight="1" thickBot="1" x14ac:dyDescent="0.25"/>
    <row r="912" ht="26.25" customHeight="1" thickBot="1" x14ac:dyDescent="0.25"/>
    <row r="913" ht="26.25" customHeight="1" thickBot="1" x14ac:dyDescent="0.25"/>
    <row r="914" ht="26.25" customHeight="1" thickBot="1" x14ac:dyDescent="0.25"/>
    <row r="915" ht="26.25" customHeight="1" thickBot="1" x14ac:dyDescent="0.25"/>
    <row r="916" ht="26.25" customHeight="1" thickBot="1" x14ac:dyDescent="0.25"/>
    <row r="917" ht="26.25" customHeight="1" thickBot="1" x14ac:dyDescent="0.25"/>
    <row r="918" ht="26.25" customHeight="1" thickBot="1" x14ac:dyDescent="0.25"/>
    <row r="919" ht="26.25" customHeight="1" thickBot="1" x14ac:dyDescent="0.25"/>
    <row r="920" ht="26.25" customHeight="1" thickBot="1" x14ac:dyDescent="0.25"/>
    <row r="921" ht="26.25" customHeight="1" thickBot="1" x14ac:dyDescent="0.25"/>
    <row r="922" ht="26.25" customHeight="1" thickBot="1" x14ac:dyDescent="0.25"/>
    <row r="923" ht="26.25" customHeight="1" thickBot="1" x14ac:dyDescent="0.25"/>
    <row r="924" ht="26.25" customHeight="1" thickBot="1" x14ac:dyDescent="0.25"/>
    <row r="925" ht="26.25" customHeight="1" thickBot="1" x14ac:dyDescent="0.25"/>
    <row r="926" ht="26.25" customHeight="1" thickBot="1" x14ac:dyDescent="0.25"/>
    <row r="927" ht="26.25" customHeight="1" thickBot="1" x14ac:dyDescent="0.25"/>
    <row r="928" ht="26.25" customHeight="1" thickBot="1" x14ac:dyDescent="0.25"/>
    <row r="929" ht="26.25" customHeight="1" thickBot="1" x14ac:dyDescent="0.25"/>
    <row r="930" ht="26.25" customHeight="1" thickBot="1" x14ac:dyDescent="0.25"/>
    <row r="931" ht="26.25" customHeight="1" thickBot="1" x14ac:dyDescent="0.25"/>
    <row r="932" ht="26.25" customHeight="1" thickBot="1" x14ac:dyDescent="0.25"/>
    <row r="933" ht="26.25" customHeight="1" thickBot="1" x14ac:dyDescent="0.25"/>
    <row r="934" ht="26.25" customHeight="1" thickBot="1" x14ac:dyDescent="0.25"/>
    <row r="935" ht="26.25" customHeight="1" thickBot="1" x14ac:dyDescent="0.25"/>
    <row r="936" ht="26.25" customHeight="1" thickBot="1" x14ac:dyDescent="0.25"/>
    <row r="937" ht="26.25" customHeight="1" thickBot="1" x14ac:dyDescent="0.25"/>
    <row r="938" ht="26.25" customHeight="1" thickBot="1" x14ac:dyDescent="0.25"/>
    <row r="939" ht="26.25" customHeight="1" thickBot="1" x14ac:dyDescent="0.25"/>
    <row r="940" ht="26.25" customHeight="1" thickBot="1" x14ac:dyDescent="0.25"/>
    <row r="941" ht="26.25" customHeight="1" thickBot="1" x14ac:dyDescent="0.25"/>
    <row r="942" ht="26.25" customHeight="1" thickBot="1" x14ac:dyDescent="0.25"/>
    <row r="943" ht="26.25" customHeight="1" thickBot="1" x14ac:dyDescent="0.25"/>
    <row r="944" ht="26.25" customHeight="1" thickBot="1" x14ac:dyDescent="0.25"/>
    <row r="945" ht="26.25" customHeight="1" thickBot="1" x14ac:dyDescent="0.25"/>
    <row r="946" ht="26.25" customHeight="1" thickBot="1" x14ac:dyDescent="0.25"/>
    <row r="947" ht="26.25" customHeight="1" thickBot="1" x14ac:dyDescent="0.25"/>
    <row r="948" ht="26.25" customHeight="1" thickBot="1" x14ac:dyDescent="0.25"/>
    <row r="949" ht="26.25" customHeight="1" thickBot="1" x14ac:dyDescent="0.25"/>
    <row r="950" ht="26.25" customHeight="1" thickBot="1" x14ac:dyDescent="0.25"/>
    <row r="951" ht="26.25" customHeight="1" thickBot="1" x14ac:dyDescent="0.25"/>
    <row r="952" ht="26.25" customHeight="1" thickBot="1" x14ac:dyDescent="0.25"/>
    <row r="953" ht="26.25" customHeight="1" thickBot="1" x14ac:dyDescent="0.25"/>
    <row r="954" ht="26.25" customHeight="1" thickBot="1" x14ac:dyDescent="0.25"/>
    <row r="955" ht="26.25" customHeight="1" thickBot="1" x14ac:dyDescent="0.25"/>
    <row r="956" ht="26.25" customHeight="1" thickBot="1" x14ac:dyDescent="0.25"/>
    <row r="957" ht="26.25" customHeight="1" thickBot="1" x14ac:dyDescent="0.25"/>
    <row r="958" ht="26.25" customHeight="1" thickBot="1" x14ac:dyDescent="0.25"/>
    <row r="959" ht="26.25" customHeight="1" thickBot="1" x14ac:dyDescent="0.25"/>
    <row r="960" ht="26.25" customHeight="1" thickBot="1" x14ac:dyDescent="0.25"/>
    <row r="961" ht="26.25" customHeight="1" thickBot="1" x14ac:dyDescent="0.25"/>
    <row r="962" ht="26.25" customHeight="1" thickBot="1" x14ac:dyDescent="0.25"/>
    <row r="963" ht="26.25" customHeight="1" thickBot="1" x14ac:dyDescent="0.25"/>
    <row r="964" ht="26.25" customHeight="1" thickBot="1" x14ac:dyDescent="0.25"/>
    <row r="965" ht="26.25" customHeight="1" thickBot="1" x14ac:dyDescent="0.25"/>
    <row r="966" ht="26.25" customHeight="1" thickBot="1" x14ac:dyDescent="0.25"/>
    <row r="967" ht="26.25" customHeight="1" thickBot="1" x14ac:dyDescent="0.25"/>
    <row r="968" ht="26.25" customHeight="1" thickBot="1" x14ac:dyDescent="0.25"/>
    <row r="969" ht="26.25" customHeight="1" thickBot="1" x14ac:dyDescent="0.25"/>
    <row r="970" ht="26.25" customHeight="1" thickBot="1" x14ac:dyDescent="0.25"/>
    <row r="971" ht="26.25" customHeight="1" thickBot="1" x14ac:dyDescent="0.25"/>
    <row r="972" ht="26.25" customHeight="1" thickBot="1" x14ac:dyDescent="0.25"/>
    <row r="973" ht="26.25" customHeight="1" thickBot="1" x14ac:dyDescent="0.25"/>
    <row r="974" ht="26.25" customHeight="1" thickBot="1" x14ac:dyDescent="0.25"/>
    <row r="975" ht="26.25" customHeight="1" thickBot="1" x14ac:dyDescent="0.25"/>
    <row r="976" ht="26.25" customHeight="1" thickBot="1" x14ac:dyDescent="0.25"/>
    <row r="977" ht="26.25" customHeight="1" thickBot="1" x14ac:dyDescent="0.25"/>
    <row r="978" ht="26.25" customHeight="1" thickBot="1" x14ac:dyDescent="0.25"/>
    <row r="979" ht="26.25" customHeight="1" thickBot="1" x14ac:dyDescent="0.25"/>
    <row r="980" ht="26.25" customHeight="1" thickBot="1" x14ac:dyDescent="0.25"/>
    <row r="981" ht="26.25" customHeight="1" thickBot="1" x14ac:dyDescent="0.25"/>
    <row r="982" ht="26.25" customHeight="1" thickBot="1" x14ac:dyDescent="0.25"/>
    <row r="983" ht="26.25" customHeight="1" thickBot="1" x14ac:dyDescent="0.25"/>
    <row r="984" ht="26.25" customHeight="1" thickBot="1" x14ac:dyDescent="0.25"/>
    <row r="985" ht="26.25" customHeight="1" thickBot="1" x14ac:dyDescent="0.25"/>
    <row r="986" ht="26.25" customHeight="1" thickBot="1" x14ac:dyDescent="0.25"/>
    <row r="987" ht="26.25" customHeight="1" thickBot="1" x14ac:dyDescent="0.25"/>
    <row r="988" ht="26.25" customHeight="1" thickBot="1" x14ac:dyDescent="0.25"/>
    <row r="989" ht="26.25" customHeight="1" thickBot="1" x14ac:dyDescent="0.25"/>
    <row r="990" ht="26.25" customHeight="1" thickBot="1" x14ac:dyDescent="0.25"/>
    <row r="991" ht="26.25" customHeight="1" thickBot="1" x14ac:dyDescent="0.25"/>
    <row r="992" ht="26.25" customHeight="1" thickBot="1" x14ac:dyDescent="0.25"/>
    <row r="993" ht="26.25" customHeight="1" thickBot="1" x14ac:dyDescent="0.25"/>
    <row r="994" ht="26.25" customHeight="1" thickBot="1" x14ac:dyDescent="0.25"/>
    <row r="995" ht="26.25" customHeight="1" thickBot="1" x14ac:dyDescent="0.25"/>
    <row r="996" ht="26.25" customHeight="1" thickBot="1" x14ac:dyDescent="0.25"/>
    <row r="997" ht="26.25" customHeight="1" thickBot="1" x14ac:dyDescent="0.25"/>
    <row r="998" ht="26.25" customHeight="1" thickBot="1" x14ac:dyDescent="0.25"/>
    <row r="999" ht="26.25" customHeight="1" thickBot="1" x14ac:dyDescent="0.25"/>
    <row r="1000" ht="26.25" customHeight="1" thickBot="1" x14ac:dyDescent="0.25"/>
    <row r="1001" ht="26.25" customHeight="1" thickBot="1" x14ac:dyDescent="0.25"/>
    <row r="1002" ht="26.25" customHeight="1" thickBot="1" x14ac:dyDescent="0.25"/>
    <row r="1003" ht="26.25" customHeight="1" thickBot="1" x14ac:dyDescent="0.25"/>
    <row r="1004" ht="26.25" customHeight="1" thickBot="1" x14ac:dyDescent="0.25"/>
    <row r="1005" ht="26.25" customHeight="1" thickBot="1" x14ac:dyDescent="0.25"/>
    <row r="1006" ht="26.25" customHeight="1" thickBot="1" x14ac:dyDescent="0.25"/>
    <row r="1007" ht="26.25" customHeight="1" thickBot="1" x14ac:dyDescent="0.25"/>
    <row r="1008" ht="26.25" customHeight="1" thickBot="1" x14ac:dyDescent="0.25"/>
    <row r="1009" ht="26.25" customHeight="1" thickBot="1" x14ac:dyDescent="0.25"/>
    <row r="1010" ht="26.25" customHeight="1" thickBot="1" x14ac:dyDescent="0.25"/>
    <row r="1011" ht="26.25" customHeight="1" thickBot="1" x14ac:dyDescent="0.25"/>
    <row r="1012" ht="26.25" customHeight="1" thickBot="1" x14ac:dyDescent="0.25"/>
    <row r="1013" ht="26.25" customHeight="1" thickBot="1" x14ac:dyDescent="0.25"/>
    <row r="1014" ht="26.25" customHeight="1" thickBot="1" x14ac:dyDescent="0.25"/>
    <row r="1015" ht="26.25" customHeight="1" thickBot="1" x14ac:dyDescent="0.25"/>
    <row r="1016" ht="26.25" customHeight="1" thickBot="1" x14ac:dyDescent="0.25"/>
    <row r="1017" ht="26.25" customHeight="1" thickBot="1" x14ac:dyDescent="0.25"/>
    <row r="1018" ht="26.25" customHeight="1" thickBot="1" x14ac:dyDescent="0.25"/>
    <row r="1019" ht="26.25" customHeight="1" thickBot="1" x14ac:dyDescent="0.25"/>
    <row r="1020" ht="26.25" customHeight="1" thickBot="1" x14ac:dyDescent="0.25"/>
    <row r="1021" ht="26.25" customHeight="1" thickBot="1" x14ac:dyDescent="0.25"/>
    <row r="1022" ht="26.25" customHeight="1" thickBot="1" x14ac:dyDescent="0.25"/>
    <row r="1023" ht="26.25" customHeight="1" thickBot="1" x14ac:dyDescent="0.25"/>
    <row r="1024" ht="26.25" customHeight="1" thickBot="1" x14ac:dyDescent="0.25"/>
    <row r="1025" ht="26.25" customHeight="1" thickBot="1" x14ac:dyDescent="0.25"/>
    <row r="1026" ht="26.25" customHeight="1" thickBot="1" x14ac:dyDescent="0.25"/>
    <row r="1027" ht="26.25" customHeight="1" thickBot="1" x14ac:dyDescent="0.25"/>
    <row r="1028" ht="26.25" customHeight="1" thickBot="1" x14ac:dyDescent="0.25"/>
    <row r="1029" ht="26.25" customHeight="1" thickBot="1" x14ac:dyDescent="0.25"/>
    <row r="1030" ht="26.25" customHeight="1" thickBot="1" x14ac:dyDescent="0.25"/>
    <row r="1031" ht="26.25" customHeight="1" thickBot="1" x14ac:dyDescent="0.25"/>
    <row r="1032" ht="26.25" customHeight="1" thickBot="1" x14ac:dyDescent="0.25"/>
    <row r="1033" ht="26.25" customHeight="1" thickBot="1" x14ac:dyDescent="0.25"/>
    <row r="1034" ht="26.25" customHeight="1" thickBot="1" x14ac:dyDescent="0.25"/>
    <row r="1035" ht="26.25" customHeight="1" thickBot="1" x14ac:dyDescent="0.25"/>
    <row r="1036" ht="26.25" customHeight="1" thickBot="1" x14ac:dyDescent="0.25"/>
    <row r="1037" ht="26.25" customHeight="1" thickBot="1" x14ac:dyDescent="0.25"/>
    <row r="1038" ht="26.25" customHeight="1" thickBot="1" x14ac:dyDescent="0.25"/>
    <row r="1039" ht="26.25" customHeight="1" thickBot="1" x14ac:dyDescent="0.25"/>
    <row r="1040" ht="26.25" customHeight="1" thickBot="1" x14ac:dyDescent="0.25"/>
    <row r="1041" ht="26.25" customHeight="1" thickBot="1" x14ac:dyDescent="0.25"/>
    <row r="1042" ht="26.25" customHeight="1" thickBot="1" x14ac:dyDescent="0.25"/>
    <row r="1043" ht="26.25" customHeight="1" thickBot="1" x14ac:dyDescent="0.25"/>
    <row r="1044" ht="26.25" customHeight="1" thickBot="1" x14ac:dyDescent="0.25"/>
    <row r="1045" ht="26.25" customHeight="1" thickBot="1" x14ac:dyDescent="0.25"/>
    <row r="1046" ht="26.25" customHeight="1" thickBot="1" x14ac:dyDescent="0.25"/>
    <row r="1047" ht="26.25" customHeight="1" thickBot="1" x14ac:dyDescent="0.25"/>
    <row r="1048" ht="26.25" customHeight="1" thickBot="1" x14ac:dyDescent="0.25"/>
    <row r="1049" ht="26.25" customHeight="1" thickBot="1" x14ac:dyDescent="0.25"/>
    <row r="1050" ht="26.25" customHeight="1" thickBot="1" x14ac:dyDescent="0.25"/>
    <row r="1051" ht="26.25" customHeight="1" thickBot="1" x14ac:dyDescent="0.25"/>
    <row r="1052" ht="26.25" customHeight="1" thickBot="1" x14ac:dyDescent="0.25"/>
    <row r="1053" ht="26.25" customHeight="1" thickBot="1" x14ac:dyDescent="0.25"/>
    <row r="1054" ht="26.25" customHeight="1" thickBot="1" x14ac:dyDescent="0.25"/>
    <row r="1055" ht="26.25" customHeight="1" thickBot="1" x14ac:dyDescent="0.25"/>
    <row r="1056" ht="26.25" customHeight="1" thickBot="1" x14ac:dyDescent="0.25"/>
    <row r="1057" ht="26.25" customHeight="1" thickBot="1" x14ac:dyDescent="0.25"/>
    <row r="1058" ht="26.25" customHeight="1" thickBot="1" x14ac:dyDescent="0.25"/>
    <row r="1059" ht="26.25" customHeight="1" thickBot="1" x14ac:dyDescent="0.25"/>
    <row r="1060" ht="26.25" customHeight="1" thickBot="1" x14ac:dyDescent="0.25"/>
    <row r="1061" ht="26.25" customHeight="1" thickBot="1" x14ac:dyDescent="0.25"/>
    <row r="1062" ht="26.25" customHeight="1" thickBot="1" x14ac:dyDescent="0.25"/>
    <row r="1063" ht="26.25" customHeight="1" thickBot="1" x14ac:dyDescent="0.25"/>
    <row r="1064" ht="26.25" customHeight="1" thickBot="1" x14ac:dyDescent="0.25"/>
    <row r="1065" ht="26.25" customHeight="1" thickBot="1" x14ac:dyDescent="0.25"/>
    <row r="1066" ht="26.25" customHeight="1" thickBot="1" x14ac:dyDescent="0.25"/>
    <row r="1067" ht="26.25" customHeight="1" thickBot="1" x14ac:dyDescent="0.25"/>
    <row r="1068" ht="26.25" customHeight="1" thickBot="1" x14ac:dyDescent="0.25"/>
    <row r="1069" ht="26.25" customHeight="1" thickBot="1" x14ac:dyDescent="0.25"/>
    <row r="1070" ht="26.25" customHeight="1" thickBot="1" x14ac:dyDescent="0.25"/>
    <row r="1071" ht="26.25" customHeight="1" thickBot="1" x14ac:dyDescent="0.25"/>
    <row r="1072" ht="26.25" customHeight="1" thickBot="1" x14ac:dyDescent="0.25"/>
    <row r="1073" ht="26.25" customHeight="1" thickBot="1" x14ac:dyDescent="0.25"/>
    <row r="1074" ht="26.25" customHeight="1" thickBot="1" x14ac:dyDescent="0.25"/>
    <row r="1075" ht="26.25" customHeight="1" thickBot="1" x14ac:dyDescent="0.25"/>
    <row r="1076" ht="26.25" customHeight="1" thickBot="1" x14ac:dyDescent="0.25"/>
    <row r="1077" ht="26.25" customHeight="1" thickBot="1" x14ac:dyDescent="0.25"/>
    <row r="1078" ht="26.25" customHeight="1" thickBot="1" x14ac:dyDescent="0.25"/>
    <row r="1079" ht="26.25" customHeight="1" thickBot="1" x14ac:dyDescent="0.25"/>
    <row r="1080" ht="26.25" customHeight="1" thickBot="1" x14ac:dyDescent="0.25"/>
    <row r="1081" ht="26.25" customHeight="1" thickBot="1" x14ac:dyDescent="0.25"/>
    <row r="1082" ht="26.25" customHeight="1" thickBot="1" x14ac:dyDescent="0.25"/>
    <row r="1083" ht="26.25" customHeight="1" thickBot="1" x14ac:dyDescent="0.25"/>
    <row r="1084" ht="26.25" customHeight="1" thickBot="1" x14ac:dyDescent="0.25"/>
    <row r="1085" ht="26.25" customHeight="1" thickBot="1" x14ac:dyDescent="0.25"/>
    <row r="1086" ht="26.25" customHeight="1" thickBot="1" x14ac:dyDescent="0.25"/>
    <row r="1087" ht="26.25" customHeight="1" thickBot="1" x14ac:dyDescent="0.25"/>
    <row r="1088" ht="26.25" customHeight="1" thickBot="1" x14ac:dyDescent="0.25"/>
    <row r="1089" ht="26.25" customHeight="1" thickBot="1" x14ac:dyDescent="0.25"/>
    <row r="1090" ht="26.25" customHeight="1" thickBot="1" x14ac:dyDescent="0.25"/>
    <row r="1091" ht="26.25" customHeight="1" thickBot="1" x14ac:dyDescent="0.25"/>
    <row r="1092" ht="26.25" customHeight="1" thickBot="1" x14ac:dyDescent="0.25"/>
    <row r="1093" ht="26.25" customHeight="1" thickBot="1" x14ac:dyDescent="0.25"/>
    <row r="1094" ht="26.25" customHeight="1" thickBot="1" x14ac:dyDescent="0.25"/>
    <row r="1095" ht="26.25" customHeight="1" thickBot="1" x14ac:dyDescent="0.25"/>
    <row r="1096" ht="26.25" customHeight="1" thickBot="1" x14ac:dyDescent="0.25"/>
    <row r="1097" ht="26.25" customHeight="1" thickBot="1" x14ac:dyDescent="0.25"/>
    <row r="1098" ht="26.25" customHeight="1" thickBot="1" x14ac:dyDescent="0.25"/>
    <row r="1099" ht="26.25" customHeight="1" thickBot="1" x14ac:dyDescent="0.25"/>
    <row r="1100" ht="26.25" customHeight="1" thickBot="1" x14ac:dyDescent="0.25"/>
    <row r="1101" ht="26.25" customHeight="1" thickBot="1" x14ac:dyDescent="0.25"/>
    <row r="1102" ht="26.25" customHeight="1" thickBot="1" x14ac:dyDescent="0.25"/>
    <row r="1103" ht="26.25" customHeight="1" thickBot="1" x14ac:dyDescent="0.25"/>
    <row r="1104" ht="26.25" customHeight="1" thickBot="1" x14ac:dyDescent="0.25"/>
    <row r="1105" ht="26.25" customHeight="1" thickBot="1" x14ac:dyDescent="0.25"/>
    <row r="1106" ht="26.25" customHeight="1" thickBot="1" x14ac:dyDescent="0.25"/>
    <row r="1107" ht="26.25" customHeight="1" thickBot="1" x14ac:dyDescent="0.25"/>
    <row r="1108" ht="26.25" customHeight="1" thickBot="1" x14ac:dyDescent="0.25"/>
    <row r="1109" ht="26.25" customHeight="1" thickBot="1" x14ac:dyDescent="0.25"/>
    <row r="1110" ht="26.25" customHeight="1" thickBot="1" x14ac:dyDescent="0.25"/>
    <row r="1111" ht="26.25" customHeight="1" thickBot="1" x14ac:dyDescent="0.25"/>
    <row r="1112" ht="26.25" customHeight="1" thickBot="1" x14ac:dyDescent="0.25"/>
    <row r="1113" ht="26.25" customHeight="1" thickBot="1" x14ac:dyDescent="0.25"/>
    <row r="1114" ht="26.25" customHeight="1" thickBot="1" x14ac:dyDescent="0.25"/>
    <row r="1115" ht="26.25" customHeight="1" thickBot="1" x14ac:dyDescent="0.25"/>
    <row r="1116" ht="26.25" customHeight="1" thickBot="1" x14ac:dyDescent="0.25"/>
    <row r="1117" ht="26.25" customHeight="1" thickBot="1" x14ac:dyDescent="0.25"/>
    <row r="1118" ht="26.25" customHeight="1" thickBot="1" x14ac:dyDescent="0.25"/>
    <row r="1119" ht="26.25" customHeight="1" thickBot="1" x14ac:dyDescent="0.25"/>
    <row r="1120" ht="26.25" customHeight="1" thickBot="1" x14ac:dyDescent="0.25"/>
    <row r="1121" ht="26.25" customHeight="1" thickBot="1" x14ac:dyDescent="0.25"/>
    <row r="1122" ht="26.25" customHeight="1" thickBot="1" x14ac:dyDescent="0.25"/>
    <row r="1123" ht="26.25" customHeight="1" thickBot="1" x14ac:dyDescent="0.25"/>
    <row r="1124" ht="26.25" customHeight="1" thickBot="1" x14ac:dyDescent="0.25"/>
    <row r="1125" ht="26.25" customHeight="1" thickBot="1" x14ac:dyDescent="0.25"/>
    <row r="1126" ht="26.25" customHeight="1" thickBot="1" x14ac:dyDescent="0.25"/>
    <row r="1127" ht="26.25" customHeight="1" thickBot="1" x14ac:dyDescent="0.25"/>
    <row r="1128" ht="26.25" customHeight="1" thickBot="1" x14ac:dyDescent="0.25"/>
    <row r="1129" ht="26.25" customHeight="1" thickBot="1" x14ac:dyDescent="0.25"/>
    <row r="1130" ht="26.25" customHeight="1" thickBot="1" x14ac:dyDescent="0.25"/>
    <row r="1131" ht="26.25" customHeight="1" thickBot="1" x14ac:dyDescent="0.25"/>
    <row r="1132" ht="26.25" customHeight="1" thickBot="1" x14ac:dyDescent="0.25"/>
    <row r="1133" ht="26.25" customHeight="1" thickBot="1" x14ac:dyDescent="0.25"/>
    <row r="1134" ht="26.25" customHeight="1" thickBot="1" x14ac:dyDescent="0.25"/>
    <row r="1135" ht="26.25" customHeight="1" thickBot="1" x14ac:dyDescent="0.25"/>
    <row r="1136" ht="26.25" customHeight="1" thickBot="1" x14ac:dyDescent="0.25"/>
    <row r="1137" ht="26.25" customHeight="1" thickBot="1" x14ac:dyDescent="0.25"/>
    <row r="1138" ht="26.25" customHeight="1" thickBot="1" x14ac:dyDescent="0.25"/>
    <row r="1139" ht="26.25" customHeight="1" thickBot="1" x14ac:dyDescent="0.25"/>
    <row r="1140" ht="26.25" customHeight="1" thickBot="1" x14ac:dyDescent="0.25"/>
    <row r="1141" ht="26.25" customHeight="1" thickBot="1" x14ac:dyDescent="0.25"/>
    <row r="1142" ht="26.25" customHeight="1" thickBot="1" x14ac:dyDescent="0.25"/>
    <row r="1143" ht="26.25" customHeight="1" thickBot="1" x14ac:dyDescent="0.25"/>
    <row r="1144" ht="26.25" customHeight="1" thickBot="1" x14ac:dyDescent="0.25"/>
    <row r="1145" ht="26.25" customHeight="1" thickBot="1" x14ac:dyDescent="0.25"/>
    <row r="1146" ht="26.25" customHeight="1" thickBot="1" x14ac:dyDescent="0.25"/>
    <row r="1147" ht="26.25" customHeight="1" thickBot="1" x14ac:dyDescent="0.25"/>
    <row r="1148" ht="26.25" customHeight="1" thickBot="1" x14ac:dyDescent="0.25"/>
    <row r="1149" ht="26.25" customHeight="1" thickBot="1" x14ac:dyDescent="0.25"/>
    <row r="1150" ht="26.25" customHeight="1" thickBot="1" x14ac:dyDescent="0.25"/>
    <row r="1151" ht="26.25" customHeight="1" thickBot="1" x14ac:dyDescent="0.25"/>
    <row r="1152" ht="26.25" customHeight="1" thickBot="1" x14ac:dyDescent="0.25"/>
    <row r="1153" ht="26.25" customHeight="1" thickBot="1" x14ac:dyDescent="0.25"/>
    <row r="1154" ht="26.25" customHeight="1" thickBot="1" x14ac:dyDescent="0.25"/>
    <row r="1155" ht="26.25" customHeight="1" thickBot="1" x14ac:dyDescent="0.25"/>
    <row r="1156" ht="26.25" customHeight="1" thickBot="1" x14ac:dyDescent="0.25"/>
    <row r="1157" ht="26.25" customHeight="1" thickBot="1" x14ac:dyDescent="0.25"/>
    <row r="1158" ht="26.25" customHeight="1" thickBot="1" x14ac:dyDescent="0.25"/>
    <row r="1159" ht="26.25" customHeight="1" thickBot="1" x14ac:dyDescent="0.25"/>
    <row r="1160" ht="26.25" customHeight="1" thickBot="1" x14ac:dyDescent="0.25"/>
    <row r="1161" ht="26.25" customHeight="1" thickBot="1" x14ac:dyDescent="0.25"/>
    <row r="1162" ht="26.25" customHeight="1" thickBot="1" x14ac:dyDescent="0.25"/>
    <row r="1163" ht="26.25" customHeight="1" thickBot="1" x14ac:dyDescent="0.25"/>
    <row r="1164" ht="26.25" customHeight="1" thickBot="1" x14ac:dyDescent="0.25"/>
    <row r="1165" ht="26.25" customHeight="1" thickBot="1" x14ac:dyDescent="0.25"/>
    <row r="1166" ht="26.25" customHeight="1" thickBot="1" x14ac:dyDescent="0.25"/>
    <row r="1167" ht="26.25" customHeight="1" thickBot="1" x14ac:dyDescent="0.25"/>
    <row r="1168" ht="26.25" customHeight="1" thickBot="1" x14ac:dyDescent="0.25"/>
    <row r="1169" ht="26.25" customHeight="1" thickBot="1" x14ac:dyDescent="0.25"/>
    <row r="1170" ht="26.25" customHeight="1" thickBot="1" x14ac:dyDescent="0.25"/>
    <row r="1171" ht="26.25" customHeight="1" thickBot="1" x14ac:dyDescent="0.25"/>
    <row r="1172" ht="26.25" customHeight="1" thickBot="1" x14ac:dyDescent="0.25"/>
    <row r="1173" ht="26.25" customHeight="1" thickBot="1" x14ac:dyDescent="0.25"/>
    <row r="1174" ht="26.25" customHeight="1" thickBot="1" x14ac:dyDescent="0.25"/>
    <row r="1175" ht="26.25" customHeight="1" thickBot="1" x14ac:dyDescent="0.25"/>
    <row r="1176" ht="26.25" customHeight="1" thickBot="1" x14ac:dyDescent="0.25"/>
    <row r="1177" ht="26.25" customHeight="1" thickBot="1" x14ac:dyDescent="0.25"/>
    <row r="1178" ht="26.25" customHeight="1" thickBot="1" x14ac:dyDescent="0.25"/>
    <row r="1179" ht="26.25" customHeight="1" thickBot="1" x14ac:dyDescent="0.25"/>
    <row r="1180" ht="26.25" customHeight="1" thickBot="1" x14ac:dyDescent="0.25"/>
    <row r="1181" ht="26.25" customHeight="1" thickBot="1" x14ac:dyDescent="0.25"/>
    <row r="1182" ht="26.25" customHeight="1" thickBot="1" x14ac:dyDescent="0.25"/>
    <row r="1183" ht="26.25" customHeight="1" thickBot="1" x14ac:dyDescent="0.25"/>
    <row r="1184" ht="26.25" customHeight="1" thickBot="1" x14ac:dyDescent="0.25"/>
    <row r="1185" ht="26.25" customHeight="1" thickBot="1" x14ac:dyDescent="0.25"/>
    <row r="1186" ht="26.25" customHeight="1" thickBot="1" x14ac:dyDescent="0.25"/>
    <row r="1187" ht="26.25" customHeight="1" thickBot="1" x14ac:dyDescent="0.25"/>
    <row r="1188" ht="26.25" customHeight="1" thickBot="1" x14ac:dyDescent="0.25"/>
    <row r="1189" ht="26.25" customHeight="1" thickBot="1" x14ac:dyDescent="0.25"/>
    <row r="1190" ht="26.25" customHeight="1" thickBot="1" x14ac:dyDescent="0.25"/>
    <row r="1191" ht="26.25" customHeight="1" thickBot="1" x14ac:dyDescent="0.25"/>
    <row r="1192" ht="26.25" customHeight="1" thickBot="1" x14ac:dyDescent="0.25"/>
    <row r="1193" ht="26.25" customHeight="1" thickBot="1" x14ac:dyDescent="0.25"/>
    <row r="1194" ht="26.25" customHeight="1" thickBot="1" x14ac:dyDescent="0.25"/>
    <row r="1195" ht="26.25" customHeight="1" thickBot="1" x14ac:dyDescent="0.25"/>
    <row r="1196" ht="26.25" customHeight="1" thickBot="1" x14ac:dyDescent="0.25"/>
    <row r="1197" ht="26.25" customHeight="1" thickBot="1" x14ac:dyDescent="0.25"/>
    <row r="1198" ht="26.25" customHeight="1" thickBot="1" x14ac:dyDescent="0.25"/>
    <row r="1199" ht="26.25" customHeight="1" thickBot="1" x14ac:dyDescent="0.25"/>
    <row r="1200" ht="26.25" customHeight="1" thickBot="1" x14ac:dyDescent="0.25"/>
    <row r="1201" ht="26.25" customHeight="1" thickBot="1" x14ac:dyDescent="0.25"/>
    <row r="1202" ht="26.25" customHeight="1" thickBot="1" x14ac:dyDescent="0.25"/>
    <row r="1203" ht="26.25" customHeight="1" thickBot="1" x14ac:dyDescent="0.25"/>
    <row r="1204" ht="26.25" customHeight="1" thickBot="1" x14ac:dyDescent="0.25"/>
    <row r="1205" ht="26.25" customHeight="1" thickBot="1" x14ac:dyDescent="0.25"/>
    <row r="1206" ht="26.25" customHeight="1" thickBot="1" x14ac:dyDescent="0.25"/>
    <row r="1207" ht="26.25" customHeight="1" thickBot="1" x14ac:dyDescent="0.25"/>
    <row r="1208" ht="26.25" customHeight="1" thickBot="1" x14ac:dyDescent="0.25"/>
    <row r="1209" ht="26.25" customHeight="1" thickBot="1" x14ac:dyDescent="0.25"/>
    <row r="1210" ht="26.25" customHeight="1" thickBot="1" x14ac:dyDescent="0.25"/>
    <row r="1211" ht="26.25" customHeight="1" thickBot="1" x14ac:dyDescent="0.25"/>
    <row r="1212" ht="26.25" customHeight="1" thickBot="1" x14ac:dyDescent="0.25"/>
    <row r="1213" ht="26.25" customHeight="1" thickBot="1" x14ac:dyDescent="0.25"/>
    <row r="1214" ht="26.25" customHeight="1" thickBot="1" x14ac:dyDescent="0.25"/>
    <row r="1215" ht="26.25" customHeight="1" thickBot="1" x14ac:dyDescent="0.25"/>
    <row r="1216" ht="26.25" customHeight="1" thickBot="1" x14ac:dyDescent="0.25"/>
    <row r="1217" ht="26.25" customHeight="1" thickBot="1" x14ac:dyDescent="0.25"/>
    <row r="1218" ht="26.25" customHeight="1" thickBot="1" x14ac:dyDescent="0.25"/>
    <row r="1219" ht="26.25" customHeight="1" thickBot="1" x14ac:dyDescent="0.25"/>
    <row r="1220" ht="26.25" customHeight="1" thickBot="1" x14ac:dyDescent="0.25"/>
    <row r="1221" ht="26.25" customHeight="1" thickBot="1" x14ac:dyDescent="0.25"/>
    <row r="1222" ht="26.25" customHeight="1" thickBot="1" x14ac:dyDescent="0.25"/>
    <row r="1223" ht="26.25" customHeight="1" thickBot="1" x14ac:dyDescent="0.25"/>
    <row r="1224" ht="26.25" customHeight="1" thickBot="1" x14ac:dyDescent="0.25"/>
    <row r="1225" ht="26.25" customHeight="1" thickBot="1" x14ac:dyDescent="0.25"/>
    <row r="1226" ht="26.25" customHeight="1" thickBot="1" x14ac:dyDescent="0.25"/>
    <row r="1227" ht="26.25" customHeight="1" thickBot="1" x14ac:dyDescent="0.25"/>
    <row r="1228" ht="26.25" customHeight="1" thickBot="1" x14ac:dyDescent="0.25"/>
    <row r="1229" ht="26.25" customHeight="1" thickBot="1" x14ac:dyDescent="0.25"/>
    <row r="1230" ht="26.25" customHeight="1" thickBot="1" x14ac:dyDescent="0.25"/>
    <row r="1231" ht="26.25" customHeight="1" thickBot="1" x14ac:dyDescent="0.25"/>
    <row r="1232" ht="26.25" customHeight="1" thickBot="1" x14ac:dyDescent="0.25"/>
    <row r="1233" ht="26.25" customHeight="1" thickBot="1" x14ac:dyDescent="0.25"/>
    <row r="1234" ht="26.25" customHeight="1" thickBot="1" x14ac:dyDescent="0.25"/>
    <row r="1235" ht="26.25" customHeight="1" thickBot="1" x14ac:dyDescent="0.25"/>
    <row r="1236" ht="26.25" customHeight="1" thickBot="1" x14ac:dyDescent="0.25"/>
    <row r="1237" ht="26.25" customHeight="1" thickBot="1" x14ac:dyDescent="0.25"/>
    <row r="1238" ht="26.25" customHeight="1" thickBot="1" x14ac:dyDescent="0.25"/>
    <row r="1239" ht="26.25" customHeight="1" thickBot="1" x14ac:dyDescent="0.25"/>
    <row r="1240" ht="26.25" customHeight="1" thickBot="1" x14ac:dyDescent="0.25"/>
    <row r="1241" ht="26.25" customHeight="1" thickBot="1" x14ac:dyDescent="0.25"/>
    <row r="1242" ht="26.25" customHeight="1" thickBot="1" x14ac:dyDescent="0.25"/>
    <row r="1243" ht="26.25" customHeight="1" thickBot="1" x14ac:dyDescent="0.25"/>
    <row r="1244" ht="26.25" customHeight="1" thickBot="1" x14ac:dyDescent="0.25"/>
    <row r="1245" ht="26.25" customHeight="1" thickBot="1" x14ac:dyDescent="0.25"/>
    <row r="1246" ht="26.25" customHeight="1" thickBot="1" x14ac:dyDescent="0.25"/>
    <row r="1247" ht="26.25" customHeight="1" thickBot="1" x14ac:dyDescent="0.25"/>
    <row r="1248" ht="26.25" customHeight="1" thickBot="1" x14ac:dyDescent="0.25"/>
    <row r="1249" ht="26.25" customHeight="1" thickBot="1" x14ac:dyDescent="0.25"/>
    <row r="1250" ht="26.25" customHeight="1" thickBot="1" x14ac:dyDescent="0.25"/>
    <row r="1251" ht="26.25" customHeight="1" thickBot="1" x14ac:dyDescent="0.25"/>
    <row r="1252" ht="26.25" customHeight="1" thickBot="1" x14ac:dyDescent="0.25"/>
    <row r="1253" ht="26.25" customHeight="1" thickBot="1" x14ac:dyDescent="0.25"/>
    <row r="1254" ht="26.25" customHeight="1" thickBot="1" x14ac:dyDescent="0.25"/>
    <row r="1255" ht="26.25" customHeight="1" thickBot="1" x14ac:dyDescent="0.25"/>
    <row r="1256" ht="26.25" customHeight="1" thickBot="1" x14ac:dyDescent="0.25"/>
    <row r="1257" ht="26.25" customHeight="1" thickBot="1" x14ac:dyDescent="0.25"/>
    <row r="1258" ht="26.25" customHeight="1" thickBot="1" x14ac:dyDescent="0.25"/>
    <row r="1259" ht="26.25" customHeight="1" thickBot="1" x14ac:dyDescent="0.25"/>
    <row r="1260" ht="26.25" customHeight="1" thickBot="1" x14ac:dyDescent="0.25"/>
    <row r="1261" ht="26.25" customHeight="1" thickBot="1" x14ac:dyDescent="0.25"/>
    <row r="1262" ht="26.25" customHeight="1" thickBot="1" x14ac:dyDescent="0.25"/>
    <row r="1263" ht="26.25" customHeight="1" thickBot="1" x14ac:dyDescent="0.25"/>
    <row r="1264" ht="26.25" customHeight="1" thickBot="1" x14ac:dyDescent="0.25"/>
    <row r="1265" ht="26.25" customHeight="1" thickBot="1" x14ac:dyDescent="0.25"/>
    <row r="1266" ht="26.25" customHeight="1" thickBot="1" x14ac:dyDescent="0.25"/>
    <row r="1267" ht="26.25" customHeight="1" thickBot="1" x14ac:dyDescent="0.25"/>
    <row r="1268" ht="26.25" customHeight="1" thickBot="1" x14ac:dyDescent="0.25"/>
    <row r="1269" ht="26.25" customHeight="1" thickBot="1" x14ac:dyDescent="0.25"/>
    <row r="1270" ht="26.25" customHeight="1" thickBot="1" x14ac:dyDescent="0.25"/>
    <row r="1271" ht="26.25" customHeight="1" thickBot="1" x14ac:dyDescent="0.25"/>
    <row r="1272" ht="26.25" customHeight="1" thickBot="1" x14ac:dyDescent="0.25"/>
    <row r="1273" ht="26.25" customHeight="1" thickBot="1" x14ac:dyDescent="0.25"/>
    <row r="1274" ht="26.25" customHeight="1" thickBot="1" x14ac:dyDescent="0.25"/>
    <row r="1275" ht="26.25" customHeight="1" thickBot="1" x14ac:dyDescent="0.25"/>
    <row r="1276" ht="26.25" customHeight="1" thickBot="1" x14ac:dyDescent="0.25"/>
    <row r="1277" ht="26.25" customHeight="1" thickBot="1" x14ac:dyDescent="0.25"/>
    <row r="1278" ht="26.25" customHeight="1" thickBot="1" x14ac:dyDescent="0.25"/>
    <row r="1279" ht="26.25" customHeight="1" thickBot="1" x14ac:dyDescent="0.25"/>
    <row r="1280" ht="26.25" customHeight="1" thickBot="1" x14ac:dyDescent="0.25"/>
    <row r="1281" ht="26.25" customHeight="1" thickBot="1" x14ac:dyDescent="0.25"/>
    <row r="1282" ht="26.25" customHeight="1" thickBot="1" x14ac:dyDescent="0.25"/>
    <row r="1283" ht="26.25" customHeight="1" thickBot="1" x14ac:dyDescent="0.25"/>
    <row r="1284" ht="26.25" customHeight="1" thickBot="1" x14ac:dyDescent="0.25"/>
    <row r="1285" ht="26.25" customHeight="1" thickBot="1" x14ac:dyDescent="0.25"/>
    <row r="1286" ht="26.25" customHeight="1" thickBot="1" x14ac:dyDescent="0.25"/>
    <row r="1287" ht="26.25" customHeight="1" thickBot="1" x14ac:dyDescent="0.25"/>
    <row r="1288" ht="26.25" customHeight="1" thickBot="1" x14ac:dyDescent="0.25"/>
    <row r="1289" ht="26.25" customHeight="1" thickBot="1" x14ac:dyDescent="0.25"/>
    <row r="1290" ht="26.25" customHeight="1" thickBot="1" x14ac:dyDescent="0.25"/>
    <row r="1291" ht="26.25" customHeight="1" thickBot="1" x14ac:dyDescent="0.25"/>
    <row r="1292" ht="26.25" customHeight="1" thickBot="1" x14ac:dyDescent="0.25"/>
    <row r="1293" ht="26.25" customHeight="1" thickBot="1" x14ac:dyDescent="0.25"/>
    <row r="1294" ht="26.25" customHeight="1" thickBot="1" x14ac:dyDescent="0.25"/>
    <row r="1295" ht="26.25" customHeight="1" thickBot="1" x14ac:dyDescent="0.25"/>
    <row r="1296" ht="26.25" customHeight="1" thickBot="1" x14ac:dyDescent="0.25"/>
    <row r="1297" ht="26.25" customHeight="1" thickBot="1" x14ac:dyDescent="0.25"/>
    <row r="1298" ht="26.25" customHeight="1" thickBot="1" x14ac:dyDescent="0.25"/>
    <row r="1299" ht="26.25" customHeight="1" thickBot="1" x14ac:dyDescent="0.25"/>
    <row r="1300" ht="26.25" customHeight="1" thickBot="1" x14ac:dyDescent="0.25"/>
    <row r="1301" ht="26.25" customHeight="1" thickBot="1" x14ac:dyDescent="0.25"/>
    <row r="1302" ht="26.25" customHeight="1" thickBot="1" x14ac:dyDescent="0.25"/>
    <row r="1303" ht="26.25" customHeight="1" thickBot="1" x14ac:dyDescent="0.25"/>
    <row r="1304" ht="26.25" customHeight="1" thickBot="1" x14ac:dyDescent="0.25"/>
    <row r="1305" ht="26.25" customHeight="1" thickBot="1" x14ac:dyDescent="0.25"/>
    <row r="1306" ht="26.25" customHeight="1" thickBot="1" x14ac:dyDescent="0.25"/>
    <row r="1307" ht="26.25" customHeight="1" thickBot="1" x14ac:dyDescent="0.25"/>
    <row r="1308" ht="26.25" customHeight="1" thickBot="1" x14ac:dyDescent="0.25"/>
    <row r="1309" ht="26.25" customHeight="1" thickBot="1" x14ac:dyDescent="0.25"/>
    <row r="1310" ht="26.25" customHeight="1" thickBot="1" x14ac:dyDescent="0.25"/>
    <row r="1311" ht="26.25" customHeight="1" thickBot="1" x14ac:dyDescent="0.25"/>
    <row r="1312" ht="26.25" customHeight="1" thickBot="1" x14ac:dyDescent="0.25"/>
    <row r="1313" ht="26.25" customHeight="1" thickBot="1" x14ac:dyDescent="0.25"/>
    <row r="1314" ht="26.25" customHeight="1" thickBot="1" x14ac:dyDescent="0.25"/>
    <row r="1315" ht="26.25" customHeight="1" thickBot="1" x14ac:dyDescent="0.25"/>
    <row r="1316" ht="26.25" customHeight="1" thickBot="1" x14ac:dyDescent="0.25"/>
    <row r="1317" ht="26.25" customHeight="1" thickBot="1" x14ac:dyDescent="0.25"/>
    <row r="1318" ht="26.25" customHeight="1" thickBot="1" x14ac:dyDescent="0.25"/>
    <row r="1319" ht="26.25" customHeight="1" thickBot="1" x14ac:dyDescent="0.25"/>
    <row r="1320" ht="26.25" customHeight="1" thickBot="1" x14ac:dyDescent="0.25"/>
    <row r="1321" ht="26.25" customHeight="1" thickBot="1" x14ac:dyDescent="0.25"/>
    <row r="1322" ht="26.25" customHeight="1" thickBot="1" x14ac:dyDescent="0.25"/>
    <row r="1323" ht="26.25" customHeight="1" thickBot="1" x14ac:dyDescent="0.25"/>
    <row r="1324" ht="26.25" customHeight="1" thickBot="1" x14ac:dyDescent="0.25"/>
    <row r="1325" ht="26.25" customHeight="1" thickBot="1" x14ac:dyDescent="0.25"/>
    <row r="1326" ht="26.25" customHeight="1" thickBot="1" x14ac:dyDescent="0.25"/>
    <row r="1327" ht="26.25" customHeight="1" thickBot="1" x14ac:dyDescent="0.25"/>
    <row r="1328" ht="26.25" customHeight="1" thickBot="1" x14ac:dyDescent="0.25"/>
    <row r="1329" ht="26.25" customHeight="1" thickBot="1" x14ac:dyDescent="0.25"/>
    <row r="1330" ht="26.25" customHeight="1" thickBot="1" x14ac:dyDescent="0.25"/>
    <row r="1331" ht="26.25" customHeight="1" thickBot="1" x14ac:dyDescent="0.25"/>
    <row r="1332" ht="26.25" customHeight="1" thickBot="1" x14ac:dyDescent="0.25"/>
    <row r="1333" ht="26.25" customHeight="1" thickBot="1" x14ac:dyDescent="0.25"/>
    <row r="1334" ht="26.25" customHeight="1" thickBot="1" x14ac:dyDescent="0.25"/>
    <row r="1335" ht="26.25" customHeight="1" thickBot="1" x14ac:dyDescent="0.25"/>
    <row r="1336" ht="26.25" customHeight="1" thickBot="1" x14ac:dyDescent="0.25"/>
    <row r="1337" ht="26.25" customHeight="1" thickBot="1" x14ac:dyDescent="0.25"/>
    <row r="1338" ht="26.25" customHeight="1" thickBot="1" x14ac:dyDescent="0.25"/>
    <row r="1339" ht="26.25" customHeight="1" thickBot="1" x14ac:dyDescent="0.25"/>
    <row r="1340" ht="26.25" customHeight="1" thickBot="1" x14ac:dyDescent="0.25"/>
    <row r="1341" ht="26.25" customHeight="1" thickBot="1" x14ac:dyDescent="0.25"/>
    <row r="1342" ht="26.25" customHeight="1" thickBot="1" x14ac:dyDescent="0.25"/>
    <row r="1343" ht="26.25" customHeight="1" thickBot="1" x14ac:dyDescent="0.25"/>
    <row r="1344" ht="26.25" customHeight="1" thickBot="1" x14ac:dyDescent="0.25"/>
    <row r="1345" ht="26.25" customHeight="1" thickBot="1" x14ac:dyDescent="0.25"/>
    <row r="1346" ht="26.25" customHeight="1" thickBot="1" x14ac:dyDescent="0.25"/>
    <row r="1347" ht="26.25" customHeight="1" thickBot="1" x14ac:dyDescent="0.25"/>
    <row r="1348" ht="26.25" customHeight="1" thickBot="1" x14ac:dyDescent="0.25"/>
    <row r="1349" ht="26.25" customHeight="1" thickBot="1" x14ac:dyDescent="0.25"/>
    <row r="1350" ht="26.25" customHeight="1" thickBot="1" x14ac:dyDescent="0.25"/>
    <row r="1351" ht="26.25" customHeight="1" thickBot="1" x14ac:dyDescent="0.25"/>
    <row r="1352" ht="26.25" customHeight="1" thickBot="1" x14ac:dyDescent="0.25"/>
    <row r="1353" ht="26.25" customHeight="1" thickBot="1" x14ac:dyDescent="0.25"/>
    <row r="1354" ht="26.25" customHeight="1" thickBot="1" x14ac:dyDescent="0.25"/>
    <row r="1355" ht="26.25" customHeight="1" thickBot="1" x14ac:dyDescent="0.25"/>
    <row r="1356" ht="26.25" customHeight="1" thickBot="1" x14ac:dyDescent="0.25"/>
    <row r="1357" ht="26.25" customHeight="1" thickBot="1" x14ac:dyDescent="0.25"/>
    <row r="1358" ht="26.25" customHeight="1" thickBot="1" x14ac:dyDescent="0.25"/>
    <row r="1359" ht="26.25" customHeight="1" thickBot="1" x14ac:dyDescent="0.25"/>
    <row r="1360" ht="26.25" customHeight="1" thickBot="1" x14ac:dyDescent="0.25"/>
    <row r="1361" ht="26.25" customHeight="1" thickBot="1" x14ac:dyDescent="0.25"/>
    <row r="1362" ht="26.25" customHeight="1" thickBot="1" x14ac:dyDescent="0.25"/>
    <row r="1363" ht="26.25" customHeight="1" thickBot="1" x14ac:dyDescent="0.25"/>
    <row r="1364" ht="26.25" customHeight="1" thickBot="1" x14ac:dyDescent="0.25"/>
    <row r="1365" ht="26.25" customHeight="1" thickBot="1" x14ac:dyDescent="0.25"/>
    <row r="1366" ht="26.25" customHeight="1" thickBot="1" x14ac:dyDescent="0.25"/>
    <row r="1367" ht="26.25" customHeight="1" thickBot="1" x14ac:dyDescent="0.25"/>
    <row r="1368" ht="26.25" customHeight="1" thickBot="1" x14ac:dyDescent="0.25"/>
    <row r="1369" ht="26.25" customHeight="1" thickBot="1" x14ac:dyDescent="0.25"/>
    <row r="1370" ht="26.25" customHeight="1" thickBot="1" x14ac:dyDescent="0.25"/>
    <row r="1371" ht="26.25" customHeight="1" thickBot="1" x14ac:dyDescent="0.25"/>
    <row r="1372" ht="26.25" customHeight="1" thickBot="1" x14ac:dyDescent="0.25"/>
    <row r="1373" ht="26.25" customHeight="1" thickBot="1" x14ac:dyDescent="0.25"/>
    <row r="1374" ht="26.25" customHeight="1" thickBot="1" x14ac:dyDescent="0.25"/>
    <row r="1375" ht="26.25" customHeight="1" thickBot="1" x14ac:dyDescent="0.25"/>
    <row r="1376" ht="26.25" customHeight="1" thickBot="1" x14ac:dyDescent="0.25"/>
    <row r="1377" ht="26.25" customHeight="1" thickBot="1" x14ac:dyDescent="0.25"/>
    <row r="1378" ht="26.25" customHeight="1" thickBot="1" x14ac:dyDescent="0.25"/>
    <row r="1379" ht="26.25" customHeight="1" thickBot="1" x14ac:dyDescent="0.25"/>
    <row r="1380" ht="26.25" customHeight="1" thickBot="1" x14ac:dyDescent="0.25"/>
    <row r="1381" ht="26.25" customHeight="1" thickBot="1" x14ac:dyDescent="0.25"/>
    <row r="1382" ht="26.25" customHeight="1" thickBot="1" x14ac:dyDescent="0.25"/>
    <row r="1383" ht="26.25" customHeight="1" thickBot="1" x14ac:dyDescent="0.25"/>
    <row r="1384" ht="26.25" customHeight="1" thickBot="1" x14ac:dyDescent="0.25"/>
    <row r="1385" ht="26.25" customHeight="1" thickBot="1" x14ac:dyDescent="0.25"/>
    <row r="1386" ht="26.25" customHeight="1" thickBot="1" x14ac:dyDescent="0.25"/>
    <row r="1387" ht="26.25" customHeight="1" thickBot="1" x14ac:dyDescent="0.25"/>
    <row r="1388" ht="26.25" customHeight="1" thickBot="1" x14ac:dyDescent="0.25"/>
    <row r="1389" ht="26.25" customHeight="1" thickBot="1" x14ac:dyDescent="0.25"/>
    <row r="1390" ht="26.25" customHeight="1" thickBot="1" x14ac:dyDescent="0.25"/>
    <row r="1391" ht="26.25" customHeight="1" thickBot="1" x14ac:dyDescent="0.25"/>
    <row r="1392" ht="26.25" customHeight="1" thickBot="1" x14ac:dyDescent="0.25"/>
    <row r="1393" ht="26.25" customHeight="1" thickBot="1" x14ac:dyDescent="0.25"/>
    <row r="1394" ht="26.25" customHeight="1" thickBot="1" x14ac:dyDescent="0.25"/>
    <row r="1395" ht="26.25" customHeight="1" thickBot="1" x14ac:dyDescent="0.25"/>
    <row r="1396" ht="26.25" customHeight="1" thickBot="1" x14ac:dyDescent="0.25"/>
    <row r="1397" ht="26.25" customHeight="1" thickBot="1" x14ac:dyDescent="0.25"/>
    <row r="1398" ht="26.25" customHeight="1" thickBot="1" x14ac:dyDescent="0.25"/>
    <row r="1399" ht="26.25" customHeight="1" thickBot="1" x14ac:dyDescent="0.25"/>
    <row r="1400" ht="26.25" customHeight="1" thickBot="1" x14ac:dyDescent="0.25"/>
    <row r="1401" ht="26.25" customHeight="1" thickBot="1" x14ac:dyDescent="0.25"/>
    <row r="1402" ht="26.25" customHeight="1" thickBot="1" x14ac:dyDescent="0.25"/>
    <row r="1403" ht="26.25" customHeight="1" thickBot="1" x14ac:dyDescent="0.25"/>
    <row r="1404" ht="26.25" customHeight="1" thickBot="1" x14ac:dyDescent="0.25"/>
    <row r="1405" ht="26.25" customHeight="1" thickBot="1" x14ac:dyDescent="0.25"/>
    <row r="1406" ht="26.25" customHeight="1" thickBot="1" x14ac:dyDescent="0.25"/>
    <row r="1407" ht="26.25" customHeight="1" thickBot="1" x14ac:dyDescent="0.25"/>
    <row r="1408" ht="26.25" customHeight="1" thickBot="1" x14ac:dyDescent="0.25"/>
    <row r="1409" ht="26.25" customHeight="1" thickBot="1" x14ac:dyDescent="0.25"/>
    <row r="1410" ht="26.25" customHeight="1" thickBot="1" x14ac:dyDescent="0.25"/>
    <row r="1411" ht="26.25" customHeight="1" thickBot="1" x14ac:dyDescent="0.25"/>
    <row r="1412" ht="26.25" customHeight="1" thickBot="1" x14ac:dyDescent="0.25"/>
    <row r="1413" ht="26.25" customHeight="1" thickBot="1" x14ac:dyDescent="0.25"/>
    <row r="1414" ht="26.25" customHeight="1" thickBot="1" x14ac:dyDescent="0.25"/>
    <row r="1415" ht="26.25" customHeight="1" thickBot="1" x14ac:dyDescent="0.25"/>
    <row r="1416" ht="26.25" customHeight="1" thickBot="1" x14ac:dyDescent="0.25"/>
    <row r="1417" ht="26.25" customHeight="1" thickBot="1" x14ac:dyDescent="0.25"/>
    <row r="1418" ht="26.25" customHeight="1" thickBot="1" x14ac:dyDescent="0.25"/>
    <row r="1419" ht="26.25" customHeight="1" thickBot="1" x14ac:dyDescent="0.25"/>
    <row r="1420" ht="26.25" customHeight="1" thickBot="1" x14ac:dyDescent="0.25"/>
    <row r="1421" ht="26.25" customHeight="1" thickBot="1" x14ac:dyDescent="0.25"/>
    <row r="1422" ht="26.25" customHeight="1" thickBot="1" x14ac:dyDescent="0.25"/>
    <row r="1423" ht="26.25" customHeight="1" thickBot="1" x14ac:dyDescent="0.25"/>
    <row r="1424" ht="26.25" customHeight="1" thickBot="1" x14ac:dyDescent="0.25"/>
    <row r="1425" ht="26.25" customHeight="1" thickBot="1" x14ac:dyDescent="0.25"/>
    <row r="1426" ht="26.25" customHeight="1" thickBot="1" x14ac:dyDescent="0.25"/>
    <row r="1427" ht="26.25" customHeight="1" thickBot="1" x14ac:dyDescent="0.25"/>
    <row r="1428" ht="26.25" customHeight="1" thickBot="1" x14ac:dyDescent="0.25"/>
    <row r="1429" ht="26.25" customHeight="1" thickBot="1" x14ac:dyDescent="0.25"/>
    <row r="1430" ht="26.25" customHeight="1" thickBot="1" x14ac:dyDescent="0.25"/>
    <row r="1431" ht="26.25" customHeight="1" thickBot="1" x14ac:dyDescent="0.25"/>
    <row r="1432" ht="26.25" customHeight="1" thickBot="1" x14ac:dyDescent="0.25"/>
    <row r="1433" ht="26.25" customHeight="1" thickBot="1" x14ac:dyDescent="0.25"/>
    <row r="1434" ht="26.25" customHeight="1" thickBot="1" x14ac:dyDescent="0.25"/>
    <row r="1435" ht="26.25" customHeight="1" thickBot="1" x14ac:dyDescent="0.25"/>
    <row r="1436" ht="26.25" customHeight="1" thickBot="1" x14ac:dyDescent="0.25"/>
    <row r="1437" ht="26.25" customHeight="1" thickBot="1" x14ac:dyDescent="0.25"/>
    <row r="1438" ht="26.25" customHeight="1" thickBot="1" x14ac:dyDescent="0.25"/>
    <row r="1439" ht="26.25" customHeight="1" thickBot="1" x14ac:dyDescent="0.25"/>
    <row r="1440" ht="26.25" customHeight="1" thickBot="1" x14ac:dyDescent="0.25"/>
    <row r="1441" ht="26.25" customHeight="1" thickBot="1" x14ac:dyDescent="0.25"/>
    <row r="1442" ht="26.25" customHeight="1" thickBot="1" x14ac:dyDescent="0.25"/>
    <row r="1443" ht="26.25" customHeight="1" thickBot="1" x14ac:dyDescent="0.25"/>
    <row r="1444" ht="26.25" customHeight="1" thickBot="1" x14ac:dyDescent="0.25"/>
    <row r="1445" ht="26.25" customHeight="1" thickBot="1" x14ac:dyDescent="0.25"/>
    <row r="1446" ht="26.25" customHeight="1" thickBot="1" x14ac:dyDescent="0.25"/>
    <row r="1447" ht="26.25" customHeight="1" thickBot="1" x14ac:dyDescent="0.25"/>
    <row r="1448" ht="26.25" customHeight="1" thickBot="1" x14ac:dyDescent="0.25"/>
    <row r="1449" ht="26.25" customHeight="1" thickBot="1" x14ac:dyDescent="0.25"/>
    <row r="1450" ht="26.25" customHeight="1" thickBot="1" x14ac:dyDescent="0.25"/>
    <row r="1451" ht="26.25" customHeight="1" thickBot="1" x14ac:dyDescent="0.25"/>
    <row r="1452" ht="26.25" customHeight="1" thickBot="1" x14ac:dyDescent="0.25"/>
    <row r="1453" ht="26.25" customHeight="1" thickBot="1" x14ac:dyDescent="0.25"/>
    <row r="1454" ht="26.25" customHeight="1" thickBot="1" x14ac:dyDescent="0.25"/>
    <row r="1455" ht="26.25" customHeight="1" thickBot="1" x14ac:dyDescent="0.25"/>
    <row r="1456" ht="26.25" customHeight="1" thickBot="1" x14ac:dyDescent="0.25"/>
    <row r="1457" ht="26.25" customHeight="1" thickBot="1" x14ac:dyDescent="0.25"/>
    <row r="1458" ht="26.25" customHeight="1" thickBot="1" x14ac:dyDescent="0.25"/>
    <row r="1459" ht="26.25" customHeight="1" thickBot="1" x14ac:dyDescent="0.25"/>
    <row r="1460" ht="26.25" customHeight="1" thickBot="1" x14ac:dyDescent="0.25"/>
    <row r="1461" ht="26.25" customHeight="1" thickBot="1" x14ac:dyDescent="0.25"/>
    <row r="1462" ht="26.25" customHeight="1" thickBot="1" x14ac:dyDescent="0.25"/>
    <row r="1463" ht="26.25" customHeight="1" thickBot="1" x14ac:dyDescent="0.25"/>
    <row r="1464" ht="26.25" customHeight="1" thickBot="1" x14ac:dyDescent="0.25"/>
    <row r="1465" ht="26.25" customHeight="1" thickBot="1" x14ac:dyDescent="0.25"/>
    <row r="1466" ht="26.25" customHeight="1" thickBot="1" x14ac:dyDescent="0.25"/>
    <row r="1467" ht="26.25" customHeight="1" thickBot="1" x14ac:dyDescent="0.25"/>
    <row r="1468" ht="26.25" customHeight="1" thickBot="1" x14ac:dyDescent="0.25"/>
    <row r="1469" ht="26.25" customHeight="1" thickBot="1" x14ac:dyDescent="0.25"/>
    <row r="1470" ht="26.25" customHeight="1" thickBot="1" x14ac:dyDescent="0.25"/>
    <row r="1471" ht="26.25" customHeight="1" thickBot="1" x14ac:dyDescent="0.25"/>
    <row r="1472" ht="26.25" customHeight="1" thickBot="1" x14ac:dyDescent="0.25"/>
    <row r="1473" ht="26.25" customHeight="1" thickBot="1" x14ac:dyDescent="0.25"/>
    <row r="1474" ht="26.25" customHeight="1" thickBot="1" x14ac:dyDescent="0.25"/>
    <row r="1475" ht="26.25" customHeight="1" thickBot="1" x14ac:dyDescent="0.25"/>
    <row r="1476" ht="26.25" customHeight="1" thickBot="1" x14ac:dyDescent="0.25"/>
    <row r="1477" ht="26.25" customHeight="1" thickBot="1" x14ac:dyDescent="0.25"/>
    <row r="1478" ht="26.25" customHeight="1" thickBot="1" x14ac:dyDescent="0.25"/>
    <row r="1479" ht="26.25" customHeight="1" thickBot="1" x14ac:dyDescent="0.25"/>
    <row r="1480" ht="26.25" customHeight="1" thickBot="1" x14ac:dyDescent="0.25"/>
    <row r="1481" ht="26.25" customHeight="1" thickBot="1" x14ac:dyDescent="0.25"/>
    <row r="1482" ht="26.25" customHeight="1" thickBot="1" x14ac:dyDescent="0.25"/>
    <row r="1483" ht="26.25" customHeight="1" thickBot="1" x14ac:dyDescent="0.25"/>
    <row r="1484" ht="26.25" customHeight="1" thickBot="1" x14ac:dyDescent="0.25"/>
    <row r="1485" ht="26.25" customHeight="1" thickBot="1" x14ac:dyDescent="0.25"/>
    <row r="1486" ht="26.25" customHeight="1" thickBot="1" x14ac:dyDescent="0.25"/>
    <row r="1487" ht="26.25" customHeight="1" thickBot="1" x14ac:dyDescent="0.25"/>
    <row r="1488" ht="26.25" customHeight="1" thickBot="1" x14ac:dyDescent="0.25"/>
    <row r="1489" ht="26.25" customHeight="1" thickBot="1" x14ac:dyDescent="0.25"/>
    <row r="1490" ht="26.25" customHeight="1" thickBot="1" x14ac:dyDescent="0.25"/>
    <row r="1491" ht="26.25" customHeight="1" thickBot="1" x14ac:dyDescent="0.25"/>
    <row r="1492" ht="26.25" customHeight="1" thickBot="1" x14ac:dyDescent="0.25"/>
    <row r="1493" ht="26.25" customHeight="1" thickBot="1" x14ac:dyDescent="0.25"/>
    <row r="1494" ht="26.25" customHeight="1" thickBot="1" x14ac:dyDescent="0.25"/>
    <row r="1495" ht="26.25" customHeight="1" thickBot="1" x14ac:dyDescent="0.25"/>
    <row r="1496" ht="26.25" customHeight="1" thickBot="1" x14ac:dyDescent="0.25"/>
    <row r="1497" ht="26.25" customHeight="1" thickBot="1" x14ac:dyDescent="0.25"/>
    <row r="1498" ht="26.25" customHeight="1" thickBot="1" x14ac:dyDescent="0.25"/>
    <row r="1499" ht="26.25" customHeight="1" thickBot="1" x14ac:dyDescent="0.25"/>
    <row r="1500" ht="26.25" customHeight="1" thickBot="1" x14ac:dyDescent="0.25"/>
    <row r="1501" ht="26.25" customHeight="1" thickBot="1" x14ac:dyDescent="0.25"/>
    <row r="1502" ht="26.25" customHeight="1" thickBot="1" x14ac:dyDescent="0.25"/>
    <row r="1503" ht="26.25" customHeight="1" thickBot="1" x14ac:dyDescent="0.25"/>
    <row r="1504" ht="26.25" customHeight="1" thickBot="1" x14ac:dyDescent="0.25"/>
    <row r="1505" ht="26.25" customHeight="1" thickBot="1" x14ac:dyDescent="0.25"/>
    <row r="1506" ht="26.25" customHeight="1" thickBot="1" x14ac:dyDescent="0.25"/>
    <row r="1507" ht="26.25" customHeight="1" thickBot="1" x14ac:dyDescent="0.25"/>
    <row r="1508" ht="26.25" customHeight="1" thickBot="1" x14ac:dyDescent="0.25"/>
    <row r="1509" ht="26.25" customHeight="1" thickBot="1" x14ac:dyDescent="0.25"/>
    <row r="1510" ht="26.25" customHeight="1" thickBot="1" x14ac:dyDescent="0.25"/>
    <row r="1511" ht="26.25" customHeight="1" thickBot="1" x14ac:dyDescent="0.25"/>
    <row r="1512" ht="26.25" customHeight="1" thickBot="1" x14ac:dyDescent="0.25"/>
    <row r="1513" ht="26.25" customHeight="1" thickBot="1" x14ac:dyDescent="0.25"/>
    <row r="1514" ht="26.25" customHeight="1" thickBot="1" x14ac:dyDescent="0.25"/>
    <row r="1515" ht="26.25" customHeight="1" thickBot="1" x14ac:dyDescent="0.25"/>
    <row r="1516" ht="26.25" customHeight="1" thickBot="1" x14ac:dyDescent="0.25"/>
    <row r="1517" ht="26.25" customHeight="1" thickBot="1" x14ac:dyDescent="0.25"/>
    <row r="1518" ht="26.25" customHeight="1" thickBot="1" x14ac:dyDescent="0.25"/>
    <row r="1519" ht="26.25" customHeight="1" thickBot="1" x14ac:dyDescent="0.25"/>
    <row r="1520" ht="26.25" customHeight="1" thickBot="1" x14ac:dyDescent="0.25"/>
    <row r="1521" ht="26.25" customHeight="1" thickBot="1" x14ac:dyDescent="0.25"/>
    <row r="1522" ht="26.25" customHeight="1" thickBot="1" x14ac:dyDescent="0.25"/>
    <row r="1523" ht="26.25" customHeight="1" thickBot="1" x14ac:dyDescent="0.25"/>
    <row r="1524" ht="26.25" customHeight="1" thickBot="1" x14ac:dyDescent="0.25"/>
    <row r="1525" ht="26.25" customHeight="1" thickBot="1" x14ac:dyDescent="0.25"/>
    <row r="1526" ht="26.25" customHeight="1" thickBot="1" x14ac:dyDescent="0.25"/>
    <row r="1527" ht="26.25" customHeight="1" thickBot="1" x14ac:dyDescent="0.25"/>
    <row r="1528" ht="26.25" customHeight="1" thickBot="1" x14ac:dyDescent="0.25"/>
    <row r="1529" ht="26.25" customHeight="1" thickBot="1" x14ac:dyDescent="0.25"/>
    <row r="1530" ht="26.25" customHeight="1" thickBot="1" x14ac:dyDescent="0.25"/>
    <row r="1531" ht="26.25" customHeight="1" thickBot="1" x14ac:dyDescent="0.25"/>
    <row r="1532" ht="26.25" customHeight="1" thickBot="1" x14ac:dyDescent="0.25"/>
    <row r="1533" ht="26.25" customHeight="1" thickBot="1" x14ac:dyDescent="0.25"/>
    <row r="1534" ht="26.25" customHeight="1" thickBot="1" x14ac:dyDescent="0.25"/>
    <row r="1535" ht="26.25" customHeight="1" thickBot="1" x14ac:dyDescent="0.25"/>
    <row r="1536" ht="26.25" customHeight="1" thickBot="1" x14ac:dyDescent="0.25"/>
    <row r="1537" ht="26.25" customHeight="1" thickBot="1" x14ac:dyDescent="0.25"/>
    <row r="1538" ht="26.25" customHeight="1" thickBot="1" x14ac:dyDescent="0.25"/>
    <row r="1539" ht="26.25" customHeight="1" thickBot="1" x14ac:dyDescent="0.25"/>
    <row r="1540" ht="26.25" customHeight="1" thickBot="1" x14ac:dyDescent="0.25"/>
    <row r="1541" ht="26.25" customHeight="1" thickBot="1" x14ac:dyDescent="0.25"/>
    <row r="1542" ht="26.25" customHeight="1" thickBot="1" x14ac:dyDescent="0.25"/>
    <row r="1543" ht="26.25" customHeight="1" thickBot="1" x14ac:dyDescent="0.25"/>
    <row r="1544" ht="26.25" customHeight="1" thickBot="1" x14ac:dyDescent="0.25"/>
    <row r="1545" ht="26.25" customHeight="1" thickBot="1" x14ac:dyDescent="0.25"/>
    <row r="1546" ht="26.25" customHeight="1" thickBot="1" x14ac:dyDescent="0.25"/>
    <row r="1547" ht="26.25" customHeight="1" thickBot="1" x14ac:dyDescent="0.25"/>
    <row r="1548" ht="26.25" customHeight="1" thickBot="1" x14ac:dyDescent="0.25"/>
    <row r="1549" ht="26.25" customHeight="1" thickBot="1" x14ac:dyDescent="0.25"/>
    <row r="1550" ht="26.25" customHeight="1" thickBot="1" x14ac:dyDescent="0.25"/>
    <row r="1551" ht="26.25" customHeight="1" thickBot="1" x14ac:dyDescent="0.25"/>
    <row r="1552" ht="26.25" customHeight="1" thickBot="1" x14ac:dyDescent="0.25"/>
    <row r="1553" ht="26.25" customHeight="1" thickBot="1" x14ac:dyDescent="0.25"/>
    <row r="1554" ht="26.25" customHeight="1" thickBot="1" x14ac:dyDescent="0.25"/>
    <row r="1555" ht="26.25" customHeight="1" thickBot="1" x14ac:dyDescent="0.25"/>
    <row r="1556" ht="26.25" customHeight="1" thickBot="1" x14ac:dyDescent="0.25"/>
    <row r="1557" ht="26.25" customHeight="1" thickBot="1" x14ac:dyDescent="0.25"/>
    <row r="1558" ht="26.25" customHeight="1" thickBot="1" x14ac:dyDescent="0.25"/>
    <row r="1559" ht="26.25" customHeight="1" thickBot="1" x14ac:dyDescent="0.25"/>
    <row r="1560" ht="26.25" customHeight="1" thickBot="1" x14ac:dyDescent="0.25"/>
    <row r="1561" ht="26.25" customHeight="1" thickBot="1" x14ac:dyDescent="0.25"/>
    <row r="1562" ht="26.25" customHeight="1" thickBot="1" x14ac:dyDescent="0.25"/>
    <row r="1563" ht="26.25" customHeight="1" thickBot="1" x14ac:dyDescent="0.25"/>
    <row r="1564" ht="26.25" customHeight="1" thickBot="1" x14ac:dyDescent="0.25"/>
    <row r="1565" ht="26.25" customHeight="1" thickBot="1" x14ac:dyDescent="0.25"/>
    <row r="1566" ht="26.25" customHeight="1" thickBot="1" x14ac:dyDescent="0.25"/>
    <row r="1567" ht="26.25" customHeight="1" thickBot="1" x14ac:dyDescent="0.25"/>
    <row r="1568" ht="26.25" customHeight="1" thickBot="1" x14ac:dyDescent="0.25"/>
    <row r="1569" ht="26.25" customHeight="1" thickBot="1" x14ac:dyDescent="0.25"/>
    <row r="1570" ht="26.25" customHeight="1" thickBot="1" x14ac:dyDescent="0.25"/>
    <row r="1571" ht="26.25" customHeight="1" thickBot="1" x14ac:dyDescent="0.25"/>
    <row r="1572" ht="26.25" customHeight="1" thickBot="1" x14ac:dyDescent="0.25"/>
    <row r="1573" ht="26.25" customHeight="1" thickBot="1" x14ac:dyDescent="0.25"/>
    <row r="1574" ht="26.25" customHeight="1" thickBot="1" x14ac:dyDescent="0.25"/>
    <row r="1575" ht="26.25" customHeight="1" thickBot="1" x14ac:dyDescent="0.25"/>
    <row r="1576" ht="26.25" customHeight="1" thickBot="1" x14ac:dyDescent="0.25"/>
    <row r="1577" ht="26.25" customHeight="1" thickBot="1" x14ac:dyDescent="0.25"/>
    <row r="1578" ht="26.25" customHeight="1" thickBot="1" x14ac:dyDescent="0.25"/>
    <row r="1579" ht="26.25" customHeight="1" thickBot="1" x14ac:dyDescent="0.25"/>
    <row r="1580" ht="26.25" customHeight="1" thickBot="1" x14ac:dyDescent="0.25"/>
    <row r="1581" ht="26.25" customHeight="1" thickBot="1" x14ac:dyDescent="0.25"/>
    <row r="1582" ht="26.25" customHeight="1" thickBot="1" x14ac:dyDescent="0.25"/>
    <row r="1583" ht="26.25" customHeight="1" thickBot="1" x14ac:dyDescent="0.25"/>
    <row r="1584" ht="26.25" customHeight="1" thickBot="1" x14ac:dyDescent="0.25"/>
    <row r="1585" ht="26.25" customHeight="1" thickBot="1" x14ac:dyDescent="0.25"/>
    <row r="1586" ht="26.25" customHeight="1" thickBot="1" x14ac:dyDescent="0.25"/>
    <row r="1587" ht="26.25" customHeight="1" thickBot="1" x14ac:dyDescent="0.25"/>
    <row r="1588" ht="26.25" customHeight="1" thickBot="1" x14ac:dyDescent="0.25"/>
    <row r="1589" ht="26.25" customHeight="1" thickBot="1" x14ac:dyDescent="0.25"/>
    <row r="1590" ht="26.25" customHeight="1" thickBot="1" x14ac:dyDescent="0.25"/>
    <row r="1591" ht="26.25" customHeight="1" thickBot="1" x14ac:dyDescent="0.25"/>
    <row r="1592" ht="26.25" customHeight="1" thickBot="1" x14ac:dyDescent="0.25"/>
    <row r="1593" ht="26.25" customHeight="1" thickBot="1" x14ac:dyDescent="0.25"/>
    <row r="1594" ht="26.25" customHeight="1" thickBot="1" x14ac:dyDescent="0.25"/>
    <row r="1595" ht="26.25" customHeight="1" thickBot="1" x14ac:dyDescent="0.25"/>
    <row r="1596" ht="26.25" customHeight="1" thickBot="1" x14ac:dyDescent="0.25"/>
    <row r="1597" ht="26.25" customHeight="1" thickBot="1" x14ac:dyDescent="0.25"/>
    <row r="1598" ht="26.25" customHeight="1" thickBot="1" x14ac:dyDescent="0.25"/>
    <row r="1599" ht="26.25" customHeight="1" thickBot="1" x14ac:dyDescent="0.25"/>
    <row r="1600" ht="26.25" customHeight="1" thickBot="1" x14ac:dyDescent="0.25"/>
    <row r="1601" ht="26.25" customHeight="1" thickBot="1" x14ac:dyDescent="0.25"/>
    <row r="1602" ht="26.25" customHeight="1" thickBot="1" x14ac:dyDescent="0.25"/>
    <row r="1603" ht="26.25" customHeight="1" thickBot="1" x14ac:dyDescent="0.25"/>
    <row r="1604" ht="26.25" customHeight="1" thickBot="1" x14ac:dyDescent="0.25"/>
    <row r="1605" ht="26.25" customHeight="1" thickBot="1" x14ac:dyDescent="0.25"/>
    <row r="1606" ht="26.25" customHeight="1" thickBot="1" x14ac:dyDescent="0.25"/>
    <row r="1607" ht="26.25" customHeight="1" thickBot="1" x14ac:dyDescent="0.25"/>
    <row r="1608" ht="26.25" customHeight="1" thickBot="1" x14ac:dyDescent="0.25"/>
    <row r="1609" ht="26.25" customHeight="1" thickBot="1" x14ac:dyDescent="0.25"/>
    <row r="1610" ht="26.25" customHeight="1" thickBot="1" x14ac:dyDescent="0.25"/>
    <row r="1611" ht="26.25" customHeight="1" thickBot="1" x14ac:dyDescent="0.25"/>
    <row r="1612" ht="26.25" customHeight="1" thickBot="1" x14ac:dyDescent="0.25"/>
    <row r="1613" ht="26.25" customHeight="1" thickBot="1" x14ac:dyDescent="0.25"/>
    <row r="1614" ht="26.25" customHeight="1" thickBot="1" x14ac:dyDescent="0.25"/>
    <row r="1615" ht="26.25" customHeight="1" thickBot="1" x14ac:dyDescent="0.25"/>
    <row r="1616" ht="26.25" customHeight="1" thickBot="1" x14ac:dyDescent="0.25"/>
    <row r="1617" ht="26.25" customHeight="1" thickBot="1" x14ac:dyDescent="0.25"/>
    <row r="1618" ht="26.25" customHeight="1" thickBot="1" x14ac:dyDescent="0.25"/>
    <row r="1619" ht="26.25" customHeight="1" thickBot="1" x14ac:dyDescent="0.25"/>
    <row r="1620" ht="26.25" customHeight="1" thickBot="1" x14ac:dyDescent="0.25"/>
    <row r="1621" ht="26.25" customHeight="1" thickBot="1" x14ac:dyDescent="0.25"/>
    <row r="1622" ht="26.25" customHeight="1" thickBot="1" x14ac:dyDescent="0.25"/>
    <row r="1623" ht="26.25" customHeight="1" thickBot="1" x14ac:dyDescent="0.25"/>
    <row r="1624" ht="26.25" customHeight="1" thickBot="1" x14ac:dyDescent="0.25"/>
    <row r="1625" ht="26.25" customHeight="1" thickBot="1" x14ac:dyDescent="0.25"/>
    <row r="1626" ht="26.25" customHeight="1" thickBot="1" x14ac:dyDescent="0.25"/>
    <row r="1627" ht="26.25" customHeight="1" thickBot="1" x14ac:dyDescent="0.25"/>
    <row r="1628" ht="26.25" customHeight="1" thickBot="1" x14ac:dyDescent="0.25"/>
    <row r="1629" ht="26.25" customHeight="1" thickBot="1" x14ac:dyDescent="0.25"/>
    <row r="1630" ht="26.25" customHeight="1" thickBot="1" x14ac:dyDescent="0.25"/>
    <row r="1631" ht="26.25" customHeight="1" thickBot="1" x14ac:dyDescent="0.25"/>
    <row r="1632" ht="26.25" customHeight="1" thickBot="1" x14ac:dyDescent="0.25"/>
    <row r="1633" ht="26.25" customHeight="1" thickBot="1" x14ac:dyDescent="0.25"/>
    <row r="1634" ht="26.25" customHeight="1" thickBot="1" x14ac:dyDescent="0.25"/>
    <row r="1635" ht="26.25" customHeight="1" thickBot="1" x14ac:dyDescent="0.25"/>
    <row r="1636" ht="26.25" customHeight="1" thickBot="1" x14ac:dyDescent="0.25"/>
    <row r="1637" ht="26.25" customHeight="1" thickBot="1" x14ac:dyDescent="0.25"/>
    <row r="1638" ht="26.25" customHeight="1" thickBot="1" x14ac:dyDescent="0.25"/>
    <row r="1639" ht="26.25" customHeight="1" thickBot="1" x14ac:dyDescent="0.25"/>
    <row r="1640" ht="26.25" customHeight="1" thickBot="1" x14ac:dyDescent="0.25"/>
    <row r="1641" ht="26.25" customHeight="1" thickBot="1" x14ac:dyDescent="0.25"/>
    <row r="1642" ht="26.25" customHeight="1" thickBot="1" x14ac:dyDescent="0.25"/>
    <row r="1643" ht="26.25" customHeight="1" thickBot="1" x14ac:dyDescent="0.25"/>
    <row r="1644" ht="26.25" customHeight="1" thickBot="1" x14ac:dyDescent="0.25"/>
    <row r="1645" ht="26.25" customHeight="1" thickBot="1" x14ac:dyDescent="0.25"/>
    <row r="1646" ht="26.25" customHeight="1" thickBot="1" x14ac:dyDescent="0.25"/>
    <row r="1647" ht="26.25" customHeight="1" thickBot="1" x14ac:dyDescent="0.25"/>
    <row r="1648" ht="26.25" customHeight="1" thickBot="1" x14ac:dyDescent="0.25"/>
    <row r="1649" ht="26.25" customHeight="1" thickBot="1" x14ac:dyDescent="0.25"/>
    <row r="1650" ht="26.25" customHeight="1" thickBot="1" x14ac:dyDescent="0.25"/>
    <row r="1651" ht="26.25" customHeight="1" thickBot="1" x14ac:dyDescent="0.25"/>
    <row r="1652" ht="26.25" customHeight="1" thickBot="1" x14ac:dyDescent="0.25"/>
    <row r="1653" ht="26.25" customHeight="1" thickBot="1" x14ac:dyDescent="0.25"/>
    <row r="1654" ht="26.25" customHeight="1" thickBot="1" x14ac:dyDescent="0.25"/>
    <row r="1655" ht="26.25" customHeight="1" thickBot="1" x14ac:dyDescent="0.25"/>
    <row r="1656" ht="26.25" customHeight="1" thickBot="1" x14ac:dyDescent="0.25"/>
    <row r="1657" ht="26.25" customHeight="1" thickBot="1" x14ac:dyDescent="0.25"/>
    <row r="1658" ht="26.25" customHeight="1" thickBot="1" x14ac:dyDescent="0.25"/>
    <row r="1659" ht="26.25" customHeight="1" thickBot="1" x14ac:dyDescent="0.25"/>
    <row r="1660" ht="26.25" customHeight="1" thickBot="1" x14ac:dyDescent="0.25"/>
    <row r="1661" ht="26.25" customHeight="1" thickBot="1" x14ac:dyDescent="0.25"/>
    <row r="1662" ht="26.25" customHeight="1" thickBot="1" x14ac:dyDescent="0.25"/>
    <row r="1663" ht="26.25" customHeight="1" thickBot="1" x14ac:dyDescent="0.25"/>
    <row r="1664" ht="26.25" customHeight="1" thickBot="1" x14ac:dyDescent="0.25"/>
    <row r="1665" ht="26.25" customHeight="1" thickBot="1" x14ac:dyDescent="0.25"/>
    <row r="1666" ht="26.25" customHeight="1" thickBot="1" x14ac:dyDescent="0.25"/>
    <row r="1667" ht="26.25" customHeight="1" thickBot="1" x14ac:dyDescent="0.25"/>
    <row r="1668" ht="26.25" customHeight="1" thickBot="1" x14ac:dyDescent="0.25"/>
    <row r="1669" ht="26.25" customHeight="1" thickBot="1" x14ac:dyDescent="0.25"/>
    <row r="1670" ht="26.25" customHeight="1" thickBot="1" x14ac:dyDescent="0.25"/>
    <row r="1671" ht="26.25" customHeight="1" thickBot="1" x14ac:dyDescent="0.25"/>
    <row r="1672" ht="26.25" customHeight="1" thickBot="1" x14ac:dyDescent="0.25"/>
    <row r="1673" ht="26.25" customHeight="1" thickBot="1" x14ac:dyDescent="0.25"/>
    <row r="1674" ht="26.25" customHeight="1" thickBot="1" x14ac:dyDescent="0.25"/>
    <row r="1675" ht="26.25" customHeight="1" thickBot="1" x14ac:dyDescent="0.25"/>
    <row r="1676" ht="26.25" customHeight="1" thickBot="1" x14ac:dyDescent="0.25"/>
    <row r="1677" ht="26.25" customHeight="1" thickBot="1" x14ac:dyDescent="0.25"/>
    <row r="1678" ht="26.25" customHeight="1" thickBot="1" x14ac:dyDescent="0.25"/>
    <row r="1679" ht="26.25" customHeight="1" thickBot="1" x14ac:dyDescent="0.25"/>
    <row r="1680" ht="26.25" customHeight="1" thickBot="1" x14ac:dyDescent="0.25"/>
    <row r="1681" ht="26.25" customHeight="1" thickBot="1" x14ac:dyDescent="0.25"/>
    <row r="1682" ht="26.25" customHeight="1" thickBot="1" x14ac:dyDescent="0.25"/>
    <row r="1683" ht="26.25" customHeight="1" thickBot="1" x14ac:dyDescent="0.25"/>
    <row r="1684" ht="26.25" customHeight="1" thickBot="1" x14ac:dyDescent="0.25"/>
    <row r="1685" ht="26.25" customHeight="1" thickBot="1" x14ac:dyDescent="0.25"/>
    <row r="1686" ht="26.25" customHeight="1" thickBot="1" x14ac:dyDescent="0.25"/>
    <row r="1687" ht="26.25" customHeight="1" thickBot="1" x14ac:dyDescent="0.25"/>
    <row r="1688" ht="26.25" customHeight="1" thickBot="1" x14ac:dyDescent="0.25"/>
    <row r="1689" ht="26.25" customHeight="1" thickBot="1" x14ac:dyDescent="0.25"/>
    <row r="1690" ht="26.25" customHeight="1" thickBot="1" x14ac:dyDescent="0.25"/>
    <row r="1691" ht="26.25" customHeight="1" thickBot="1" x14ac:dyDescent="0.25"/>
    <row r="1692" ht="26.25" customHeight="1" thickBot="1" x14ac:dyDescent="0.25"/>
    <row r="1693" ht="26.25" customHeight="1" thickBot="1" x14ac:dyDescent="0.25"/>
    <row r="1694" ht="26.25" customHeight="1" thickBot="1" x14ac:dyDescent="0.25"/>
    <row r="1695" ht="26.25" customHeight="1" thickBot="1" x14ac:dyDescent="0.25"/>
    <row r="1696" ht="26.25" customHeight="1" thickBot="1" x14ac:dyDescent="0.25"/>
    <row r="1697" ht="26.25" customHeight="1" thickBot="1" x14ac:dyDescent="0.25"/>
    <row r="1698" ht="26.25" customHeight="1" thickBot="1" x14ac:dyDescent="0.25"/>
    <row r="1699" ht="26.25" customHeight="1" thickBot="1" x14ac:dyDescent="0.25"/>
    <row r="1700" ht="26.25" customHeight="1" thickBot="1" x14ac:dyDescent="0.25"/>
    <row r="1701" ht="26.25" customHeight="1" thickBot="1" x14ac:dyDescent="0.25"/>
    <row r="1702" ht="26.25" customHeight="1" thickBot="1" x14ac:dyDescent="0.25"/>
    <row r="1703" ht="26.25" customHeight="1" thickBot="1" x14ac:dyDescent="0.25"/>
    <row r="1704" ht="26.25" customHeight="1" thickBot="1" x14ac:dyDescent="0.25"/>
    <row r="1705" ht="26.25" customHeight="1" thickBot="1" x14ac:dyDescent="0.25"/>
    <row r="1706" ht="26.25" customHeight="1" thickBot="1" x14ac:dyDescent="0.25"/>
    <row r="1707" ht="26.25" customHeight="1" thickBot="1" x14ac:dyDescent="0.25"/>
    <row r="1708" ht="26.25" customHeight="1" thickBot="1" x14ac:dyDescent="0.25"/>
    <row r="1709" ht="26.25" customHeight="1" thickBot="1" x14ac:dyDescent="0.25"/>
    <row r="1710" ht="26.25" customHeight="1" thickBot="1" x14ac:dyDescent="0.25"/>
    <row r="1711" ht="26.25" customHeight="1" thickBot="1" x14ac:dyDescent="0.25"/>
    <row r="1712" ht="26.25" customHeight="1" thickBot="1" x14ac:dyDescent="0.25"/>
    <row r="1713" ht="26.25" customHeight="1" thickBot="1" x14ac:dyDescent="0.25"/>
    <row r="1714" ht="26.25" customHeight="1" thickBot="1" x14ac:dyDescent="0.25"/>
    <row r="1715" ht="26.25" customHeight="1" thickBot="1" x14ac:dyDescent="0.25"/>
    <row r="1716" ht="26.25" customHeight="1" thickBot="1" x14ac:dyDescent="0.25"/>
    <row r="1717" ht="26.25" customHeight="1" thickBot="1" x14ac:dyDescent="0.25"/>
    <row r="1718" ht="26.25" customHeight="1" thickBot="1" x14ac:dyDescent="0.25"/>
    <row r="1719" ht="26.25" customHeight="1" thickBot="1" x14ac:dyDescent="0.25"/>
    <row r="1720" ht="26.25" customHeight="1" thickBot="1" x14ac:dyDescent="0.25"/>
    <row r="1721" ht="26.25" customHeight="1" thickBot="1" x14ac:dyDescent="0.25"/>
    <row r="1722" ht="26.25" customHeight="1" thickBot="1" x14ac:dyDescent="0.25"/>
    <row r="1723" ht="26.25" customHeight="1" thickBot="1" x14ac:dyDescent="0.25"/>
    <row r="1724" ht="26.25" customHeight="1" thickBot="1" x14ac:dyDescent="0.25"/>
    <row r="1725" ht="26.25" customHeight="1" thickBot="1" x14ac:dyDescent="0.25"/>
    <row r="1726" ht="26.25" customHeight="1" thickBot="1" x14ac:dyDescent="0.25"/>
    <row r="1727" ht="26.25" customHeight="1" thickBot="1" x14ac:dyDescent="0.25"/>
    <row r="1728" ht="26.25" customHeight="1" thickBot="1" x14ac:dyDescent="0.25"/>
    <row r="1729" ht="26.25" customHeight="1" thickBot="1" x14ac:dyDescent="0.25"/>
    <row r="1730" ht="26.25" customHeight="1" thickBot="1" x14ac:dyDescent="0.25"/>
    <row r="1731" ht="26.25" customHeight="1" thickBot="1" x14ac:dyDescent="0.25"/>
    <row r="1732" ht="26.25" customHeight="1" thickBot="1" x14ac:dyDescent="0.25"/>
    <row r="1733" ht="26.25" customHeight="1" thickBot="1" x14ac:dyDescent="0.25"/>
    <row r="1734" ht="26.25" customHeight="1" thickBot="1" x14ac:dyDescent="0.25"/>
    <row r="1735" ht="26.25" customHeight="1" thickBot="1" x14ac:dyDescent="0.25"/>
    <row r="1736" ht="26.25" customHeight="1" thickBot="1" x14ac:dyDescent="0.25"/>
    <row r="1737" ht="26.25" customHeight="1" thickBot="1" x14ac:dyDescent="0.25"/>
    <row r="1738" ht="26.25" customHeight="1" thickBot="1" x14ac:dyDescent="0.25"/>
    <row r="1739" ht="26.25" customHeight="1" thickBot="1" x14ac:dyDescent="0.25"/>
    <row r="1740" ht="26.25" customHeight="1" thickBot="1" x14ac:dyDescent="0.25"/>
    <row r="1741" ht="26.25" customHeight="1" thickBot="1" x14ac:dyDescent="0.25"/>
    <row r="1742" ht="26.25" customHeight="1" thickBot="1" x14ac:dyDescent="0.25"/>
    <row r="1743" ht="26.25" customHeight="1" thickBot="1" x14ac:dyDescent="0.25"/>
    <row r="1744" ht="26.25" customHeight="1" thickBot="1" x14ac:dyDescent="0.25"/>
    <row r="1745" ht="26.25" customHeight="1" thickBot="1" x14ac:dyDescent="0.25"/>
    <row r="1746" ht="26.25" customHeight="1" thickBot="1" x14ac:dyDescent="0.25"/>
    <row r="1747" ht="26.25" customHeight="1" thickBot="1" x14ac:dyDescent="0.25"/>
    <row r="1748" ht="26.25" customHeight="1" thickBot="1" x14ac:dyDescent="0.25"/>
    <row r="1749" ht="26.25" customHeight="1" thickBot="1" x14ac:dyDescent="0.25"/>
    <row r="1750" ht="26.25" customHeight="1" thickBot="1" x14ac:dyDescent="0.25"/>
    <row r="1751" ht="26.25" customHeight="1" thickBot="1" x14ac:dyDescent="0.25"/>
    <row r="1752" ht="26.25" customHeight="1" thickBot="1" x14ac:dyDescent="0.25"/>
    <row r="1753" ht="26.25" customHeight="1" thickBot="1" x14ac:dyDescent="0.25"/>
    <row r="1754" ht="26.25" customHeight="1" thickBot="1" x14ac:dyDescent="0.25"/>
    <row r="1755" ht="26.25" customHeight="1" thickBot="1" x14ac:dyDescent="0.25"/>
    <row r="1756" ht="26.25" customHeight="1" thickBot="1" x14ac:dyDescent="0.25"/>
    <row r="1757" ht="26.25" customHeight="1" thickBot="1" x14ac:dyDescent="0.25"/>
    <row r="1758" ht="26.25" customHeight="1" thickBot="1" x14ac:dyDescent="0.25"/>
    <row r="1759" ht="26.25" customHeight="1" thickBot="1" x14ac:dyDescent="0.25"/>
    <row r="1760" ht="26.25" customHeight="1" thickBot="1" x14ac:dyDescent="0.25"/>
    <row r="1761" ht="26.25" customHeight="1" thickBot="1" x14ac:dyDescent="0.25"/>
    <row r="1762" ht="26.25" customHeight="1" thickBot="1" x14ac:dyDescent="0.25"/>
    <row r="1763" ht="26.25" customHeight="1" thickBot="1" x14ac:dyDescent="0.25"/>
    <row r="1764" ht="26.25" customHeight="1" thickBot="1" x14ac:dyDescent="0.25"/>
    <row r="1765" ht="26.25" customHeight="1" thickBot="1" x14ac:dyDescent="0.25"/>
    <row r="1766" ht="26.25" customHeight="1" thickBot="1" x14ac:dyDescent="0.25"/>
    <row r="1767" ht="26.25" customHeight="1" thickBot="1" x14ac:dyDescent="0.25"/>
    <row r="1768" ht="26.25" customHeight="1" thickBot="1" x14ac:dyDescent="0.25"/>
    <row r="1769" ht="26.25" customHeight="1" thickBot="1" x14ac:dyDescent="0.25"/>
    <row r="1770" ht="26.25" customHeight="1" thickBot="1" x14ac:dyDescent="0.25"/>
    <row r="1771" ht="26.25" customHeight="1" thickBot="1" x14ac:dyDescent="0.25"/>
    <row r="1772" ht="26.25" customHeight="1" thickBot="1" x14ac:dyDescent="0.25"/>
    <row r="1773" ht="26.25" customHeight="1" thickBot="1" x14ac:dyDescent="0.25"/>
    <row r="1774" ht="26.25" customHeight="1" thickBot="1" x14ac:dyDescent="0.25"/>
    <row r="1775" ht="26.25" customHeight="1" thickBot="1" x14ac:dyDescent="0.25"/>
    <row r="1776" ht="26.25" customHeight="1" thickBot="1" x14ac:dyDescent="0.25"/>
    <row r="1777" ht="26.25" customHeight="1" thickBot="1" x14ac:dyDescent="0.25"/>
    <row r="1778" ht="26.25" customHeight="1" thickBot="1" x14ac:dyDescent="0.25"/>
    <row r="1779" ht="26.25" customHeight="1" thickBot="1" x14ac:dyDescent="0.25"/>
    <row r="1780" ht="26.25" customHeight="1" thickBot="1" x14ac:dyDescent="0.25"/>
    <row r="1781" ht="26.25" customHeight="1" thickBot="1" x14ac:dyDescent="0.25"/>
    <row r="1782" ht="26.25" customHeight="1" thickBot="1" x14ac:dyDescent="0.25"/>
    <row r="1783" ht="26.25" customHeight="1" thickBot="1" x14ac:dyDescent="0.25"/>
    <row r="1784" ht="26.25" customHeight="1" thickBot="1" x14ac:dyDescent="0.25"/>
    <row r="1785" ht="26.25" customHeight="1" thickBot="1" x14ac:dyDescent="0.25"/>
    <row r="1786" ht="26.25" customHeight="1" thickBot="1" x14ac:dyDescent="0.25"/>
    <row r="1787" ht="26.25" customHeight="1" thickBot="1" x14ac:dyDescent="0.25"/>
    <row r="1788" ht="26.25" customHeight="1" thickBot="1" x14ac:dyDescent="0.25"/>
    <row r="1789" ht="26.25" customHeight="1" thickBot="1" x14ac:dyDescent="0.25"/>
    <row r="1790" ht="26.25" customHeight="1" thickBot="1" x14ac:dyDescent="0.25"/>
    <row r="1791" ht="26.25" customHeight="1" thickBot="1" x14ac:dyDescent="0.25"/>
    <row r="1792" ht="26.25" customHeight="1" thickBot="1" x14ac:dyDescent="0.25"/>
    <row r="1793" ht="26.25" customHeight="1" thickBot="1" x14ac:dyDescent="0.25"/>
    <row r="1794" ht="26.25" customHeight="1" thickBot="1" x14ac:dyDescent="0.25"/>
    <row r="1795" ht="26.25" customHeight="1" thickBot="1" x14ac:dyDescent="0.25"/>
    <row r="1796" ht="26.25" customHeight="1" thickBot="1" x14ac:dyDescent="0.25"/>
    <row r="1797" ht="26.25" customHeight="1" thickBot="1" x14ac:dyDescent="0.25"/>
    <row r="1798" ht="26.25" customHeight="1" thickBot="1" x14ac:dyDescent="0.25"/>
    <row r="1799" ht="26.25" customHeight="1" thickBot="1" x14ac:dyDescent="0.25"/>
    <row r="1800" ht="26.25" customHeight="1" thickBot="1" x14ac:dyDescent="0.25"/>
    <row r="1801" ht="26.25" customHeight="1" thickBot="1" x14ac:dyDescent="0.25"/>
    <row r="1802" ht="26.25" customHeight="1" thickBot="1" x14ac:dyDescent="0.25"/>
    <row r="1803" ht="26.25" customHeight="1" thickBot="1" x14ac:dyDescent="0.25"/>
    <row r="1804" ht="26.25" customHeight="1" thickBot="1" x14ac:dyDescent="0.25"/>
    <row r="1805" ht="26.25" customHeight="1" thickBot="1" x14ac:dyDescent="0.25"/>
    <row r="1806" ht="26.25" customHeight="1" thickBot="1" x14ac:dyDescent="0.25"/>
    <row r="1807" ht="26.25" customHeight="1" thickBot="1" x14ac:dyDescent="0.25"/>
    <row r="1808" ht="26.25" customHeight="1" thickBot="1" x14ac:dyDescent="0.25"/>
    <row r="1809" ht="26.25" customHeight="1" thickBot="1" x14ac:dyDescent="0.25"/>
    <row r="1810" ht="26.25" customHeight="1" thickBot="1" x14ac:dyDescent="0.25"/>
    <row r="1811" ht="26.25" customHeight="1" thickBot="1" x14ac:dyDescent="0.25"/>
    <row r="1812" ht="26.25" customHeight="1" thickBot="1" x14ac:dyDescent="0.25"/>
    <row r="1813" ht="26.25" customHeight="1" thickBot="1" x14ac:dyDescent="0.25"/>
    <row r="1814" ht="26.25" customHeight="1" thickBot="1" x14ac:dyDescent="0.25"/>
    <row r="1815" ht="26.25" customHeight="1" thickBot="1" x14ac:dyDescent="0.25"/>
    <row r="1816" ht="26.25" customHeight="1" thickBot="1" x14ac:dyDescent="0.25"/>
    <row r="1817" ht="26.25" customHeight="1" thickBot="1" x14ac:dyDescent="0.25"/>
    <row r="1818" ht="26.25" customHeight="1" thickBot="1" x14ac:dyDescent="0.25"/>
    <row r="1819" ht="26.25" customHeight="1" thickBot="1" x14ac:dyDescent="0.25"/>
    <row r="1820" ht="26.25" customHeight="1" thickBot="1" x14ac:dyDescent="0.25"/>
    <row r="1821" ht="26.25" customHeight="1" thickBot="1" x14ac:dyDescent="0.25"/>
    <row r="1822" ht="26.25" customHeight="1" thickBot="1" x14ac:dyDescent="0.25"/>
    <row r="1823" ht="26.25" customHeight="1" thickBot="1" x14ac:dyDescent="0.25"/>
    <row r="1824" ht="26.25" customHeight="1" thickBot="1" x14ac:dyDescent="0.25"/>
    <row r="1825" ht="26.25" customHeight="1" thickBot="1" x14ac:dyDescent="0.25"/>
    <row r="1826" ht="26.25" customHeight="1" thickBot="1" x14ac:dyDescent="0.25"/>
    <row r="1827" ht="26.25" customHeight="1" thickBot="1" x14ac:dyDescent="0.25"/>
    <row r="1828" ht="26.25" customHeight="1" thickBot="1" x14ac:dyDescent="0.25"/>
    <row r="1829" ht="26.25" customHeight="1" thickBot="1" x14ac:dyDescent="0.25"/>
    <row r="1830" ht="26.25" customHeight="1" thickBot="1" x14ac:dyDescent="0.25"/>
    <row r="1831" ht="26.25" customHeight="1" thickBot="1" x14ac:dyDescent="0.25"/>
    <row r="1832" ht="26.25" customHeight="1" thickBot="1" x14ac:dyDescent="0.25"/>
    <row r="1833" ht="26.25" customHeight="1" thickBot="1" x14ac:dyDescent="0.25"/>
    <row r="1834" ht="26.25" customHeight="1" thickBot="1" x14ac:dyDescent="0.25"/>
    <row r="1835" ht="26.25" customHeight="1" thickBot="1" x14ac:dyDescent="0.25"/>
    <row r="1836" ht="26.25" customHeight="1" thickBot="1" x14ac:dyDescent="0.25"/>
    <row r="1837" ht="26.25" customHeight="1" thickBot="1" x14ac:dyDescent="0.25"/>
    <row r="1838" ht="26.25" customHeight="1" thickBot="1" x14ac:dyDescent="0.25"/>
    <row r="1839" ht="26.25" customHeight="1" thickBot="1" x14ac:dyDescent="0.25"/>
    <row r="1840" ht="26.25" customHeight="1" thickBot="1" x14ac:dyDescent="0.25"/>
    <row r="1841" ht="26.25" customHeight="1" thickBot="1" x14ac:dyDescent="0.25"/>
    <row r="1842" ht="26.25" customHeight="1" thickBot="1" x14ac:dyDescent="0.25"/>
    <row r="1843" ht="26.25" customHeight="1" thickBot="1" x14ac:dyDescent="0.25"/>
    <row r="1844" ht="26.25" customHeight="1" thickBot="1" x14ac:dyDescent="0.25"/>
    <row r="1845" ht="26.25" customHeight="1" thickBot="1" x14ac:dyDescent="0.25"/>
    <row r="1846" ht="26.25" customHeight="1" thickBot="1" x14ac:dyDescent="0.25"/>
    <row r="1847" ht="26.25" customHeight="1" thickBot="1" x14ac:dyDescent="0.25"/>
    <row r="1848" ht="26.25" customHeight="1" thickBot="1" x14ac:dyDescent="0.25"/>
    <row r="1849" ht="26.25" customHeight="1" thickBot="1" x14ac:dyDescent="0.25"/>
    <row r="1850" ht="26.25" customHeight="1" thickBot="1" x14ac:dyDescent="0.25"/>
    <row r="1851" ht="26.25" customHeight="1" thickBot="1" x14ac:dyDescent="0.25"/>
    <row r="1852" ht="26.25" customHeight="1" thickBot="1" x14ac:dyDescent="0.25"/>
    <row r="1853" ht="26.25" customHeight="1" thickBot="1" x14ac:dyDescent="0.25"/>
    <row r="1854" ht="26.25" customHeight="1" thickBot="1" x14ac:dyDescent="0.25"/>
    <row r="1855" ht="26.25" customHeight="1" thickBot="1" x14ac:dyDescent="0.25"/>
    <row r="1856" ht="26.25" customHeight="1" thickBot="1" x14ac:dyDescent="0.25"/>
    <row r="1857" ht="26.25" customHeight="1" thickBot="1" x14ac:dyDescent="0.25"/>
    <row r="1858" ht="26.25" customHeight="1" thickBot="1" x14ac:dyDescent="0.25"/>
    <row r="1859" ht="26.25" customHeight="1" thickBot="1" x14ac:dyDescent="0.25"/>
    <row r="1860" ht="26.25" customHeight="1" thickBot="1" x14ac:dyDescent="0.25"/>
    <row r="1861" ht="26.25" customHeight="1" thickBot="1" x14ac:dyDescent="0.25"/>
    <row r="1862" ht="26.25" customHeight="1" thickBot="1" x14ac:dyDescent="0.25"/>
    <row r="1863" ht="26.25" customHeight="1" thickBot="1" x14ac:dyDescent="0.25"/>
    <row r="1864" ht="26.25" customHeight="1" thickBot="1" x14ac:dyDescent="0.25"/>
    <row r="1865" ht="26.25" customHeight="1" thickBot="1" x14ac:dyDescent="0.25"/>
    <row r="1866" ht="26.25" customHeight="1" thickBot="1" x14ac:dyDescent="0.25"/>
    <row r="1867" ht="26.25" customHeight="1" thickBot="1" x14ac:dyDescent="0.25"/>
    <row r="1868" ht="26.25" customHeight="1" thickBot="1" x14ac:dyDescent="0.25"/>
    <row r="1869" ht="26.25" customHeight="1" thickBot="1" x14ac:dyDescent="0.25"/>
    <row r="1870" ht="26.25" customHeight="1" thickBot="1" x14ac:dyDescent="0.25"/>
    <row r="1871" ht="26.25" customHeight="1" thickBot="1" x14ac:dyDescent="0.25"/>
    <row r="1872" ht="26.25" customHeight="1" thickBot="1" x14ac:dyDescent="0.25"/>
    <row r="1873" ht="26.25" customHeight="1" thickBot="1" x14ac:dyDescent="0.25"/>
    <row r="1874" ht="26.25" customHeight="1" thickBot="1" x14ac:dyDescent="0.25"/>
    <row r="1875" ht="26.25" customHeight="1" thickBot="1" x14ac:dyDescent="0.25"/>
    <row r="1876" ht="26.25" customHeight="1" thickBot="1" x14ac:dyDescent="0.25"/>
    <row r="1877" ht="26.25" customHeight="1" thickBot="1" x14ac:dyDescent="0.25"/>
    <row r="1878" ht="26.25" customHeight="1" thickBot="1" x14ac:dyDescent="0.25"/>
    <row r="1879" ht="26.25" customHeight="1" thickBot="1" x14ac:dyDescent="0.25"/>
    <row r="1880" ht="26.25" customHeight="1" thickBot="1" x14ac:dyDescent="0.25"/>
    <row r="1881" ht="26.25" customHeight="1" thickBot="1" x14ac:dyDescent="0.25"/>
    <row r="1882" ht="26.25" customHeight="1" thickBot="1" x14ac:dyDescent="0.25"/>
    <row r="1883" ht="26.25" customHeight="1" thickBot="1" x14ac:dyDescent="0.25"/>
    <row r="1884" ht="26.25" customHeight="1" thickBot="1" x14ac:dyDescent="0.25"/>
    <row r="1885" ht="26.25" customHeight="1" thickBot="1" x14ac:dyDescent="0.25"/>
    <row r="1886" ht="26.25" customHeight="1" thickBot="1" x14ac:dyDescent="0.25"/>
    <row r="1887" ht="26.25" customHeight="1" thickBot="1" x14ac:dyDescent="0.25"/>
    <row r="1888" ht="26.25" customHeight="1" thickBot="1" x14ac:dyDescent="0.25"/>
    <row r="1889" ht="26.25" customHeight="1" thickBot="1" x14ac:dyDescent="0.25"/>
    <row r="1890" ht="26.25" customHeight="1" thickBot="1" x14ac:dyDescent="0.25"/>
    <row r="1891" ht="26.25" customHeight="1" thickBot="1" x14ac:dyDescent="0.25"/>
    <row r="1892" ht="26.25" customHeight="1" thickBot="1" x14ac:dyDescent="0.25"/>
    <row r="1893" ht="26.25" customHeight="1" thickBot="1" x14ac:dyDescent="0.25"/>
    <row r="1894" ht="26.25" customHeight="1" thickBot="1" x14ac:dyDescent="0.25"/>
    <row r="1895" ht="26.25" customHeight="1" thickBot="1" x14ac:dyDescent="0.25"/>
    <row r="1896" ht="26.25" customHeight="1" thickBot="1" x14ac:dyDescent="0.25"/>
    <row r="1897" ht="26.25" customHeight="1" thickBot="1" x14ac:dyDescent="0.25"/>
    <row r="1898" ht="26.25" customHeight="1" thickBot="1" x14ac:dyDescent="0.25"/>
    <row r="1899" ht="26.25" customHeight="1" thickBot="1" x14ac:dyDescent="0.25"/>
    <row r="1900" ht="26.25" customHeight="1" thickBot="1" x14ac:dyDescent="0.25"/>
    <row r="1901" ht="26.25" customHeight="1" thickBot="1" x14ac:dyDescent="0.25"/>
    <row r="1902" ht="26.25" customHeight="1" thickBot="1" x14ac:dyDescent="0.25"/>
    <row r="1903" ht="26.25" customHeight="1" thickBot="1" x14ac:dyDescent="0.25"/>
    <row r="1904" ht="26.25" customHeight="1" thickBot="1" x14ac:dyDescent="0.25"/>
    <row r="1905" ht="26.25" customHeight="1" thickBot="1" x14ac:dyDescent="0.25"/>
    <row r="1906" ht="26.25" customHeight="1" thickBot="1" x14ac:dyDescent="0.25"/>
    <row r="1907" ht="26.25" customHeight="1" thickBot="1" x14ac:dyDescent="0.25"/>
    <row r="1908" ht="26.25" customHeight="1" thickBot="1" x14ac:dyDescent="0.25"/>
    <row r="1909" ht="26.25" customHeight="1" thickBot="1" x14ac:dyDescent="0.25"/>
    <row r="1910" ht="26.25" customHeight="1" thickBot="1" x14ac:dyDescent="0.25"/>
    <row r="1911" ht="26.25" customHeight="1" thickBot="1" x14ac:dyDescent="0.25"/>
    <row r="1912" ht="26.25" customHeight="1" thickBot="1" x14ac:dyDescent="0.25"/>
    <row r="1913" ht="26.25" customHeight="1" thickBot="1" x14ac:dyDescent="0.25"/>
    <row r="1914" ht="26.25" customHeight="1" thickBot="1" x14ac:dyDescent="0.25"/>
    <row r="1915" ht="26.25" customHeight="1" thickBot="1" x14ac:dyDescent="0.25"/>
    <row r="1916" ht="26.25" customHeight="1" thickBot="1" x14ac:dyDescent="0.25"/>
    <row r="1917" ht="26.25" customHeight="1" thickBot="1" x14ac:dyDescent="0.25"/>
    <row r="1918" ht="26.25" customHeight="1" thickBot="1" x14ac:dyDescent="0.25"/>
    <row r="1919" ht="26.25" customHeight="1" thickBot="1" x14ac:dyDescent="0.25"/>
    <row r="1920" ht="26.25" customHeight="1" thickBot="1" x14ac:dyDescent="0.25"/>
    <row r="1921" ht="26.25" customHeight="1" thickBot="1" x14ac:dyDescent="0.25"/>
    <row r="1922" ht="26.25" customHeight="1" thickBot="1" x14ac:dyDescent="0.25"/>
    <row r="1923" ht="26.25" customHeight="1" thickBot="1" x14ac:dyDescent="0.25"/>
    <row r="1924" ht="26.25" customHeight="1" thickBot="1" x14ac:dyDescent="0.25"/>
    <row r="1925" ht="26.25" customHeight="1" thickBot="1" x14ac:dyDescent="0.25"/>
    <row r="1926" ht="26.25" customHeight="1" thickBot="1" x14ac:dyDescent="0.25"/>
    <row r="1927" ht="26.25" customHeight="1" thickBot="1" x14ac:dyDescent="0.25"/>
    <row r="1928" ht="26.25" customHeight="1" thickBot="1" x14ac:dyDescent="0.25"/>
    <row r="1929" ht="26.25" customHeight="1" thickBot="1" x14ac:dyDescent="0.25"/>
    <row r="1930" ht="26.25" customHeight="1" thickBot="1" x14ac:dyDescent="0.25"/>
    <row r="1931" ht="26.25" customHeight="1" thickBot="1" x14ac:dyDescent="0.25"/>
    <row r="1932" ht="26.25" customHeight="1" thickBot="1" x14ac:dyDescent="0.25"/>
    <row r="1933" ht="26.25" customHeight="1" thickBot="1" x14ac:dyDescent="0.25"/>
    <row r="1934" ht="26.25" customHeight="1" thickBot="1" x14ac:dyDescent="0.25"/>
    <row r="1935" ht="26.25" customHeight="1" thickBot="1" x14ac:dyDescent="0.25"/>
    <row r="1936" ht="26.25" customHeight="1" thickBot="1" x14ac:dyDescent="0.25"/>
    <row r="1937" ht="26.25" customHeight="1" thickBot="1" x14ac:dyDescent="0.25"/>
    <row r="1938" ht="26.25" customHeight="1" thickBot="1" x14ac:dyDescent="0.25"/>
    <row r="1939" ht="26.25" customHeight="1" thickBot="1" x14ac:dyDescent="0.25"/>
    <row r="1940" ht="26.25" customHeight="1" thickBot="1" x14ac:dyDescent="0.25"/>
    <row r="1941" ht="26.25" customHeight="1" thickBot="1" x14ac:dyDescent="0.25"/>
    <row r="1942" ht="26.25" customHeight="1" thickBot="1" x14ac:dyDescent="0.25"/>
    <row r="1943" ht="26.25" customHeight="1" thickBot="1" x14ac:dyDescent="0.25"/>
    <row r="1944" ht="26.25" customHeight="1" thickBot="1" x14ac:dyDescent="0.25"/>
    <row r="1945" ht="26.25" customHeight="1" thickBot="1" x14ac:dyDescent="0.25"/>
    <row r="1946" ht="26.25" customHeight="1" thickBot="1" x14ac:dyDescent="0.25"/>
    <row r="1947" ht="26.25" customHeight="1" thickBot="1" x14ac:dyDescent="0.25"/>
    <row r="1948" ht="26.25" customHeight="1" thickBot="1" x14ac:dyDescent="0.25"/>
    <row r="1949" ht="26.25" customHeight="1" thickBot="1" x14ac:dyDescent="0.25"/>
    <row r="1950" ht="26.25" customHeight="1" thickBot="1" x14ac:dyDescent="0.25"/>
    <row r="1951" ht="26.25" customHeight="1" thickBot="1" x14ac:dyDescent="0.25"/>
    <row r="1952" ht="26.25" customHeight="1" thickBot="1" x14ac:dyDescent="0.25"/>
    <row r="1953" ht="26.25" customHeight="1" thickBot="1" x14ac:dyDescent="0.25"/>
    <row r="1954" ht="26.25" customHeight="1" thickBot="1" x14ac:dyDescent="0.25"/>
    <row r="1955" ht="26.25" customHeight="1" thickBot="1" x14ac:dyDescent="0.25"/>
    <row r="1956" ht="26.25" customHeight="1" thickBot="1" x14ac:dyDescent="0.25"/>
    <row r="1957" ht="26.25" customHeight="1" thickBot="1" x14ac:dyDescent="0.25"/>
    <row r="1958" ht="26.25" customHeight="1" thickBot="1" x14ac:dyDescent="0.25"/>
    <row r="1959" ht="26.25" customHeight="1" thickBot="1" x14ac:dyDescent="0.25"/>
    <row r="1960" ht="26.25" customHeight="1" thickBot="1" x14ac:dyDescent="0.25"/>
    <row r="1961" ht="26.25" customHeight="1" thickBot="1" x14ac:dyDescent="0.25"/>
    <row r="1962" ht="26.25" customHeight="1" thickBot="1" x14ac:dyDescent="0.25"/>
    <row r="1963" ht="26.25" customHeight="1" thickBot="1" x14ac:dyDescent="0.25"/>
    <row r="1964" ht="26.25" customHeight="1" thickBot="1" x14ac:dyDescent="0.25"/>
    <row r="1965" ht="26.25" customHeight="1" thickBot="1" x14ac:dyDescent="0.25"/>
    <row r="1966" ht="26.25" customHeight="1" thickBot="1" x14ac:dyDescent="0.25"/>
    <row r="1967" ht="26.25" customHeight="1" thickBot="1" x14ac:dyDescent="0.25"/>
    <row r="1968" ht="26.25" customHeight="1" thickBot="1" x14ac:dyDescent="0.25"/>
    <row r="1969" ht="26.25" customHeight="1" thickBot="1" x14ac:dyDescent="0.25"/>
    <row r="1970" ht="26.25" customHeight="1" thickBot="1" x14ac:dyDescent="0.25"/>
    <row r="1971" ht="26.25" customHeight="1" thickBot="1" x14ac:dyDescent="0.25"/>
    <row r="1972" ht="26.25" customHeight="1" thickBot="1" x14ac:dyDescent="0.25"/>
    <row r="1973" ht="26.25" customHeight="1" thickBot="1" x14ac:dyDescent="0.25"/>
    <row r="1974" ht="26.25" customHeight="1" thickBot="1" x14ac:dyDescent="0.25"/>
    <row r="1975" ht="26.25" customHeight="1" thickBot="1" x14ac:dyDescent="0.25"/>
    <row r="1976" ht="26.25" customHeight="1" thickBot="1" x14ac:dyDescent="0.25"/>
    <row r="1977" ht="26.25" customHeight="1" thickBot="1" x14ac:dyDescent="0.25"/>
    <row r="1978" ht="26.25" customHeight="1" thickBot="1" x14ac:dyDescent="0.25"/>
    <row r="1979" ht="26.25" customHeight="1" thickBot="1" x14ac:dyDescent="0.25"/>
    <row r="1980" ht="26.25" customHeight="1" thickBot="1" x14ac:dyDescent="0.25"/>
    <row r="1981" ht="26.25" customHeight="1" thickBot="1" x14ac:dyDescent="0.25"/>
    <row r="1982" ht="26.25" customHeight="1" thickBot="1" x14ac:dyDescent="0.25"/>
    <row r="1983" ht="26.25" customHeight="1" thickBot="1" x14ac:dyDescent="0.25"/>
    <row r="1984" ht="26.25" customHeight="1" thickBot="1" x14ac:dyDescent="0.25"/>
    <row r="1985" ht="26.25" customHeight="1" thickBot="1" x14ac:dyDescent="0.25"/>
    <row r="1986" ht="26.25" customHeight="1" thickBot="1" x14ac:dyDescent="0.25"/>
    <row r="1987" ht="26.25" customHeight="1" thickBot="1" x14ac:dyDescent="0.25"/>
    <row r="1988" ht="26.25" customHeight="1" thickBot="1" x14ac:dyDescent="0.25"/>
    <row r="1989" ht="26.25" customHeight="1" thickBot="1" x14ac:dyDescent="0.25"/>
    <row r="1990" ht="26.25" customHeight="1" thickBot="1" x14ac:dyDescent="0.25"/>
    <row r="1991" ht="26.25" customHeight="1" thickBot="1" x14ac:dyDescent="0.25"/>
    <row r="1992" ht="26.25" customHeight="1" thickBot="1" x14ac:dyDescent="0.25"/>
    <row r="1993" ht="26.25" customHeight="1" thickBot="1" x14ac:dyDescent="0.25"/>
    <row r="1994" ht="26.25" customHeight="1" thickBot="1" x14ac:dyDescent="0.25"/>
    <row r="1995" ht="26.25" customHeight="1" thickBot="1" x14ac:dyDescent="0.25"/>
    <row r="1996" ht="26.25" customHeight="1" thickBot="1" x14ac:dyDescent="0.25"/>
    <row r="1997" ht="26.25" customHeight="1" thickBot="1" x14ac:dyDescent="0.25"/>
    <row r="1998" ht="26.25" customHeight="1" thickBot="1" x14ac:dyDescent="0.25"/>
    <row r="1999" ht="26.25" customHeight="1" thickBot="1" x14ac:dyDescent="0.25"/>
    <row r="2000" ht="26.25" customHeight="1" thickBot="1" x14ac:dyDescent="0.25"/>
    <row r="2001" ht="26.25" customHeight="1" thickBot="1" x14ac:dyDescent="0.25"/>
    <row r="2002" ht="26.25" customHeight="1" thickBot="1" x14ac:dyDescent="0.25"/>
    <row r="2003" ht="26.25" customHeight="1" thickBot="1" x14ac:dyDescent="0.25"/>
    <row r="2004" ht="26.25" customHeight="1" thickBot="1" x14ac:dyDescent="0.25"/>
    <row r="2005" ht="26.25" customHeight="1" thickBot="1" x14ac:dyDescent="0.25"/>
    <row r="2006" ht="26.25" customHeight="1" thickBot="1" x14ac:dyDescent="0.25"/>
    <row r="2007" ht="26.25" customHeight="1" thickBot="1" x14ac:dyDescent="0.25"/>
    <row r="2008" ht="26.25" customHeight="1" thickBot="1" x14ac:dyDescent="0.25"/>
    <row r="2009" ht="26.25" customHeight="1" thickBot="1" x14ac:dyDescent="0.25"/>
    <row r="2010" ht="26.25" customHeight="1" thickBot="1" x14ac:dyDescent="0.25"/>
    <row r="2011" ht="26.25" customHeight="1" thickBot="1" x14ac:dyDescent="0.25"/>
    <row r="2012" ht="26.25" customHeight="1" thickBot="1" x14ac:dyDescent="0.25"/>
    <row r="2013" ht="26.25" customHeight="1" thickBot="1" x14ac:dyDescent="0.25"/>
    <row r="2014" ht="26.25" customHeight="1" thickBot="1" x14ac:dyDescent="0.25"/>
    <row r="2015" ht="26.25" customHeight="1" thickBot="1" x14ac:dyDescent="0.25"/>
    <row r="2016" ht="26.25" customHeight="1" thickBot="1" x14ac:dyDescent="0.25"/>
    <row r="2017" ht="26.25" customHeight="1" thickBot="1" x14ac:dyDescent="0.25"/>
    <row r="2018" ht="26.25" customHeight="1" thickBot="1" x14ac:dyDescent="0.25"/>
    <row r="2019" ht="26.25" customHeight="1" thickBot="1" x14ac:dyDescent="0.25"/>
    <row r="2020" ht="26.25" customHeight="1" thickBot="1" x14ac:dyDescent="0.25"/>
    <row r="2021" ht="26.25" customHeight="1" thickBot="1" x14ac:dyDescent="0.25"/>
    <row r="2022" ht="26.25" customHeight="1" thickBot="1" x14ac:dyDescent="0.25"/>
    <row r="2023" ht="26.25" customHeight="1" thickBot="1" x14ac:dyDescent="0.25"/>
    <row r="2024" ht="26.25" customHeight="1" thickBot="1" x14ac:dyDescent="0.25"/>
    <row r="2025" ht="26.25" customHeight="1" thickBot="1" x14ac:dyDescent="0.25"/>
    <row r="2026" ht="26.25" customHeight="1" thickBot="1" x14ac:dyDescent="0.25"/>
    <row r="2027" ht="26.25" customHeight="1" thickBot="1" x14ac:dyDescent="0.25"/>
    <row r="2028" ht="26.25" customHeight="1" thickBot="1" x14ac:dyDescent="0.25"/>
    <row r="2029" ht="26.25" customHeight="1" thickBot="1" x14ac:dyDescent="0.25"/>
    <row r="2030" ht="26.25" customHeight="1" thickBot="1" x14ac:dyDescent="0.25"/>
    <row r="2031" ht="26.25" customHeight="1" thickBot="1" x14ac:dyDescent="0.25"/>
    <row r="2032" ht="26.25" customHeight="1" thickBot="1" x14ac:dyDescent="0.25"/>
    <row r="2033" ht="26.25" customHeight="1" thickBot="1" x14ac:dyDescent="0.25"/>
    <row r="2034" ht="26.25" customHeight="1" thickBot="1" x14ac:dyDescent="0.25"/>
    <row r="2035" ht="26.25" customHeight="1" thickBot="1" x14ac:dyDescent="0.25"/>
    <row r="2036" ht="26.25" customHeight="1" thickBot="1" x14ac:dyDescent="0.25"/>
    <row r="2037" ht="26.25" customHeight="1" thickBot="1" x14ac:dyDescent="0.25"/>
    <row r="2038" ht="26.25" customHeight="1" thickBot="1" x14ac:dyDescent="0.25"/>
    <row r="2039" ht="26.25" customHeight="1" thickBot="1" x14ac:dyDescent="0.25"/>
    <row r="2040" ht="26.25" customHeight="1" thickBot="1" x14ac:dyDescent="0.25"/>
    <row r="2041" ht="26.25" customHeight="1" thickBot="1" x14ac:dyDescent="0.25"/>
    <row r="2042" ht="26.25" customHeight="1" thickBot="1" x14ac:dyDescent="0.25"/>
    <row r="2043" ht="26.25" customHeight="1" thickBot="1" x14ac:dyDescent="0.25"/>
    <row r="2044" ht="26.25" customHeight="1" thickBot="1" x14ac:dyDescent="0.25"/>
    <row r="2045" ht="26.25" customHeight="1" thickBot="1" x14ac:dyDescent="0.25"/>
    <row r="2046" ht="26.25" customHeight="1" thickBot="1" x14ac:dyDescent="0.25"/>
    <row r="2047" ht="26.25" customHeight="1" thickBot="1" x14ac:dyDescent="0.25"/>
    <row r="2048" ht="26.25" customHeight="1" thickBot="1" x14ac:dyDescent="0.25"/>
    <row r="2049" ht="26.25" customHeight="1" thickBot="1" x14ac:dyDescent="0.25"/>
    <row r="2050" ht="26.25" customHeight="1" thickBot="1" x14ac:dyDescent="0.25"/>
    <row r="2051" ht="26.25" customHeight="1" thickBot="1" x14ac:dyDescent="0.25"/>
    <row r="2052" ht="26.25" customHeight="1" thickBot="1" x14ac:dyDescent="0.25"/>
    <row r="2053" ht="26.25" customHeight="1" thickBot="1" x14ac:dyDescent="0.25"/>
    <row r="2054" ht="26.25" customHeight="1" thickBot="1" x14ac:dyDescent="0.25"/>
    <row r="2055" ht="26.25" customHeight="1" thickBot="1" x14ac:dyDescent="0.25"/>
    <row r="2056" ht="26.25" customHeight="1" thickBot="1" x14ac:dyDescent="0.25"/>
    <row r="2057" ht="26.25" customHeight="1" thickBot="1" x14ac:dyDescent="0.25"/>
    <row r="2058" ht="26.25" customHeight="1" thickBot="1" x14ac:dyDescent="0.25"/>
    <row r="2059" ht="26.25" customHeight="1" thickBot="1" x14ac:dyDescent="0.25"/>
    <row r="2060" ht="26.25" customHeight="1" thickBot="1" x14ac:dyDescent="0.25"/>
    <row r="2061" ht="26.25" customHeight="1" thickBot="1" x14ac:dyDescent="0.25"/>
    <row r="2062" ht="26.25" customHeight="1" thickBot="1" x14ac:dyDescent="0.25"/>
    <row r="2063" ht="26.25" customHeight="1" thickBot="1" x14ac:dyDescent="0.25"/>
    <row r="2064" ht="26.25" customHeight="1" thickBot="1" x14ac:dyDescent="0.25"/>
    <row r="2065" ht="26.25" customHeight="1" thickBot="1" x14ac:dyDescent="0.25"/>
    <row r="2066" ht="26.25" customHeight="1" thickBot="1" x14ac:dyDescent="0.25"/>
    <row r="2067" ht="26.25" customHeight="1" thickBot="1" x14ac:dyDescent="0.25"/>
    <row r="2068" ht="26.25" customHeight="1" thickBot="1" x14ac:dyDescent="0.25"/>
    <row r="2069" ht="26.25" customHeight="1" thickBot="1" x14ac:dyDescent="0.25"/>
    <row r="2070" ht="26.25" customHeight="1" thickBot="1" x14ac:dyDescent="0.25"/>
    <row r="2071" ht="26.25" customHeight="1" thickBot="1" x14ac:dyDescent="0.25"/>
    <row r="2072" ht="26.25" customHeight="1" thickBot="1" x14ac:dyDescent="0.25"/>
    <row r="2073" ht="26.25" customHeight="1" thickBot="1" x14ac:dyDescent="0.25"/>
    <row r="2074" ht="26.25" customHeight="1" thickBot="1" x14ac:dyDescent="0.25"/>
    <row r="2075" ht="26.25" customHeight="1" thickBot="1" x14ac:dyDescent="0.25"/>
    <row r="2076" ht="26.25" customHeight="1" thickBot="1" x14ac:dyDescent="0.25"/>
    <row r="2077" ht="26.25" customHeight="1" thickBot="1" x14ac:dyDescent="0.25"/>
    <row r="2078" ht="26.25" customHeight="1" thickBot="1" x14ac:dyDescent="0.25"/>
    <row r="2079" ht="26.25" customHeight="1" thickBot="1" x14ac:dyDescent="0.25"/>
    <row r="2080" ht="26.25" customHeight="1" thickBot="1" x14ac:dyDescent="0.25"/>
    <row r="2081" ht="26.25" customHeight="1" thickBot="1" x14ac:dyDescent="0.25"/>
    <row r="2082" ht="26.25" customHeight="1" thickBot="1" x14ac:dyDescent="0.25"/>
    <row r="2083" ht="26.25" customHeight="1" thickBot="1" x14ac:dyDescent="0.25"/>
    <row r="2084" ht="26.25" customHeight="1" thickBot="1" x14ac:dyDescent="0.25"/>
    <row r="2085" ht="26.25" customHeight="1" thickBot="1" x14ac:dyDescent="0.25"/>
    <row r="2086" ht="26.25" customHeight="1" thickBot="1" x14ac:dyDescent="0.25"/>
    <row r="2087" ht="26.25" customHeight="1" thickBot="1" x14ac:dyDescent="0.25"/>
    <row r="2088" ht="26.25" customHeight="1" thickBot="1" x14ac:dyDescent="0.25"/>
    <row r="2089" ht="26.25" customHeight="1" thickBot="1" x14ac:dyDescent="0.25"/>
    <row r="2090" ht="26.25" customHeight="1" thickBot="1" x14ac:dyDescent="0.25"/>
    <row r="2091" ht="26.25" customHeight="1" thickBot="1" x14ac:dyDescent="0.25"/>
    <row r="2092" ht="26.25" customHeight="1" thickBot="1" x14ac:dyDescent="0.25"/>
    <row r="2093" ht="26.25" customHeight="1" thickBot="1" x14ac:dyDescent="0.25"/>
    <row r="2094" ht="26.25" customHeight="1" thickBot="1" x14ac:dyDescent="0.25"/>
    <row r="2095" ht="26.25" customHeight="1" thickBot="1" x14ac:dyDescent="0.25"/>
    <row r="2096" ht="26.25" customHeight="1" thickBot="1" x14ac:dyDescent="0.25"/>
    <row r="2097" ht="26.25" customHeight="1" thickBot="1" x14ac:dyDescent="0.25"/>
    <row r="2098" ht="26.25" customHeight="1" thickBot="1" x14ac:dyDescent="0.25"/>
    <row r="2099" ht="26.25" customHeight="1" thickBot="1" x14ac:dyDescent="0.25"/>
    <row r="2100" ht="26.25" customHeight="1" thickBot="1" x14ac:dyDescent="0.25"/>
    <row r="2101" ht="26.25" customHeight="1" thickBot="1" x14ac:dyDescent="0.25"/>
    <row r="2102" ht="26.25" customHeight="1" thickBot="1" x14ac:dyDescent="0.25"/>
    <row r="2103" ht="26.25" customHeight="1" thickBot="1" x14ac:dyDescent="0.25"/>
    <row r="2104" ht="26.25" customHeight="1" thickBot="1" x14ac:dyDescent="0.25"/>
    <row r="2105" ht="26.25" customHeight="1" thickBot="1" x14ac:dyDescent="0.25"/>
    <row r="2106" ht="26.25" customHeight="1" thickBot="1" x14ac:dyDescent="0.25"/>
    <row r="2107" ht="26.25" customHeight="1" thickBot="1" x14ac:dyDescent="0.25"/>
    <row r="2108" ht="26.25" customHeight="1" thickBot="1" x14ac:dyDescent="0.25"/>
    <row r="2109" ht="26.25" customHeight="1" thickBot="1" x14ac:dyDescent="0.25"/>
    <row r="2110" ht="26.25" customHeight="1" thickBot="1" x14ac:dyDescent="0.25"/>
    <row r="2111" ht="26.25" customHeight="1" thickBot="1" x14ac:dyDescent="0.25"/>
    <row r="2112" ht="26.25" customHeight="1" thickBot="1" x14ac:dyDescent="0.25"/>
    <row r="2113" ht="26.25" customHeight="1" thickBot="1" x14ac:dyDescent="0.25"/>
    <row r="2114" ht="26.25" customHeight="1" thickBot="1" x14ac:dyDescent="0.25"/>
    <row r="2115" ht="26.25" customHeight="1" thickBot="1" x14ac:dyDescent="0.25"/>
    <row r="2116" ht="26.25" customHeight="1" thickBot="1" x14ac:dyDescent="0.25"/>
    <row r="2117" ht="26.25" customHeight="1" thickBot="1" x14ac:dyDescent="0.25"/>
    <row r="2118" ht="26.25" customHeight="1" thickBot="1" x14ac:dyDescent="0.25"/>
    <row r="2119" ht="26.25" customHeight="1" thickBot="1" x14ac:dyDescent="0.25"/>
    <row r="2120" ht="26.25" customHeight="1" thickBot="1" x14ac:dyDescent="0.25"/>
    <row r="2121" ht="26.25" customHeight="1" thickBot="1" x14ac:dyDescent="0.25"/>
    <row r="2122" ht="26.25" customHeight="1" thickBot="1" x14ac:dyDescent="0.25"/>
    <row r="2123" ht="26.25" customHeight="1" thickBot="1" x14ac:dyDescent="0.25"/>
    <row r="2124" ht="26.25" customHeight="1" thickBot="1" x14ac:dyDescent="0.25"/>
    <row r="2125" ht="26.25" customHeight="1" thickBot="1" x14ac:dyDescent="0.25"/>
    <row r="2126" ht="26.25" customHeight="1" thickBot="1" x14ac:dyDescent="0.25"/>
    <row r="2127" ht="26.25" customHeight="1" thickBot="1" x14ac:dyDescent="0.25"/>
    <row r="2128" ht="26.25" customHeight="1" thickBot="1" x14ac:dyDescent="0.25"/>
    <row r="2129" ht="26.25" customHeight="1" thickBot="1" x14ac:dyDescent="0.25"/>
    <row r="2130" ht="26.25" customHeight="1" thickBot="1" x14ac:dyDescent="0.25"/>
    <row r="2131" ht="26.25" customHeight="1" thickBot="1" x14ac:dyDescent="0.25"/>
    <row r="2132" ht="26.25" customHeight="1" thickBot="1" x14ac:dyDescent="0.25"/>
    <row r="2133" ht="26.25" customHeight="1" thickBot="1" x14ac:dyDescent="0.25"/>
    <row r="2134" ht="26.25" customHeight="1" thickBot="1" x14ac:dyDescent="0.25"/>
    <row r="2135" ht="26.25" customHeight="1" thickBot="1" x14ac:dyDescent="0.25"/>
    <row r="2136" ht="26.25" customHeight="1" thickBot="1" x14ac:dyDescent="0.25"/>
    <row r="2137" ht="26.25" customHeight="1" thickBot="1" x14ac:dyDescent="0.25"/>
    <row r="2138" ht="26.25" customHeight="1" thickBot="1" x14ac:dyDescent="0.25"/>
    <row r="2139" ht="26.25" customHeight="1" thickBot="1" x14ac:dyDescent="0.25"/>
    <row r="2140" ht="26.25" customHeight="1" thickBot="1" x14ac:dyDescent="0.25"/>
    <row r="2141" ht="26.25" customHeight="1" thickBot="1" x14ac:dyDescent="0.25"/>
    <row r="2142" ht="26.25" customHeight="1" thickBot="1" x14ac:dyDescent="0.25"/>
    <row r="2143" ht="26.25" customHeight="1" thickBot="1" x14ac:dyDescent="0.25"/>
    <row r="2144" ht="26.25" customHeight="1" thickBot="1" x14ac:dyDescent="0.25"/>
    <row r="2145" ht="26.25" customHeight="1" thickBot="1" x14ac:dyDescent="0.25"/>
    <row r="2146" ht="26.25" customHeight="1" thickBot="1" x14ac:dyDescent="0.25"/>
    <row r="2147" ht="26.25" customHeight="1" thickBot="1" x14ac:dyDescent="0.25"/>
    <row r="2148" ht="26.25" customHeight="1" thickBot="1" x14ac:dyDescent="0.25"/>
    <row r="2149" ht="26.25" customHeight="1" thickBot="1" x14ac:dyDescent="0.25"/>
    <row r="2150" ht="26.25" customHeight="1" thickBot="1" x14ac:dyDescent="0.25"/>
    <row r="2151" ht="26.25" customHeight="1" thickBot="1" x14ac:dyDescent="0.25"/>
    <row r="2152" ht="26.25" customHeight="1" thickBot="1" x14ac:dyDescent="0.25"/>
    <row r="2153" ht="26.25" customHeight="1" thickBot="1" x14ac:dyDescent="0.25"/>
    <row r="2154" ht="26.25" customHeight="1" thickBot="1" x14ac:dyDescent="0.25"/>
    <row r="2155" ht="26.25" customHeight="1" thickBot="1" x14ac:dyDescent="0.25"/>
    <row r="2156" ht="26.25" customHeight="1" thickBot="1" x14ac:dyDescent="0.25"/>
    <row r="2157" ht="26.25" customHeight="1" thickBot="1" x14ac:dyDescent="0.25"/>
    <row r="2158" ht="26.25" customHeight="1" thickBot="1" x14ac:dyDescent="0.25"/>
    <row r="2159" ht="26.25" customHeight="1" thickBot="1" x14ac:dyDescent="0.25"/>
    <row r="2160" ht="26.25" customHeight="1" thickBot="1" x14ac:dyDescent="0.25"/>
    <row r="2161" ht="26.25" customHeight="1" thickBot="1" x14ac:dyDescent="0.25"/>
    <row r="2162" ht="26.25" customHeight="1" thickBot="1" x14ac:dyDescent="0.25"/>
    <row r="2163" ht="26.25" customHeight="1" thickBot="1" x14ac:dyDescent="0.25"/>
    <row r="2164" ht="26.25" customHeight="1" thickBot="1" x14ac:dyDescent="0.25"/>
    <row r="2165" ht="26.25" customHeight="1" thickBot="1" x14ac:dyDescent="0.25"/>
    <row r="2166" ht="26.25" customHeight="1" thickBot="1" x14ac:dyDescent="0.25"/>
    <row r="2167" ht="26.25" customHeight="1" thickBot="1" x14ac:dyDescent="0.25"/>
    <row r="2168" ht="26.25" customHeight="1" thickBot="1" x14ac:dyDescent="0.25"/>
    <row r="2169" ht="26.25" customHeight="1" thickBot="1" x14ac:dyDescent="0.25"/>
    <row r="2170" ht="26.25" customHeight="1" thickBot="1" x14ac:dyDescent="0.25"/>
    <row r="2171" ht="26.25" customHeight="1" thickBot="1" x14ac:dyDescent="0.25"/>
    <row r="2172" ht="26.25" customHeight="1" thickBot="1" x14ac:dyDescent="0.25"/>
    <row r="2173" ht="26.25" customHeight="1" thickBot="1" x14ac:dyDescent="0.25"/>
    <row r="2174" ht="26.25" customHeight="1" thickBot="1" x14ac:dyDescent="0.25"/>
    <row r="2175" ht="26.25" customHeight="1" thickBot="1" x14ac:dyDescent="0.25"/>
    <row r="2176" ht="26.25" customHeight="1" thickBot="1" x14ac:dyDescent="0.25"/>
    <row r="2177" ht="26.25" customHeight="1" thickBot="1" x14ac:dyDescent="0.25"/>
    <row r="2178" ht="26.25" customHeight="1" thickBot="1" x14ac:dyDescent="0.25"/>
    <row r="2179" ht="26.25" customHeight="1" thickBot="1" x14ac:dyDescent="0.25"/>
    <row r="2180" ht="26.25" customHeight="1" thickBot="1" x14ac:dyDescent="0.25"/>
    <row r="2181" ht="26.25" customHeight="1" thickBot="1" x14ac:dyDescent="0.25"/>
    <row r="2182" ht="26.25" customHeight="1" thickBot="1" x14ac:dyDescent="0.25"/>
    <row r="2183" ht="26.25" customHeight="1" thickBot="1" x14ac:dyDescent="0.25"/>
    <row r="2184" ht="26.25" customHeight="1" thickBot="1" x14ac:dyDescent="0.25"/>
    <row r="2185" ht="26.25" customHeight="1" thickBot="1" x14ac:dyDescent="0.25"/>
    <row r="2186" ht="26.25" customHeight="1" thickBot="1" x14ac:dyDescent="0.25"/>
    <row r="2187" ht="26.25" customHeight="1" thickBot="1" x14ac:dyDescent="0.25"/>
    <row r="2188" ht="26.25" customHeight="1" thickBot="1" x14ac:dyDescent="0.25"/>
    <row r="2189" ht="26.25" customHeight="1" thickBot="1" x14ac:dyDescent="0.25"/>
    <row r="2190" ht="26.25" customHeight="1" thickBot="1" x14ac:dyDescent="0.25"/>
    <row r="2191" ht="26.25" customHeight="1" thickBot="1" x14ac:dyDescent="0.25"/>
    <row r="2192" ht="26.25" customHeight="1" thickBot="1" x14ac:dyDescent="0.25"/>
    <row r="2193" ht="26.25" customHeight="1" thickBot="1" x14ac:dyDescent="0.25"/>
    <row r="2194" ht="26.25" customHeight="1" thickBot="1" x14ac:dyDescent="0.25"/>
    <row r="2195" ht="26.25" customHeight="1" thickBot="1" x14ac:dyDescent="0.25"/>
    <row r="2196" ht="26.25" customHeight="1" thickBot="1" x14ac:dyDescent="0.25"/>
    <row r="2197" ht="26.25" customHeight="1" thickBot="1" x14ac:dyDescent="0.25"/>
    <row r="2198" ht="26.25" customHeight="1" thickBot="1" x14ac:dyDescent="0.25"/>
    <row r="2199" ht="26.25" customHeight="1" thickBot="1" x14ac:dyDescent="0.25"/>
    <row r="2200" ht="26.25" customHeight="1" thickBot="1" x14ac:dyDescent="0.25"/>
    <row r="2201" ht="26.25" customHeight="1" thickBot="1" x14ac:dyDescent="0.25"/>
    <row r="2202" ht="26.25" customHeight="1" thickBot="1" x14ac:dyDescent="0.25"/>
    <row r="2203" ht="26.25" customHeight="1" thickBot="1" x14ac:dyDescent="0.25"/>
    <row r="2204" ht="26.25" customHeight="1" thickBot="1" x14ac:dyDescent="0.25"/>
    <row r="2205" ht="26.25" customHeight="1" thickBot="1" x14ac:dyDescent="0.25"/>
    <row r="2206" ht="26.25" customHeight="1" thickBot="1" x14ac:dyDescent="0.25"/>
    <row r="2207" ht="26.25" customHeight="1" thickBot="1" x14ac:dyDescent="0.25"/>
    <row r="2208" ht="26.25" customHeight="1" thickBot="1" x14ac:dyDescent="0.25"/>
    <row r="2209" ht="26.25" customHeight="1" thickBot="1" x14ac:dyDescent="0.25"/>
    <row r="2210" ht="26.25" customHeight="1" thickBot="1" x14ac:dyDescent="0.25"/>
    <row r="2211" ht="26.25" customHeight="1" thickBot="1" x14ac:dyDescent="0.25"/>
    <row r="2212" ht="26.25" customHeight="1" thickBot="1" x14ac:dyDescent="0.25"/>
    <row r="2213" ht="26.25" customHeight="1" thickBot="1" x14ac:dyDescent="0.25"/>
    <row r="2214" ht="26.25" customHeight="1" thickBot="1" x14ac:dyDescent="0.25"/>
    <row r="2215" ht="26.25" customHeight="1" thickBot="1" x14ac:dyDescent="0.25"/>
    <row r="2216" ht="26.25" customHeight="1" thickBot="1" x14ac:dyDescent="0.25"/>
    <row r="2217" ht="26.25" customHeight="1" thickBot="1" x14ac:dyDescent="0.25"/>
    <row r="2218" ht="26.25" customHeight="1" thickBot="1" x14ac:dyDescent="0.25"/>
    <row r="2219" ht="26.25" customHeight="1" thickBot="1" x14ac:dyDescent="0.25"/>
    <row r="2220" ht="26.25" customHeight="1" thickBot="1" x14ac:dyDescent="0.25"/>
    <row r="2221" ht="26.25" customHeight="1" thickBot="1" x14ac:dyDescent="0.25"/>
    <row r="2222" ht="26.25" customHeight="1" thickBot="1" x14ac:dyDescent="0.25"/>
    <row r="2223" ht="26.25" customHeight="1" thickBot="1" x14ac:dyDescent="0.25"/>
    <row r="2224" ht="26.25" customHeight="1" thickBot="1" x14ac:dyDescent="0.25"/>
    <row r="2225" ht="26.25" customHeight="1" thickBot="1" x14ac:dyDescent="0.25"/>
    <row r="2226" ht="26.25" customHeight="1" thickBot="1" x14ac:dyDescent="0.25"/>
    <row r="2227" ht="26.25" customHeight="1" thickBot="1" x14ac:dyDescent="0.25"/>
    <row r="2228" ht="26.25" customHeight="1" thickBot="1" x14ac:dyDescent="0.25"/>
    <row r="2229" ht="26.25" customHeight="1" thickBot="1" x14ac:dyDescent="0.25"/>
    <row r="2230" ht="26.25" customHeight="1" thickBot="1" x14ac:dyDescent="0.25"/>
    <row r="2231" ht="26.25" customHeight="1" thickBot="1" x14ac:dyDescent="0.25"/>
    <row r="2232" ht="26.25" customHeight="1" thickBot="1" x14ac:dyDescent="0.25"/>
    <row r="2233" ht="26.25" customHeight="1" thickBot="1" x14ac:dyDescent="0.25"/>
    <row r="2234" ht="26.25" customHeight="1" thickBot="1" x14ac:dyDescent="0.25"/>
    <row r="2235" ht="26.25" customHeight="1" thickBot="1" x14ac:dyDescent="0.25"/>
    <row r="2236" ht="26.25" customHeight="1" thickBot="1" x14ac:dyDescent="0.25"/>
    <row r="2237" ht="26.25" customHeight="1" thickBot="1" x14ac:dyDescent="0.25"/>
    <row r="2238" ht="26.25" customHeight="1" thickBot="1" x14ac:dyDescent="0.25"/>
    <row r="2239" ht="26.25" customHeight="1" thickBot="1" x14ac:dyDescent="0.25"/>
    <row r="2240" ht="26.25" customHeight="1" thickBot="1" x14ac:dyDescent="0.25"/>
    <row r="2241" ht="26.25" customHeight="1" thickBot="1" x14ac:dyDescent="0.25"/>
    <row r="2242" ht="26.25" customHeight="1" thickBot="1" x14ac:dyDescent="0.25"/>
    <row r="2243" ht="26.25" customHeight="1" thickBot="1" x14ac:dyDescent="0.25"/>
    <row r="2244" ht="26.25" customHeight="1" thickBot="1" x14ac:dyDescent="0.25"/>
    <row r="2245" ht="26.25" customHeight="1" thickBot="1" x14ac:dyDescent="0.25"/>
    <row r="2246" ht="26.25" customHeight="1" thickBot="1" x14ac:dyDescent="0.25"/>
    <row r="2247" ht="26.25" customHeight="1" thickBot="1" x14ac:dyDescent="0.25"/>
    <row r="2248" ht="26.25" customHeight="1" thickBot="1" x14ac:dyDescent="0.25"/>
    <row r="2249" ht="26.25" customHeight="1" thickBot="1" x14ac:dyDescent="0.25"/>
    <row r="2250" ht="26.25" customHeight="1" thickBot="1" x14ac:dyDescent="0.25"/>
    <row r="2251" ht="26.25" customHeight="1" thickBot="1" x14ac:dyDescent="0.25"/>
    <row r="2252" ht="26.25" customHeight="1" thickBot="1" x14ac:dyDescent="0.25"/>
    <row r="2253" ht="26.25" customHeight="1" thickBot="1" x14ac:dyDescent="0.25"/>
    <row r="2254" ht="26.25" customHeight="1" thickBot="1" x14ac:dyDescent="0.25"/>
    <row r="2255" ht="26.25" customHeight="1" thickBot="1" x14ac:dyDescent="0.25"/>
    <row r="2256" ht="26.25" customHeight="1" thickBot="1" x14ac:dyDescent="0.25"/>
    <row r="2257" ht="26.25" customHeight="1" thickBot="1" x14ac:dyDescent="0.25"/>
    <row r="2258" ht="26.25" customHeight="1" thickBot="1" x14ac:dyDescent="0.25"/>
    <row r="2259" ht="26.25" customHeight="1" thickBot="1" x14ac:dyDescent="0.25"/>
    <row r="2260" ht="26.25" customHeight="1" thickBot="1" x14ac:dyDescent="0.25"/>
    <row r="2261" ht="26.25" customHeight="1" thickBot="1" x14ac:dyDescent="0.25"/>
    <row r="2262" ht="26.25" customHeight="1" thickBot="1" x14ac:dyDescent="0.25"/>
    <row r="2263" ht="26.25" customHeight="1" thickBot="1" x14ac:dyDescent="0.25"/>
    <row r="2264" ht="26.25" customHeight="1" thickBot="1" x14ac:dyDescent="0.25"/>
    <row r="2265" ht="26.25" customHeight="1" thickBot="1" x14ac:dyDescent="0.25"/>
    <row r="2266" ht="26.25" customHeight="1" thickBot="1" x14ac:dyDescent="0.25"/>
    <row r="2267" ht="26.25" customHeight="1" thickBot="1" x14ac:dyDescent="0.25"/>
    <row r="2268" ht="26.25" customHeight="1" thickBot="1" x14ac:dyDescent="0.25"/>
    <row r="2269" ht="26.25" customHeight="1" thickBot="1" x14ac:dyDescent="0.25"/>
    <row r="2270" ht="26.25" customHeight="1" thickBot="1" x14ac:dyDescent="0.25"/>
    <row r="2271" ht="26.25" customHeight="1" thickBot="1" x14ac:dyDescent="0.25"/>
    <row r="2272" ht="26.25" customHeight="1" thickBot="1" x14ac:dyDescent="0.25"/>
    <row r="2273" ht="26.25" customHeight="1" thickBot="1" x14ac:dyDescent="0.25"/>
    <row r="2274" ht="26.25" customHeight="1" thickBot="1" x14ac:dyDescent="0.25"/>
    <row r="2275" ht="26.25" customHeight="1" thickBot="1" x14ac:dyDescent="0.25"/>
    <row r="2276" ht="26.25" customHeight="1" thickBot="1" x14ac:dyDescent="0.25"/>
    <row r="2277" ht="26.25" customHeight="1" thickBot="1" x14ac:dyDescent="0.25"/>
    <row r="2278" ht="26.25" customHeight="1" thickBot="1" x14ac:dyDescent="0.25"/>
    <row r="2279" ht="26.25" customHeight="1" thickBot="1" x14ac:dyDescent="0.25"/>
    <row r="2280" ht="26.25" customHeight="1" thickBot="1" x14ac:dyDescent="0.25"/>
    <row r="2281" ht="26.25" customHeight="1" thickBot="1" x14ac:dyDescent="0.25"/>
    <row r="2282" ht="26.25" customHeight="1" thickBot="1" x14ac:dyDescent="0.25"/>
    <row r="2283" ht="26.25" customHeight="1" thickBot="1" x14ac:dyDescent="0.25"/>
    <row r="2284" ht="26.25" customHeight="1" thickBot="1" x14ac:dyDescent="0.25"/>
    <row r="2285" ht="26.25" customHeight="1" thickBot="1" x14ac:dyDescent="0.25"/>
    <row r="2286" ht="26.25" customHeight="1" thickBot="1" x14ac:dyDescent="0.25"/>
    <row r="2287" ht="26.25" customHeight="1" thickBot="1" x14ac:dyDescent="0.25"/>
    <row r="2288" ht="26.25" customHeight="1" thickBot="1" x14ac:dyDescent="0.25"/>
    <row r="2289" ht="26.25" customHeight="1" thickBot="1" x14ac:dyDescent="0.25"/>
    <row r="2290" ht="26.25" customHeight="1" thickBot="1" x14ac:dyDescent="0.25"/>
    <row r="2291" ht="26.25" customHeight="1" thickBot="1" x14ac:dyDescent="0.25"/>
    <row r="2292" ht="26.25" customHeight="1" thickBot="1" x14ac:dyDescent="0.25"/>
    <row r="2293" ht="26.25" customHeight="1" thickBot="1" x14ac:dyDescent="0.25"/>
    <row r="2294" ht="26.25" customHeight="1" thickBot="1" x14ac:dyDescent="0.25"/>
    <row r="2295" ht="26.25" customHeight="1" thickBot="1" x14ac:dyDescent="0.25"/>
    <row r="2296" ht="26.25" customHeight="1" thickBot="1" x14ac:dyDescent="0.25"/>
    <row r="2297" ht="26.25" customHeight="1" thickBot="1" x14ac:dyDescent="0.25"/>
    <row r="2298" ht="26.25" customHeight="1" thickBot="1" x14ac:dyDescent="0.25"/>
    <row r="2299" ht="26.25" customHeight="1" thickBot="1" x14ac:dyDescent="0.25"/>
    <row r="2300" ht="26.25" customHeight="1" thickBot="1" x14ac:dyDescent="0.25"/>
    <row r="2301" ht="26.25" customHeight="1" thickBot="1" x14ac:dyDescent="0.25"/>
    <row r="2302" ht="26.25" customHeight="1" thickBot="1" x14ac:dyDescent="0.25"/>
    <row r="2303" ht="26.25" customHeight="1" thickBot="1" x14ac:dyDescent="0.25"/>
    <row r="2304" ht="26.25" customHeight="1" thickBot="1" x14ac:dyDescent="0.25"/>
    <row r="2305" ht="26.25" customHeight="1" thickBot="1" x14ac:dyDescent="0.25"/>
    <row r="2306" ht="26.25" customHeight="1" thickBot="1" x14ac:dyDescent="0.25"/>
    <row r="2307" ht="26.25" customHeight="1" thickBot="1" x14ac:dyDescent="0.25"/>
    <row r="2308" ht="26.25" customHeight="1" thickBot="1" x14ac:dyDescent="0.25"/>
    <row r="2309" ht="26.25" customHeight="1" thickBot="1" x14ac:dyDescent="0.25"/>
    <row r="2310" ht="26.25" customHeight="1" thickBot="1" x14ac:dyDescent="0.25"/>
    <row r="2311" ht="26.25" customHeight="1" thickBot="1" x14ac:dyDescent="0.25"/>
    <row r="2312" ht="26.25" customHeight="1" thickBot="1" x14ac:dyDescent="0.25"/>
    <row r="2313" ht="26.25" customHeight="1" thickBot="1" x14ac:dyDescent="0.25"/>
    <row r="2314" ht="26.25" customHeight="1" thickBot="1" x14ac:dyDescent="0.25"/>
    <row r="2315" ht="26.25" customHeight="1" thickBot="1" x14ac:dyDescent="0.25"/>
    <row r="2316" ht="26.25" customHeight="1" thickBot="1" x14ac:dyDescent="0.25"/>
    <row r="2317" ht="26.25" customHeight="1" thickBot="1" x14ac:dyDescent="0.25"/>
    <row r="2318" ht="26.25" customHeight="1" thickBot="1" x14ac:dyDescent="0.25"/>
    <row r="2319" ht="26.25" customHeight="1" thickBot="1" x14ac:dyDescent="0.25"/>
    <row r="2320" ht="26.25" customHeight="1" thickBot="1" x14ac:dyDescent="0.25"/>
    <row r="2321" ht="26.25" customHeight="1" thickBot="1" x14ac:dyDescent="0.25"/>
    <row r="2322" ht="26.25" customHeight="1" thickBot="1" x14ac:dyDescent="0.25"/>
    <row r="2323" ht="26.25" customHeight="1" thickBot="1" x14ac:dyDescent="0.25"/>
    <row r="2324" ht="26.25" customHeight="1" thickBot="1" x14ac:dyDescent="0.25"/>
    <row r="2325" ht="26.25" customHeight="1" thickBot="1" x14ac:dyDescent="0.25"/>
    <row r="2326" ht="26.25" customHeight="1" thickBot="1" x14ac:dyDescent="0.25"/>
    <row r="2327" ht="26.25" customHeight="1" thickBot="1" x14ac:dyDescent="0.25"/>
    <row r="2328" ht="26.25" customHeight="1" thickBot="1" x14ac:dyDescent="0.25"/>
    <row r="2329" ht="26.25" customHeight="1" thickBot="1" x14ac:dyDescent="0.25"/>
    <row r="2330" ht="26.25" customHeight="1" thickBot="1" x14ac:dyDescent="0.25"/>
    <row r="2331" ht="26.25" customHeight="1" thickBot="1" x14ac:dyDescent="0.25"/>
    <row r="2332" ht="26.25" customHeight="1" thickBot="1" x14ac:dyDescent="0.25"/>
    <row r="2333" ht="26.25" customHeight="1" thickBot="1" x14ac:dyDescent="0.25"/>
    <row r="2334" ht="26.25" customHeight="1" thickBot="1" x14ac:dyDescent="0.25"/>
    <row r="2335" ht="26.25" customHeight="1" thickBot="1" x14ac:dyDescent="0.25"/>
    <row r="2336" ht="26.25" customHeight="1" thickBot="1" x14ac:dyDescent="0.25"/>
    <row r="2337" ht="26.25" customHeight="1" thickBot="1" x14ac:dyDescent="0.25"/>
    <row r="2338" ht="26.25" customHeight="1" thickBot="1" x14ac:dyDescent="0.25"/>
    <row r="2339" ht="26.25" customHeight="1" thickBot="1" x14ac:dyDescent="0.25"/>
    <row r="2340" ht="26.25" customHeight="1" thickBot="1" x14ac:dyDescent="0.25"/>
    <row r="2341" ht="26.25" customHeight="1" thickBot="1" x14ac:dyDescent="0.25"/>
    <row r="2342" ht="26.25" customHeight="1" thickBot="1" x14ac:dyDescent="0.25"/>
    <row r="2343" ht="26.25" customHeight="1" thickBot="1" x14ac:dyDescent="0.25"/>
    <row r="2344" ht="26.25" customHeight="1" thickBot="1" x14ac:dyDescent="0.25"/>
    <row r="2345" ht="26.25" customHeight="1" thickBot="1" x14ac:dyDescent="0.25"/>
    <row r="2346" ht="26.25" customHeight="1" thickBot="1" x14ac:dyDescent="0.25"/>
    <row r="2347" ht="26.25" customHeight="1" thickBot="1" x14ac:dyDescent="0.25"/>
    <row r="2348" ht="26.25" customHeight="1" thickBot="1" x14ac:dyDescent="0.25"/>
    <row r="2349" ht="26.25" customHeight="1" thickBot="1" x14ac:dyDescent="0.25"/>
    <row r="2350" ht="26.25" customHeight="1" thickBot="1" x14ac:dyDescent="0.25"/>
    <row r="2351" ht="26.25" customHeight="1" thickBot="1" x14ac:dyDescent="0.25"/>
    <row r="2352" ht="26.25" customHeight="1" thickBot="1" x14ac:dyDescent="0.25"/>
    <row r="2353" ht="26.25" customHeight="1" thickBot="1" x14ac:dyDescent="0.25"/>
    <row r="2354" ht="26.25" customHeight="1" thickBot="1" x14ac:dyDescent="0.25"/>
    <row r="2355" ht="26.25" customHeight="1" thickBot="1" x14ac:dyDescent="0.25"/>
    <row r="2356" ht="26.25" customHeight="1" thickBot="1" x14ac:dyDescent="0.25"/>
    <row r="2357" ht="26.25" customHeight="1" thickBot="1" x14ac:dyDescent="0.25"/>
    <row r="2358" ht="26.25" customHeight="1" thickBot="1" x14ac:dyDescent="0.25"/>
    <row r="2359" ht="26.25" customHeight="1" thickBot="1" x14ac:dyDescent="0.25"/>
    <row r="2360" ht="26.25" customHeight="1" thickBot="1" x14ac:dyDescent="0.25"/>
    <row r="2361" ht="26.25" customHeight="1" thickBot="1" x14ac:dyDescent="0.25"/>
    <row r="2362" ht="26.25" customHeight="1" thickBot="1" x14ac:dyDescent="0.25"/>
    <row r="2363" ht="26.25" customHeight="1" thickBot="1" x14ac:dyDescent="0.25"/>
    <row r="2364" ht="26.25" customHeight="1" thickBot="1" x14ac:dyDescent="0.25"/>
    <row r="2365" ht="26.25" customHeight="1" thickBot="1" x14ac:dyDescent="0.25"/>
    <row r="2366" ht="26.25" customHeight="1" thickBot="1" x14ac:dyDescent="0.25"/>
    <row r="2367" ht="26.25" customHeight="1" thickBot="1" x14ac:dyDescent="0.25"/>
    <row r="2368" ht="26.25" customHeight="1" thickBot="1" x14ac:dyDescent="0.25"/>
    <row r="2369" ht="26.25" customHeight="1" thickBot="1" x14ac:dyDescent="0.25"/>
    <row r="2370" ht="26.25" customHeight="1" thickBot="1" x14ac:dyDescent="0.25"/>
    <row r="2371" ht="26.25" customHeight="1" thickBot="1" x14ac:dyDescent="0.25"/>
    <row r="2372" ht="26.25" customHeight="1" thickBot="1" x14ac:dyDescent="0.25"/>
    <row r="2373" ht="26.25" customHeight="1" thickBot="1" x14ac:dyDescent="0.25"/>
    <row r="2374" ht="26.25" customHeight="1" thickBot="1" x14ac:dyDescent="0.25"/>
    <row r="2375" ht="26.25" customHeight="1" thickBot="1" x14ac:dyDescent="0.25"/>
    <row r="2376" ht="26.25" customHeight="1" thickBot="1" x14ac:dyDescent="0.25"/>
    <row r="2377" ht="26.25" customHeight="1" thickBot="1" x14ac:dyDescent="0.25"/>
    <row r="2378" ht="26.25" customHeight="1" thickBot="1" x14ac:dyDescent="0.25"/>
    <row r="2379" ht="26.25" customHeight="1" thickBot="1" x14ac:dyDescent="0.25"/>
    <row r="2380" ht="26.25" customHeight="1" thickBot="1" x14ac:dyDescent="0.25"/>
    <row r="2381" ht="26.25" customHeight="1" thickBot="1" x14ac:dyDescent="0.25"/>
    <row r="2382" ht="26.25" customHeight="1" thickBot="1" x14ac:dyDescent="0.25"/>
    <row r="2383" ht="26.25" customHeight="1" thickBot="1" x14ac:dyDescent="0.25"/>
    <row r="2384" ht="26.25" customHeight="1" thickBot="1" x14ac:dyDescent="0.25"/>
    <row r="2385" ht="26.25" customHeight="1" thickBot="1" x14ac:dyDescent="0.25"/>
    <row r="2386" ht="26.25" customHeight="1" thickBot="1" x14ac:dyDescent="0.25"/>
    <row r="2387" ht="26.25" customHeight="1" thickBot="1" x14ac:dyDescent="0.25"/>
    <row r="2388" ht="26.25" customHeight="1" thickBot="1" x14ac:dyDescent="0.25"/>
    <row r="2389" ht="26.25" customHeight="1" thickBot="1" x14ac:dyDescent="0.25"/>
    <row r="2390" ht="26.25" customHeight="1" thickBot="1" x14ac:dyDescent="0.25"/>
    <row r="2391" ht="26.25" customHeight="1" thickBot="1" x14ac:dyDescent="0.25"/>
    <row r="2392" ht="26.25" customHeight="1" thickBot="1" x14ac:dyDescent="0.25"/>
    <row r="2393" ht="26.25" customHeight="1" thickBot="1" x14ac:dyDescent="0.25"/>
    <row r="2394" ht="26.25" customHeight="1" thickBot="1" x14ac:dyDescent="0.25"/>
    <row r="2395" ht="26.25" customHeight="1" thickBot="1" x14ac:dyDescent="0.25"/>
    <row r="2396" ht="26.25" customHeight="1" thickBot="1" x14ac:dyDescent="0.25"/>
    <row r="2397" ht="26.25" customHeight="1" thickBot="1" x14ac:dyDescent="0.25"/>
    <row r="2398" ht="26.25" customHeight="1" thickBot="1" x14ac:dyDescent="0.25"/>
    <row r="2399" ht="26.25" customHeight="1" thickBot="1" x14ac:dyDescent="0.25"/>
    <row r="2400" ht="26.25" customHeight="1" thickBot="1" x14ac:dyDescent="0.25"/>
    <row r="2401" ht="26.25" customHeight="1" thickBot="1" x14ac:dyDescent="0.25"/>
    <row r="2402" ht="26.25" customHeight="1" thickBot="1" x14ac:dyDescent="0.25"/>
    <row r="2403" ht="26.25" customHeight="1" thickBot="1" x14ac:dyDescent="0.25"/>
    <row r="2404" ht="26.25" customHeight="1" thickBot="1" x14ac:dyDescent="0.25"/>
    <row r="2405" ht="26.25" customHeight="1" thickBot="1" x14ac:dyDescent="0.25"/>
    <row r="2406" ht="26.25" customHeight="1" thickBot="1" x14ac:dyDescent="0.25"/>
    <row r="2407" ht="26.25" customHeight="1" thickBot="1" x14ac:dyDescent="0.25"/>
    <row r="2408" ht="26.25" customHeight="1" thickBot="1" x14ac:dyDescent="0.25"/>
    <row r="2409" ht="26.25" customHeight="1" thickBot="1" x14ac:dyDescent="0.25"/>
    <row r="2410" ht="26.25" customHeight="1" thickBot="1" x14ac:dyDescent="0.25"/>
    <row r="2411" ht="26.25" customHeight="1" thickBot="1" x14ac:dyDescent="0.25"/>
    <row r="2412" ht="26.25" customHeight="1" thickBot="1" x14ac:dyDescent="0.25"/>
    <row r="2413" ht="26.25" customHeight="1" thickBot="1" x14ac:dyDescent="0.25"/>
    <row r="2414" ht="26.25" customHeight="1" thickBot="1" x14ac:dyDescent="0.25"/>
    <row r="2415" ht="26.25" customHeight="1" thickBot="1" x14ac:dyDescent="0.25"/>
    <row r="2416" ht="26.25" customHeight="1" thickBot="1" x14ac:dyDescent="0.25"/>
    <row r="2417" ht="26.25" customHeight="1" thickBot="1" x14ac:dyDescent="0.25"/>
    <row r="2418" ht="26.25" customHeight="1" thickBot="1" x14ac:dyDescent="0.25"/>
    <row r="2419" ht="26.25" customHeight="1" thickBot="1" x14ac:dyDescent="0.25"/>
    <row r="2420" ht="26.25" customHeight="1" thickBot="1" x14ac:dyDescent="0.25"/>
    <row r="2421" ht="26.25" customHeight="1" thickBot="1" x14ac:dyDescent="0.25"/>
    <row r="2422" ht="26.25" customHeight="1" thickBot="1" x14ac:dyDescent="0.25"/>
    <row r="2423" ht="26.25" customHeight="1" thickBot="1" x14ac:dyDescent="0.25"/>
    <row r="2424" ht="26.25" customHeight="1" thickBot="1" x14ac:dyDescent="0.25"/>
    <row r="2425" ht="26.25" customHeight="1" thickBot="1" x14ac:dyDescent="0.25"/>
    <row r="2426" ht="26.25" customHeight="1" thickBot="1" x14ac:dyDescent="0.25"/>
    <row r="2427" ht="26.25" customHeight="1" thickBot="1" x14ac:dyDescent="0.25"/>
    <row r="2428" ht="26.25" customHeight="1" thickBot="1" x14ac:dyDescent="0.25"/>
    <row r="2429" ht="26.25" customHeight="1" thickBot="1" x14ac:dyDescent="0.25"/>
    <row r="2430" ht="26.25" customHeight="1" thickBot="1" x14ac:dyDescent="0.25"/>
    <row r="2431" ht="26.25" customHeight="1" thickBot="1" x14ac:dyDescent="0.25"/>
    <row r="2432" ht="26.25" customHeight="1" thickBot="1" x14ac:dyDescent="0.25"/>
    <row r="2433" ht="26.25" customHeight="1" thickBot="1" x14ac:dyDescent="0.25"/>
    <row r="2434" ht="26.25" customHeight="1" thickBot="1" x14ac:dyDescent="0.25"/>
    <row r="2435" ht="26.25" customHeight="1" thickBot="1" x14ac:dyDescent="0.25"/>
    <row r="2436" ht="26.25" customHeight="1" thickBot="1" x14ac:dyDescent="0.25"/>
    <row r="2437" ht="26.25" customHeight="1" thickBot="1" x14ac:dyDescent="0.25"/>
    <row r="2438" ht="26.25" customHeight="1" thickBot="1" x14ac:dyDescent="0.25"/>
    <row r="2439" ht="26.25" customHeight="1" thickBot="1" x14ac:dyDescent="0.25"/>
    <row r="2440" ht="26.25" customHeight="1" thickBot="1" x14ac:dyDescent="0.25"/>
    <row r="2441" ht="26.25" customHeight="1" thickBot="1" x14ac:dyDescent="0.25"/>
    <row r="2442" ht="26.25" customHeight="1" thickBot="1" x14ac:dyDescent="0.25"/>
    <row r="2443" ht="26.25" customHeight="1" thickBot="1" x14ac:dyDescent="0.25"/>
    <row r="2444" ht="26.25" customHeight="1" thickBot="1" x14ac:dyDescent="0.25"/>
    <row r="2445" ht="26.25" customHeight="1" thickBot="1" x14ac:dyDescent="0.25"/>
    <row r="2446" ht="26.25" customHeight="1" thickBot="1" x14ac:dyDescent="0.25"/>
    <row r="2447" ht="26.25" customHeight="1" thickBot="1" x14ac:dyDescent="0.25"/>
    <row r="2448" ht="26.25" customHeight="1" thickBot="1" x14ac:dyDescent="0.25"/>
    <row r="2449" ht="26.25" customHeight="1" thickBot="1" x14ac:dyDescent="0.25"/>
    <row r="2450" ht="26.25" customHeight="1" thickBot="1" x14ac:dyDescent="0.25"/>
    <row r="2451" ht="26.25" customHeight="1" thickBot="1" x14ac:dyDescent="0.25"/>
    <row r="2452" ht="26.25" customHeight="1" thickBot="1" x14ac:dyDescent="0.25"/>
    <row r="2453" ht="26.25" customHeight="1" thickBot="1" x14ac:dyDescent="0.25"/>
    <row r="2454" ht="26.25" customHeight="1" thickBot="1" x14ac:dyDescent="0.25"/>
    <row r="2455" ht="26.25" customHeight="1" thickBot="1" x14ac:dyDescent="0.25"/>
    <row r="2456" ht="26.25" customHeight="1" thickBot="1" x14ac:dyDescent="0.25"/>
    <row r="2457" ht="26.25" customHeight="1" thickBot="1" x14ac:dyDescent="0.25"/>
    <row r="2458" ht="26.25" customHeight="1" thickBot="1" x14ac:dyDescent="0.25"/>
    <row r="2459" ht="26.25" customHeight="1" thickBot="1" x14ac:dyDescent="0.25"/>
    <row r="2460" ht="26.25" customHeight="1" thickBot="1" x14ac:dyDescent="0.25"/>
    <row r="2461" ht="26.25" customHeight="1" thickBot="1" x14ac:dyDescent="0.25"/>
    <row r="2462" ht="26.25" customHeight="1" thickBot="1" x14ac:dyDescent="0.25"/>
    <row r="2463" ht="26.25" customHeight="1" thickBot="1" x14ac:dyDescent="0.25"/>
    <row r="2464" ht="26.25" customHeight="1" thickBot="1" x14ac:dyDescent="0.25"/>
    <row r="2465" ht="26.25" customHeight="1" thickBot="1" x14ac:dyDescent="0.25"/>
    <row r="2466" ht="26.25" customHeight="1" thickBot="1" x14ac:dyDescent="0.25"/>
    <row r="2467" ht="26.25" customHeight="1" thickBot="1" x14ac:dyDescent="0.25"/>
    <row r="2468" ht="26.25" customHeight="1" thickBot="1" x14ac:dyDescent="0.25"/>
    <row r="2469" ht="26.25" customHeight="1" thickBot="1" x14ac:dyDescent="0.25"/>
    <row r="2470" ht="26.25" customHeight="1" thickBot="1" x14ac:dyDescent="0.25"/>
    <row r="2471" ht="26.25" customHeight="1" thickBot="1" x14ac:dyDescent="0.25"/>
    <row r="2472" ht="26.25" customHeight="1" thickBot="1" x14ac:dyDescent="0.25"/>
    <row r="2473" ht="26.25" customHeight="1" thickBot="1" x14ac:dyDescent="0.25"/>
    <row r="2474" ht="26.25" customHeight="1" thickBot="1" x14ac:dyDescent="0.25"/>
    <row r="2475" ht="26.25" customHeight="1" thickBot="1" x14ac:dyDescent="0.25"/>
    <row r="2476" ht="26.25" customHeight="1" thickBot="1" x14ac:dyDescent="0.25"/>
    <row r="2477" ht="26.25" customHeight="1" thickBot="1" x14ac:dyDescent="0.25"/>
    <row r="2478" ht="26.25" customHeight="1" thickBot="1" x14ac:dyDescent="0.25"/>
    <row r="2479" ht="26.25" customHeight="1" thickBot="1" x14ac:dyDescent="0.25"/>
    <row r="2480" ht="26.25" customHeight="1" thickBot="1" x14ac:dyDescent="0.25"/>
    <row r="2481" ht="26.25" customHeight="1" thickBot="1" x14ac:dyDescent="0.25"/>
    <row r="2482" ht="26.25" customHeight="1" thickBot="1" x14ac:dyDescent="0.25"/>
    <row r="2483" ht="26.25" customHeight="1" thickBot="1" x14ac:dyDescent="0.25"/>
    <row r="2484" ht="26.25" customHeight="1" thickBot="1" x14ac:dyDescent="0.25"/>
    <row r="2485" ht="26.25" customHeight="1" thickBot="1" x14ac:dyDescent="0.25"/>
    <row r="2486" ht="26.25" customHeight="1" thickBot="1" x14ac:dyDescent="0.25"/>
    <row r="2487" ht="26.25" customHeight="1" thickBot="1" x14ac:dyDescent="0.25"/>
    <row r="2488" ht="26.25" customHeight="1" thickBot="1" x14ac:dyDescent="0.25"/>
    <row r="2489" ht="26.25" customHeight="1" thickBot="1" x14ac:dyDescent="0.25"/>
    <row r="2490" ht="26.25" customHeight="1" thickBot="1" x14ac:dyDescent="0.25"/>
    <row r="2491" ht="26.25" customHeight="1" thickBot="1" x14ac:dyDescent="0.25"/>
    <row r="2492" ht="26.25" customHeight="1" thickBot="1" x14ac:dyDescent="0.25"/>
    <row r="2493" ht="26.25" customHeight="1" thickBot="1" x14ac:dyDescent="0.25"/>
    <row r="2494" ht="26.25" customHeight="1" thickBot="1" x14ac:dyDescent="0.25"/>
    <row r="2495" ht="26.25" customHeight="1" thickBot="1" x14ac:dyDescent="0.25"/>
    <row r="2496" ht="26.25" customHeight="1" thickBot="1" x14ac:dyDescent="0.25"/>
    <row r="2497" ht="26.25" customHeight="1" thickBot="1" x14ac:dyDescent="0.25"/>
    <row r="2498" ht="26.25" customHeight="1" thickBot="1" x14ac:dyDescent="0.25"/>
    <row r="2499" ht="26.25" customHeight="1" thickBot="1" x14ac:dyDescent="0.25"/>
    <row r="2500" ht="26.25" customHeight="1" thickBot="1" x14ac:dyDescent="0.25"/>
    <row r="2501" ht="26.25" customHeight="1" thickBot="1" x14ac:dyDescent="0.25"/>
    <row r="2502" ht="26.25" customHeight="1" thickBot="1" x14ac:dyDescent="0.25"/>
    <row r="2503" ht="26.25" customHeight="1" thickBot="1" x14ac:dyDescent="0.25"/>
    <row r="2504" ht="26.25" customHeight="1" thickBot="1" x14ac:dyDescent="0.25"/>
    <row r="2505" ht="26.25" customHeight="1" thickBot="1" x14ac:dyDescent="0.25"/>
    <row r="2506" ht="26.25" customHeight="1" thickBot="1" x14ac:dyDescent="0.25"/>
    <row r="2507" ht="26.25" customHeight="1" thickBot="1" x14ac:dyDescent="0.25"/>
    <row r="2508" ht="26.25" customHeight="1" thickBot="1" x14ac:dyDescent="0.25"/>
    <row r="2509" ht="26.25" customHeight="1" thickBot="1" x14ac:dyDescent="0.25"/>
    <row r="2510" ht="26.25" customHeight="1" thickBot="1" x14ac:dyDescent="0.25"/>
    <row r="2511" ht="26.25" customHeight="1" thickBot="1" x14ac:dyDescent="0.25"/>
    <row r="2512" ht="26.25" customHeight="1" thickBot="1" x14ac:dyDescent="0.25"/>
    <row r="2513" ht="26.25" customHeight="1" thickBot="1" x14ac:dyDescent="0.25"/>
    <row r="2514" ht="26.25" customHeight="1" thickBot="1" x14ac:dyDescent="0.25"/>
    <row r="2515" ht="26.25" customHeight="1" thickBot="1" x14ac:dyDescent="0.25"/>
    <row r="2516" ht="26.25" customHeight="1" thickBot="1" x14ac:dyDescent="0.25"/>
    <row r="2517" ht="26.25" customHeight="1" thickBot="1" x14ac:dyDescent="0.25"/>
    <row r="2518" ht="26.25" customHeight="1" thickBot="1" x14ac:dyDescent="0.25"/>
    <row r="2519" ht="26.25" customHeight="1" thickBot="1" x14ac:dyDescent="0.25"/>
    <row r="2520" ht="26.25" customHeight="1" thickBot="1" x14ac:dyDescent="0.25"/>
    <row r="2521" ht="26.25" customHeight="1" thickBot="1" x14ac:dyDescent="0.25"/>
    <row r="2522" ht="26.25" customHeight="1" thickBot="1" x14ac:dyDescent="0.25"/>
    <row r="2523" ht="26.25" customHeight="1" thickBot="1" x14ac:dyDescent="0.25"/>
    <row r="2524" ht="26.25" customHeight="1" thickBot="1" x14ac:dyDescent="0.25"/>
    <row r="2525" ht="26.25" customHeight="1" thickBot="1" x14ac:dyDescent="0.25"/>
    <row r="2526" ht="26.25" customHeight="1" thickBot="1" x14ac:dyDescent="0.25"/>
    <row r="2527" ht="26.25" customHeight="1" thickBot="1" x14ac:dyDescent="0.25"/>
    <row r="2528" ht="26.25" customHeight="1" thickBot="1" x14ac:dyDescent="0.25"/>
    <row r="2529" ht="26.25" customHeight="1" thickBot="1" x14ac:dyDescent="0.25"/>
    <row r="2530" ht="26.25" customHeight="1" thickBot="1" x14ac:dyDescent="0.25"/>
    <row r="2531" ht="26.25" customHeight="1" thickBot="1" x14ac:dyDescent="0.25"/>
    <row r="2532" ht="26.25" customHeight="1" thickBot="1" x14ac:dyDescent="0.25"/>
    <row r="2533" ht="26.25" customHeight="1" thickBot="1" x14ac:dyDescent="0.25"/>
    <row r="2534" ht="26.25" customHeight="1" thickBot="1" x14ac:dyDescent="0.25"/>
    <row r="2535" ht="26.25" customHeight="1" thickBot="1" x14ac:dyDescent="0.25"/>
    <row r="2536" ht="26.25" customHeight="1" thickBot="1" x14ac:dyDescent="0.25"/>
    <row r="2537" ht="26.25" customHeight="1" thickBot="1" x14ac:dyDescent="0.25"/>
    <row r="2538" ht="26.25" customHeight="1" thickBot="1" x14ac:dyDescent="0.25"/>
    <row r="2539" ht="26.25" customHeight="1" thickBot="1" x14ac:dyDescent="0.25"/>
    <row r="2540" ht="26.25" customHeight="1" thickBot="1" x14ac:dyDescent="0.25"/>
    <row r="2541" ht="26.25" customHeight="1" thickBot="1" x14ac:dyDescent="0.25"/>
    <row r="2542" ht="26.25" customHeight="1" thickBot="1" x14ac:dyDescent="0.25"/>
    <row r="2543" ht="26.25" customHeight="1" thickBot="1" x14ac:dyDescent="0.25"/>
    <row r="2544" ht="26.25" customHeight="1" thickBot="1" x14ac:dyDescent="0.25"/>
    <row r="2545" ht="26.25" customHeight="1" thickBot="1" x14ac:dyDescent="0.25"/>
    <row r="2546" ht="26.25" customHeight="1" thickBot="1" x14ac:dyDescent="0.25"/>
    <row r="2547" ht="26.25" customHeight="1" thickBot="1" x14ac:dyDescent="0.25"/>
    <row r="2548" ht="26.25" customHeight="1" thickBot="1" x14ac:dyDescent="0.25"/>
    <row r="2549" ht="26.25" customHeight="1" thickBot="1" x14ac:dyDescent="0.25"/>
    <row r="2550" ht="26.25" customHeight="1" thickBot="1" x14ac:dyDescent="0.25"/>
    <row r="2551" ht="26.25" customHeight="1" thickBot="1" x14ac:dyDescent="0.25"/>
    <row r="2552" ht="26.25" customHeight="1" thickBot="1" x14ac:dyDescent="0.25"/>
    <row r="2553" ht="26.25" customHeight="1" thickBot="1" x14ac:dyDescent="0.25"/>
    <row r="2554" ht="26.25" customHeight="1" thickBot="1" x14ac:dyDescent="0.25"/>
    <row r="2555" ht="26.25" customHeight="1" thickBot="1" x14ac:dyDescent="0.25"/>
    <row r="2556" ht="26.25" customHeight="1" thickBot="1" x14ac:dyDescent="0.25"/>
    <row r="2557" ht="26.25" customHeight="1" thickBot="1" x14ac:dyDescent="0.25"/>
    <row r="2558" ht="26.25" customHeight="1" thickBot="1" x14ac:dyDescent="0.25"/>
    <row r="2559" ht="26.25" customHeight="1" thickBot="1" x14ac:dyDescent="0.25"/>
    <row r="2560" ht="26.25" customHeight="1" thickBot="1" x14ac:dyDescent="0.25"/>
    <row r="2561" ht="26.25" customHeight="1" thickBot="1" x14ac:dyDescent="0.25"/>
    <row r="2562" ht="26.25" customHeight="1" thickBot="1" x14ac:dyDescent="0.25"/>
    <row r="2563" ht="26.25" customHeight="1" thickBot="1" x14ac:dyDescent="0.25"/>
    <row r="2564" ht="26.25" customHeight="1" thickBot="1" x14ac:dyDescent="0.25"/>
    <row r="2565" ht="26.25" customHeight="1" thickBot="1" x14ac:dyDescent="0.25"/>
    <row r="2566" ht="26.25" customHeight="1" thickBot="1" x14ac:dyDescent="0.25"/>
    <row r="2567" ht="26.25" customHeight="1" thickBot="1" x14ac:dyDescent="0.25"/>
    <row r="2568" ht="26.25" customHeight="1" thickBot="1" x14ac:dyDescent="0.25"/>
    <row r="2569" ht="26.25" customHeight="1" thickBot="1" x14ac:dyDescent="0.25"/>
    <row r="2570" ht="26.25" customHeight="1" thickBot="1" x14ac:dyDescent="0.25"/>
    <row r="2571" ht="26.25" customHeight="1" thickBot="1" x14ac:dyDescent="0.25"/>
    <row r="2572" ht="26.25" customHeight="1" thickBot="1" x14ac:dyDescent="0.25"/>
    <row r="2573" ht="26.25" customHeight="1" thickBot="1" x14ac:dyDescent="0.25"/>
    <row r="2574" ht="26.25" customHeight="1" thickBot="1" x14ac:dyDescent="0.25"/>
    <row r="2575" ht="26.25" customHeight="1" thickBot="1" x14ac:dyDescent="0.25"/>
    <row r="2576" ht="26.25" customHeight="1" thickBot="1" x14ac:dyDescent="0.25"/>
    <row r="2577" ht="26.25" customHeight="1" thickBot="1" x14ac:dyDescent="0.25"/>
    <row r="2578" ht="26.25" customHeight="1" thickBot="1" x14ac:dyDescent="0.25"/>
    <row r="2579" ht="26.25" customHeight="1" thickBot="1" x14ac:dyDescent="0.25"/>
    <row r="2580" ht="26.25" customHeight="1" thickBot="1" x14ac:dyDescent="0.25"/>
    <row r="2581" ht="26.25" customHeight="1" thickBot="1" x14ac:dyDescent="0.25"/>
    <row r="2582" ht="26.25" customHeight="1" thickBot="1" x14ac:dyDescent="0.25"/>
    <row r="2583" ht="26.25" customHeight="1" thickBot="1" x14ac:dyDescent="0.25"/>
    <row r="2584" ht="26.25" customHeight="1" thickBot="1" x14ac:dyDescent="0.25"/>
    <row r="2585" ht="26.25" customHeight="1" thickBot="1" x14ac:dyDescent="0.25"/>
    <row r="2586" ht="26.25" customHeight="1" thickBot="1" x14ac:dyDescent="0.25"/>
    <row r="2587" ht="26.25" customHeight="1" thickBot="1" x14ac:dyDescent="0.25"/>
    <row r="2588" ht="26.25" customHeight="1" thickBot="1" x14ac:dyDescent="0.25"/>
    <row r="2589" ht="26.25" customHeight="1" thickBot="1" x14ac:dyDescent="0.25"/>
    <row r="2590" ht="26.25" customHeight="1" thickBot="1" x14ac:dyDescent="0.25"/>
    <row r="2591" ht="26.25" customHeight="1" thickBot="1" x14ac:dyDescent="0.25"/>
    <row r="2592" ht="26.25" customHeight="1" thickBot="1" x14ac:dyDescent="0.25"/>
    <row r="2593" ht="26.25" customHeight="1" thickBot="1" x14ac:dyDescent="0.25"/>
    <row r="2594" ht="26.25" customHeight="1" thickBot="1" x14ac:dyDescent="0.25"/>
    <row r="2595" ht="26.25" customHeight="1" thickBot="1" x14ac:dyDescent="0.25"/>
    <row r="2596" ht="26.25" customHeight="1" thickBot="1" x14ac:dyDescent="0.25"/>
    <row r="2597" ht="26.25" customHeight="1" thickBot="1" x14ac:dyDescent="0.25"/>
    <row r="2598" ht="26.25" customHeight="1" thickBot="1" x14ac:dyDescent="0.25"/>
    <row r="2599" ht="26.25" customHeight="1" thickBot="1" x14ac:dyDescent="0.25"/>
    <row r="2600" ht="26.25" customHeight="1" thickBot="1" x14ac:dyDescent="0.25"/>
    <row r="2601" ht="26.25" customHeight="1" thickBot="1" x14ac:dyDescent="0.25"/>
    <row r="2602" ht="26.25" customHeight="1" thickBot="1" x14ac:dyDescent="0.25"/>
    <row r="2603" ht="26.25" customHeight="1" thickBot="1" x14ac:dyDescent="0.25"/>
    <row r="2604" ht="26.25" customHeight="1" thickBot="1" x14ac:dyDescent="0.25"/>
    <row r="2605" ht="26.25" customHeight="1" thickBot="1" x14ac:dyDescent="0.25"/>
    <row r="2606" ht="26.25" customHeight="1" thickBot="1" x14ac:dyDescent="0.25"/>
    <row r="2607" ht="26.25" customHeight="1" thickBot="1" x14ac:dyDescent="0.25"/>
    <row r="2608" ht="26.25" customHeight="1" thickBot="1" x14ac:dyDescent="0.25"/>
    <row r="2609" ht="26.25" customHeight="1" thickBot="1" x14ac:dyDescent="0.25"/>
    <row r="2610" ht="26.25" customHeight="1" thickBot="1" x14ac:dyDescent="0.25"/>
    <row r="2611" ht="26.25" customHeight="1" thickBot="1" x14ac:dyDescent="0.25"/>
    <row r="2612" ht="26.25" customHeight="1" thickBot="1" x14ac:dyDescent="0.25"/>
    <row r="2613" ht="26.25" customHeight="1" thickBot="1" x14ac:dyDescent="0.25"/>
    <row r="2614" ht="26.25" customHeight="1" thickBot="1" x14ac:dyDescent="0.25"/>
    <row r="2615" ht="26.25" customHeight="1" thickBot="1" x14ac:dyDescent="0.25"/>
    <row r="2616" ht="26.25" customHeight="1" thickBot="1" x14ac:dyDescent="0.25"/>
    <row r="2617" ht="26.25" customHeight="1" thickBot="1" x14ac:dyDescent="0.25"/>
    <row r="2618" ht="26.25" customHeight="1" thickBot="1" x14ac:dyDescent="0.25"/>
    <row r="2619" ht="26.25" customHeight="1" thickBot="1" x14ac:dyDescent="0.25"/>
    <row r="2620" ht="26.25" customHeight="1" thickBot="1" x14ac:dyDescent="0.25"/>
    <row r="2621" ht="26.25" customHeight="1" thickBot="1" x14ac:dyDescent="0.25"/>
    <row r="2622" ht="26.25" customHeight="1" thickBot="1" x14ac:dyDescent="0.25"/>
    <row r="2623" ht="26.25" customHeight="1" thickBot="1" x14ac:dyDescent="0.25"/>
    <row r="2624" ht="26.25" customHeight="1" thickBot="1" x14ac:dyDescent="0.25"/>
    <row r="2625" ht="26.25" customHeight="1" thickBot="1" x14ac:dyDescent="0.25"/>
    <row r="2626" ht="26.25" customHeight="1" thickBot="1" x14ac:dyDescent="0.25"/>
    <row r="2627" ht="26.25" customHeight="1" thickBot="1" x14ac:dyDescent="0.25"/>
    <row r="2628" ht="26.25" customHeight="1" thickBot="1" x14ac:dyDescent="0.25"/>
    <row r="2629" ht="26.25" customHeight="1" thickBot="1" x14ac:dyDescent="0.25"/>
    <row r="2630" ht="26.25" customHeight="1" thickBot="1" x14ac:dyDescent="0.25"/>
    <row r="2631" ht="26.25" customHeight="1" thickBot="1" x14ac:dyDescent="0.25"/>
    <row r="2632" ht="26.25" customHeight="1" thickBot="1" x14ac:dyDescent="0.25"/>
    <row r="2633" ht="26.25" customHeight="1" thickBot="1" x14ac:dyDescent="0.25"/>
    <row r="2634" ht="26.25" customHeight="1" thickBot="1" x14ac:dyDescent="0.25"/>
    <row r="2635" ht="26.25" customHeight="1" thickBot="1" x14ac:dyDescent="0.25"/>
    <row r="2636" ht="26.25" customHeight="1" thickBot="1" x14ac:dyDescent="0.25"/>
    <row r="2637" ht="26.25" customHeight="1" thickBot="1" x14ac:dyDescent="0.25"/>
    <row r="2638" ht="26.25" customHeight="1" thickBot="1" x14ac:dyDescent="0.25"/>
    <row r="2639" ht="26.25" customHeight="1" thickBot="1" x14ac:dyDescent="0.25"/>
    <row r="2640" ht="26.25" customHeight="1" thickBot="1" x14ac:dyDescent="0.25"/>
    <row r="2641" ht="26.25" customHeight="1" thickBot="1" x14ac:dyDescent="0.25"/>
    <row r="2642" ht="26.25" customHeight="1" thickBot="1" x14ac:dyDescent="0.25"/>
    <row r="2643" ht="26.25" customHeight="1" thickBot="1" x14ac:dyDescent="0.25"/>
    <row r="2644" ht="26.25" customHeight="1" thickBot="1" x14ac:dyDescent="0.25"/>
    <row r="2645" ht="26.25" customHeight="1" thickBot="1" x14ac:dyDescent="0.25"/>
    <row r="2646" ht="26.25" customHeight="1" thickBot="1" x14ac:dyDescent="0.25"/>
    <row r="2647" ht="26.25" customHeight="1" thickBot="1" x14ac:dyDescent="0.25"/>
    <row r="2648" ht="26.25" customHeight="1" thickBot="1" x14ac:dyDescent="0.25"/>
    <row r="2649" ht="26.25" customHeight="1" thickBot="1" x14ac:dyDescent="0.25"/>
    <row r="2650" ht="26.25" customHeight="1" thickBot="1" x14ac:dyDescent="0.25"/>
    <row r="2651" ht="26.25" customHeight="1" thickBot="1" x14ac:dyDescent="0.25"/>
    <row r="2652" ht="26.25" customHeight="1" thickBot="1" x14ac:dyDescent="0.25"/>
    <row r="2653" ht="26.25" customHeight="1" thickBot="1" x14ac:dyDescent="0.25"/>
    <row r="2654" ht="26.25" customHeight="1" thickBot="1" x14ac:dyDescent="0.25"/>
    <row r="2655" ht="26.25" customHeight="1" thickBot="1" x14ac:dyDescent="0.25"/>
    <row r="2656" ht="26.25" customHeight="1" thickBot="1" x14ac:dyDescent="0.25"/>
    <row r="2657" ht="26.25" customHeight="1" thickBot="1" x14ac:dyDescent="0.25"/>
    <row r="2658" ht="26.25" customHeight="1" thickBot="1" x14ac:dyDescent="0.25"/>
    <row r="2659" ht="26.25" customHeight="1" thickBot="1" x14ac:dyDescent="0.25"/>
    <row r="2660" ht="26.25" customHeight="1" thickBot="1" x14ac:dyDescent="0.25"/>
    <row r="2661" ht="26.25" customHeight="1" thickBot="1" x14ac:dyDescent="0.25"/>
    <row r="2662" ht="26.25" customHeight="1" thickBot="1" x14ac:dyDescent="0.25"/>
    <row r="2663" ht="26.25" customHeight="1" thickBot="1" x14ac:dyDescent="0.25"/>
    <row r="2664" ht="26.25" customHeight="1" thickBot="1" x14ac:dyDescent="0.25"/>
    <row r="2665" ht="26.25" customHeight="1" thickBot="1" x14ac:dyDescent="0.25"/>
    <row r="2666" ht="26.25" customHeight="1" thickBot="1" x14ac:dyDescent="0.25"/>
    <row r="2667" ht="26.25" customHeight="1" thickBot="1" x14ac:dyDescent="0.25"/>
    <row r="2668" ht="26.25" customHeight="1" thickBot="1" x14ac:dyDescent="0.25"/>
    <row r="2669" ht="26.25" customHeight="1" thickBot="1" x14ac:dyDescent="0.25"/>
    <row r="2670" ht="26.25" customHeight="1" thickBot="1" x14ac:dyDescent="0.25"/>
    <row r="2671" ht="26.25" customHeight="1" thickBot="1" x14ac:dyDescent="0.25"/>
    <row r="2672" ht="26.25" customHeight="1" thickBot="1" x14ac:dyDescent="0.25"/>
    <row r="2673" ht="26.25" customHeight="1" thickBot="1" x14ac:dyDescent="0.25"/>
    <row r="2674" ht="26.25" customHeight="1" thickBot="1" x14ac:dyDescent="0.25"/>
    <row r="2675" ht="26.25" customHeight="1" thickBot="1" x14ac:dyDescent="0.25"/>
    <row r="2676" ht="26.25" customHeight="1" thickBot="1" x14ac:dyDescent="0.25"/>
    <row r="2677" ht="26.25" customHeight="1" thickBot="1" x14ac:dyDescent="0.25"/>
    <row r="2678" ht="26.25" customHeight="1" thickBot="1" x14ac:dyDescent="0.25"/>
    <row r="2679" ht="26.25" customHeight="1" thickBot="1" x14ac:dyDescent="0.25"/>
    <row r="2680" ht="26.25" customHeight="1" thickBot="1" x14ac:dyDescent="0.25"/>
    <row r="2681" ht="26.25" customHeight="1" thickBot="1" x14ac:dyDescent="0.25"/>
    <row r="2682" ht="26.25" customHeight="1" thickBot="1" x14ac:dyDescent="0.25"/>
    <row r="2683" ht="26.25" customHeight="1" thickBot="1" x14ac:dyDescent="0.25"/>
    <row r="2684" ht="26.25" customHeight="1" thickBot="1" x14ac:dyDescent="0.25"/>
    <row r="2685" ht="26.25" customHeight="1" thickBot="1" x14ac:dyDescent="0.25"/>
    <row r="2686" ht="26.25" customHeight="1" thickBot="1" x14ac:dyDescent="0.25"/>
    <row r="2687" ht="26.25" customHeight="1" thickBot="1" x14ac:dyDescent="0.25"/>
    <row r="2688" ht="26.25" customHeight="1" thickBot="1" x14ac:dyDescent="0.25"/>
    <row r="2689" ht="26.25" customHeight="1" thickBot="1" x14ac:dyDescent="0.25"/>
    <row r="2690" ht="26.25" customHeight="1" thickBot="1" x14ac:dyDescent="0.25"/>
    <row r="2691" ht="26.25" customHeight="1" thickBot="1" x14ac:dyDescent="0.25"/>
    <row r="2692" ht="26.25" customHeight="1" thickBot="1" x14ac:dyDescent="0.25"/>
    <row r="2693" ht="26.25" customHeight="1" thickBot="1" x14ac:dyDescent="0.25"/>
    <row r="2694" ht="26.25" customHeight="1" thickBot="1" x14ac:dyDescent="0.25"/>
    <row r="2695" ht="26.25" customHeight="1" thickBot="1" x14ac:dyDescent="0.25"/>
    <row r="2696" ht="26.25" customHeight="1" thickBot="1" x14ac:dyDescent="0.25"/>
    <row r="2697" ht="26.25" customHeight="1" thickBot="1" x14ac:dyDescent="0.25"/>
    <row r="2698" ht="26.25" customHeight="1" thickBot="1" x14ac:dyDescent="0.25"/>
    <row r="2699" ht="26.25" customHeight="1" thickBot="1" x14ac:dyDescent="0.25"/>
    <row r="2700" ht="26.25" customHeight="1" thickBot="1" x14ac:dyDescent="0.25"/>
    <row r="2701" ht="26.25" customHeight="1" thickBot="1" x14ac:dyDescent="0.25"/>
    <row r="2702" ht="26.25" customHeight="1" thickBot="1" x14ac:dyDescent="0.25"/>
    <row r="2703" ht="26.25" customHeight="1" thickBot="1" x14ac:dyDescent="0.25"/>
    <row r="2704" ht="26.25" customHeight="1" thickBot="1" x14ac:dyDescent="0.25"/>
    <row r="2705" ht="26.25" customHeight="1" thickBot="1" x14ac:dyDescent="0.25"/>
    <row r="2706" ht="26.25" customHeight="1" thickBot="1" x14ac:dyDescent="0.25"/>
    <row r="2707" ht="26.25" customHeight="1" thickBot="1" x14ac:dyDescent="0.25"/>
    <row r="2708" ht="26.25" customHeight="1" thickBot="1" x14ac:dyDescent="0.25"/>
    <row r="2709" ht="26.25" customHeight="1" thickBot="1" x14ac:dyDescent="0.25"/>
    <row r="2710" ht="26.25" customHeight="1" thickBot="1" x14ac:dyDescent="0.25"/>
    <row r="2711" ht="26.25" customHeight="1" thickBot="1" x14ac:dyDescent="0.25"/>
    <row r="2712" ht="26.25" customHeight="1" thickBot="1" x14ac:dyDescent="0.25"/>
    <row r="2713" ht="26.25" customHeight="1" thickBot="1" x14ac:dyDescent="0.25"/>
    <row r="2714" ht="26.25" customHeight="1" thickBot="1" x14ac:dyDescent="0.25"/>
    <row r="2715" ht="26.25" customHeight="1" thickBot="1" x14ac:dyDescent="0.25"/>
    <row r="2716" ht="26.25" customHeight="1" thickBot="1" x14ac:dyDescent="0.25"/>
    <row r="2717" ht="26.25" customHeight="1" thickBot="1" x14ac:dyDescent="0.25"/>
    <row r="2718" ht="26.25" customHeight="1" thickBot="1" x14ac:dyDescent="0.25"/>
    <row r="2719" ht="26.25" customHeight="1" thickBot="1" x14ac:dyDescent="0.25"/>
    <row r="2720" ht="26.25" customHeight="1" thickBot="1" x14ac:dyDescent="0.25"/>
    <row r="2721" ht="26.25" customHeight="1" thickBot="1" x14ac:dyDescent="0.25"/>
    <row r="2722" ht="26.25" customHeight="1" thickBot="1" x14ac:dyDescent="0.25"/>
    <row r="2723" ht="26.25" customHeight="1" thickBot="1" x14ac:dyDescent="0.25"/>
    <row r="2724" ht="26.25" customHeight="1" thickBot="1" x14ac:dyDescent="0.25"/>
    <row r="2725" ht="26.25" customHeight="1" thickBot="1" x14ac:dyDescent="0.25"/>
    <row r="2726" ht="26.25" customHeight="1" thickBot="1" x14ac:dyDescent="0.25"/>
    <row r="2727" ht="26.25" customHeight="1" thickBot="1" x14ac:dyDescent="0.25"/>
    <row r="2728" ht="26.25" customHeight="1" thickBot="1" x14ac:dyDescent="0.25"/>
    <row r="2729" ht="26.25" customHeight="1" thickBot="1" x14ac:dyDescent="0.25"/>
    <row r="2730" ht="26.25" customHeight="1" thickBot="1" x14ac:dyDescent="0.25"/>
    <row r="2731" ht="26.25" customHeight="1" thickBot="1" x14ac:dyDescent="0.25"/>
    <row r="2732" ht="26.25" customHeight="1" thickBot="1" x14ac:dyDescent="0.25"/>
    <row r="2733" ht="26.25" customHeight="1" thickBot="1" x14ac:dyDescent="0.25"/>
    <row r="2734" ht="26.25" customHeight="1" thickBot="1" x14ac:dyDescent="0.25"/>
    <row r="2735" ht="26.25" customHeight="1" thickBot="1" x14ac:dyDescent="0.25"/>
    <row r="2736" ht="26.25" customHeight="1" thickBot="1" x14ac:dyDescent="0.25"/>
    <row r="2737" ht="26.25" customHeight="1" thickBot="1" x14ac:dyDescent="0.25"/>
    <row r="2738" ht="26.25" customHeight="1" thickBot="1" x14ac:dyDescent="0.25"/>
    <row r="2739" ht="26.25" customHeight="1" thickBot="1" x14ac:dyDescent="0.25"/>
    <row r="2740" ht="26.25" customHeight="1" thickBot="1" x14ac:dyDescent="0.25"/>
    <row r="2741" ht="26.25" customHeight="1" thickBot="1" x14ac:dyDescent="0.25"/>
    <row r="2742" ht="26.25" customHeight="1" thickBot="1" x14ac:dyDescent="0.25"/>
    <row r="2743" ht="26.25" customHeight="1" thickBot="1" x14ac:dyDescent="0.25"/>
    <row r="2744" ht="26.25" customHeight="1" thickBot="1" x14ac:dyDescent="0.25"/>
    <row r="2745" ht="26.25" customHeight="1" thickBot="1" x14ac:dyDescent="0.25"/>
    <row r="2746" ht="26.25" customHeight="1" thickBot="1" x14ac:dyDescent="0.25"/>
    <row r="2747" ht="26.25" customHeight="1" thickBot="1" x14ac:dyDescent="0.25"/>
    <row r="2748" ht="26.25" customHeight="1" thickBot="1" x14ac:dyDescent="0.25"/>
    <row r="2749" ht="26.25" customHeight="1" thickBot="1" x14ac:dyDescent="0.25"/>
    <row r="2750" ht="26.25" customHeight="1" thickBot="1" x14ac:dyDescent="0.25"/>
    <row r="2751" ht="26.25" customHeight="1" thickBot="1" x14ac:dyDescent="0.25"/>
    <row r="2752" ht="26.25" customHeight="1" thickBot="1" x14ac:dyDescent="0.25"/>
    <row r="2753" ht="26.25" customHeight="1" thickBot="1" x14ac:dyDescent="0.25"/>
    <row r="2754" ht="26.25" customHeight="1" thickBot="1" x14ac:dyDescent="0.25"/>
    <row r="2755" ht="26.25" customHeight="1" thickBot="1" x14ac:dyDescent="0.25"/>
    <row r="2756" ht="26.25" customHeight="1" thickBot="1" x14ac:dyDescent="0.25"/>
    <row r="2757" ht="26.25" customHeight="1" thickBot="1" x14ac:dyDescent="0.25"/>
    <row r="2758" ht="26.25" customHeight="1" thickBot="1" x14ac:dyDescent="0.25"/>
    <row r="2759" ht="26.25" customHeight="1" thickBot="1" x14ac:dyDescent="0.25"/>
    <row r="2760" ht="26.25" customHeight="1" thickBot="1" x14ac:dyDescent="0.25"/>
    <row r="2761" ht="26.25" customHeight="1" thickBot="1" x14ac:dyDescent="0.25"/>
    <row r="2762" ht="26.25" customHeight="1" thickBot="1" x14ac:dyDescent="0.25"/>
    <row r="2763" ht="26.25" customHeight="1" thickBot="1" x14ac:dyDescent="0.25"/>
    <row r="2764" ht="26.25" customHeight="1" thickBot="1" x14ac:dyDescent="0.25"/>
    <row r="2765" ht="26.25" customHeight="1" thickBot="1" x14ac:dyDescent="0.25"/>
    <row r="2766" ht="26.25" customHeight="1" thickBot="1" x14ac:dyDescent="0.25"/>
    <row r="2767" ht="26.25" customHeight="1" thickBot="1" x14ac:dyDescent="0.25"/>
    <row r="2768" ht="26.25" customHeight="1" thickBot="1" x14ac:dyDescent="0.25"/>
    <row r="2769" ht="26.25" customHeight="1" thickBot="1" x14ac:dyDescent="0.25"/>
    <row r="2770" ht="26.25" customHeight="1" thickBot="1" x14ac:dyDescent="0.25"/>
    <row r="2771" ht="26.25" customHeight="1" thickBot="1" x14ac:dyDescent="0.25"/>
    <row r="2772" ht="26.25" customHeight="1" thickBot="1" x14ac:dyDescent="0.25"/>
    <row r="2773" ht="26.25" customHeight="1" thickBot="1" x14ac:dyDescent="0.25"/>
    <row r="2774" ht="26.25" customHeight="1" thickBot="1" x14ac:dyDescent="0.25"/>
    <row r="2775" ht="26.25" customHeight="1" thickBot="1" x14ac:dyDescent="0.25"/>
    <row r="2776" ht="26.25" customHeight="1" thickBot="1" x14ac:dyDescent="0.25"/>
    <row r="2777" ht="26.25" customHeight="1" thickBot="1" x14ac:dyDescent="0.25"/>
    <row r="2778" ht="26.25" customHeight="1" thickBot="1" x14ac:dyDescent="0.25"/>
    <row r="2779" ht="26.25" customHeight="1" thickBot="1" x14ac:dyDescent="0.25"/>
    <row r="2780" ht="26.25" customHeight="1" thickBot="1" x14ac:dyDescent="0.25"/>
    <row r="2781" ht="26.25" customHeight="1" thickBot="1" x14ac:dyDescent="0.25"/>
    <row r="2782" ht="26.25" customHeight="1" thickBot="1" x14ac:dyDescent="0.25"/>
    <row r="2783" ht="26.25" customHeight="1" thickBot="1" x14ac:dyDescent="0.25"/>
    <row r="2784" ht="26.25" customHeight="1" thickBot="1" x14ac:dyDescent="0.25"/>
    <row r="2785" ht="26.25" customHeight="1" thickBot="1" x14ac:dyDescent="0.25"/>
    <row r="2786" ht="26.25" customHeight="1" thickBot="1" x14ac:dyDescent="0.25"/>
    <row r="2787" ht="26.25" customHeight="1" thickBot="1" x14ac:dyDescent="0.25"/>
    <row r="2788" ht="26.25" customHeight="1" thickBot="1" x14ac:dyDescent="0.25"/>
    <row r="2789" ht="26.25" customHeight="1" thickBot="1" x14ac:dyDescent="0.25"/>
    <row r="2790" ht="26.25" customHeight="1" thickBot="1" x14ac:dyDescent="0.25"/>
    <row r="2791" ht="26.25" customHeight="1" thickBot="1" x14ac:dyDescent="0.25"/>
    <row r="2792" ht="26.25" customHeight="1" thickBot="1" x14ac:dyDescent="0.25"/>
    <row r="2793" ht="26.25" customHeight="1" thickBot="1" x14ac:dyDescent="0.25"/>
    <row r="2794" ht="26.25" customHeight="1" thickBot="1" x14ac:dyDescent="0.25"/>
    <row r="2795" ht="26.25" customHeight="1" thickBot="1" x14ac:dyDescent="0.25"/>
    <row r="2796" ht="26.25" customHeight="1" thickBot="1" x14ac:dyDescent="0.25"/>
    <row r="2797" ht="26.25" customHeight="1" thickBot="1" x14ac:dyDescent="0.25"/>
    <row r="2798" ht="26.25" customHeight="1" thickBot="1" x14ac:dyDescent="0.25"/>
    <row r="2799" ht="26.25" customHeight="1" thickBot="1" x14ac:dyDescent="0.25"/>
    <row r="2800" ht="26.25" customHeight="1" thickBot="1" x14ac:dyDescent="0.25"/>
    <row r="2801" ht="26.25" customHeight="1" thickBot="1" x14ac:dyDescent="0.25"/>
    <row r="2802" ht="26.25" customHeight="1" thickBot="1" x14ac:dyDescent="0.25"/>
    <row r="2803" ht="26.25" customHeight="1" thickBot="1" x14ac:dyDescent="0.25"/>
    <row r="2804" ht="26.25" customHeight="1" thickBot="1" x14ac:dyDescent="0.25"/>
    <row r="2805" ht="26.25" customHeight="1" thickBot="1" x14ac:dyDescent="0.25"/>
    <row r="2806" ht="26.25" customHeight="1" thickBot="1" x14ac:dyDescent="0.25"/>
    <row r="2807" ht="26.25" customHeight="1" thickBot="1" x14ac:dyDescent="0.25"/>
    <row r="2808" ht="26.25" customHeight="1" thickBot="1" x14ac:dyDescent="0.25"/>
    <row r="2809" ht="26.25" customHeight="1" thickBot="1" x14ac:dyDescent="0.25"/>
    <row r="2810" ht="26.25" customHeight="1" thickBot="1" x14ac:dyDescent="0.25"/>
    <row r="2811" ht="26.25" customHeight="1" thickBot="1" x14ac:dyDescent="0.25"/>
    <row r="2812" ht="26.25" customHeight="1" thickBot="1" x14ac:dyDescent="0.25"/>
    <row r="2813" ht="26.25" customHeight="1" thickBot="1" x14ac:dyDescent="0.25"/>
    <row r="2814" ht="26.25" customHeight="1" thickBot="1" x14ac:dyDescent="0.25"/>
    <row r="2815" ht="26.25" customHeight="1" thickBot="1" x14ac:dyDescent="0.25"/>
    <row r="2816" ht="26.25" customHeight="1" thickBot="1" x14ac:dyDescent="0.25"/>
    <row r="2817" ht="26.25" customHeight="1" thickBot="1" x14ac:dyDescent="0.25"/>
    <row r="2818" ht="26.25" customHeight="1" thickBot="1" x14ac:dyDescent="0.25"/>
    <row r="2819" ht="26.25" customHeight="1" thickBot="1" x14ac:dyDescent="0.25"/>
    <row r="2820" ht="26.25" customHeight="1" thickBot="1" x14ac:dyDescent="0.25"/>
    <row r="2821" ht="26.25" customHeight="1" thickBot="1" x14ac:dyDescent="0.25"/>
    <row r="2822" ht="26.25" customHeight="1" thickBot="1" x14ac:dyDescent="0.25"/>
    <row r="2823" ht="26.25" customHeight="1" thickBot="1" x14ac:dyDescent="0.25"/>
    <row r="2824" ht="26.25" customHeight="1" thickBot="1" x14ac:dyDescent="0.25"/>
    <row r="2825" ht="26.25" customHeight="1" thickBot="1" x14ac:dyDescent="0.25"/>
    <row r="2826" ht="26.25" customHeight="1" thickBot="1" x14ac:dyDescent="0.25"/>
    <row r="2827" ht="26.25" customHeight="1" thickBot="1" x14ac:dyDescent="0.25"/>
    <row r="2828" ht="26.25" customHeight="1" thickBot="1" x14ac:dyDescent="0.25"/>
    <row r="2829" ht="26.25" customHeight="1" thickBot="1" x14ac:dyDescent="0.25"/>
    <row r="2830" ht="26.25" customHeight="1" thickBot="1" x14ac:dyDescent="0.25"/>
    <row r="2831" ht="26.25" customHeight="1" thickBot="1" x14ac:dyDescent="0.25"/>
    <row r="2832" ht="26.25" customHeight="1" thickBot="1" x14ac:dyDescent="0.25"/>
    <row r="2833" ht="26.25" customHeight="1" thickBot="1" x14ac:dyDescent="0.25"/>
    <row r="2834" ht="26.25" customHeight="1" thickBot="1" x14ac:dyDescent="0.25"/>
    <row r="2835" ht="26.25" customHeight="1" thickBot="1" x14ac:dyDescent="0.25"/>
    <row r="2836" ht="26.25" customHeight="1" thickBot="1" x14ac:dyDescent="0.25"/>
    <row r="2837" ht="26.25" customHeight="1" thickBot="1" x14ac:dyDescent="0.25"/>
    <row r="2838" ht="26.25" customHeight="1" thickBot="1" x14ac:dyDescent="0.25"/>
    <row r="2839" ht="26.25" customHeight="1" thickBot="1" x14ac:dyDescent="0.25"/>
    <row r="2840" ht="26.25" customHeight="1" thickBot="1" x14ac:dyDescent="0.25"/>
    <row r="2841" ht="26.25" customHeight="1" thickBot="1" x14ac:dyDescent="0.25"/>
    <row r="2842" ht="26.25" customHeight="1" thickBot="1" x14ac:dyDescent="0.25"/>
    <row r="2843" ht="26.25" customHeight="1" thickBot="1" x14ac:dyDescent="0.25"/>
    <row r="2844" ht="26.25" customHeight="1" thickBot="1" x14ac:dyDescent="0.25"/>
    <row r="2845" ht="26.25" customHeight="1" thickBot="1" x14ac:dyDescent="0.25"/>
    <row r="2846" ht="26.25" customHeight="1" thickBot="1" x14ac:dyDescent="0.25"/>
    <row r="2847" ht="26.25" customHeight="1" thickBot="1" x14ac:dyDescent="0.25"/>
    <row r="2848" ht="26.25" customHeight="1" thickBot="1" x14ac:dyDescent="0.25"/>
    <row r="2849" ht="26.25" customHeight="1" thickBot="1" x14ac:dyDescent="0.25"/>
    <row r="2850" ht="26.25" customHeight="1" thickBot="1" x14ac:dyDescent="0.25"/>
    <row r="2851" ht="26.25" customHeight="1" thickBot="1" x14ac:dyDescent="0.25"/>
    <row r="2852" ht="26.25" customHeight="1" thickBot="1" x14ac:dyDescent="0.25"/>
    <row r="2853" ht="26.25" customHeight="1" thickBot="1" x14ac:dyDescent="0.25"/>
    <row r="2854" ht="26.25" customHeight="1" thickBot="1" x14ac:dyDescent="0.25"/>
    <row r="2855" ht="26.25" customHeight="1" thickBot="1" x14ac:dyDescent="0.25"/>
    <row r="2856" ht="26.25" customHeight="1" thickBot="1" x14ac:dyDescent="0.25"/>
    <row r="2857" ht="26.25" customHeight="1" thickBot="1" x14ac:dyDescent="0.25"/>
    <row r="2858" ht="26.25" customHeight="1" thickBot="1" x14ac:dyDescent="0.25"/>
    <row r="2859" ht="26.25" customHeight="1" thickBot="1" x14ac:dyDescent="0.25"/>
    <row r="2860" ht="26.25" customHeight="1" thickBot="1" x14ac:dyDescent="0.25"/>
    <row r="2861" ht="26.25" customHeight="1" thickBot="1" x14ac:dyDescent="0.25"/>
    <row r="2862" ht="26.25" customHeight="1" thickBot="1" x14ac:dyDescent="0.25"/>
    <row r="2863" ht="26.25" customHeight="1" thickBot="1" x14ac:dyDescent="0.25"/>
    <row r="2864" ht="26.25" customHeight="1" thickBot="1" x14ac:dyDescent="0.25"/>
    <row r="2865" ht="26.25" customHeight="1" thickBot="1" x14ac:dyDescent="0.25"/>
    <row r="2866" ht="26.25" customHeight="1" thickBot="1" x14ac:dyDescent="0.25"/>
    <row r="2867" ht="26.25" customHeight="1" thickBot="1" x14ac:dyDescent="0.25"/>
    <row r="2868" ht="26.25" customHeight="1" thickBot="1" x14ac:dyDescent="0.25"/>
    <row r="2869" ht="26.25" customHeight="1" thickBot="1" x14ac:dyDescent="0.25"/>
    <row r="2870" ht="26.25" customHeight="1" thickBot="1" x14ac:dyDescent="0.25"/>
    <row r="2871" ht="26.25" customHeight="1" thickBot="1" x14ac:dyDescent="0.25"/>
    <row r="2872" ht="26.25" customHeight="1" thickBot="1" x14ac:dyDescent="0.25"/>
    <row r="2873" ht="26.25" customHeight="1" thickBot="1" x14ac:dyDescent="0.25"/>
    <row r="2874" ht="26.25" customHeight="1" thickBot="1" x14ac:dyDescent="0.25"/>
    <row r="2875" ht="26.25" customHeight="1" thickBot="1" x14ac:dyDescent="0.25"/>
    <row r="2876" ht="26.25" customHeight="1" thickBot="1" x14ac:dyDescent="0.25"/>
    <row r="2877" ht="26.25" customHeight="1" thickBot="1" x14ac:dyDescent="0.25"/>
    <row r="2878" ht="26.25" customHeight="1" thickBot="1" x14ac:dyDescent="0.25"/>
    <row r="2879" ht="26.25" customHeight="1" thickBot="1" x14ac:dyDescent="0.25"/>
    <row r="2880" ht="26.25" customHeight="1" thickBot="1" x14ac:dyDescent="0.25"/>
    <row r="2881" ht="26.25" customHeight="1" thickBot="1" x14ac:dyDescent="0.25"/>
    <row r="2882" ht="26.25" customHeight="1" thickBot="1" x14ac:dyDescent="0.25"/>
    <row r="2883" ht="26.25" customHeight="1" thickBot="1" x14ac:dyDescent="0.25"/>
    <row r="2884" ht="26.25" customHeight="1" thickBot="1" x14ac:dyDescent="0.25"/>
    <row r="2885" ht="26.25" customHeight="1" thickBot="1" x14ac:dyDescent="0.25"/>
    <row r="2886" ht="26.25" customHeight="1" thickBot="1" x14ac:dyDescent="0.25"/>
    <row r="2887" ht="26.25" customHeight="1" thickBot="1" x14ac:dyDescent="0.25"/>
    <row r="2888" ht="26.25" customHeight="1" thickBot="1" x14ac:dyDescent="0.25"/>
    <row r="2889" ht="26.25" customHeight="1" thickBot="1" x14ac:dyDescent="0.25"/>
    <row r="2890" ht="26.25" customHeight="1" thickBot="1" x14ac:dyDescent="0.25"/>
    <row r="2891" ht="26.25" customHeight="1" thickBot="1" x14ac:dyDescent="0.25"/>
    <row r="2892" ht="26.25" customHeight="1" thickBot="1" x14ac:dyDescent="0.25"/>
    <row r="2893" ht="26.25" customHeight="1" thickBot="1" x14ac:dyDescent="0.25"/>
    <row r="2894" ht="26.25" customHeight="1" thickBot="1" x14ac:dyDescent="0.25"/>
    <row r="2895" ht="26.25" customHeight="1" thickBot="1" x14ac:dyDescent="0.25"/>
    <row r="2896" ht="26.25" customHeight="1" thickBot="1" x14ac:dyDescent="0.25"/>
    <row r="2897" ht="26.25" customHeight="1" thickBot="1" x14ac:dyDescent="0.25"/>
    <row r="2898" ht="26.25" customHeight="1" thickBot="1" x14ac:dyDescent="0.25"/>
    <row r="2899" ht="26.25" customHeight="1" thickBot="1" x14ac:dyDescent="0.25"/>
    <row r="2900" ht="26.25" customHeight="1" thickBot="1" x14ac:dyDescent="0.25"/>
    <row r="2901" ht="26.25" customHeight="1" thickBot="1" x14ac:dyDescent="0.25"/>
    <row r="2902" ht="26.25" customHeight="1" thickBot="1" x14ac:dyDescent="0.25"/>
    <row r="2903" ht="26.25" customHeight="1" thickBot="1" x14ac:dyDescent="0.25"/>
    <row r="2904" ht="26.25" customHeight="1" thickBot="1" x14ac:dyDescent="0.25"/>
    <row r="2905" ht="26.25" customHeight="1" thickBot="1" x14ac:dyDescent="0.25"/>
    <row r="2906" ht="26.25" customHeight="1" thickBot="1" x14ac:dyDescent="0.25"/>
    <row r="2907" ht="26.25" customHeight="1" thickBot="1" x14ac:dyDescent="0.25"/>
    <row r="2908" ht="26.25" customHeight="1" thickBot="1" x14ac:dyDescent="0.25"/>
    <row r="2909" ht="26.25" customHeight="1" thickBot="1" x14ac:dyDescent="0.25"/>
    <row r="2910" ht="26.25" customHeight="1" thickBot="1" x14ac:dyDescent="0.25"/>
    <row r="2911" ht="26.25" customHeight="1" thickBot="1" x14ac:dyDescent="0.25"/>
    <row r="2912" ht="26.25" customHeight="1" thickBot="1" x14ac:dyDescent="0.25"/>
    <row r="2913" ht="26.25" customHeight="1" thickBot="1" x14ac:dyDescent="0.25"/>
    <row r="2914" ht="26.25" customHeight="1" thickBot="1" x14ac:dyDescent="0.25"/>
    <row r="2915" ht="26.25" customHeight="1" thickBot="1" x14ac:dyDescent="0.25"/>
    <row r="2916" ht="26.25" customHeight="1" thickBot="1" x14ac:dyDescent="0.25"/>
    <row r="2917" ht="26.25" customHeight="1" thickBot="1" x14ac:dyDescent="0.25"/>
    <row r="2918" ht="26.25" customHeight="1" thickBot="1" x14ac:dyDescent="0.25"/>
    <row r="2919" ht="26.25" customHeight="1" thickBot="1" x14ac:dyDescent="0.25"/>
    <row r="2920" ht="26.25" customHeight="1" thickBot="1" x14ac:dyDescent="0.25"/>
    <row r="2921" ht="26.25" customHeight="1" thickBot="1" x14ac:dyDescent="0.25"/>
    <row r="2922" ht="26.25" customHeight="1" thickBot="1" x14ac:dyDescent="0.25"/>
    <row r="2923" ht="26.25" customHeight="1" thickBot="1" x14ac:dyDescent="0.25"/>
    <row r="2924" ht="26.25" customHeight="1" thickBot="1" x14ac:dyDescent="0.25"/>
    <row r="2925" ht="26.25" customHeight="1" thickBot="1" x14ac:dyDescent="0.25"/>
    <row r="2926" ht="26.25" customHeight="1" thickBot="1" x14ac:dyDescent="0.25"/>
    <row r="2927" ht="26.25" customHeight="1" thickBot="1" x14ac:dyDescent="0.25"/>
    <row r="2928" ht="26.25" customHeight="1" thickBot="1" x14ac:dyDescent="0.25"/>
    <row r="2929" ht="26.25" customHeight="1" thickBot="1" x14ac:dyDescent="0.25"/>
    <row r="2930" ht="26.25" customHeight="1" thickBot="1" x14ac:dyDescent="0.25"/>
    <row r="2931" ht="26.25" customHeight="1" thickBot="1" x14ac:dyDescent="0.25"/>
    <row r="2932" ht="26.25" customHeight="1" thickBot="1" x14ac:dyDescent="0.25"/>
    <row r="2933" ht="26.25" customHeight="1" thickBot="1" x14ac:dyDescent="0.25"/>
    <row r="2934" ht="26.25" customHeight="1" thickBot="1" x14ac:dyDescent="0.25"/>
    <row r="2935" ht="26.25" customHeight="1" thickBot="1" x14ac:dyDescent="0.25"/>
    <row r="2936" ht="26.25" customHeight="1" thickBot="1" x14ac:dyDescent="0.25"/>
    <row r="2937" ht="26.25" customHeight="1" thickBot="1" x14ac:dyDescent="0.25"/>
    <row r="2938" ht="26.25" customHeight="1" thickBot="1" x14ac:dyDescent="0.25"/>
    <row r="2939" ht="26.25" customHeight="1" thickBot="1" x14ac:dyDescent="0.25"/>
    <row r="2940" ht="26.25" customHeight="1" thickBot="1" x14ac:dyDescent="0.25"/>
    <row r="2941" ht="26.25" customHeight="1" thickBot="1" x14ac:dyDescent="0.25"/>
    <row r="2942" ht="26.25" customHeight="1" thickBot="1" x14ac:dyDescent="0.25"/>
    <row r="2943" ht="26.25" customHeight="1" thickBot="1" x14ac:dyDescent="0.25"/>
    <row r="2944" ht="26.25" customHeight="1" thickBot="1" x14ac:dyDescent="0.25"/>
    <row r="2945" ht="26.25" customHeight="1" thickBot="1" x14ac:dyDescent="0.25"/>
    <row r="2946" ht="26.25" customHeight="1" thickBot="1" x14ac:dyDescent="0.25"/>
    <row r="2947" ht="26.25" customHeight="1" thickBot="1" x14ac:dyDescent="0.25"/>
    <row r="2948" ht="26.25" customHeight="1" thickBot="1" x14ac:dyDescent="0.25"/>
    <row r="2949" ht="26.25" customHeight="1" thickBot="1" x14ac:dyDescent="0.25"/>
    <row r="2950" ht="26.25" customHeight="1" thickBot="1" x14ac:dyDescent="0.25"/>
    <row r="2951" ht="26.25" customHeight="1" thickBot="1" x14ac:dyDescent="0.25"/>
    <row r="2952" ht="26.25" customHeight="1" thickBot="1" x14ac:dyDescent="0.25"/>
    <row r="2953" ht="26.25" customHeight="1" thickBot="1" x14ac:dyDescent="0.25"/>
    <row r="2954" ht="26.25" customHeight="1" thickBot="1" x14ac:dyDescent="0.25"/>
    <row r="2955" ht="26.25" customHeight="1" thickBot="1" x14ac:dyDescent="0.25"/>
    <row r="2956" ht="26.25" customHeight="1" thickBot="1" x14ac:dyDescent="0.25"/>
    <row r="2957" ht="26.25" customHeight="1" thickBot="1" x14ac:dyDescent="0.25"/>
    <row r="2958" ht="26.25" customHeight="1" thickBot="1" x14ac:dyDescent="0.25"/>
    <row r="2959" ht="26.25" customHeight="1" thickBot="1" x14ac:dyDescent="0.25"/>
    <row r="2960" ht="26.25" customHeight="1" thickBot="1" x14ac:dyDescent="0.25"/>
    <row r="2961" ht="26.25" customHeight="1" thickBot="1" x14ac:dyDescent="0.25"/>
    <row r="2962" ht="26.25" customHeight="1" thickBot="1" x14ac:dyDescent="0.25"/>
    <row r="2963" ht="26.25" customHeight="1" thickBot="1" x14ac:dyDescent="0.25"/>
    <row r="2964" ht="26.25" customHeight="1" thickBot="1" x14ac:dyDescent="0.25"/>
    <row r="2965" ht="26.25" customHeight="1" thickBot="1" x14ac:dyDescent="0.25"/>
    <row r="2966" ht="26.25" customHeight="1" thickBot="1" x14ac:dyDescent="0.25"/>
    <row r="2967" ht="26.25" customHeight="1" thickBot="1" x14ac:dyDescent="0.25"/>
    <row r="2968" ht="26.25" customHeight="1" thickBot="1" x14ac:dyDescent="0.25"/>
    <row r="2969" ht="26.25" customHeight="1" thickBot="1" x14ac:dyDescent="0.25"/>
    <row r="2970" ht="26.25" customHeight="1" thickBot="1" x14ac:dyDescent="0.25"/>
    <row r="2971" ht="26.25" customHeight="1" thickBot="1" x14ac:dyDescent="0.25"/>
    <row r="2972" ht="26.25" customHeight="1" thickBot="1" x14ac:dyDescent="0.25"/>
    <row r="2973" ht="26.25" customHeight="1" thickBot="1" x14ac:dyDescent="0.25"/>
    <row r="2974" ht="26.25" customHeight="1" thickBot="1" x14ac:dyDescent="0.25"/>
    <row r="2975" ht="26.25" customHeight="1" thickBot="1" x14ac:dyDescent="0.25"/>
    <row r="2976" ht="26.25" customHeight="1" thickBot="1" x14ac:dyDescent="0.25"/>
    <row r="2977" ht="26.25" customHeight="1" thickBot="1" x14ac:dyDescent="0.25"/>
    <row r="2978" ht="26.25" customHeight="1" thickBot="1" x14ac:dyDescent="0.25"/>
    <row r="2979" ht="26.25" customHeight="1" thickBot="1" x14ac:dyDescent="0.25"/>
    <row r="2980" ht="26.25" customHeight="1" thickBot="1" x14ac:dyDescent="0.25"/>
    <row r="2981" ht="26.25" customHeight="1" thickBot="1" x14ac:dyDescent="0.25"/>
    <row r="2982" ht="26.25" customHeight="1" thickBot="1" x14ac:dyDescent="0.25"/>
    <row r="2983" ht="26.25" customHeight="1" thickBot="1" x14ac:dyDescent="0.25"/>
    <row r="2984" ht="26.25" customHeight="1" thickBot="1" x14ac:dyDescent="0.25"/>
    <row r="2985" ht="26.25" customHeight="1" thickBot="1" x14ac:dyDescent="0.25"/>
    <row r="2986" ht="26.25" customHeight="1" thickBot="1" x14ac:dyDescent="0.25"/>
    <row r="2987" ht="26.25" customHeight="1" thickBot="1" x14ac:dyDescent="0.25"/>
    <row r="2988" ht="26.25" customHeight="1" thickBot="1" x14ac:dyDescent="0.25"/>
    <row r="2989" ht="26.25" customHeight="1" thickBot="1" x14ac:dyDescent="0.25"/>
    <row r="2990" ht="26.25" customHeight="1" thickBot="1" x14ac:dyDescent="0.25"/>
    <row r="2991" ht="26.25" customHeight="1" thickBot="1" x14ac:dyDescent="0.25"/>
    <row r="2992" ht="26.25" customHeight="1" thickBot="1" x14ac:dyDescent="0.25"/>
    <row r="2993" ht="26.25" customHeight="1" thickBot="1" x14ac:dyDescent="0.25"/>
    <row r="2994" ht="26.25" customHeight="1" thickBot="1" x14ac:dyDescent="0.25"/>
    <row r="2995" ht="26.25" customHeight="1" thickBot="1" x14ac:dyDescent="0.25"/>
    <row r="2996" ht="26.25" customHeight="1" thickBot="1" x14ac:dyDescent="0.25"/>
    <row r="2997" ht="26.25" customHeight="1" thickBot="1" x14ac:dyDescent="0.25"/>
    <row r="2998" ht="26.25" customHeight="1" thickBot="1" x14ac:dyDescent="0.25"/>
    <row r="2999" ht="26.25" customHeight="1" thickBot="1" x14ac:dyDescent="0.25"/>
    <row r="3000" ht="26.25" customHeight="1" thickBot="1" x14ac:dyDescent="0.25"/>
    <row r="3001" ht="26.25" customHeight="1" thickBot="1" x14ac:dyDescent="0.25"/>
    <row r="3002" ht="26.25" customHeight="1" thickBot="1" x14ac:dyDescent="0.25"/>
    <row r="3003" ht="26.25" customHeight="1" thickBot="1" x14ac:dyDescent="0.25"/>
    <row r="3004" ht="26.25" customHeight="1" thickBot="1" x14ac:dyDescent="0.25"/>
    <row r="3005" ht="26.25" customHeight="1" thickBot="1" x14ac:dyDescent="0.25"/>
    <row r="3006" ht="26.25" customHeight="1" thickBot="1" x14ac:dyDescent="0.25"/>
    <row r="3007" ht="26.25" customHeight="1" thickBot="1" x14ac:dyDescent="0.25"/>
    <row r="3008" ht="26.25" customHeight="1" thickBot="1" x14ac:dyDescent="0.25"/>
    <row r="3009" ht="26.25" customHeight="1" thickBot="1" x14ac:dyDescent="0.25"/>
    <row r="3010" ht="26.25" customHeight="1" thickBot="1" x14ac:dyDescent="0.25"/>
    <row r="3011" ht="26.25" customHeight="1" thickBot="1" x14ac:dyDescent="0.25"/>
    <row r="3012" ht="26.25" customHeight="1" thickBot="1" x14ac:dyDescent="0.25"/>
    <row r="3013" ht="26.25" customHeight="1" thickBot="1" x14ac:dyDescent="0.25"/>
    <row r="3014" ht="26.25" customHeight="1" thickBot="1" x14ac:dyDescent="0.25"/>
    <row r="3015" ht="26.25" customHeight="1" thickBot="1" x14ac:dyDescent="0.25"/>
    <row r="3016" ht="26.25" customHeight="1" thickBot="1" x14ac:dyDescent="0.25"/>
    <row r="3017" ht="26.25" customHeight="1" thickBot="1" x14ac:dyDescent="0.25"/>
    <row r="3018" ht="26.25" customHeight="1" thickBot="1" x14ac:dyDescent="0.25"/>
    <row r="3019" ht="26.25" customHeight="1" thickBot="1" x14ac:dyDescent="0.25"/>
    <row r="3020" ht="26.25" customHeight="1" thickBot="1" x14ac:dyDescent="0.25"/>
    <row r="3021" ht="26.25" customHeight="1" thickBot="1" x14ac:dyDescent="0.25"/>
    <row r="3022" ht="26.25" customHeight="1" thickBot="1" x14ac:dyDescent="0.25"/>
    <row r="3023" ht="26.25" customHeight="1" thickBot="1" x14ac:dyDescent="0.25"/>
    <row r="3024" ht="26.25" customHeight="1" thickBot="1" x14ac:dyDescent="0.25"/>
    <row r="3025" ht="26.25" customHeight="1" thickBot="1" x14ac:dyDescent="0.25"/>
    <row r="3026" ht="26.25" customHeight="1" thickBot="1" x14ac:dyDescent="0.25"/>
    <row r="3027" ht="26.25" customHeight="1" thickBot="1" x14ac:dyDescent="0.25"/>
    <row r="3028" ht="26.25" customHeight="1" thickBot="1" x14ac:dyDescent="0.25"/>
    <row r="3029" ht="26.25" customHeight="1" thickBot="1" x14ac:dyDescent="0.25"/>
    <row r="3030" ht="26.25" customHeight="1" thickBot="1" x14ac:dyDescent="0.25"/>
    <row r="3031" ht="26.25" customHeight="1" thickBot="1" x14ac:dyDescent="0.25"/>
    <row r="3032" ht="26.25" customHeight="1" thickBot="1" x14ac:dyDescent="0.25"/>
    <row r="3033" ht="26.25" customHeight="1" thickBot="1" x14ac:dyDescent="0.25"/>
    <row r="3034" ht="26.25" customHeight="1" thickBot="1" x14ac:dyDescent="0.25"/>
    <row r="3035" ht="26.25" customHeight="1" thickBot="1" x14ac:dyDescent="0.25"/>
    <row r="3036" ht="26.25" customHeight="1" thickBot="1" x14ac:dyDescent="0.25"/>
    <row r="3037" ht="26.25" customHeight="1" thickBot="1" x14ac:dyDescent="0.25"/>
    <row r="3038" ht="26.25" customHeight="1" thickBot="1" x14ac:dyDescent="0.25"/>
    <row r="3039" ht="26.25" customHeight="1" thickBot="1" x14ac:dyDescent="0.25"/>
    <row r="3040" ht="26.25" customHeight="1" thickBot="1" x14ac:dyDescent="0.25"/>
    <row r="3041" ht="26.25" customHeight="1" thickBot="1" x14ac:dyDescent="0.25"/>
    <row r="3042" ht="26.25" customHeight="1" thickBot="1" x14ac:dyDescent="0.25"/>
    <row r="3043" ht="26.25" customHeight="1" thickBot="1" x14ac:dyDescent="0.25"/>
    <row r="3044" ht="26.25" customHeight="1" thickBot="1" x14ac:dyDescent="0.25"/>
    <row r="3045" ht="26.25" customHeight="1" thickBot="1" x14ac:dyDescent="0.25"/>
    <row r="3046" ht="26.25" customHeight="1" thickBot="1" x14ac:dyDescent="0.25"/>
    <row r="3047" ht="26.25" customHeight="1" thickBot="1" x14ac:dyDescent="0.25"/>
    <row r="3048" ht="26.25" customHeight="1" thickBot="1" x14ac:dyDescent="0.25"/>
    <row r="3049" ht="26.25" customHeight="1" thickBot="1" x14ac:dyDescent="0.25"/>
    <row r="3050" ht="26.25" customHeight="1" thickBot="1" x14ac:dyDescent="0.25"/>
    <row r="3051" ht="26.25" customHeight="1" thickBot="1" x14ac:dyDescent="0.25"/>
    <row r="3052" ht="26.25" customHeight="1" thickBot="1" x14ac:dyDescent="0.25"/>
    <row r="3053" ht="26.25" customHeight="1" thickBot="1" x14ac:dyDescent="0.25"/>
    <row r="3054" ht="26.25" customHeight="1" thickBot="1" x14ac:dyDescent="0.25"/>
    <row r="3055" ht="26.25" customHeight="1" thickBot="1" x14ac:dyDescent="0.25"/>
    <row r="3056" ht="26.25" customHeight="1" thickBot="1" x14ac:dyDescent="0.25"/>
    <row r="3057" ht="26.25" customHeight="1" thickBot="1" x14ac:dyDescent="0.25"/>
    <row r="3058" ht="26.25" customHeight="1" thickBot="1" x14ac:dyDescent="0.25"/>
    <row r="3059" ht="26.25" customHeight="1" thickBot="1" x14ac:dyDescent="0.25"/>
    <row r="3060" ht="26.25" customHeight="1" thickBot="1" x14ac:dyDescent="0.25"/>
    <row r="3061" ht="26.25" customHeight="1" thickBot="1" x14ac:dyDescent="0.25"/>
    <row r="3062" ht="26.25" customHeight="1" thickBot="1" x14ac:dyDescent="0.25"/>
    <row r="3063" ht="26.25" customHeight="1" thickBot="1" x14ac:dyDescent="0.25"/>
    <row r="3064" ht="26.25" customHeight="1" thickBot="1" x14ac:dyDescent="0.25"/>
    <row r="3065" ht="26.25" customHeight="1" thickBot="1" x14ac:dyDescent="0.25"/>
    <row r="3066" ht="26.25" customHeight="1" thickBot="1" x14ac:dyDescent="0.25"/>
    <row r="3067" ht="26.25" customHeight="1" thickBot="1" x14ac:dyDescent="0.25"/>
    <row r="3068" ht="26.25" customHeight="1" thickBot="1" x14ac:dyDescent="0.25"/>
    <row r="3069" ht="26.25" customHeight="1" thickBot="1" x14ac:dyDescent="0.25"/>
    <row r="3070" ht="26.25" customHeight="1" thickBot="1" x14ac:dyDescent="0.25"/>
    <row r="3071" ht="26.25" customHeight="1" thickBot="1" x14ac:dyDescent="0.25"/>
    <row r="3072" ht="26.25" customHeight="1" thickBot="1" x14ac:dyDescent="0.25"/>
    <row r="3073" ht="26.25" customHeight="1" thickBot="1" x14ac:dyDescent="0.25"/>
    <row r="3074" ht="26.25" customHeight="1" thickBot="1" x14ac:dyDescent="0.25"/>
    <row r="3075" ht="26.25" customHeight="1" thickBot="1" x14ac:dyDescent="0.25"/>
    <row r="3076" ht="26.25" customHeight="1" thickBot="1" x14ac:dyDescent="0.25"/>
    <row r="3077" ht="26.25" customHeight="1" thickBot="1" x14ac:dyDescent="0.25"/>
    <row r="3078" ht="26.25" customHeight="1" thickBot="1" x14ac:dyDescent="0.25"/>
    <row r="3079" ht="26.25" customHeight="1" thickBot="1" x14ac:dyDescent="0.25"/>
    <row r="3080" ht="26.25" customHeight="1" thickBot="1" x14ac:dyDescent="0.25"/>
    <row r="3081" ht="26.25" customHeight="1" thickBot="1" x14ac:dyDescent="0.25"/>
    <row r="3082" ht="26.25" customHeight="1" thickBot="1" x14ac:dyDescent="0.25"/>
    <row r="3083" ht="26.25" customHeight="1" thickBot="1" x14ac:dyDescent="0.25"/>
    <row r="3084" ht="26.25" customHeight="1" thickBot="1" x14ac:dyDescent="0.25"/>
    <row r="3085" ht="26.25" customHeight="1" thickBot="1" x14ac:dyDescent="0.25"/>
    <row r="3086" ht="26.25" customHeight="1" thickBot="1" x14ac:dyDescent="0.25"/>
    <row r="3087" ht="26.25" customHeight="1" thickBot="1" x14ac:dyDescent="0.25"/>
    <row r="3088" ht="26.25" customHeight="1" thickBot="1" x14ac:dyDescent="0.25"/>
    <row r="3089" ht="26.25" customHeight="1" thickBot="1" x14ac:dyDescent="0.25"/>
    <row r="3090" ht="26.25" customHeight="1" thickBot="1" x14ac:dyDescent="0.25"/>
    <row r="3091" ht="26.25" customHeight="1" thickBot="1" x14ac:dyDescent="0.25"/>
    <row r="3092" ht="26.25" customHeight="1" thickBot="1" x14ac:dyDescent="0.25"/>
    <row r="3093" ht="26.25" customHeight="1" thickBot="1" x14ac:dyDescent="0.25"/>
    <row r="3094" ht="26.25" customHeight="1" thickBot="1" x14ac:dyDescent="0.25"/>
    <row r="3095" ht="26.25" customHeight="1" thickBot="1" x14ac:dyDescent="0.25"/>
    <row r="3096" ht="26.25" customHeight="1" thickBot="1" x14ac:dyDescent="0.25"/>
    <row r="3097" ht="26.25" customHeight="1" thickBot="1" x14ac:dyDescent="0.25"/>
    <row r="3098" ht="26.25" customHeight="1" thickBot="1" x14ac:dyDescent="0.25"/>
    <row r="3099" ht="26.25" customHeight="1" thickBot="1" x14ac:dyDescent="0.25"/>
    <row r="3100" ht="26.25" customHeight="1" thickBot="1" x14ac:dyDescent="0.25"/>
    <row r="3101" ht="26.25" customHeight="1" thickBot="1" x14ac:dyDescent="0.25"/>
    <row r="3102" ht="26.25" customHeight="1" thickBot="1" x14ac:dyDescent="0.25"/>
    <row r="3103" ht="26.25" customHeight="1" thickBot="1" x14ac:dyDescent="0.25"/>
    <row r="3104" ht="26.25" customHeight="1" thickBot="1" x14ac:dyDescent="0.25"/>
    <row r="3105" ht="26.25" customHeight="1" thickBot="1" x14ac:dyDescent="0.25"/>
    <row r="3106" ht="26.25" customHeight="1" thickBot="1" x14ac:dyDescent="0.25"/>
    <row r="3107" ht="26.25" customHeight="1" thickBot="1" x14ac:dyDescent="0.25"/>
    <row r="3108" ht="26.25" customHeight="1" thickBot="1" x14ac:dyDescent="0.25"/>
    <row r="3109" ht="26.25" customHeight="1" thickBot="1" x14ac:dyDescent="0.25"/>
    <row r="3110" ht="26.25" customHeight="1" thickBot="1" x14ac:dyDescent="0.25"/>
    <row r="3111" ht="26.25" customHeight="1" thickBot="1" x14ac:dyDescent="0.25"/>
    <row r="3112" ht="26.25" customHeight="1" thickBot="1" x14ac:dyDescent="0.25"/>
    <row r="3113" ht="26.25" customHeight="1" thickBot="1" x14ac:dyDescent="0.25"/>
    <row r="3114" ht="26.25" customHeight="1" thickBot="1" x14ac:dyDescent="0.25"/>
    <row r="3115" ht="26.25" customHeight="1" thickBot="1" x14ac:dyDescent="0.25"/>
    <row r="3116" ht="26.25" customHeight="1" thickBot="1" x14ac:dyDescent="0.25"/>
    <row r="3117" ht="26.25" customHeight="1" thickBot="1" x14ac:dyDescent="0.25"/>
    <row r="3118" ht="26.25" customHeight="1" thickBot="1" x14ac:dyDescent="0.25"/>
    <row r="3119" ht="26.25" customHeight="1" thickBot="1" x14ac:dyDescent="0.25"/>
    <row r="3120" ht="26.25" customHeight="1" thickBot="1" x14ac:dyDescent="0.25"/>
    <row r="3121" ht="26.25" customHeight="1" thickBot="1" x14ac:dyDescent="0.25"/>
    <row r="3122" ht="26.25" customHeight="1" thickBot="1" x14ac:dyDescent="0.25"/>
    <row r="3123" ht="26.25" customHeight="1" thickBot="1" x14ac:dyDescent="0.25"/>
    <row r="3124" ht="26.25" customHeight="1" thickBot="1" x14ac:dyDescent="0.25"/>
    <row r="3125" ht="26.25" customHeight="1" thickBot="1" x14ac:dyDescent="0.25"/>
    <row r="3126" ht="26.25" customHeight="1" thickBot="1" x14ac:dyDescent="0.25"/>
    <row r="3127" ht="26.25" customHeight="1" thickBot="1" x14ac:dyDescent="0.25"/>
    <row r="3128" ht="26.25" customHeight="1" thickBot="1" x14ac:dyDescent="0.25"/>
    <row r="3129" ht="26.25" customHeight="1" thickBot="1" x14ac:dyDescent="0.25"/>
    <row r="3130" ht="26.25" customHeight="1" thickBot="1" x14ac:dyDescent="0.25"/>
    <row r="3131" ht="26.25" customHeight="1" thickBot="1" x14ac:dyDescent="0.25"/>
    <row r="3132" ht="26.25" customHeight="1" thickBot="1" x14ac:dyDescent="0.25"/>
    <row r="3133" ht="26.25" customHeight="1" thickBot="1" x14ac:dyDescent="0.25"/>
    <row r="3134" ht="26.25" customHeight="1" thickBot="1" x14ac:dyDescent="0.25"/>
    <row r="3135" ht="26.25" customHeight="1" thickBot="1" x14ac:dyDescent="0.25"/>
    <row r="3136" ht="26.25" customHeight="1" thickBot="1" x14ac:dyDescent="0.25"/>
    <row r="3137" ht="26.25" customHeight="1" thickBot="1" x14ac:dyDescent="0.25"/>
    <row r="3138" ht="26.25" customHeight="1" thickBot="1" x14ac:dyDescent="0.25"/>
    <row r="3139" ht="26.25" customHeight="1" thickBot="1" x14ac:dyDescent="0.25"/>
    <row r="3140" ht="26.25" customHeight="1" thickBot="1" x14ac:dyDescent="0.25"/>
    <row r="3141" ht="26.25" customHeight="1" thickBot="1" x14ac:dyDescent="0.25"/>
    <row r="3142" ht="26.25" customHeight="1" thickBot="1" x14ac:dyDescent="0.25"/>
    <row r="3143" ht="26.25" customHeight="1" thickBot="1" x14ac:dyDescent="0.25"/>
    <row r="3144" ht="26.25" customHeight="1" thickBot="1" x14ac:dyDescent="0.25"/>
    <row r="3145" ht="26.25" customHeight="1" thickBot="1" x14ac:dyDescent="0.25"/>
    <row r="3146" ht="26.25" customHeight="1" thickBot="1" x14ac:dyDescent="0.25"/>
    <row r="3147" ht="26.25" customHeight="1" thickBot="1" x14ac:dyDescent="0.25"/>
    <row r="3148" ht="26.25" customHeight="1" thickBot="1" x14ac:dyDescent="0.25"/>
    <row r="3149" ht="26.25" customHeight="1" thickBot="1" x14ac:dyDescent="0.25"/>
    <row r="3150" ht="26.25" customHeight="1" thickBot="1" x14ac:dyDescent="0.25"/>
    <row r="3151" ht="26.25" customHeight="1" thickBot="1" x14ac:dyDescent="0.25"/>
    <row r="3152" ht="26.25" customHeight="1" thickBot="1" x14ac:dyDescent="0.25"/>
    <row r="3153" ht="26.25" customHeight="1" thickBot="1" x14ac:dyDescent="0.25"/>
    <row r="3154" ht="26.25" customHeight="1" thickBot="1" x14ac:dyDescent="0.25"/>
    <row r="3155" ht="26.25" customHeight="1" thickBot="1" x14ac:dyDescent="0.25"/>
    <row r="3156" ht="26.25" customHeight="1" thickBot="1" x14ac:dyDescent="0.25"/>
    <row r="3157" ht="26.25" customHeight="1" thickBot="1" x14ac:dyDescent="0.25"/>
    <row r="3158" ht="26.25" customHeight="1" thickBot="1" x14ac:dyDescent="0.25"/>
    <row r="3159" ht="26.25" customHeight="1" thickBot="1" x14ac:dyDescent="0.25"/>
    <row r="3160" ht="26.25" customHeight="1" thickBot="1" x14ac:dyDescent="0.25"/>
    <row r="3161" ht="26.25" customHeight="1" thickBot="1" x14ac:dyDescent="0.25"/>
    <row r="3162" ht="26.25" customHeight="1" thickBot="1" x14ac:dyDescent="0.25"/>
    <row r="3163" ht="26.25" customHeight="1" thickBot="1" x14ac:dyDescent="0.25"/>
    <row r="3164" ht="26.25" customHeight="1" thickBot="1" x14ac:dyDescent="0.25"/>
    <row r="3165" ht="26.25" customHeight="1" thickBot="1" x14ac:dyDescent="0.25"/>
    <row r="3166" ht="26.25" customHeight="1" thickBot="1" x14ac:dyDescent="0.25"/>
    <row r="3167" ht="26.25" customHeight="1" thickBot="1" x14ac:dyDescent="0.25"/>
    <row r="3168" ht="26.25" customHeight="1" thickBot="1" x14ac:dyDescent="0.25"/>
    <row r="3169" ht="26.25" customHeight="1" thickBot="1" x14ac:dyDescent="0.25"/>
    <row r="3170" ht="26.25" customHeight="1" thickBot="1" x14ac:dyDescent="0.25"/>
    <row r="3171" ht="26.25" customHeight="1" thickBot="1" x14ac:dyDescent="0.25"/>
    <row r="3172" ht="26.25" customHeight="1" thickBot="1" x14ac:dyDescent="0.25"/>
    <row r="3173" ht="26.25" customHeight="1" thickBot="1" x14ac:dyDescent="0.25"/>
    <row r="3174" ht="26.25" customHeight="1" thickBot="1" x14ac:dyDescent="0.25"/>
    <row r="3175" ht="26.25" customHeight="1" thickBot="1" x14ac:dyDescent="0.25"/>
    <row r="3176" ht="26.25" customHeight="1" thickBot="1" x14ac:dyDescent="0.25"/>
    <row r="3177" ht="26.25" customHeight="1" thickBot="1" x14ac:dyDescent="0.25"/>
    <row r="3178" ht="26.25" customHeight="1" thickBot="1" x14ac:dyDescent="0.25"/>
    <row r="3179" ht="26.25" customHeight="1" thickBot="1" x14ac:dyDescent="0.25"/>
    <row r="3180" ht="26.25" customHeight="1" thickBot="1" x14ac:dyDescent="0.25"/>
    <row r="3181" ht="26.25" customHeight="1" thickBot="1" x14ac:dyDescent="0.25"/>
    <row r="3182" ht="26.25" customHeight="1" thickBot="1" x14ac:dyDescent="0.25"/>
    <row r="3183" ht="26.25" customHeight="1" thickBot="1" x14ac:dyDescent="0.25"/>
    <row r="3184" ht="26.25" customHeight="1" thickBot="1" x14ac:dyDescent="0.25"/>
    <row r="3185" ht="26.25" customHeight="1" thickBot="1" x14ac:dyDescent="0.25"/>
    <row r="3186" ht="26.25" customHeight="1" thickBot="1" x14ac:dyDescent="0.25"/>
    <row r="3187" ht="26.25" customHeight="1" thickBot="1" x14ac:dyDescent="0.25"/>
    <row r="3188" ht="26.25" customHeight="1" thickBot="1" x14ac:dyDescent="0.25"/>
    <row r="3189" ht="26.25" customHeight="1" thickBot="1" x14ac:dyDescent="0.25"/>
    <row r="3190" ht="26.25" customHeight="1" thickBot="1" x14ac:dyDescent="0.25"/>
    <row r="3191" ht="26.25" customHeight="1" thickBot="1" x14ac:dyDescent="0.25"/>
    <row r="3192" ht="26.25" customHeight="1" thickBot="1" x14ac:dyDescent="0.25"/>
    <row r="3193" ht="26.25" customHeight="1" thickBot="1" x14ac:dyDescent="0.25"/>
    <row r="3194" ht="26.25" customHeight="1" thickBot="1" x14ac:dyDescent="0.25"/>
    <row r="3195" ht="26.25" customHeight="1" thickBot="1" x14ac:dyDescent="0.25"/>
    <row r="3196" ht="26.25" customHeight="1" thickBot="1" x14ac:dyDescent="0.25"/>
    <row r="3197" ht="26.25" customHeight="1" thickBot="1" x14ac:dyDescent="0.25"/>
    <row r="3198" ht="26.25" customHeight="1" thickBot="1" x14ac:dyDescent="0.25"/>
    <row r="3199" ht="26.25" customHeight="1" thickBot="1" x14ac:dyDescent="0.25"/>
    <row r="3200" ht="26.25" customHeight="1" thickBot="1" x14ac:dyDescent="0.25"/>
    <row r="3201" ht="26.25" customHeight="1" thickBot="1" x14ac:dyDescent="0.25"/>
    <row r="3202" ht="26.25" customHeight="1" thickBot="1" x14ac:dyDescent="0.25"/>
    <row r="3203" ht="26.25" customHeight="1" thickBot="1" x14ac:dyDescent="0.25"/>
    <row r="3204" ht="26.25" customHeight="1" thickBot="1" x14ac:dyDescent="0.25"/>
    <row r="3205" ht="26.25" customHeight="1" thickBot="1" x14ac:dyDescent="0.25"/>
    <row r="3206" ht="26.25" customHeight="1" thickBot="1" x14ac:dyDescent="0.25"/>
    <row r="3207" ht="26.25" customHeight="1" thickBot="1" x14ac:dyDescent="0.25"/>
    <row r="3208" ht="26.25" customHeight="1" thickBot="1" x14ac:dyDescent="0.25"/>
    <row r="3209" ht="26.25" customHeight="1" thickBot="1" x14ac:dyDescent="0.25"/>
    <row r="3210" ht="26.25" customHeight="1" thickBot="1" x14ac:dyDescent="0.25"/>
    <row r="3211" ht="26.25" customHeight="1" thickBot="1" x14ac:dyDescent="0.25"/>
    <row r="3212" ht="26.25" customHeight="1" thickBot="1" x14ac:dyDescent="0.25"/>
    <row r="3213" ht="26.25" customHeight="1" thickBot="1" x14ac:dyDescent="0.25"/>
    <row r="3214" ht="26.25" customHeight="1" thickBot="1" x14ac:dyDescent="0.25"/>
    <row r="3215" ht="26.25" customHeight="1" thickBot="1" x14ac:dyDescent="0.25"/>
    <row r="3216" ht="26.25" customHeight="1" thickBot="1" x14ac:dyDescent="0.25"/>
    <row r="3217" ht="26.25" customHeight="1" thickBot="1" x14ac:dyDescent="0.25"/>
    <row r="3218" ht="26.25" customHeight="1" thickBot="1" x14ac:dyDescent="0.25"/>
    <row r="3219" ht="26.25" customHeight="1" thickBot="1" x14ac:dyDescent="0.25"/>
    <row r="3220" ht="26.25" customHeight="1" thickBot="1" x14ac:dyDescent="0.25"/>
    <row r="3221" ht="26.25" customHeight="1" thickBot="1" x14ac:dyDescent="0.25"/>
    <row r="3222" ht="26.25" customHeight="1" thickBot="1" x14ac:dyDescent="0.25"/>
    <row r="3223" ht="26.25" customHeight="1" thickBot="1" x14ac:dyDescent="0.25"/>
    <row r="3224" ht="26.25" customHeight="1" thickBot="1" x14ac:dyDescent="0.25"/>
    <row r="3225" ht="26.25" customHeight="1" thickBot="1" x14ac:dyDescent="0.25"/>
    <row r="3226" ht="26.25" customHeight="1" thickBot="1" x14ac:dyDescent="0.25"/>
    <row r="3227" ht="26.25" customHeight="1" thickBot="1" x14ac:dyDescent="0.25"/>
    <row r="3228" ht="26.25" customHeight="1" thickBot="1" x14ac:dyDescent="0.25"/>
    <row r="3229" ht="26.25" customHeight="1" thickBot="1" x14ac:dyDescent="0.25"/>
    <row r="3230" ht="26.25" customHeight="1" thickBot="1" x14ac:dyDescent="0.25"/>
    <row r="3231" ht="26.25" customHeight="1" thickBot="1" x14ac:dyDescent="0.25"/>
    <row r="3232" ht="26.25" customHeight="1" thickBot="1" x14ac:dyDescent="0.25"/>
    <row r="3233" ht="26.25" customHeight="1" thickBot="1" x14ac:dyDescent="0.25"/>
    <row r="3234" ht="26.25" customHeight="1" thickBot="1" x14ac:dyDescent="0.25"/>
    <row r="3235" ht="26.25" customHeight="1" thickBot="1" x14ac:dyDescent="0.25"/>
    <row r="3236" ht="26.25" customHeight="1" thickBot="1" x14ac:dyDescent="0.25"/>
    <row r="3237" ht="26.25" customHeight="1" thickBot="1" x14ac:dyDescent="0.25"/>
    <row r="3238" ht="26.25" customHeight="1" thickBot="1" x14ac:dyDescent="0.25"/>
    <row r="3239" ht="26.25" customHeight="1" thickBot="1" x14ac:dyDescent="0.25"/>
    <row r="3240" ht="26.25" customHeight="1" thickBot="1" x14ac:dyDescent="0.25"/>
    <row r="3241" ht="26.25" customHeight="1" thickBot="1" x14ac:dyDescent="0.25"/>
    <row r="3242" ht="26.25" customHeight="1" thickBot="1" x14ac:dyDescent="0.25"/>
    <row r="3243" ht="26.25" customHeight="1" thickBot="1" x14ac:dyDescent="0.25"/>
    <row r="3244" ht="26.25" customHeight="1" thickBot="1" x14ac:dyDescent="0.25"/>
    <row r="3245" ht="26.25" customHeight="1" thickBot="1" x14ac:dyDescent="0.25"/>
    <row r="3246" ht="26.25" customHeight="1" thickBot="1" x14ac:dyDescent="0.25"/>
    <row r="3247" ht="26.25" customHeight="1" thickBot="1" x14ac:dyDescent="0.25"/>
    <row r="3248" ht="26.25" customHeight="1" thickBot="1" x14ac:dyDescent="0.25"/>
    <row r="3249" ht="26.25" customHeight="1" thickBot="1" x14ac:dyDescent="0.25"/>
    <row r="3250" ht="26.25" customHeight="1" thickBot="1" x14ac:dyDescent="0.25"/>
    <row r="3251" ht="26.25" customHeight="1" thickBot="1" x14ac:dyDescent="0.25"/>
    <row r="3252" ht="26.25" customHeight="1" thickBot="1" x14ac:dyDescent="0.25"/>
    <row r="3253" ht="26.25" customHeight="1" thickBot="1" x14ac:dyDescent="0.25"/>
    <row r="3254" ht="26.25" customHeight="1" thickBot="1" x14ac:dyDescent="0.25"/>
    <row r="3255" ht="26.25" customHeight="1" thickBot="1" x14ac:dyDescent="0.25"/>
    <row r="3256" ht="26.25" customHeight="1" thickBot="1" x14ac:dyDescent="0.25"/>
    <row r="3257" ht="26.25" customHeight="1" thickBot="1" x14ac:dyDescent="0.25"/>
    <row r="3258" ht="26.25" customHeight="1" thickBot="1" x14ac:dyDescent="0.25"/>
    <row r="3259" ht="26.25" customHeight="1" thickBot="1" x14ac:dyDescent="0.25"/>
    <row r="3260" ht="26.25" customHeight="1" thickBot="1" x14ac:dyDescent="0.25"/>
    <row r="3261" ht="26.25" customHeight="1" thickBot="1" x14ac:dyDescent="0.25"/>
    <row r="3262" ht="26.25" customHeight="1" thickBot="1" x14ac:dyDescent="0.25"/>
    <row r="3263" ht="26.25" customHeight="1" thickBot="1" x14ac:dyDescent="0.25"/>
    <row r="3264" ht="26.25" customHeight="1" thickBot="1" x14ac:dyDescent="0.25"/>
    <row r="3265" ht="26.25" customHeight="1" thickBot="1" x14ac:dyDescent="0.25"/>
    <row r="3266" ht="26.25" customHeight="1" thickBot="1" x14ac:dyDescent="0.25"/>
    <row r="3267" ht="26.25" customHeight="1" thickBot="1" x14ac:dyDescent="0.25"/>
    <row r="3268" ht="26.25" customHeight="1" thickBot="1" x14ac:dyDescent="0.25"/>
    <row r="3269" ht="26.25" customHeight="1" thickBot="1" x14ac:dyDescent="0.25"/>
    <row r="3270" ht="26.25" customHeight="1" thickBot="1" x14ac:dyDescent="0.25"/>
    <row r="3271" ht="26.25" customHeight="1" thickBot="1" x14ac:dyDescent="0.25"/>
    <row r="3272" ht="26.25" customHeight="1" thickBot="1" x14ac:dyDescent="0.25"/>
    <row r="3273" ht="26.25" customHeight="1" thickBot="1" x14ac:dyDescent="0.25"/>
    <row r="3274" ht="26.25" customHeight="1" thickBot="1" x14ac:dyDescent="0.25"/>
    <row r="3275" ht="26.25" customHeight="1" thickBot="1" x14ac:dyDescent="0.25"/>
    <row r="3276" ht="26.25" customHeight="1" thickBot="1" x14ac:dyDescent="0.25"/>
    <row r="3277" ht="26.25" customHeight="1" thickBot="1" x14ac:dyDescent="0.25"/>
    <row r="3278" ht="26.25" customHeight="1" thickBot="1" x14ac:dyDescent="0.25"/>
    <row r="3279" ht="26.25" customHeight="1" thickBot="1" x14ac:dyDescent="0.25"/>
    <row r="3280" ht="26.25" customHeight="1" thickBot="1" x14ac:dyDescent="0.25"/>
    <row r="3281" ht="26.25" customHeight="1" thickBot="1" x14ac:dyDescent="0.25"/>
    <row r="3282" ht="26.25" customHeight="1" thickBot="1" x14ac:dyDescent="0.25"/>
    <row r="3283" ht="26.25" customHeight="1" thickBot="1" x14ac:dyDescent="0.25"/>
    <row r="3284" ht="26.25" customHeight="1" thickBot="1" x14ac:dyDescent="0.25"/>
    <row r="3285" ht="26.25" customHeight="1" thickBot="1" x14ac:dyDescent="0.25"/>
    <row r="3286" ht="26.25" customHeight="1" thickBot="1" x14ac:dyDescent="0.25"/>
    <row r="3287" ht="26.25" customHeight="1" thickBot="1" x14ac:dyDescent="0.25"/>
    <row r="3288" ht="26.25" customHeight="1" thickBot="1" x14ac:dyDescent="0.25"/>
    <row r="3289" ht="26.25" customHeight="1" thickBot="1" x14ac:dyDescent="0.25"/>
    <row r="3290" ht="26.25" customHeight="1" thickBot="1" x14ac:dyDescent="0.25"/>
    <row r="3291" ht="26.25" customHeight="1" thickBot="1" x14ac:dyDescent="0.25"/>
    <row r="3292" ht="26.25" customHeight="1" thickBot="1" x14ac:dyDescent="0.25"/>
    <row r="3293" ht="26.25" customHeight="1" thickBot="1" x14ac:dyDescent="0.25"/>
    <row r="3294" ht="26.25" customHeight="1" thickBot="1" x14ac:dyDescent="0.25"/>
    <row r="3295" ht="26.25" customHeight="1" thickBot="1" x14ac:dyDescent="0.25"/>
    <row r="3296" ht="26.25" customHeight="1" thickBot="1" x14ac:dyDescent="0.25"/>
    <row r="3297" ht="26.25" customHeight="1" thickBot="1" x14ac:dyDescent="0.25"/>
    <row r="3298" ht="26.25" customHeight="1" thickBot="1" x14ac:dyDescent="0.25"/>
    <row r="3299" ht="26.25" customHeight="1" thickBot="1" x14ac:dyDescent="0.25"/>
    <row r="3300" ht="26.25" customHeight="1" thickBot="1" x14ac:dyDescent="0.25"/>
    <row r="3301" ht="26.25" customHeight="1" thickBot="1" x14ac:dyDescent="0.25"/>
    <row r="3302" ht="26.25" customHeight="1" thickBot="1" x14ac:dyDescent="0.25"/>
    <row r="3303" ht="26.25" customHeight="1" thickBot="1" x14ac:dyDescent="0.25"/>
    <row r="3304" ht="26.25" customHeight="1" thickBot="1" x14ac:dyDescent="0.25"/>
    <row r="3305" ht="26.25" customHeight="1" thickBot="1" x14ac:dyDescent="0.25"/>
    <row r="3306" ht="26.25" customHeight="1" thickBot="1" x14ac:dyDescent="0.25"/>
    <row r="3307" ht="26.25" customHeight="1" thickBot="1" x14ac:dyDescent="0.25"/>
    <row r="3308" ht="26.25" customHeight="1" thickBot="1" x14ac:dyDescent="0.25"/>
    <row r="3309" ht="26.25" customHeight="1" thickBot="1" x14ac:dyDescent="0.25"/>
    <row r="3310" ht="26.25" customHeight="1" thickBot="1" x14ac:dyDescent="0.25"/>
    <row r="3311" ht="26.25" customHeight="1" thickBot="1" x14ac:dyDescent="0.25"/>
    <row r="3312" ht="26.25" customHeight="1" thickBot="1" x14ac:dyDescent="0.25"/>
    <row r="3313" ht="26.25" customHeight="1" thickBot="1" x14ac:dyDescent="0.25"/>
    <row r="3314" ht="26.25" customHeight="1" thickBot="1" x14ac:dyDescent="0.25"/>
    <row r="3315" ht="26.25" customHeight="1" thickBot="1" x14ac:dyDescent="0.25"/>
    <row r="3316" ht="26.25" customHeight="1" thickBot="1" x14ac:dyDescent="0.25"/>
    <row r="3317" ht="26.25" customHeight="1" thickBot="1" x14ac:dyDescent="0.25"/>
    <row r="3318" ht="26.25" customHeight="1" thickBot="1" x14ac:dyDescent="0.25"/>
    <row r="3319" ht="26.25" customHeight="1" thickBot="1" x14ac:dyDescent="0.25"/>
    <row r="3320" ht="26.25" customHeight="1" thickBot="1" x14ac:dyDescent="0.25"/>
    <row r="3321" ht="26.25" customHeight="1" thickBot="1" x14ac:dyDescent="0.25"/>
    <row r="3322" ht="26.25" customHeight="1" thickBot="1" x14ac:dyDescent="0.25"/>
    <row r="3323" ht="26.25" customHeight="1" thickBot="1" x14ac:dyDescent="0.25"/>
    <row r="3324" ht="26.25" customHeight="1" thickBot="1" x14ac:dyDescent="0.25"/>
    <row r="3325" ht="26.25" customHeight="1" thickBot="1" x14ac:dyDescent="0.25"/>
    <row r="3326" ht="26.25" customHeight="1" thickBot="1" x14ac:dyDescent="0.25"/>
    <row r="3327" ht="26.25" customHeight="1" thickBot="1" x14ac:dyDescent="0.25"/>
    <row r="3328" ht="26.25" customHeight="1" thickBot="1" x14ac:dyDescent="0.25"/>
    <row r="3329" ht="26.25" customHeight="1" thickBot="1" x14ac:dyDescent="0.25"/>
    <row r="3330" ht="26.25" customHeight="1" thickBot="1" x14ac:dyDescent="0.25"/>
    <row r="3331" ht="26.25" customHeight="1" thickBot="1" x14ac:dyDescent="0.25"/>
    <row r="3332" ht="26.25" customHeight="1" thickBot="1" x14ac:dyDescent="0.25"/>
    <row r="3333" ht="26.25" customHeight="1" thickBot="1" x14ac:dyDescent="0.25"/>
    <row r="3334" ht="26.25" customHeight="1" thickBot="1" x14ac:dyDescent="0.25"/>
    <row r="3335" ht="26.25" customHeight="1" thickBot="1" x14ac:dyDescent="0.25"/>
    <row r="3336" ht="26.25" customHeight="1" thickBot="1" x14ac:dyDescent="0.25"/>
    <row r="3337" ht="26.25" customHeight="1" thickBot="1" x14ac:dyDescent="0.25"/>
    <row r="3338" ht="26.25" customHeight="1" thickBot="1" x14ac:dyDescent="0.25"/>
    <row r="3339" ht="26.25" customHeight="1" thickBot="1" x14ac:dyDescent="0.25"/>
    <row r="3340" ht="26.25" customHeight="1" thickBot="1" x14ac:dyDescent="0.25"/>
    <row r="3341" ht="26.25" customHeight="1" thickBot="1" x14ac:dyDescent="0.25"/>
    <row r="3342" ht="26.25" customHeight="1" thickBot="1" x14ac:dyDescent="0.25"/>
    <row r="3343" ht="26.25" customHeight="1" thickBot="1" x14ac:dyDescent="0.25"/>
    <row r="3344" ht="26.25" customHeight="1" thickBot="1" x14ac:dyDescent="0.25"/>
    <row r="3345" ht="26.25" customHeight="1" thickBot="1" x14ac:dyDescent="0.25"/>
    <row r="3346" ht="26.25" customHeight="1" thickBot="1" x14ac:dyDescent="0.25"/>
    <row r="3347" ht="26.25" customHeight="1" thickBot="1" x14ac:dyDescent="0.25"/>
    <row r="3348" ht="26.25" customHeight="1" thickBot="1" x14ac:dyDescent="0.25"/>
    <row r="3349" ht="26.25" customHeight="1" thickBot="1" x14ac:dyDescent="0.25"/>
    <row r="3350" ht="26.25" customHeight="1" thickBot="1" x14ac:dyDescent="0.25"/>
    <row r="3351" ht="26.25" customHeight="1" thickBot="1" x14ac:dyDescent="0.25"/>
    <row r="3352" ht="26.25" customHeight="1" thickBot="1" x14ac:dyDescent="0.25"/>
    <row r="3353" ht="26.25" customHeight="1" thickBot="1" x14ac:dyDescent="0.25"/>
    <row r="3354" ht="26.25" customHeight="1" thickBot="1" x14ac:dyDescent="0.25"/>
    <row r="3355" ht="26.25" customHeight="1" thickBot="1" x14ac:dyDescent="0.25"/>
    <row r="3356" ht="26.25" customHeight="1" thickBot="1" x14ac:dyDescent="0.25"/>
    <row r="3357" ht="26.25" customHeight="1" thickBot="1" x14ac:dyDescent="0.25"/>
    <row r="3358" ht="26.25" customHeight="1" thickBot="1" x14ac:dyDescent="0.25"/>
    <row r="3359" ht="26.25" customHeight="1" thickBot="1" x14ac:dyDescent="0.25"/>
    <row r="3360" ht="26.25" customHeight="1" thickBot="1" x14ac:dyDescent="0.25"/>
    <row r="3361" ht="26.25" customHeight="1" thickBot="1" x14ac:dyDescent="0.25"/>
    <row r="3362" ht="26.25" customHeight="1" thickBot="1" x14ac:dyDescent="0.25"/>
    <row r="3363" ht="26.25" customHeight="1" thickBot="1" x14ac:dyDescent="0.25"/>
    <row r="3364" ht="26.25" customHeight="1" thickBot="1" x14ac:dyDescent="0.25"/>
    <row r="3365" ht="26.25" customHeight="1" thickBot="1" x14ac:dyDescent="0.25"/>
    <row r="3366" ht="26.25" customHeight="1" thickBot="1" x14ac:dyDescent="0.25"/>
    <row r="3367" ht="26.25" customHeight="1" thickBot="1" x14ac:dyDescent="0.25"/>
    <row r="3368" ht="26.25" customHeight="1" thickBot="1" x14ac:dyDescent="0.25"/>
    <row r="3369" ht="26.25" customHeight="1" thickBot="1" x14ac:dyDescent="0.25"/>
    <row r="3370" ht="26.25" customHeight="1" thickBot="1" x14ac:dyDescent="0.25"/>
    <row r="3371" ht="26.25" customHeight="1" thickBot="1" x14ac:dyDescent="0.25"/>
    <row r="3372" ht="26.25" customHeight="1" thickBot="1" x14ac:dyDescent="0.25"/>
    <row r="3373" ht="26.25" customHeight="1" thickBot="1" x14ac:dyDescent="0.25"/>
    <row r="3374" ht="26.25" customHeight="1" thickBot="1" x14ac:dyDescent="0.25"/>
    <row r="3375" ht="26.25" customHeight="1" thickBot="1" x14ac:dyDescent="0.25"/>
    <row r="3376" ht="26.25" customHeight="1" thickBot="1" x14ac:dyDescent="0.25"/>
    <row r="3377" ht="26.25" customHeight="1" thickBot="1" x14ac:dyDescent="0.25"/>
    <row r="3378" ht="26.25" customHeight="1" thickBot="1" x14ac:dyDescent="0.25"/>
    <row r="3379" ht="26.25" customHeight="1" thickBot="1" x14ac:dyDescent="0.25"/>
    <row r="3380" ht="26.25" customHeight="1" thickBot="1" x14ac:dyDescent="0.25"/>
    <row r="3381" ht="26.25" customHeight="1" thickBot="1" x14ac:dyDescent="0.25"/>
    <row r="3382" ht="26.25" customHeight="1" thickBot="1" x14ac:dyDescent="0.25"/>
    <row r="3383" ht="26.25" customHeight="1" thickBot="1" x14ac:dyDescent="0.25"/>
    <row r="3384" ht="26.25" customHeight="1" thickBot="1" x14ac:dyDescent="0.25"/>
    <row r="3385" ht="26.25" customHeight="1" thickBot="1" x14ac:dyDescent="0.25"/>
    <row r="3386" ht="26.25" customHeight="1" thickBot="1" x14ac:dyDescent="0.25"/>
    <row r="3387" ht="26.25" customHeight="1" thickBot="1" x14ac:dyDescent="0.25"/>
    <row r="3388" ht="26.25" customHeight="1" thickBot="1" x14ac:dyDescent="0.25"/>
    <row r="3389" ht="26.25" customHeight="1" thickBot="1" x14ac:dyDescent="0.25"/>
    <row r="3390" ht="26.25" customHeight="1" thickBot="1" x14ac:dyDescent="0.25"/>
    <row r="3391" ht="26.25" customHeight="1" thickBot="1" x14ac:dyDescent="0.25"/>
    <row r="3392" ht="26.25" customHeight="1" thickBot="1" x14ac:dyDescent="0.25"/>
    <row r="3393" ht="26.25" customHeight="1" thickBot="1" x14ac:dyDescent="0.25"/>
    <row r="3394" ht="26.25" customHeight="1" thickBot="1" x14ac:dyDescent="0.25"/>
    <row r="3395" ht="26.25" customHeight="1" thickBot="1" x14ac:dyDescent="0.25"/>
    <row r="3396" ht="26.25" customHeight="1" thickBot="1" x14ac:dyDescent="0.25"/>
    <row r="3397" ht="26.25" customHeight="1" thickBot="1" x14ac:dyDescent="0.25"/>
    <row r="3398" ht="26.25" customHeight="1" thickBot="1" x14ac:dyDescent="0.25"/>
    <row r="3399" ht="26.25" customHeight="1" thickBot="1" x14ac:dyDescent="0.25"/>
    <row r="3400" ht="26.25" customHeight="1" thickBot="1" x14ac:dyDescent="0.25"/>
    <row r="3401" ht="26.25" customHeight="1" thickBot="1" x14ac:dyDescent="0.25"/>
    <row r="3402" ht="26.25" customHeight="1" thickBot="1" x14ac:dyDescent="0.25"/>
    <row r="3403" ht="26.25" customHeight="1" thickBot="1" x14ac:dyDescent="0.25"/>
    <row r="3404" ht="26.25" customHeight="1" thickBot="1" x14ac:dyDescent="0.25"/>
    <row r="3405" ht="26.25" customHeight="1" thickBot="1" x14ac:dyDescent="0.25"/>
    <row r="3406" ht="26.25" customHeight="1" thickBot="1" x14ac:dyDescent="0.25"/>
    <row r="3407" ht="26.25" customHeight="1" thickBot="1" x14ac:dyDescent="0.25"/>
    <row r="3408" ht="26.25" customHeight="1" thickBot="1" x14ac:dyDescent="0.25"/>
    <row r="3409" ht="26.25" customHeight="1" thickBot="1" x14ac:dyDescent="0.25"/>
    <row r="3410" ht="26.25" customHeight="1" thickBot="1" x14ac:dyDescent="0.25"/>
    <row r="3411" ht="26.25" customHeight="1" thickBot="1" x14ac:dyDescent="0.25"/>
    <row r="3412" ht="26.25" customHeight="1" thickBot="1" x14ac:dyDescent="0.25"/>
    <row r="3413" ht="26.25" customHeight="1" thickBot="1" x14ac:dyDescent="0.25"/>
    <row r="3414" ht="26.25" customHeight="1" thickBot="1" x14ac:dyDescent="0.25"/>
    <row r="3415" ht="26.25" customHeight="1" thickBot="1" x14ac:dyDescent="0.25"/>
    <row r="3416" ht="26.25" customHeight="1" thickBot="1" x14ac:dyDescent="0.25"/>
    <row r="3417" ht="26.25" customHeight="1" thickBot="1" x14ac:dyDescent="0.25"/>
    <row r="3418" ht="26.25" customHeight="1" thickBot="1" x14ac:dyDescent="0.25"/>
    <row r="3419" ht="26.25" customHeight="1" thickBot="1" x14ac:dyDescent="0.25"/>
    <row r="3420" ht="26.25" customHeight="1" thickBot="1" x14ac:dyDescent="0.25"/>
    <row r="3421" ht="26.25" customHeight="1" thickBot="1" x14ac:dyDescent="0.25"/>
    <row r="3422" ht="26.25" customHeight="1" thickBot="1" x14ac:dyDescent="0.25"/>
    <row r="3423" ht="26.25" customHeight="1" thickBot="1" x14ac:dyDescent="0.25"/>
    <row r="3424" ht="26.25" customHeight="1" thickBot="1" x14ac:dyDescent="0.25"/>
    <row r="3425" ht="26.25" customHeight="1" thickBot="1" x14ac:dyDescent="0.25"/>
    <row r="3426" ht="26.25" customHeight="1" thickBot="1" x14ac:dyDescent="0.25"/>
    <row r="3427" ht="26.25" customHeight="1" thickBot="1" x14ac:dyDescent="0.25"/>
    <row r="3428" ht="26.25" customHeight="1" thickBot="1" x14ac:dyDescent="0.25"/>
    <row r="3429" ht="26.25" customHeight="1" thickBot="1" x14ac:dyDescent="0.25"/>
    <row r="3430" ht="26.25" customHeight="1" thickBot="1" x14ac:dyDescent="0.25"/>
    <row r="3431" ht="26.25" customHeight="1" thickBot="1" x14ac:dyDescent="0.25"/>
    <row r="3432" ht="26.25" customHeight="1" thickBot="1" x14ac:dyDescent="0.25"/>
    <row r="3433" ht="26.25" customHeight="1" thickBot="1" x14ac:dyDescent="0.25"/>
    <row r="3434" ht="26.25" customHeight="1" thickBot="1" x14ac:dyDescent="0.25"/>
    <row r="3435" ht="26.25" customHeight="1" thickBot="1" x14ac:dyDescent="0.25"/>
    <row r="3436" ht="26.25" customHeight="1" thickBot="1" x14ac:dyDescent="0.25"/>
    <row r="3437" ht="26.25" customHeight="1" thickBot="1" x14ac:dyDescent="0.25"/>
    <row r="3438" ht="26.25" customHeight="1" thickBot="1" x14ac:dyDescent="0.25"/>
    <row r="3439" ht="26.25" customHeight="1" thickBot="1" x14ac:dyDescent="0.25"/>
    <row r="3440" ht="26.25" customHeight="1" thickBot="1" x14ac:dyDescent="0.25"/>
    <row r="3441" ht="26.25" customHeight="1" thickBot="1" x14ac:dyDescent="0.25"/>
    <row r="3442" ht="26.25" customHeight="1" thickBot="1" x14ac:dyDescent="0.25"/>
    <row r="3443" ht="26.25" customHeight="1" thickBot="1" x14ac:dyDescent="0.25"/>
    <row r="3444" ht="26.25" customHeight="1" thickBot="1" x14ac:dyDescent="0.25"/>
    <row r="3445" ht="26.25" customHeight="1" thickBot="1" x14ac:dyDescent="0.25"/>
    <row r="3446" ht="26.25" customHeight="1" thickBot="1" x14ac:dyDescent="0.25"/>
    <row r="3447" ht="26.25" customHeight="1" thickBot="1" x14ac:dyDescent="0.25"/>
    <row r="3448" ht="26.25" customHeight="1" thickBot="1" x14ac:dyDescent="0.25"/>
    <row r="3449" ht="26.25" customHeight="1" thickBot="1" x14ac:dyDescent="0.25"/>
    <row r="3450" ht="26.25" customHeight="1" thickBot="1" x14ac:dyDescent="0.25"/>
    <row r="3451" ht="26.25" customHeight="1" thickBot="1" x14ac:dyDescent="0.25"/>
    <row r="3452" ht="26.25" customHeight="1" thickBot="1" x14ac:dyDescent="0.25"/>
    <row r="3453" ht="26.25" customHeight="1" thickBot="1" x14ac:dyDescent="0.25"/>
    <row r="3454" ht="26.25" customHeight="1" thickBot="1" x14ac:dyDescent="0.25"/>
    <row r="3455" ht="26.25" customHeight="1" thickBot="1" x14ac:dyDescent="0.25"/>
    <row r="3456" ht="26.25" customHeight="1" thickBot="1" x14ac:dyDescent="0.25"/>
    <row r="3457" ht="26.25" customHeight="1" thickBot="1" x14ac:dyDescent="0.25"/>
    <row r="3458" ht="26.25" customHeight="1" thickBot="1" x14ac:dyDescent="0.25"/>
    <row r="3459" ht="26.25" customHeight="1" thickBot="1" x14ac:dyDescent="0.25"/>
    <row r="3460" ht="26.25" customHeight="1" thickBot="1" x14ac:dyDescent="0.25"/>
    <row r="3461" ht="26.25" customHeight="1" thickBot="1" x14ac:dyDescent="0.25"/>
    <row r="3462" ht="26.25" customHeight="1" thickBot="1" x14ac:dyDescent="0.25"/>
    <row r="3463" ht="26.25" customHeight="1" thickBot="1" x14ac:dyDescent="0.25"/>
    <row r="3464" ht="26.25" customHeight="1" thickBot="1" x14ac:dyDescent="0.25"/>
    <row r="3465" ht="26.25" customHeight="1" thickBot="1" x14ac:dyDescent="0.25"/>
    <row r="3466" ht="26.25" customHeight="1" thickBot="1" x14ac:dyDescent="0.25"/>
    <row r="3467" ht="26.25" customHeight="1" thickBot="1" x14ac:dyDescent="0.25"/>
    <row r="3468" ht="26.25" customHeight="1" thickBot="1" x14ac:dyDescent="0.25"/>
    <row r="3469" ht="26.25" customHeight="1" thickBot="1" x14ac:dyDescent="0.25"/>
    <row r="3470" ht="26.25" customHeight="1" thickBot="1" x14ac:dyDescent="0.25"/>
    <row r="3471" ht="26.25" customHeight="1" thickBot="1" x14ac:dyDescent="0.25"/>
    <row r="3472" ht="26.25" customHeight="1" thickBot="1" x14ac:dyDescent="0.25"/>
    <row r="3473" ht="26.25" customHeight="1" thickBot="1" x14ac:dyDescent="0.25"/>
    <row r="3474" ht="26.25" customHeight="1" thickBot="1" x14ac:dyDescent="0.25"/>
    <row r="3475" ht="26.25" customHeight="1" thickBot="1" x14ac:dyDescent="0.25"/>
    <row r="3476" ht="26.25" customHeight="1" thickBot="1" x14ac:dyDescent="0.25"/>
    <row r="3477" ht="26.25" customHeight="1" thickBot="1" x14ac:dyDescent="0.25"/>
    <row r="3478" ht="26.25" customHeight="1" thickBot="1" x14ac:dyDescent="0.25"/>
    <row r="3479" ht="26.25" customHeight="1" thickBot="1" x14ac:dyDescent="0.25"/>
    <row r="3480" ht="26.25" customHeight="1" thickBot="1" x14ac:dyDescent="0.25"/>
    <row r="3481" ht="26.25" customHeight="1" thickBot="1" x14ac:dyDescent="0.25"/>
    <row r="3482" ht="26.25" customHeight="1" thickBot="1" x14ac:dyDescent="0.25"/>
    <row r="3483" ht="26.25" customHeight="1" thickBot="1" x14ac:dyDescent="0.25"/>
    <row r="3484" ht="26.25" customHeight="1" thickBot="1" x14ac:dyDescent="0.25"/>
    <row r="3485" ht="26.25" customHeight="1" thickBot="1" x14ac:dyDescent="0.25"/>
    <row r="3486" ht="26.25" customHeight="1" thickBot="1" x14ac:dyDescent="0.25"/>
    <row r="3487" ht="26.25" customHeight="1" thickBot="1" x14ac:dyDescent="0.25"/>
    <row r="3488" ht="26.25" customHeight="1" thickBot="1" x14ac:dyDescent="0.25"/>
    <row r="3489" ht="26.25" customHeight="1" thickBot="1" x14ac:dyDescent="0.25"/>
    <row r="3490" ht="26.25" customHeight="1" thickBot="1" x14ac:dyDescent="0.25"/>
    <row r="3491" ht="26.25" customHeight="1" thickBot="1" x14ac:dyDescent="0.25"/>
    <row r="3492" ht="26.25" customHeight="1" thickBot="1" x14ac:dyDescent="0.25"/>
    <row r="3493" ht="26.25" customHeight="1" thickBot="1" x14ac:dyDescent="0.25"/>
    <row r="3494" ht="26.25" customHeight="1" thickBot="1" x14ac:dyDescent="0.25"/>
    <row r="3495" ht="26.25" customHeight="1" thickBot="1" x14ac:dyDescent="0.25"/>
    <row r="3496" ht="26.25" customHeight="1" thickBot="1" x14ac:dyDescent="0.25"/>
    <row r="3497" ht="26.25" customHeight="1" thickBot="1" x14ac:dyDescent="0.25"/>
    <row r="3498" ht="26.25" customHeight="1" thickBot="1" x14ac:dyDescent="0.25"/>
    <row r="3499" ht="26.25" customHeight="1" thickBot="1" x14ac:dyDescent="0.25"/>
    <row r="3500" ht="26.25" customHeight="1" thickBot="1" x14ac:dyDescent="0.25"/>
    <row r="3501" ht="26.25" customHeight="1" thickBot="1" x14ac:dyDescent="0.25"/>
    <row r="3502" ht="26.25" customHeight="1" thickBot="1" x14ac:dyDescent="0.25"/>
    <row r="3503" ht="26.25" customHeight="1" thickBot="1" x14ac:dyDescent="0.25"/>
    <row r="3504" ht="26.25" customHeight="1" thickBot="1" x14ac:dyDescent="0.25"/>
    <row r="3505" ht="26.25" customHeight="1" thickBot="1" x14ac:dyDescent="0.25"/>
    <row r="3506" ht="26.25" customHeight="1" thickBot="1" x14ac:dyDescent="0.25"/>
    <row r="3507" ht="26.25" customHeight="1" thickBot="1" x14ac:dyDescent="0.25"/>
    <row r="3508" ht="26.25" customHeight="1" thickBot="1" x14ac:dyDescent="0.25"/>
    <row r="3509" ht="26.25" customHeight="1" thickBot="1" x14ac:dyDescent="0.25"/>
    <row r="3510" ht="26.25" customHeight="1" thickBot="1" x14ac:dyDescent="0.25"/>
    <row r="3511" ht="26.25" customHeight="1" thickBot="1" x14ac:dyDescent="0.25"/>
    <row r="3512" ht="26.25" customHeight="1" thickBot="1" x14ac:dyDescent="0.25"/>
    <row r="3513" ht="26.25" customHeight="1" thickBot="1" x14ac:dyDescent="0.25"/>
    <row r="3514" ht="26.25" customHeight="1" thickBot="1" x14ac:dyDescent="0.25"/>
    <row r="3515" ht="26.25" customHeight="1" thickBot="1" x14ac:dyDescent="0.25"/>
    <row r="3516" ht="26.25" customHeight="1" thickBot="1" x14ac:dyDescent="0.25"/>
    <row r="3517" ht="26.25" customHeight="1" thickBot="1" x14ac:dyDescent="0.25"/>
    <row r="3518" ht="26.25" customHeight="1" thickBot="1" x14ac:dyDescent="0.25"/>
    <row r="3519" ht="26.25" customHeight="1" thickBot="1" x14ac:dyDescent="0.25"/>
    <row r="3520" ht="26.25" customHeight="1" thickBot="1" x14ac:dyDescent="0.25"/>
    <row r="3521" ht="26.25" customHeight="1" thickBot="1" x14ac:dyDescent="0.25"/>
    <row r="3522" ht="26.25" customHeight="1" thickBot="1" x14ac:dyDescent="0.25"/>
    <row r="3523" ht="26.25" customHeight="1" thickBot="1" x14ac:dyDescent="0.25"/>
    <row r="3524" ht="26.25" customHeight="1" thickBot="1" x14ac:dyDescent="0.25"/>
    <row r="3525" ht="26.25" customHeight="1" thickBot="1" x14ac:dyDescent="0.25"/>
    <row r="3526" ht="26.25" customHeight="1" thickBot="1" x14ac:dyDescent="0.25"/>
    <row r="3527" ht="26.25" customHeight="1" thickBot="1" x14ac:dyDescent="0.25"/>
    <row r="3528" ht="26.25" customHeight="1" thickBot="1" x14ac:dyDescent="0.25"/>
    <row r="3529" ht="26.25" customHeight="1" thickBot="1" x14ac:dyDescent="0.25"/>
    <row r="3530" ht="26.25" customHeight="1" thickBot="1" x14ac:dyDescent="0.25"/>
    <row r="3531" ht="26.25" customHeight="1" thickBot="1" x14ac:dyDescent="0.25"/>
    <row r="3532" ht="26.25" customHeight="1" thickBot="1" x14ac:dyDescent="0.25"/>
    <row r="3533" ht="26.25" customHeight="1" thickBot="1" x14ac:dyDescent="0.25"/>
    <row r="3534" ht="26.25" customHeight="1" thickBot="1" x14ac:dyDescent="0.25"/>
    <row r="3535" ht="26.25" customHeight="1" thickBot="1" x14ac:dyDescent="0.25"/>
    <row r="3536" ht="26.25" customHeight="1" thickBot="1" x14ac:dyDescent="0.25"/>
    <row r="3537" ht="26.25" customHeight="1" thickBot="1" x14ac:dyDescent="0.25"/>
    <row r="3538" ht="26.25" customHeight="1" thickBot="1" x14ac:dyDescent="0.25"/>
    <row r="3539" ht="26.25" customHeight="1" thickBot="1" x14ac:dyDescent="0.25"/>
    <row r="3540" ht="26.25" customHeight="1" thickBot="1" x14ac:dyDescent="0.25"/>
    <row r="3541" ht="26.25" customHeight="1" thickBot="1" x14ac:dyDescent="0.25"/>
    <row r="3542" ht="26.25" customHeight="1" thickBot="1" x14ac:dyDescent="0.25"/>
    <row r="3543" ht="26.25" customHeight="1" thickBot="1" x14ac:dyDescent="0.25"/>
    <row r="3544" ht="26.25" customHeight="1" thickBot="1" x14ac:dyDescent="0.25"/>
    <row r="3545" ht="26.25" customHeight="1" thickBot="1" x14ac:dyDescent="0.25"/>
    <row r="3546" ht="26.25" customHeight="1" thickBot="1" x14ac:dyDescent="0.25"/>
    <row r="3547" ht="26.25" customHeight="1" thickBot="1" x14ac:dyDescent="0.25"/>
    <row r="3548" ht="26.25" customHeight="1" thickBot="1" x14ac:dyDescent="0.25"/>
    <row r="3549" ht="26.25" customHeight="1" thickBot="1" x14ac:dyDescent="0.25"/>
    <row r="3550" ht="26.25" customHeight="1" thickBot="1" x14ac:dyDescent="0.25"/>
    <row r="3551" ht="26.25" customHeight="1" thickBot="1" x14ac:dyDescent="0.25"/>
    <row r="3552" ht="26.25" customHeight="1" thickBot="1" x14ac:dyDescent="0.25"/>
    <row r="3553" ht="26.25" customHeight="1" thickBot="1" x14ac:dyDescent="0.25"/>
    <row r="3554" ht="26.25" customHeight="1" thickBot="1" x14ac:dyDescent="0.25"/>
    <row r="3555" ht="26.25" customHeight="1" thickBot="1" x14ac:dyDescent="0.25"/>
    <row r="3556" ht="26.25" customHeight="1" thickBot="1" x14ac:dyDescent="0.25"/>
    <row r="3557" ht="26.25" customHeight="1" thickBot="1" x14ac:dyDescent="0.25"/>
    <row r="3558" ht="26.25" customHeight="1" thickBot="1" x14ac:dyDescent="0.25"/>
    <row r="3559" ht="26.25" customHeight="1" thickBot="1" x14ac:dyDescent="0.25"/>
    <row r="3560" ht="26.25" customHeight="1" thickBot="1" x14ac:dyDescent="0.25"/>
    <row r="3561" ht="26.25" customHeight="1" thickBot="1" x14ac:dyDescent="0.25"/>
    <row r="3562" ht="26.25" customHeight="1" thickBot="1" x14ac:dyDescent="0.25"/>
    <row r="3563" ht="26.25" customHeight="1" thickBot="1" x14ac:dyDescent="0.25"/>
    <row r="3564" ht="26.25" customHeight="1" thickBot="1" x14ac:dyDescent="0.25"/>
    <row r="3565" ht="26.25" customHeight="1" thickBot="1" x14ac:dyDescent="0.25"/>
    <row r="3566" ht="26.25" customHeight="1" thickBot="1" x14ac:dyDescent="0.25"/>
    <row r="3567" ht="26.25" customHeight="1" thickBot="1" x14ac:dyDescent="0.25"/>
    <row r="3568" ht="26.25" customHeight="1" thickBot="1" x14ac:dyDescent="0.25"/>
    <row r="3569" ht="26.25" customHeight="1" thickBot="1" x14ac:dyDescent="0.25"/>
    <row r="3570" ht="26.25" customHeight="1" thickBot="1" x14ac:dyDescent="0.25"/>
    <row r="3571" ht="26.25" customHeight="1" thickBot="1" x14ac:dyDescent="0.25"/>
    <row r="3572" ht="26.25" customHeight="1" thickBot="1" x14ac:dyDescent="0.25"/>
    <row r="3573" ht="26.25" customHeight="1" thickBot="1" x14ac:dyDescent="0.25"/>
    <row r="3574" ht="26.25" customHeight="1" thickBot="1" x14ac:dyDescent="0.25"/>
    <row r="3575" ht="26.25" customHeight="1" thickBot="1" x14ac:dyDescent="0.25"/>
    <row r="3576" ht="26.25" customHeight="1" thickBot="1" x14ac:dyDescent="0.25"/>
    <row r="3577" ht="26.25" customHeight="1" thickBot="1" x14ac:dyDescent="0.25"/>
    <row r="3578" ht="26.25" customHeight="1" thickBot="1" x14ac:dyDescent="0.25"/>
    <row r="3579" ht="26.25" customHeight="1" thickBot="1" x14ac:dyDescent="0.25"/>
    <row r="3580" ht="26.25" customHeight="1" thickBot="1" x14ac:dyDescent="0.25"/>
    <row r="3581" ht="26.25" customHeight="1" thickBot="1" x14ac:dyDescent="0.25"/>
    <row r="3582" ht="26.25" customHeight="1" thickBot="1" x14ac:dyDescent="0.25"/>
    <row r="3583" ht="26.25" customHeight="1" thickBot="1" x14ac:dyDescent="0.25"/>
    <row r="3584" ht="26.25" customHeight="1" thickBot="1" x14ac:dyDescent="0.25"/>
    <row r="3585" ht="26.25" customHeight="1" thickBot="1" x14ac:dyDescent="0.25"/>
    <row r="3586" ht="26.25" customHeight="1" thickBot="1" x14ac:dyDescent="0.25"/>
    <row r="3587" ht="26.25" customHeight="1" thickBot="1" x14ac:dyDescent="0.25"/>
    <row r="3588" ht="26.25" customHeight="1" thickBot="1" x14ac:dyDescent="0.25"/>
    <row r="3589" ht="26.25" customHeight="1" thickBot="1" x14ac:dyDescent="0.25"/>
    <row r="3590" ht="26.25" customHeight="1" thickBot="1" x14ac:dyDescent="0.25"/>
    <row r="3591" ht="26.25" customHeight="1" thickBot="1" x14ac:dyDescent="0.25"/>
    <row r="3592" ht="26.25" customHeight="1" thickBot="1" x14ac:dyDescent="0.25"/>
    <row r="3593" ht="26.25" customHeight="1" thickBot="1" x14ac:dyDescent="0.25"/>
    <row r="3594" ht="26.25" customHeight="1" thickBot="1" x14ac:dyDescent="0.25"/>
    <row r="3595" ht="26.25" customHeight="1" thickBot="1" x14ac:dyDescent="0.25"/>
    <row r="3596" ht="26.25" customHeight="1" thickBot="1" x14ac:dyDescent="0.25"/>
    <row r="3597" ht="26.25" customHeight="1" thickBot="1" x14ac:dyDescent="0.25"/>
    <row r="3598" ht="26.25" customHeight="1" thickBot="1" x14ac:dyDescent="0.25"/>
    <row r="3599" ht="26.25" customHeight="1" thickBot="1" x14ac:dyDescent="0.25"/>
    <row r="3600" ht="26.25" customHeight="1" thickBot="1" x14ac:dyDescent="0.25"/>
    <row r="3601" ht="26.25" customHeight="1" thickBot="1" x14ac:dyDescent="0.25"/>
    <row r="3602" ht="26.25" customHeight="1" thickBot="1" x14ac:dyDescent="0.25"/>
    <row r="3603" ht="26.25" customHeight="1" thickBot="1" x14ac:dyDescent="0.25"/>
    <row r="3604" ht="26.25" customHeight="1" thickBot="1" x14ac:dyDescent="0.25"/>
    <row r="3605" ht="26.25" customHeight="1" thickBot="1" x14ac:dyDescent="0.25"/>
    <row r="3606" ht="26.25" customHeight="1" thickBot="1" x14ac:dyDescent="0.25"/>
    <row r="3607" ht="26.25" customHeight="1" thickBot="1" x14ac:dyDescent="0.25"/>
    <row r="3608" ht="26.25" customHeight="1" thickBot="1" x14ac:dyDescent="0.25"/>
    <row r="3609" ht="26.25" customHeight="1" thickBot="1" x14ac:dyDescent="0.25"/>
    <row r="3610" ht="26.25" customHeight="1" thickBot="1" x14ac:dyDescent="0.25"/>
    <row r="3611" ht="26.25" customHeight="1" thickBot="1" x14ac:dyDescent="0.25"/>
    <row r="3612" ht="26.25" customHeight="1" thickBot="1" x14ac:dyDescent="0.25"/>
    <row r="3613" ht="26.25" customHeight="1" thickBot="1" x14ac:dyDescent="0.25"/>
    <row r="3614" ht="26.25" customHeight="1" thickBot="1" x14ac:dyDescent="0.25"/>
    <row r="3615" ht="26.25" customHeight="1" thickBot="1" x14ac:dyDescent="0.25"/>
    <row r="3616" ht="26.25" customHeight="1" thickBot="1" x14ac:dyDescent="0.25"/>
    <row r="3617" ht="26.25" customHeight="1" thickBot="1" x14ac:dyDescent="0.25"/>
    <row r="3618" ht="26.25" customHeight="1" thickBot="1" x14ac:dyDescent="0.25"/>
    <row r="3619" ht="26.25" customHeight="1" thickBot="1" x14ac:dyDescent="0.25"/>
    <row r="3620" ht="26.25" customHeight="1" thickBot="1" x14ac:dyDescent="0.25"/>
    <row r="3621" ht="26.25" customHeight="1" thickBot="1" x14ac:dyDescent="0.25"/>
    <row r="3622" ht="26.25" customHeight="1" thickBot="1" x14ac:dyDescent="0.25"/>
    <row r="3623" ht="26.25" customHeight="1" thickBot="1" x14ac:dyDescent="0.25"/>
    <row r="3624" ht="26.25" customHeight="1" thickBot="1" x14ac:dyDescent="0.25"/>
    <row r="3625" ht="26.25" customHeight="1" thickBot="1" x14ac:dyDescent="0.25"/>
    <row r="3626" ht="26.25" customHeight="1" thickBot="1" x14ac:dyDescent="0.25"/>
    <row r="3627" ht="26.25" customHeight="1" thickBot="1" x14ac:dyDescent="0.25"/>
    <row r="3628" ht="26.25" customHeight="1" thickBot="1" x14ac:dyDescent="0.25"/>
    <row r="3629" ht="26.25" customHeight="1" thickBot="1" x14ac:dyDescent="0.25"/>
    <row r="3630" ht="26.25" customHeight="1" thickBot="1" x14ac:dyDescent="0.25"/>
    <row r="3631" ht="26.25" customHeight="1" thickBot="1" x14ac:dyDescent="0.25"/>
    <row r="3632" ht="26.25" customHeight="1" thickBot="1" x14ac:dyDescent="0.25"/>
    <row r="3633" ht="26.25" customHeight="1" thickBot="1" x14ac:dyDescent="0.25"/>
    <row r="3634" ht="26.25" customHeight="1" thickBot="1" x14ac:dyDescent="0.25"/>
    <row r="3635" ht="26.25" customHeight="1" thickBot="1" x14ac:dyDescent="0.25"/>
    <row r="3636" ht="26.25" customHeight="1" thickBot="1" x14ac:dyDescent="0.25"/>
    <row r="3637" ht="26.25" customHeight="1" thickBot="1" x14ac:dyDescent="0.25"/>
    <row r="3638" ht="26.25" customHeight="1" thickBot="1" x14ac:dyDescent="0.25"/>
    <row r="3639" ht="26.25" customHeight="1" thickBot="1" x14ac:dyDescent="0.25"/>
    <row r="3640" ht="26.25" customHeight="1" thickBot="1" x14ac:dyDescent="0.25"/>
    <row r="3641" ht="26.25" customHeight="1" thickBot="1" x14ac:dyDescent="0.25"/>
    <row r="3642" ht="26.25" customHeight="1" thickBot="1" x14ac:dyDescent="0.25"/>
    <row r="3643" ht="26.25" customHeight="1" thickBot="1" x14ac:dyDescent="0.25"/>
    <row r="3644" ht="26.25" customHeight="1" thickBot="1" x14ac:dyDescent="0.25"/>
    <row r="3645" ht="26.25" customHeight="1" thickBot="1" x14ac:dyDescent="0.25"/>
    <row r="3646" ht="26.25" customHeight="1" thickBot="1" x14ac:dyDescent="0.25"/>
    <row r="3647" ht="26.25" customHeight="1" thickBot="1" x14ac:dyDescent="0.25"/>
    <row r="3648" ht="26.25" customHeight="1" thickBot="1" x14ac:dyDescent="0.25"/>
    <row r="3649" ht="26.25" customHeight="1" thickBot="1" x14ac:dyDescent="0.25"/>
    <row r="3650" ht="26.25" customHeight="1" thickBot="1" x14ac:dyDescent="0.25"/>
    <row r="3651" ht="26.25" customHeight="1" thickBot="1" x14ac:dyDescent="0.25"/>
    <row r="3652" ht="26.25" customHeight="1" thickBot="1" x14ac:dyDescent="0.25"/>
    <row r="3653" ht="26.25" customHeight="1" thickBot="1" x14ac:dyDescent="0.25"/>
    <row r="3654" ht="26.25" customHeight="1" thickBot="1" x14ac:dyDescent="0.25"/>
    <row r="3655" ht="26.25" customHeight="1" thickBot="1" x14ac:dyDescent="0.25"/>
    <row r="3656" ht="26.25" customHeight="1" thickBot="1" x14ac:dyDescent="0.25"/>
    <row r="3657" ht="26.25" customHeight="1" thickBot="1" x14ac:dyDescent="0.25"/>
    <row r="3658" ht="26.25" customHeight="1" thickBot="1" x14ac:dyDescent="0.25"/>
    <row r="3659" ht="26.25" customHeight="1" thickBot="1" x14ac:dyDescent="0.25"/>
    <row r="3660" ht="26.25" customHeight="1" thickBot="1" x14ac:dyDescent="0.25"/>
    <row r="3661" ht="26.25" customHeight="1" thickBot="1" x14ac:dyDescent="0.25"/>
    <row r="3662" ht="26.25" customHeight="1" thickBot="1" x14ac:dyDescent="0.25"/>
    <row r="3663" ht="26.25" customHeight="1" thickBot="1" x14ac:dyDescent="0.25"/>
    <row r="3664" ht="26.25" customHeight="1" thickBot="1" x14ac:dyDescent="0.25"/>
    <row r="3665" ht="26.25" customHeight="1" thickBot="1" x14ac:dyDescent="0.25"/>
    <row r="3666" ht="26.25" customHeight="1" thickBot="1" x14ac:dyDescent="0.25"/>
    <row r="3667" ht="26.25" customHeight="1" thickBot="1" x14ac:dyDescent="0.25"/>
    <row r="3668" ht="26.25" customHeight="1" thickBot="1" x14ac:dyDescent="0.25"/>
    <row r="3669" ht="26.25" customHeight="1" thickBot="1" x14ac:dyDescent="0.25"/>
    <row r="3670" ht="26.25" customHeight="1" thickBot="1" x14ac:dyDescent="0.25"/>
    <row r="3671" ht="26.25" customHeight="1" thickBot="1" x14ac:dyDescent="0.25"/>
    <row r="3672" ht="26.25" customHeight="1" thickBot="1" x14ac:dyDescent="0.25"/>
    <row r="3673" ht="26.25" customHeight="1" thickBot="1" x14ac:dyDescent="0.25"/>
    <row r="3674" ht="26.25" customHeight="1" thickBot="1" x14ac:dyDescent="0.25"/>
    <row r="3675" ht="26.25" customHeight="1" thickBot="1" x14ac:dyDescent="0.25"/>
    <row r="3676" ht="26.25" customHeight="1" thickBot="1" x14ac:dyDescent="0.25"/>
    <row r="3677" ht="26.25" customHeight="1" thickBot="1" x14ac:dyDescent="0.25"/>
    <row r="3678" ht="26.25" customHeight="1" thickBot="1" x14ac:dyDescent="0.25"/>
    <row r="3679" ht="26.25" customHeight="1" thickBot="1" x14ac:dyDescent="0.25"/>
    <row r="3680" ht="26.25" customHeight="1" thickBot="1" x14ac:dyDescent="0.25"/>
    <row r="3681" ht="26.25" customHeight="1" thickBot="1" x14ac:dyDescent="0.25"/>
    <row r="3682" ht="26.25" customHeight="1" thickBot="1" x14ac:dyDescent="0.25"/>
    <row r="3683" ht="26.25" customHeight="1" thickBot="1" x14ac:dyDescent="0.25"/>
    <row r="3684" ht="26.25" customHeight="1" thickBot="1" x14ac:dyDescent="0.25"/>
    <row r="3685" ht="26.25" customHeight="1" thickBot="1" x14ac:dyDescent="0.25"/>
    <row r="3686" ht="26.25" customHeight="1" thickBot="1" x14ac:dyDescent="0.25"/>
    <row r="3687" ht="26.25" customHeight="1" thickBot="1" x14ac:dyDescent="0.25"/>
    <row r="3688" ht="26.25" customHeight="1" thickBot="1" x14ac:dyDescent="0.25"/>
    <row r="3689" ht="26.25" customHeight="1" thickBot="1" x14ac:dyDescent="0.25"/>
    <row r="3690" ht="26.25" customHeight="1" thickBot="1" x14ac:dyDescent="0.25"/>
    <row r="3691" ht="26.25" customHeight="1" thickBot="1" x14ac:dyDescent="0.25"/>
    <row r="3692" ht="26.25" customHeight="1" thickBot="1" x14ac:dyDescent="0.25"/>
    <row r="3693" ht="26.25" customHeight="1" thickBot="1" x14ac:dyDescent="0.25"/>
    <row r="3694" ht="26.25" customHeight="1" thickBot="1" x14ac:dyDescent="0.25"/>
    <row r="3695" ht="26.25" customHeight="1" thickBot="1" x14ac:dyDescent="0.25"/>
    <row r="3696" ht="26.25" customHeight="1" thickBot="1" x14ac:dyDescent="0.25"/>
    <row r="3697" ht="26.25" customHeight="1" thickBot="1" x14ac:dyDescent="0.25"/>
    <row r="3698" ht="26.25" customHeight="1" thickBot="1" x14ac:dyDescent="0.25"/>
    <row r="3699" ht="26.25" customHeight="1" thickBot="1" x14ac:dyDescent="0.25"/>
    <row r="3700" ht="26.25" customHeight="1" thickBot="1" x14ac:dyDescent="0.25"/>
    <row r="3701" ht="26.25" customHeight="1" thickBot="1" x14ac:dyDescent="0.25"/>
    <row r="3702" ht="26.25" customHeight="1" thickBot="1" x14ac:dyDescent="0.25"/>
    <row r="3703" ht="26.25" customHeight="1" thickBot="1" x14ac:dyDescent="0.25"/>
    <row r="3704" ht="26.25" customHeight="1" thickBot="1" x14ac:dyDescent="0.25"/>
    <row r="3705" ht="26.25" customHeight="1" thickBot="1" x14ac:dyDescent="0.25"/>
    <row r="3706" ht="26.25" customHeight="1" thickBot="1" x14ac:dyDescent="0.25"/>
    <row r="3707" ht="26.25" customHeight="1" thickBot="1" x14ac:dyDescent="0.25"/>
    <row r="3708" ht="26.25" customHeight="1" thickBot="1" x14ac:dyDescent="0.25"/>
    <row r="3709" ht="26.25" customHeight="1" thickBot="1" x14ac:dyDescent="0.25"/>
    <row r="3710" ht="26.25" customHeight="1" thickBot="1" x14ac:dyDescent="0.25"/>
    <row r="3711" ht="26.25" customHeight="1" thickBot="1" x14ac:dyDescent="0.25"/>
    <row r="3712" ht="26.25" customHeight="1" thickBot="1" x14ac:dyDescent="0.25"/>
    <row r="3713" ht="26.25" customHeight="1" thickBot="1" x14ac:dyDescent="0.25"/>
    <row r="3714" ht="26.25" customHeight="1" thickBot="1" x14ac:dyDescent="0.25"/>
    <row r="3715" ht="26.25" customHeight="1" thickBot="1" x14ac:dyDescent="0.25"/>
    <row r="3716" ht="26.25" customHeight="1" thickBot="1" x14ac:dyDescent="0.25"/>
    <row r="3717" ht="26.25" customHeight="1" thickBot="1" x14ac:dyDescent="0.25"/>
    <row r="3718" ht="26.25" customHeight="1" thickBot="1" x14ac:dyDescent="0.25"/>
    <row r="3719" ht="26.25" customHeight="1" thickBot="1" x14ac:dyDescent="0.25"/>
    <row r="3720" ht="26.25" customHeight="1" thickBot="1" x14ac:dyDescent="0.25"/>
    <row r="3721" ht="26.25" customHeight="1" thickBot="1" x14ac:dyDescent="0.25"/>
    <row r="3722" ht="26.25" customHeight="1" thickBot="1" x14ac:dyDescent="0.25"/>
    <row r="3723" ht="26.25" customHeight="1" thickBot="1" x14ac:dyDescent="0.25"/>
    <row r="3724" ht="26.25" customHeight="1" thickBot="1" x14ac:dyDescent="0.25"/>
    <row r="3725" ht="26.25" customHeight="1" thickBot="1" x14ac:dyDescent="0.25"/>
    <row r="3726" ht="26.25" customHeight="1" thickBot="1" x14ac:dyDescent="0.25"/>
    <row r="3727" ht="26.25" customHeight="1" thickBot="1" x14ac:dyDescent="0.25"/>
    <row r="3728" ht="26.25" customHeight="1" thickBot="1" x14ac:dyDescent="0.25"/>
    <row r="3729" ht="26.25" customHeight="1" thickBot="1" x14ac:dyDescent="0.25"/>
    <row r="3730" ht="26.25" customHeight="1" thickBot="1" x14ac:dyDescent="0.25"/>
    <row r="3731" ht="26.25" customHeight="1" thickBot="1" x14ac:dyDescent="0.25"/>
    <row r="3732" ht="26.25" customHeight="1" thickBot="1" x14ac:dyDescent="0.25"/>
    <row r="3733" ht="26.25" customHeight="1" thickBot="1" x14ac:dyDescent="0.25"/>
    <row r="3734" ht="26.25" customHeight="1" thickBot="1" x14ac:dyDescent="0.25"/>
    <row r="3735" ht="26.25" customHeight="1" thickBot="1" x14ac:dyDescent="0.25"/>
    <row r="3736" ht="26.25" customHeight="1" thickBot="1" x14ac:dyDescent="0.25"/>
    <row r="3737" ht="26.25" customHeight="1" thickBot="1" x14ac:dyDescent="0.25"/>
    <row r="3738" ht="26.25" customHeight="1" thickBot="1" x14ac:dyDescent="0.25"/>
    <row r="3739" ht="26.25" customHeight="1" thickBot="1" x14ac:dyDescent="0.25"/>
    <row r="3740" ht="26.25" customHeight="1" thickBot="1" x14ac:dyDescent="0.25"/>
    <row r="3741" ht="26.25" customHeight="1" thickBot="1" x14ac:dyDescent="0.25"/>
    <row r="3742" ht="26.25" customHeight="1" thickBot="1" x14ac:dyDescent="0.25"/>
    <row r="3743" ht="26.25" customHeight="1" thickBot="1" x14ac:dyDescent="0.25"/>
    <row r="3744" ht="26.25" customHeight="1" thickBot="1" x14ac:dyDescent="0.25"/>
    <row r="3745" ht="26.25" customHeight="1" thickBot="1" x14ac:dyDescent="0.25"/>
    <row r="3746" ht="26.25" customHeight="1" thickBot="1" x14ac:dyDescent="0.25"/>
    <row r="3747" ht="26.25" customHeight="1" thickBot="1" x14ac:dyDescent="0.25"/>
    <row r="3748" ht="26.25" customHeight="1" thickBot="1" x14ac:dyDescent="0.25"/>
    <row r="3749" ht="26.25" customHeight="1" thickBot="1" x14ac:dyDescent="0.25"/>
    <row r="3750" ht="26.25" customHeight="1" thickBot="1" x14ac:dyDescent="0.25"/>
    <row r="3751" ht="26.25" customHeight="1" thickBot="1" x14ac:dyDescent="0.25"/>
    <row r="3752" ht="26.25" customHeight="1" thickBot="1" x14ac:dyDescent="0.25"/>
    <row r="3753" ht="26.25" customHeight="1" thickBot="1" x14ac:dyDescent="0.25"/>
    <row r="3754" ht="26.25" customHeight="1" thickBot="1" x14ac:dyDescent="0.25"/>
    <row r="3755" ht="26.25" customHeight="1" thickBot="1" x14ac:dyDescent="0.25"/>
    <row r="3756" ht="26.25" customHeight="1" thickBot="1" x14ac:dyDescent="0.25"/>
    <row r="3757" ht="26.25" customHeight="1" thickBot="1" x14ac:dyDescent="0.25"/>
    <row r="3758" ht="26.25" customHeight="1" thickBot="1" x14ac:dyDescent="0.25"/>
    <row r="3759" ht="26.25" customHeight="1" thickBot="1" x14ac:dyDescent="0.25"/>
    <row r="3760" ht="26.25" customHeight="1" thickBot="1" x14ac:dyDescent="0.25"/>
    <row r="3761" ht="26.25" customHeight="1" thickBot="1" x14ac:dyDescent="0.25"/>
    <row r="3762" ht="26.25" customHeight="1" thickBot="1" x14ac:dyDescent="0.25"/>
    <row r="3763" ht="26.25" customHeight="1" thickBot="1" x14ac:dyDescent="0.25"/>
    <row r="3764" ht="26.25" customHeight="1" thickBot="1" x14ac:dyDescent="0.25"/>
    <row r="3765" ht="26.25" customHeight="1" thickBot="1" x14ac:dyDescent="0.25"/>
    <row r="3766" ht="26.25" customHeight="1" thickBot="1" x14ac:dyDescent="0.25"/>
    <row r="3767" ht="26.25" customHeight="1" thickBot="1" x14ac:dyDescent="0.25"/>
    <row r="3768" ht="26.25" customHeight="1" thickBot="1" x14ac:dyDescent="0.25"/>
    <row r="3769" ht="26.25" customHeight="1" thickBot="1" x14ac:dyDescent="0.25"/>
    <row r="3770" ht="26.25" customHeight="1" thickBot="1" x14ac:dyDescent="0.25"/>
    <row r="3771" ht="26.25" customHeight="1" thickBot="1" x14ac:dyDescent="0.25"/>
    <row r="3772" ht="26.25" customHeight="1" thickBot="1" x14ac:dyDescent="0.25"/>
    <row r="3773" ht="26.25" customHeight="1" thickBot="1" x14ac:dyDescent="0.25"/>
    <row r="3774" ht="26.25" customHeight="1" thickBot="1" x14ac:dyDescent="0.25"/>
    <row r="3775" ht="26.25" customHeight="1" thickBot="1" x14ac:dyDescent="0.25"/>
    <row r="3776" ht="26.25" customHeight="1" thickBot="1" x14ac:dyDescent="0.25"/>
    <row r="3777" ht="26.25" customHeight="1" thickBot="1" x14ac:dyDescent="0.25"/>
    <row r="3778" ht="26.25" customHeight="1" thickBot="1" x14ac:dyDescent="0.25"/>
    <row r="3779" ht="26.25" customHeight="1" thickBot="1" x14ac:dyDescent="0.25"/>
    <row r="3780" ht="26.25" customHeight="1" thickBot="1" x14ac:dyDescent="0.25"/>
    <row r="3781" ht="26.25" customHeight="1" thickBot="1" x14ac:dyDescent="0.25"/>
    <row r="3782" ht="26.25" customHeight="1" thickBot="1" x14ac:dyDescent="0.25"/>
    <row r="3783" ht="26.25" customHeight="1" thickBot="1" x14ac:dyDescent="0.25"/>
    <row r="3784" ht="26.25" customHeight="1" thickBot="1" x14ac:dyDescent="0.25"/>
    <row r="3785" ht="26.25" customHeight="1" thickBot="1" x14ac:dyDescent="0.25"/>
    <row r="3786" ht="26.25" customHeight="1" thickBot="1" x14ac:dyDescent="0.25"/>
    <row r="3787" ht="26.25" customHeight="1" thickBot="1" x14ac:dyDescent="0.25"/>
    <row r="3788" ht="26.25" customHeight="1" thickBot="1" x14ac:dyDescent="0.25"/>
    <row r="3789" ht="26.25" customHeight="1" thickBot="1" x14ac:dyDescent="0.25"/>
    <row r="3790" ht="26.25" customHeight="1" thickBot="1" x14ac:dyDescent="0.25"/>
    <row r="3791" ht="26.25" customHeight="1" thickBot="1" x14ac:dyDescent="0.25"/>
    <row r="3792" ht="26.25" customHeight="1" thickBot="1" x14ac:dyDescent="0.25"/>
    <row r="3793" ht="26.25" customHeight="1" thickBot="1" x14ac:dyDescent="0.25"/>
    <row r="3794" ht="26.25" customHeight="1" thickBot="1" x14ac:dyDescent="0.25"/>
    <row r="3795" ht="26.25" customHeight="1" thickBot="1" x14ac:dyDescent="0.25"/>
    <row r="3796" ht="26.25" customHeight="1" thickBot="1" x14ac:dyDescent="0.25"/>
    <row r="3797" ht="26.25" customHeight="1" thickBot="1" x14ac:dyDescent="0.25"/>
    <row r="3798" ht="26.25" customHeight="1" thickBot="1" x14ac:dyDescent="0.25"/>
    <row r="3799" ht="26.25" customHeight="1" thickBot="1" x14ac:dyDescent="0.25"/>
    <row r="3800" ht="26.25" customHeight="1" thickBot="1" x14ac:dyDescent="0.25"/>
    <row r="3801" ht="26.25" customHeight="1" thickBot="1" x14ac:dyDescent="0.25"/>
    <row r="3802" ht="26.25" customHeight="1" thickBot="1" x14ac:dyDescent="0.25"/>
    <row r="3803" ht="26.25" customHeight="1" thickBot="1" x14ac:dyDescent="0.25"/>
    <row r="3804" ht="26.25" customHeight="1" thickBot="1" x14ac:dyDescent="0.25"/>
    <row r="3805" ht="26.25" customHeight="1" thickBot="1" x14ac:dyDescent="0.25"/>
    <row r="3806" ht="26.25" customHeight="1" thickBot="1" x14ac:dyDescent="0.25"/>
    <row r="3807" ht="26.25" customHeight="1" thickBot="1" x14ac:dyDescent="0.25"/>
    <row r="3808" ht="26.25" customHeight="1" thickBot="1" x14ac:dyDescent="0.25"/>
    <row r="3809" ht="26.25" customHeight="1" thickBot="1" x14ac:dyDescent="0.25"/>
    <row r="3810" ht="26.25" customHeight="1" thickBot="1" x14ac:dyDescent="0.25"/>
    <row r="3811" ht="26.25" customHeight="1" thickBot="1" x14ac:dyDescent="0.25"/>
    <row r="3812" ht="26.25" customHeight="1" thickBot="1" x14ac:dyDescent="0.25"/>
    <row r="3813" ht="26.25" customHeight="1" thickBot="1" x14ac:dyDescent="0.25"/>
    <row r="3814" ht="26.25" customHeight="1" thickBot="1" x14ac:dyDescent="0.25"/>
    <row r="3815" ht="26.25" customHeight="1" thickBot="1" x14ac:dyDescent="0.25"/>
    <row r="3816" ht="26.25" customHeight="1" thickBot="1" x14ac:dyDescent="0.25"/>
    <row r="3817" ht="26.25" customHeight="1" thickBot="1" x14ac:dyDescent="0.25"/>
    <row r="3818" ht="26.25" customHeight="1" thickBot="1" x14ac:dyDescent="0.25"/>
    <row r="3819" ht="26.25" customHeight="1" thickBot="1" x14ac:dyDescent="0.25"/>
    <row r="3820" ht="26.25" customHeight="1" thickBot="1" x14ac:dyDescent="0.25"/>
    <row r="3821" ht="26.25" customHeight="1" thickBot="1" x14ac:dyDescent="0.25"/>
    <row r="3822" ht="26.25" customHeight="1" thickBot="1" x14ac:dyDescent="0.25"/>
    <row r="3823" ht="26.25" customHeight="1" thickBot="1" x14ac:dyDescent="0.25"/>
    <row r="3824" ht="26.25" customHeight="1" thickBot="1" x14ac:dyDescent="0.25"/>
    <row r="3825" ht="26.25" customHeight="1" thickBot="1" x14ac:dyDescent="0.25"/>
    <row r="3826" ht="26.25" customHeight="1" thickBot="1" x14ac:dyDescent="0.25"/>
    <row r="3827" ht="26.25" customHeight="1" thickBot="1" x14ac:dyDescent="0.25"/>
    <row r="3828" ht="26.25" customHeight="1" thickBot="1" x14ac:dyDescent="0.25"/>
    <row r="3829" ht="26.25" customHeight="1" thickBot="1" x14ac:dyDescent="0.25"/>
    <row r="3830" ht="26.25" customHeight="1" thickBot="1" x14ac:dyDescent="0.25"/>
    <row r="3831" ht="26.25" customHeight="1" thickBot="1" x14ac:dyDescent="0.25"/>
    <row r="3832" ht="26.25" customHeight="1" thickBot="1" x14ac:dyDescent="0.25"/>
    <row r="3833" ht="26.25" customHeight="1" thickBot="1" x14ac:dyDescent="0.25"/>
    <row r="3834" ht="26.25" customHeight="1" thickBot="1" x14ac:dyDescent="0.25"/>
    <row r="3835" ht="26.25" customHeight="1" thickBot="1" x14ac:dyDescent="0.25"/>
    <row r="3836" ht="26.25" customHeight="1" thickBot="1" x14ac:dyDescent="0.25"/>
    <row r="3837" ht="26.25" customHeight="1" thickBot="1" x14ac:dyDescent="0.25"/>
    <row r="3838" ht="26.25" customHeight="1" thickBot="1" x14ac:dyDescent="0.25"/>
    <row r="3839" ht="26.25" customHeight="1" thickBot="1" x14ac:dyDescent="0.25"/>
    <row r="3840" ht="26.25" customHeight="1" thickBot="1" x14ac:dyDescent="0.25"/>
    <row r="3841" ht="26.25" customHeight="1" thickBot="1" x14ac:dyDescent="0.25"/>
    <row r="3842" ht="26.25" customHeight="1" thickBot="1" x14ac:dyDescent="0.25"/>
    <row r="3843" ht="26.25" customHeight="1" thickBot="1" x14ac:dyDescent="0.25"/>
    <row r="3844" ht="26.25" customHeight="1" thickBot="1" x14ac:dyDescent="0.25"/>
    <row r="3845" ht="26.25" customHeight="1" thickBot="1" x14ac:dyDescent="0.25"/>
    <row r="3846" ht="26.25" customHeight="1" thickBot="1" x14ac:dyDescent="0.25"/>
    <row r="3847" ht="26.25" customHeight="1" thickBot="1" x14ac:dyDescent="0.25"/>
    <row r="3848" ht="26.25" customHeight="1" thickBot="1" x14ac:dyDescent="0.25"/>
    <row r="3849" ht="26.25" customHeight="1" thickBot="1" x14ac:dyDescent="0.25"/>
    <row r="3850" ht="26.25" customHeight="1" thickBot="1" x14ac:dyDescent="0.25"/>
    <row r="3851" ht="26.25" customHeight="1" thickBot="1" x14ac:dyDescent="0.25"/>
    <row r="3852" ht="26.25" customHeight="1" thickBot="1" x14ac:dyDescent="0.25"/>
    <row r="3853" ht="26.25" customHeight="1" thickBot="1" x14ac:dyDescent="0.25"/>
    <row r="3854" ht="26.25" customHeight="1" thickBot="1" x14ac:dyDescent="0.25"/>
    <row r="3855" ht="26.25" customHeight="1" thickBot="1" x14ac:dyDescent="0.25"/>
    <row r="3856" ht="26.25" customHeight="1" thickBot="1" x14ac:dyDescent="0.25"/>
    <row r="3857" ht="26.25" customHeight="1" thickBot="1" x14ac:dyDescent="0.25"/>
    <row r="3858" ht="26.25" customHeight="1" thickBot="1" x14ac:dyDescent="0.25"/>
    <row r="3859" ht="26.25" customHeight="1" thickBot="1" x14ac:dyDescent="0.25"/>
    <row r="3860" ht="26.25" customHeight="1" thickBot="1" x14ac:dyDescent="0.25"/>
    <row r="3861" ht="26.25" customHeight="1" thickBot="1" x14ac:dyDescent="0.25"/>
    <row r="3862" ht="26.25" customHeight="1" thickBot="1" x14ac:dyDescent="0.25"/>
    <row r="3863" ht="26.25" customHeight="1" thickBot="1" x14ac:dyDescent="0.25"/>
    <row r="3864" ht="26.25" customHeight="1" thickBot="1" x14ac:dyDescent="0.25"/>
    <row r="3865" ht="26.25" customHeight="1" thickBot="1" x14ac:dyDescent="0.25"/>
    <row r="3866" ht="26.25" customHeight="1" thickBot="1" x14ac:dyDescent="0.25"/>
    <row r="3867" ht="26.25" customHeight="1" thickBot="1" x14ac:dyDescent="0.25"/>
    <row r="3868" ht="26.25" customHeight="1" thickBot="1" x14ac:dyDescent="0.25"/>
    <row r="3869" ht="26.25" customHeight="1" thickBot="1" x14ac:dyDescent="0.25"/>
    <row r="3870" ht="26.25" customHeight="1" thickBot="1" x14ac:dyDescent="0.25"/>
    <row r="3871" ht="26.25" customHeight="1" thickBot="1" x14ac:dyDescent="0.25"/>
    <row r="3872" ht="26.25" customHeight="1" thickBot="1" x14ac:dyDescent="0.25"/>
    <row r="3873" ht="26.25" customHeight="1" thickBot="1" x14ac:dyDescent="0.25"/>
    <row r="3874" ht="26.25" customHeight="1" thickBot="1" x14ac:dyDescent="0.25"/>
    <row r="3875" ht="26.25" customHeight="1" thickBot="1" x14ac:dyDescent="0.25"/>
    <row r="3876" ht="26.25" customHeight="1" thickBot="1" x14ac:dyDescent="0.25"/>
    <row r="3877" ht="26.25" customHeight="1" thickBot="1" x14ac:dyDescent="0.25"/>
    <row r="3878" ht="26.25" customHeight="1" thickBot="1" x14ac:dyDescent="0.25"/>
    <row r="3879" ht="26.25" customHeight="1" thickBot="1" x14ac:dyDescent="0.25"/>
    <row r="3880" ht="26.25" customHeight="1" thickBot="1" x14ac:dyDescent="0.25"/>
    <row r="3881" ht="26.25" customHeight="1" thickBot="1" x14ac:dyDescent="0.25"/>
    <row r="3882" ht="26.25" customHeight="1" thickBot="1" x14ac:dyDescent="0.25"/>
    <row r="3883" ht="26.25" customHeight="1" thickBot="1" x14ac:dyDescent="0.25"/>
    <row r="3884" ht="26.25" customHeight="1" thickBot="1" x14ac:dyDescent="0.25"/>
    <row r="3885" ht="26.25" customHeight="1" thickBot="1" x14ac:dyDescent="0.25"/>
    <row r="3886" ht="26.25" customHeight="1" thickBot="1" x14ac:dyDescent="0.25"/>
    <row r="3887" ht="26.25" customHeight="1" thickBot="1" x14ac:dyDescent="0.25"/>
    <row r="3888" ht="26.25" customHeight="1" thickBot="1" x14ac:dyDescent="0.25"/>
    <row r="3889" ht="26.25" customHeight="1" thickBot="1" x14ac:dyDescent="0.25"/>
    <row r="3890" ht="26.25" customHeight="1" thickBot="1" x14ac:dyDescent="0.25"/>
    <row r="3891" ht="26.25" customHeight="1" thickBot="1" x14ac:dyDescent="0.25"/>
    <row r="3892" ht="26.25" customHeight="1" thickBot="1" x14ac:dyDescent="0.25"/>
    <row r="3893" ht="26.25" customHeight="1" thickBot="1" x14ac:dyDescent="0.25"/>
    <row r="3894" ht="26.25" customHeight="1" thickBot="1" x14ac:dyDescent="0.25"/>
    <row r="3895" ht="26.25" customHeight="1" thickBot="1" x14ac:dyDescent="0.25"/>
    <row r="3896" ht="26.25" customHeight="1" thickBot="1" x14ac:dyDescent="0.25"/>
    <row r="3897" ht="26.25" customHeight="1" thickBot="1" x14ac:dyDescent="0.25"/>
    <row r="3898" ht="26.25" customHeight="1" thickBot="1" x14ac:dyDescent="0.25"/>
    <row r="3899" ht="26.25" customHeight="1" thickBot="1" x14ac:dyDescent="0.25"/>
    <row r="3900" ht="26.25" customHeight="1" thickBot="1" x14ac:dyDescent="0.25"/>
    <row r="3901" ht="26.25" customHeight="1" thickBot="1" x14ac:dyDescent="0.25"/>
    <row r="3902" ht="26.25" customHeight="1" thickBot="1" x14ac:dyDescent="0.25"/>
    <row r="3903" ht="26.25" customHeight="1" thickBot="1" x14ac:dyDescent="0.25"/>
    <row r="3904" ht="26.25" customHeight="1" thickBot="1" x14ac:dyDescent="0.25"/>
    <row r="3905" ht="26.25" customHeight="1" thickBot="1" x14ac:dyDescent="0.25"/>
    <row r="3906" ht="26.25" customHeight="1" thickBot="1" x14ac:dyDescent="0.25"/>
    <row r="3907" ht="26.25" customHeight="1" thickBot="1" x14ac:dyDescent="0.25"/>
    <row r="3908" ht="26.25" customHeight="1" thickBot="1" x14ac:dyDescent="0.25"/>
    <row r="3909" ht="26.25" customHeight="1" thickBot="1" x14ac:dyDescent="0.25"/>
    <row r="3910" ht="26.25" customHeight="1" thickBot="1" x14ac:dyDescent="0.25"/>
    <row r="3911" ht="26.25" customHeight="1" thickBot="1" x14ac:dyDescent="0.25"/>
    <row r="3912" ht="26.25" customHeight="1" thickBot="1" x14ac:dyDescent="0.25"/>
    <row r="3913" ht="26.25" customHeight="1" thickBot="1" x14ac:dyDescent="0.25"/>
    <row r="3914" ht="26.25" customHeight="1" thickBot="1" x14ac:dyDescent="0.25"/>
    <row r="3915" ht="26.25" customHeight="1" thickBot="1" x14ac:dyDescent="0.25"/>
    <row r="3916" ht="26.25" customHeight="1" thickBot="1" x14ac:dyDescent="0.25"/>
    <row r="3917" ht="26.25" customHeight="1" thickBot="1" x14ac:dyDescent="0.25"/>
    <row r="3918" ht="26.25" customHeight="1" thickBot="1" x14ac:dyDescent="0.25"/>
    <row r="3919" ht="26.25" customHeight="1" thickBot="1" x14ac:dyDescent="0.25"/>
    <row r="3920" ht="26.25" customHeight="1" thickBot="1" x14ac:dyDescent="0.25"/>
    <row r="3921" ht="26.25" customHeight="1" thickBot="1" x14ac:dyDescent="0.25"/>
    <row r="3922" ht="26.25" customHeight="1" thickBot="1" x14ac:dyDescent="0.25"/>
    <row r="3923" ht="26.25" customHeight="1" thickBot="1" x14ac:dyDescent="0.25"/>
    <row r="3924" ht="26.25" customHeight="1" thickBot="1" x14ac:dyDescent="0.25"/>
    <row r="3925" ht="26.25" customHeight="1" thickBot="1" x14ac:dyDescent="0.25"/>
    <row r="3926" ht="26.25" customHeight="1" thickBot="1" x14ac:dyDescent="0.25"/>
    <row r="3927" ht="26.25" customHeight="1" thickBot="1" x14ac:dyDescent="0.25"/>
    <row r="3928" ht="26.25" customHeight="1" thickBot="1" x14ac:dyDescent="0.25"/>
    <row r="3929" ht="26.25" customHeight="1" thickBot="1" x14ac:dyDescent="0.25"/>
    <row r="3930" ht="26.25" customHeight="1" thickBot="1" x14ac:dyDescent="0.25"/>
    <row r="3931" ht="26.25" customHeight="1" thickBot="1" x14ac:dyDescent="0.25"/>
    <row r="3932" ht="26.25" customHeight="1" thickBot="1" x14ac:dyDescent="0.25"/>
    <row r="3933" ht="26.25" customHeight="1" thickBot="1" x14ac:dyDescent="0.25"/>
    <row r="3934" ht="26.25" customHeight="1" thickBot="1" x14ac:dyDescent="0.25"/>
    <row r="3935" ht="26.25" customHeight="1" thickBot="1" x14ac:dyDescent="0.25"/>
    <row r="3936" ht="26.25" customHeight="1" thickBot="1" x14ac:dyDescent="0.25"/>
    <row r="3937" ht="26.25" customHeight="1" thickBot="1" x14ac:dyDescent="0.25"/>
    <row r="3938" ht="26.25" customHeight="1" thickBot="1" x14ac:dyDescent="0.25"/>
    <row r="3939" ht="26.25" customHeight="1" thickBot="1" x14ac:dyDescent="0.25"/>
    <row r="3940" ht="26.25" customHeight="1" thickBot="1" x14ac:dyDescent="0.25"/>
    <row r="3941" ht="26.25" customHeight="1" thickBot="1" x14ac:dyDescent="0.25"/>
    <row r="3942" ht="26.25" customHeight="1" thickBot="1" x14ac:dyDescent="0.25"/>
    <row r="3943" ht="26.25" customHeight="1" thickBot="1" x14ac:dyDescent="0.25"/>
    <row r="3944" ht="26.25" customHeight="1" thickBot="1" x14ac:dyDescent="0.25"/>
    <row r="3945" ht="26.25" customHeight="1" thickBot="1" x14ac:dyDescent="0.25"/>
    <row r="3946" ht="26.25" customHeight="1" thickBot="1" x14ac:dyDescent="0.25"/>
    <row r="3947" ht="26.25" customHeight="1" thickBot="1" x14ac:dyDescent="0.25"/>
    <row r="3948" ht="26.25" customHeight="1" thickBot="1" x14ac:dyDescent="0.25"/>
    <row r="3949" ht="26.25" customHeight="1" thickBot="1" x14ac:dyDescent="0.25"/>
    <row r="3950" ht="26.25" customHeight="1" thickBot="1" x14ac:dyDescent="0.25"/>
    <row r="3951" ht="26.25" customHeight="1" thickBot="1" x14ac:dyDescent="0.25"/>
    <row r="3952" ht="26.25" customHeight="1" thickBot="1" x14ac:dyDescent="0.25"/>
    <row r="3953" ht="26.25" customHeight="1" thickBot="1" x14ac:dyDescent="0.25"/>
    <row r="3954" ht="26.25" customHeight="1" thickBot="1" x14ac:dyDescent="0.25"/>
    <row r="3955" ht="26.25" customHeight="1" thickBot="1" x14ac:dyDescent="0.25"/>
    <row r="3956" ht="26.25" customHeight="1" thickBot="1" x14ac:dyDescent="0.25"/>
    <row r="3957" ht="26.25" customHeight="1" thickBot="1" x14ac:dyDescent="0.25"/>
    <row r="3958" ht="26.25" customHeight="1" thickBot="1" x14ac:dyDescent="0.25"/>
    <row r="3959" ht="26.25" customHeight="1" thickBot="1" x14ac:dyDescent="0.25"/>
    <row r="3960" ht="26.25" customHeight="1" thickBot="1" x14ac:dyDescent="0.25"/>
    <row r="3961" ht="26.25" customHeight="1" thickBot="1" x14ac:dyDescent="0.25"/>
    <row r="3962" ht="26.25" customHeight="1" thickBot="1" x14ac:dyDescent="0.25"/>
    <row r="3963" ht="26.25" customHeight="1" thickBot="1" x14ac:dyDescent="0.25"/>
    <row r="3964" ht="26.25" customHeight="1" thickBot="1" x14ac:dyDescent="0.25"/>
    <row r="3965" ht="26.25" customHeight="1" thickBot="1" x14ac:dyDescent="0.25"/>
    <row r="3966" ht="26.25" customHeight="1" thickBot="1" x14ac:dyDescent="0.25"/>
    <row r="3967" ht="26.25" customHeight="1" thickBot="1" x14ac:dyDescent="0.25"/>
    <row r="3968" ht="26.25" customHeight="1" thickBot="1" x14ac:dyDescent="0.25"/>
    <row r="3969" ht="26.25" customHeight="1" thickBot="1" x14ac:dyDescent="0.25"/>
    <row r="3970" ht="26.25" customHeight="1" thickBot="1" x14ac:dyDescent="0.25"/>
    <row r="3971" ht="26.25" customHeight="1" thickBot="1" x14ac:dyDescent="0.25"/>
    <row r="3972" ht="26.25" customHeight="1" thickBot="1" x14ac:dyDescent="0.25"/>
    <row r="3973" ht="26.25" customHeight="1" thickBot="1" x14ac:dyDescent="0.25"/>
    <row r="3974" ht="26.25" customHeight="1" thickBot="1" x14ac:dyDescent="0.25"/>
    <row r="3975" ht="26.25" customHeight="1" thickBot="1" x14ac:dyDescent="0.25"/>
    <row r="3976" ht="26.25" customHeight="1" thickBot="1" x14ac:dyDescent="0.25"/>
    <row r="3977" ht="26.25" customHeight="1" thickBot="1" x14ac:dyDescent="0.25"/>
    <row r="3978" ht="26.25" customHeight="1" thickBot="1" x14ac:dyDescent="0.25"/>
    <row r="3979" ht="26.25" customHeight="1" thickBot="1" x14ac:dyDescent="0.25"/>
    <row r="3980" ht="26.25" customHeight="1" thickBot="1" x14ac:dyDescent="0.25"/>
    <row r="3981" ht="26.25" customHeight="1" thickBot="1" x14ac:dyDescent="0.25"/>
    <row r="3982" ht="26.25" customHeight="1" thickBot="1" x14ac:dyDescent="0.25"/>
    <row r="3983" ht="26.25" customHeight="1" thickBot="1" x14ac:dyDescent="0.25"/>
    <row r="3984" ht="26.25" customHeight="1" thickBot="1" x14ac:dyDescent="0.25"/>
    <row r="3985" ht="26.25" customHeight="1" thickBot="1" x14ac:dyDescent="0.25"/>
    <row r="3986" ht="26.25" customHeight="1" thickBot="1" x14ac:dyDescent="0.25"/>
    <row r="3987" ht="26.25" customHeight="1" thickBot="1" x14ac:dyDescent="0.25"/>
    <row r="3988" ht="26.25" customHeight="1" thickBot="1" x14ac:dyDescent="0.25"/>
    <row r="3989" ht="26.25" customHeight="1" thickBot="1" x14ac:dyDescent="0.25"/>
    <row r="3990" ht="26.25" customHeight="1" thickBot="1" x14ac:dyDescent="0.25"/>
    <row r="3991" ht="26.25" customHeight="1" thickBot="1" x14ac:dyDescent="0.25"/>
    <row r="3992" ht="26.25" customHeight="1" thickBot="1" x14ac:dyDescent="0.25"/>
    <row r="3993" ht="26.25" customHeight="1" thickBot="1" x14ac:dyDescent="0.25"/>
    <row r="3994" ht="26.25" customHeight="1" thickBot="1" x14ac:dyDescent="0.25"/>
    <row r="3995" ht="26.25" customHeight="1" thickBot="1" x14ac:dyDescent="0.25"/>
    <row r="3996" ht="26.25" customHeight="1" thickBot="1" x14ac:dyDescent="0.25"/>
    <row r="3997" ht="26.25" customHeight="1" thickBot="1" x14ac:dyDescent="0.25"/>
    <row r="3998" ht="26.25" customHeight="1" thickBot="1" x14ac:dyDescent="0.25"/>
    <row r="3999" ht="26.25" customHeight="1" thickBot="1" x14ac:dyDescent="0.25"/>
    <row r="4000" ht="26.25" customHeight="1" thickBot="1" x14ac:dyDescent="0.25"/>
    <row r="4001" ht="26.25" customHeight="1" thickBot="1" x14ac:dyDescent="0.25"/>
    <row r="4002" ht="26.25" customHeight="1" thickBot="1" x14ac:dyDescent="0.25"/>
    <row r="4003" ht="26.25" customHeight="1" thickBot="1" x14ac:dyDescent="0.25"/>
    <row r="4004" ht="26.25" customHeight="1" thickBot="1" x14ac:dyDescent="0.25"/>
    <row r="4005" ht="26.25" customHeight="1" thickBot="1" x14ac:dyDescent="0.25"/>
    <row r="4006" ht="26.25" customHeight="1" thickBot="1" x14ac:dyDescent="0.25"/>
    <row r="4007" ht="26.25" customHeight="1" thickBot="1" x14ac:dyDescent="0.25"/>
    <row r="4008" ht="26.25" customHeight="1" thickBot="1" x14ac:dyDescent="0.25"/>
    <row r="4009" ht="26.25" customHeight="1" thickBot="1" x14ac:dyDescent="0.25"/>
    <row r="4010" ht="26.25" customHeight="1" thickBot="1" x14ac:dyDescent="0.25"/>
    <row r="4011" ht="26.25" customHeight="1" thickBot="1" x14ac:dyDescent="0.25"/>
    <row r="4012" ht="26.25" customHeight="1" thickBot="1" x14ac:dyDescent="0.25"/>
    <row r="4013" ht="26.25" customHeight="1" thickBot="1" x14ac:dyDescent="0.25"/>
    <row r="4014" ht="26.25" customHeight="1" thickBot="1" x14ac:dyDescent="0.25"/>
    <row r="4015" ht="26.25" customHeight="1" thickBot="1" x14ac:dyDescent="0.25"/>
    <row r="4016" ht="26.25" customHeight="1" thickBot="1" x14ac:dyDescent="0.25"/>
    <row r="4017" ht="26.25" customHeight="1" thickBot="1" x14ac:dyDescent="0.25"/>
    <row r="4018" ht="26.25" customHeight="1" thickBot="1" x14ac:dyDescent="0.25"/>
    <row r="4019" ht="26.25" customHeight="1" thickBot="1" x14ac:dyDescent="0.25"/>
    <row r="4020" ht="26.25" customHeight="1" thickBot="1" x14ac:dyDescent="0.25"/>
    <row r="4021" ht="26.25" customHeight="1" thickBot="1" x14ac:dyDescent="0.25"/>
    <row r="4022" ht="26.25" customHeight="1" thickBot="1" x14ac:dyDescent="0.25"/>
    <row r="4023" ht="26.25" customHeight="1" thickBot="1" x14ac:dyDescent="0.25"/>
    <row r="4024" ht="26.25" customHeight="1" thickBot="1" x14ac:dyDescent="0.25"/>
    <row r="4025" ht="26.25" customHeight="1" thickBot="1" x14ac:dyDescent="0.25"/>
    <row r="4026" ht="26.25" customHeight="1" thickBot="1" x14ac:dyDescent="0.25"/>
    <row r="4027" ht="26.25" customHeight="1" thickBot="1" x14ac:dyDescent="0.25"/>
    <row r="4028" ht="26.25" customHeight="1" thickBot="1" x14ac:dyDescent="0.25"/>
    <row r="4029" ht="26.25" customHeight="1" thickBot="1" x14ac:dyDescent="0.25"/>
    <row r="4030" ht="26.25" customHeight="1" thickBot="1" x14ac:dyDescent="0.25"/>
    <row r="4031" ht="26.25" customHeight="1" thickBot="1" x14ac:dyDescent="0.25"/>
    <row r="4032" ht="26.25" customHeight="1" thickBot="1" x14ac:dyDescent="0.25"/>
    <row r="4033" ht="26.25" customHeight="1" thickBot="1" x14ac:dyDescent="0.25"/>
    <row r="4034" ht="26.25" customHeight="1" thickBot="1" x14ac:dyDescent="0.25"/>
    <row r="4035" ht="26.25" customHeight="1" thickBot="1" x14ac:dyDescent="0.25"/>
    <row r="4036" ht="26.25" customHeight="1" thickBot="1" x14ac:dyDescent="0.25"/>
    <row r="4037" ht="26.25" customHeight="1" thickBot="1" x14ac:dyDescent="0.25"/>
    <row r="4038" ht="26.25" customHeight="1" thickBot="1" x14ac:dyDescent="0.25"/>
    <row r="4039" ht="26.25" customHeight="1" thickBot="1" x14ac:dyDescent="0.25"/>
    <row r="4040" ht="26.25" customHeight="1" thickBot="1" x14ac:dyDescent="0.25"/>
    <row r="4041" ht="26.25" customHeight="1" thickBot="1" x14ac:dyDescent="0.25"/>
    <row r="4042" ht="26.25" customHeight="1" thickBot="1" x14ac:dyDescent="0.25"/>
    <row r="4043" ht="26.25" customHeight="1" thickBot="1" x14ac:dyDescent="0.25"/>
    <row r="4044" ht="26.25" customHeight="1" thickBot="1" x14ac:dyDescent="0.25"/>
    <row r="4045" ht="26.25" customHeight="1" thickBot="1" x14ac:dyDescent="0.25"/>
    <row r="4046" ht="26.25" customHeight="1" thickBot="1" x14ac:dyDescent="0.25"/>
    <row r="4047" ht="26.25" customHeight="1" thickBot="1" x14ac:dyDescent="0.25"/>
    <row r="4048" ht="26.25" customHeight="1" thickBot="1" x14ac:dyDescent="0.25"/>
    <row r="4049" ht="26.25" customHeight="1" thickBot="1" x14ac:dyDescent="0.25"/>
    <row r="4050" ht="26.25" customHeight="1" thickBot="1" x14ac:dyDescent="0.25"/>
    <row r="4051" ht="26.25" customHeight="1" thickBot="1" x14ac:dyDescent="0.25"/>
    <row r="4052" ht="26.25" customHeight="1" thickBot="1" x14ac:dyDescent="0.25"/>
    <row r="4053" ht="26.25" customHeight="1" thickBot="1" x14ac:dyDescent="0.25"/>
    <row r="4054" ht="26.25" customHeight="1" thickBot="1" x14ac:dyDescent="0.25"/>
    <row r="4055" ht="26.25" customHeight="1" thickBot="1" x14ac:dyDescent="0.25"/>
    <row r="4056" ht="26.25" customHeight="1" thickBot="1" x14ac:dyDescent="0.25"/>
    <row r="4057" ht="26.25" customHeight="1" thickBot="1" x14ac:dyDescent="0.25"/>
    <row r="4058" ht="26.25" customHeight="1" thickBot="1" x14ac:dyDescent="0.25"/>
    <row r="4059" ht="26.25" customHeight="1" thickBot="1" x14ac:dyDescent="0.25"/>
    <row r="4060" ht="26.25" customHeight="1" thickBot="1" x14ac:dyDescent="0.25"/>
    <row r="4061" ht="26.25" customHeight="1" thickBot="1" x14ac:dyDescent="0.25"/>
    <row r="4062" ht="26.25" customHeight="1" thickBot="1" x14ac:dyDescent="0.25"/>
    <row r="4063" ht="26.25" customHeight="1" thickBot="1" x14ac:dyDescent="0.25"/>
    <row r="4064" ht="26.25" customHeight="1" thickBot="1" x14ac:dyDescent="0.25"/>
    <row r="4065" ht="26.25" customHeight="1" thickBot="1" x14ac:dyDescent="0.25"/>
    <row r="4066" ht="26.25" customHeight="1" thickBot="1" x14ac:dyDescent="0.25"/>
    <row r="4067" ht="26.25" customHeight="1" thickBot="1" x14ac:dyDescent="0.25"/>
    <row r="4068" ht="26.25" customHeight="1" thickBot="1" x14ac:dyDescent="0.25"/>
    <row r="4069" ht="26.25" customHeight="1" thickBot="1" x14ac:dyDescent="0.25"/>
    <row r="4070" ht="26.25" customHeight="1" thickBot="1" x14ac:dyDescent="0.25"/>
    <row r="4071" ht="26.25" customHeight="1" thickBot="1" x14ac:dyDescent="0.25"/>
    <row r="4072" ht="26.25" customHeight="1" thickBot="1" x14ac:dyDescent="0.25"/>
    <row r="4073" ht="26.25" customHeight="1" thickBot="1" x14ac:dyDescent="0.25"/>
    <row r="4074" ht="26.25" customHeight="1" thickBot="1" x14ac:dyDescent="0.25"/>
    <row r="4075" ht="26.25" customHeight="1" thickBot="1" x14ac:dyDescent="0.25"/>
    <row r="4076" ht="26.25" customHeight="1" thickBot="1" x14ac:dyDescent="0.25"/>
    <row r="4077" ht="26.25" customHeight="1" thickBot="1" x14ac:dyDescent="0.25"/>
    <row r="4078" ht="26.25" customHeight="1" thickBot="1" x14ac:dyDescent="0.25"/>
    <row r="4079" ht="26.25" customHeight="1" thickBot="1" x14ac:dyDescent="0.25"/>
    <row r="4080" ht="26.25" customHeight="1" thickBot="1" x14ac:dyDescent="0.25"/>
    <row r="4081" ht="26.25" customHeight="1" thickBot="1" x14ac:dyDescent="0.25"/>
    <row r="4082" ht="26.25" customHeight="1" thickBot="1" x14ac:dyDescent="0.25"/>
    <row r="4083" ht="26.25" customHeight="1" thickBot="1" x14ac:dyDescent="0.25"/>
    <row r="4084" ht="26.25" customHeight="1" thickBot="1" x14ac:dyDescent="0.25"/>
    <row r="4085" ht="26.25" customHeight="1" thickBot="1" x14ac:dyDescent="0.25"/>
    <row r="4086" ht="26.25" customHeight="1" thickBot="1" x14ac:dyDescent="0.25"/>
    <row r="4087" ht="26.25" customHeight="1" thickBot="1" x14ac:dyDescent="0.25"/>
    <row r="4088" ht="26.25" customHeight="1" thickBot="1" x14ac:dyDescent="0.25"/>
    <row r="4089" ht="26.25" customHeight="1" thickBot="1" x14ac:dyDescent="0.25"/>
    <row r="4090" ht="26.25" customHeight="1" thickBot="1" x14ac:dyDescent="0.25"/>
    <row r="4091" ht="26.25" customHeight="1" thickBot="1" x14ac:dyDescent="0.25"/>
    <row r="4092" ht="26.25" customHeight="1" thickBot="1" x14ac:dyDescent="0.25"/>
    <row r="4093" ht="26.25" customHeight="1" thickBot="1" x14ac:dyDescent="0.25"/>
    <row r="4094" ht="26.25" customHeight="1" thickBot="1" x14ac:dyDescent="0.25"/>
    <row r="4095" ht="26.25" customHeight="1" thickBot="1" x14ac:dyDescent="0.25"/>
    <row r="4096" ht="26.25" customHeight="1" thickBot="1" x14ac:dyDescent="0.25"/>
    <row r="4097" ht="26.25" customHeight="1" thickBot="1" x14ac:dyDescent="0.25"/>
    <row r="4098" ht="26.25" customHeight="1" thickBot="1" x14ac:dyDescent="0.25"/>
    <row r="4099" ht="26.25" customHeight="1" thickBot="1" x14ac:dyDescent="0.25"/>
    <row r="4100" ht="26.25" customHeight="1" thickBot="1" x14ac:dyDescent="0.25"/>
    <row r="4101" ht="26.25" customHeight="1" thickBot="1" x14ac:dyDescent="0.25"/>
    <row r="4102" ht="26.25" customHeight="1" thickBot="1" x14ac:dyDescent="0.25"/>
    <row r="4103" ht="26.25" customHeight="1" thickBot="1" x14ac:dyDescent="0.25"/>
    <row r="4104" ht="26.25" customHeight="1" thickBot="1" x14ac:dyDescent="0.25"/>
    <row r="4105" ht="26.25" customHeight="1" thickBot="1" x14ac:dyDescent="0.25"/>
    <row r="4106" ht="26.25" customHeight="1" thickBot="1" x14ac:dyDescent="0.25"/>
    <row r="4107" ht="26.25" customHeight="1" thickBot="1" x14ac:dyDescent="0.25"/>
    <row r="4108" ht="26.25" customHeight="1" thickBot="1" x14ac:dyDescent="0.25"/>
    <row r="4109" ht="26.25" customHeight="1" thickBot="1" x14ac:dyDescent="0.25"/>
    <row r="4110" ht="26.25" customHeight="1" thickBot="1" x14ac:dyDescent="0.25"/>
    <row r="4111" ht="26.25" customHeight="1" thickBot="1" x14ac:dyDescent="0.25"/>
    <row r="4112" ht="26.25" customHeight="1" thickBot="1" x14ac:dyDescent="0.25"/>
    <row r="4113" ht="26.25" customHeight="1" thickBot="1" x14ac:dyDescent="0.25"/>
    <row r="4114" ht="26.25" customHeight="1" thickBot="1" x14ac:dyDescent="0.25"/>
    <row r="4115" ht="26.25" customHeight="1" thickBot="1" x14ac:dyDescent="0.25"/>
    <row r="4116" ht="26.25" customHeight="1" thickBot="1" x14ac:dyDescent="0.25"/>
    <row r="4117" ht="26.25" customHeight="1" thickBot="1" x14ac:dyDescent="0.25"/>
    <row r="4118" ht="26.25" customHeight="1" thickBot="1" x14ac:dyDescent="0.25"/>
    <row r="4119" ht="26.25" customHeight="1" thickBot="1" x14ac:dyDescent="0.25"/>
    <row r="4120" ht="26.25" customHeight="1" thickBot="1" x14ac:dyDescent="0.25"/>
    <row r="4121" ht="26.25" customHeight="1" thickBot="1" x14ac:dyDescent="0.25"/>
    <row r="4122" ht="26.25" customHeight="1" thickBot="1" x14ac:dyDescent="0.25"/>
    <row r="4123" ht="26.25" customHeight="1" thickBot="1" x14ac:dyDescent="0.25"/>
    <row r="4124" ht="26.25" customHeight="1" thickBot="1" x14ac:dyDescent="0.25"/>
    <row r="4125" ht="26.25" customHeight="1" thickBot="1" x14ac:dyDescent="0.25"/>
    <row r="4126" ht="26.25" customHeight="1" thickBot="1" x14ac:dyDescent="0.25"/>
    <row r="4127" ht="26.25" customHeight="1" thickBot="1" x14ac:dyDescent="0.25"/>
    <row r="4128" ht="26.25" customHeight="1" thickBot="1" x14ac:dyDescent="0.25"/>
    <row r="4129" ht="26.25" customHeight="1" thickBot="1" x14ac:dyDescent="0.25"/>
    <row r="4130" ht="26.25" customHeight="1" thickBot="1" x14ac:dyDescent="0.25"/>
    <row r="4131" ht="26.25" customHeight="1" thickBot="1" x14ac:dyDescent="0.25"/>
    <row r="4132" ht="26.25" customHeight="1" thickBot="1" x14ac:dyDescent="0.25"/>
    <row r="4133" ht="26.25" customHeight="1" thickBot="1" x14ac:dyDescent="0.25"/>
    <row r="4134" ht="26.25" customHeight="1" thickBot="1" x14ac:dyDescent="0.25"/>
    <row r="4135" ht="26.25" customHeight="1" thickBot="1" x14ac:dyDescent="0.25"/>
    <row r="4136" ht="26.25" customHeight="1" thickBot="1" x14ac:dyDescent="0.25"/>
    <row r="4137" ht="26.25" customHeight="1" thickBot="1" x14ac:dyDescent="0.25"/>
    <row r="4138" ht="26.25" customHeight="1" thickBot="1" x14ac:dyDescent="0.25"/>
    <row r="4139" ht="26.25" customHeight="1" thickBot="1" x14ac:dyDescent="0.25"/>
    <row r="4140" ht="26.25" customHeight="1" thickBot="1" x14ac:dyDescent="0.25"/>
    <row r="4141" ht="26.25" customHeight="1" thickBot="1" x14ac:dyDescent="0.25"/>
    <row r="4142" ht="26.25" customHeight="1" thickBot="1" x14ac:dyDescent="0.25"/>
    <row r="4143" ht="26.25" customHeight="1" thickBot="1" x14ac:dyDescent="0.25"/>
    <row r="4144" ht="26.25" customHeight="1" thickBot="1" x14ac:dyDescent="0.25"/>
    <row r="4145" ht="26.25" customHeight="1" thickBot="1" x14ac:dyDescent="0.25"/>
    <row r="4146" ht="26.25" customHeight="1" thickBot="1" x14ac:dyDescent="0.25"/>
    <row r="4147" ht="26.25" customHeight="1" thickBot="1" x14ac:dyDescent="0.25"/>
    <row r="4148" ht="26.25" customHeight="1" thickBot="1" x14ac:dyDescent="0.25"/>
    <row r="4149" ht="26.25" customHeight="1" thickBot="1" x14ac:dyDescent="0.25"/>
    <row r="4150" ht="26.25" customHeight="1" thickBot="1" x14ac:dyDescent="0.25"/>
    <row r="4151" ht="26.25" customHeight="1" thickBot="1" x14ac:dyDescent="0.25"/>
    <row r="4152" ht="26.25" customHeight="1" thickBot="1" x14ac:dyDescent="0.25"/>
    <row r="4153" ht="26.25" customHeight="1" thickBot="1" x14ac:dyDescent="0.25"/>
    <row r="4154" ht="26.25" customHeight="1" thickBot="1" x14ac:dyDescent="0.25"/>
    <row r="4155" ht="26.25" customHeight="1" thickBot="1" x14ac:dyDescent="0.25"/>
    <row r="4156" ht="26.25" customHeight="1" thickBot="1" x14ac:dyDescent="0.25"/>
    <row r="4157" ht="26.25" customHeight="1" thickBot="1" x14ac:dyDescent="0.25"/>
    <row r="4158" ht="26.25" customHeight="1" thickBot="1" x14ac:dyDescent="0.25"/>
    <row r="4159" ht="26.25" customHeight="1" thickBot="1" x14ac:dyDescent="0.25"/>
    <row r="4160" ht="26.25" customHeight="1" thickBot="1" x14ac:dyDescent="0.25"/>
    <row r="4161" ht="26.25" customHeight="1" thickBot="1" x14ac:dyDescent="0.25"/>
    <row r="4162" ht="26.25" customHeight="1" thickBot="1" x14ac:dyDescent="0.25"/>
    <row r="4163" ht="26.25" customHeight="1" thickBot="1" x14ac:dyDescent="0.25"/>
    <row r="4164" ht="26.25" customHeight="1" thickBot="1" x14ac:dyDescent="0.25"/>
    <row r="4165" ht="26.25" customHeight="1" thickBot="1" x14ac:dyDescent="0.25"/>
    <row r="4166" ht="26.25" customHeight="1" thickBot="1" x14ac:dyDescent="0.25"/>
    <row r="4167" ht="26.25" customHeight="1" thickBot="1" x14ac:dyDescent="0.25"/>
    <row r="4168" ht="26.25" customHeight="1" thickBot="1" x14ac:dyDescent="0.25"/>
    <row r="4169" ht="26.25" customHeight="1" thickBot="1" x14ac:dyDescent="0.25"/>
    <row r="4170" ht="26.25" customHeight="1" thickBot="1" x14ac:dyDescent="0.25"/>
    <row r="4171" ht="26.25" customHeight="1" thickBot="1" x14ac:dyDescent="0.25"/>
    <row r="4172" ht="26.25" customHeight="1" thickBot="1" x14ac:dyDescent="0.25"/>
    <row r="4173" ht="26.25" customHeight="1" thickBot="1" x14ac:dyDescent="0.25"/>
    <row r="4174" ht="26.25" customHeight="1" thickBot="1" x14ac:dyDescent="0.25"/>
    <row r="4175" ht="26.25" customHeight="1" thickBot="1" x14ac:dyDescent="0.25"/>
    <row r="4176" ht="26.25" customHeight="1" thickBot="1" x14ac:dyDescent="0.25"/>
    <row r="4177" ht="26.25" customHeight="1" thickBot="1" x14ac:dyDescent="0.25"/>
    <row r="4178" ht="26.25" customHeight="1" thickBot="1" x14ac:dyDescent="0.25"/>
    <row r="4179" ht="26.25" customHeight="1" thickBot="1" x14ac:dyDescent="0.25"/>
    <row r="4180" ht="26.25" customHeight="1" thickBot="1" x14ac:dyDescent="0.25"/>
    <row r="4181" ht="26.25" customHeight="1" thickBot="1" x14ac:dyDescent="0.25"/>
    <row r="4182" ht="26.25" customHeight="1" thickBot="1" x14ac:dyDescent="0.25"/>
    <row r="4183" ht="26.25" customHeight="1" thickBot="1" x14ac:dyDescent="0.25"/>
    <row r="4184" ht="26.25" customHeight="1" thickBot="1" x14ac:dyDescent="0.25"/>
    <row r="4185" ht="26.25" customHeight="1" thickBot="1" x14ac:dyDescent="0.25"/>
    <row r="4186" ht="26.25" customHeight="1" thickBot="1" x14ac:dyDescent="0.25"/>
    <row r="4187" ht="26.25" customHeight="1" thickBot="1" x14ac:dyDescent="0.25"/>
    <row r="4188" ht="26.25" customHeight="1" thickBot="1" x14ac:dyDescent="0.25"/>
    <row r="4189" ht="26.25" customHeight="1" thickBot="1" x14ac:dyDescent="0.25"/>
    <row r="4190" ht="26.25" customHeight="1" thickBot="1" x14ac:dyDescent="0.25"/>
    <row r="4191" ht="26.25" customHeight="1" thickBot="1" x14ac:dyDescent="0.25"/>
    <row r="4192" ht="26.25" customHeight="1" thickBot="1" x14ac:dyDescent="0.25"/>
    <row r="4193" ht="26.25" customHeight="1" thickBot="1" x14ac:dyDescent="0.25"/>
    <row r="4194" ht="26.25" customHeight="1" thickBot="1" x14ac:dyDescent="0.25"/>
    <row r="4195" ht="26.25" customHeight="1" thickBot="1" x14ac:dyDescent="0.25"/>
    <row r="4196" ht="26.25" customHeight="1" thickBot="1" x14ac:dyDescent="0.25"/>
    <row r="4197" ht="26.25" customHeight="1" thickBot="1" x14ac:dyDescent="0.25"/>
    <row r="4198" ht="26.25" customHeight="1" thickBot="1" x14ac:dyDescent="0.25"/>
    <row r="4199" ht="26.25" customHeight="1" thickBot="1" x14ac:dyDescent="0.25"/>
    <row r="4200" ht="26.25" customHeight="1" thickBot="1" x14ac:dyDescent="0.25"/>
    <row r="4201" ht="26.25" customHeight="1" thickBot="1" x14ac:dyDescent="0.25"/>
    <row r="4202" ht="26.25" customHeight="1" thickBot="1" x14ac:dyDescent="0.25"/>
    <row r="4203" ht="26.25" customHeight="1" thickBot="1" x14ac:dyDescent="0.25"/>
    <row r="4204" ht="26.25" customHeight="1" thickBot="1" x14ac:dyDescent="0.25"/>
    <row r="4205" ht="26.25" customHeight="1" thickBot="1" x14ac:dyDescent="0.25"/>
    <row r="4206" ht="26.25" customHeight="1" thickBot="1" x14ac:dyDescent="0.25"/>
    <row r="4207" ht="26.25" customHeight="1" thickBot="1" x14ac:dyDescent="0.25"/>
    <row r="4208" ht="26.25" customHeight="1" thickBot="1" x14ac:dyDescent="0.25"/>
    <row r="4209" ht="26.25" customHeight="1" thickBot="1" x14ac:dyDescent="0.25"/>
    <row r="4210" ht="26.25" customHeight="1" thickBot="1" x14ac:dyDescent="0.25"/>
    <row r="4211" ht="26.25" customHeight="1" thickBot="1" x14ac:dyDescent="0.25"/>
    <row r="4212" ht="26.25" customHeight="1" thickBot="1" x14ac:dyDescent="0.25"/>
    <row r="4213" ht="26.25" customHeight="1" thickBot="1" x14ac:dyDescent="0.25"/>
    <row r="4214" ht="26.25" customHeight="1" thickBot="1" x14ac:dyDescent="0.25"/>
    <row r="4215" ht="26.25" customHeight="1" thickBot="1" x14ac:dyDescent="0.25"/>
    <row r="4216" ht="26.25" customHeight="1" thickBot="1" x14ac:dyDescent="0.25"/>
    <row r="4217" ht="26.25" customHeight="1" thickBot="1" x14ac:dyDescent="0.25"/>
    <row r="4218" ht="26.25" customHeight="1" thickBot="1" x14ac:dyDescent="0.25"/>
    <row r="4219" ht="26.25" customHeight="1" thickBot="1" x14ac:dyDescent="0.25"/>
    <row r="4220" ht="26.25" customHeight="1" thickBot="1" x14ac:dyDescent="0.25"/>
    <row r="4221" ht="26.25" customHeight="1" thickBot="1" x14ac:dyDescent="0.25"/>
    <row r="4222" ht="26.25" customHeight="1" thickBot="1" x14ac:dyDescent="0.25"/>
    <row r="4223" ht="26.25" customHeight="1" thickBot="1" x14ac:dyDescent="0.25"/>
    <row r="4224" ht="26.25" customHeight="1" thickBot="1" x14ac:dyDescent="0.25"/>
    <row r="4225" ht="26.25" customHeight="1" thickBot="1" x14ac:dyDescent="0.25"/>
    <row r="4226" ht="26.25" customHeight="1" thickBot="1" x14ac:dyDescent="0.25"/>
    <row r="4227" ht="26.25" customHeight="1" thickBot="1" x14ac:dyDescent="0.25"/>
    <row r="4228" ht="26.25" customHeight="1" thickBot="1" x14ac:dyDescent="0.25"/>
    <row r="4229" ht="26.25" customHeight="1" thickBot="1" x14ac:dyDescent="0.25"/>
    <row r="4230" ht="26.25" customHeight="1" thickBot="1" x14ac:dyDescent="0.25"/>
    <row r="4231" ht="26.25" customHeight="1" thickBot="1" x14ac:dyDescent="0.25"/>
    <row r="4232" ht="26.25" customHeight="1" thickBot="1" x14ac:dyDescent="0.25"/>
    <row r="4233" ht="26.25" customHeight="1" thickBot="1" x14ac:dyDescent="0.25"/>
    <row r="4234" ht="26.25" customHeight="1" thickBot="1" x14ac:dyDescent="0.25"/>
    <row r="4235" ht="26.25" customHeight="1" thickBot="1" x14ac:dyDescent="0.25"/>
    <row r="4236" ht="26.25" customHeight="1" thickBot="1" x14ac:dyDescent="0.25"/>
    <row r="4237" ht="26.25" customHeight="1" thickBot="1" x14ac:dyDescent="0.25"/>
    <row r="4238" ht="26.25" customHeight="1" thickBot="1" x14ac:dyDescent="0.25"/>
    <row r="4239" ht="26.25" customHeight="1" thickBot="1" x14ac:dyDescent="0.25"/>
    <row r="4240" ht="26.25" customHeight="1" thickBot="1" x14ac:dyDescent="0.25"/>
    <row r="4241" ht="26.25" customHeight="1" thickBot="1" x14ac:dyDescent="0.25"/>
    <row r="4242" ht="26.25" customHeight="1" thickBot="1" x14ac:dyDescent="0.25"/>
    <row r="4243" ht="26.25" customHeight="1" thickBot="1" x14ac:dyDescent="0.25"/>
    <row r="4244" ht="26.25" customHeight="1" thickBot="1" x14ac:dyDescent="0.25"/>
    <row r="4245" ht="26.25" customHeight="1" thickBot="1" x14ac:dyDescent="0.25"/>
    <row r="4246" ht="26.25" customHeight="1" thickBot="1" x14ac:dyDescent="0.25"/>
    <row r="4247" ht="26.25" customHeight="1" thickBot="1" x14ac:dyDescent="0.25"/>
    <row r="4248" ht="26.25" customHeight="1" thickBot="1" x14ac:dyDescent="0.25"/>
    <row r="4249" ht="26.25" customHeight="1" thickBot="1" x14ac:dyDescent="0.25"/>
    <row r="4250" ht="26.25" customHeight="1" thickBot="1" x14ac:dyDescent="0.25"/>
    <row r="4251" ht="26.25" customHeight="1" thickBot="1" x14ac:dyDescent="0.25"/>
    <row r="4252" ht="26.25" customHeight="1" thickBot="1" x14ac:dyDescent="0.25"/>
    <row r="4253" ht="26.25" customHeight="1" thickBot="1" x14ac:dyDescent="0.25"/>
    <row r="4254" ht="26.25" customHeight="1" thickBot="1" x14ac:dyDescent="0.25"/>
    <row r="4255" ht="26.25" customHeight="1" thickBot="1" x14ac:dyDescent="0.25"/>
    <row r="4256" ht="26.25" customHeight="1" thickBot="1" x14ac:dyDescent="0.25"/>
    <row r="4257" ht="26.25" customHeight="1" thickBot="1" x14ac:dyDescent="0.25"/>
    <row r="4258" ht="26.25" customHeight="1" thickBot="1" x14ac:dyDescent="0.25"/>
    <row r="4259" ht="26.25" customHeight="1" thickBot="1" x14ac:dyDescent="0.25"/>
    <row r="4260" ht="26.25" customHeight="1" thickBot="1" x14ac:dyDescent="0.25"/>
    <row r="4261" ht="26.25" customHeight="1" thickBot="1" x14ac:dyDescent="0.25"/>
    <row r="4262" ht="26.25" customHeight="1" thickBot="1" x14ac:dyDescent="0.25"/>
    <row r="4263" ht="26.25" customHeight="1" thickBot="1" x14ac:dyDescent="0.25"/>
    <row r="4264" ht="26.25" customHeight="1" thickBot="1" x14ac:dyDescent="0.25"/>
    <row r="4265" ht="26.25" customHeight="1" thickBot="1" x14ac:dyDescent="0.25"/>
    <row r="4266" ht="26.25" customHeight="1" thickBot="1" x14ac:dyDescent="0.25"/>
    <row r="4267" ht="26.25" customHeight="1" thickBot="1" x14ac:dyDescent="0.25"/>
    <row r="4268" ht="26.25" customHeight="1" thickBot="1" x14ac:dyDescent="0.25"/>
    <row r="4269" ht="26.25" customHeight="1" thickBot="1" x14ac:dyDescent="0.25"/>
    <row r="4270" ht="26.25" customHeight="1" thickBot="1" x14ac:dyDescent="0.25"/>
    <row r="4271" ht="26.25" customHeight="1" thickBot="1" x14ac:dyDescent="0.25"/>
    <row r="4272" ht="26.25" customHeight="1" thickBot="1" x14ac:dyDescent="0.25"/>
    <row r="4273" ht="26.25" customHeight="1" thickBot="1" x14ac:dyDescent="0.25"/>
    <row r="4274" ht="26.25" customHeight="1" thickBot="1" x14ac:dyDescent="0.25"/>
    <row r="4275" ht="26.25" customHeight="1" thickBot="1" x14ac:dyDescent="0.25"/>
    <row r="4276" ht="26.25" customHeight="1" thickBot="1" x14ac:dyDescent="0.25"/>
    <row r="4277" ht="26.25" customHeight="1" thickBot="1" x14ac:dyDescent="0.25"/>
    <row r="4278" ht="26.25" customHeight="1" thickBot="1" x14ac:dyDescent="0.25"/>
    <row r="4279" ht="26.25" customHeight="1" thickBot="1" x14ac:dyDescent="0.25"/>
    <row r="4280" ht="26.25" customHeight="1" thickBot="1" x14ac:dyDescent="0.25"/>
    <row r="4281" ht="26.25" customHeight="1" thickBot="1" x14ac:dyDescent="0.25"/>
    <row r="4282" ht="26.25" customHeight="1" thickBot="1" x14ac:dyDescent="0.25"/>
    <row r="4283" ht="26.25" customHeight="1" thickBot="1" x14ac:dyDescent="0.25"/>
    <row r="4284" ht="26.25" customHeight="1" thickBot="1" x14ac:dyDescent="0.25"/>
    <row r="4285" ht="26.25" customHeight="1" thickBot="1" x14ac:dyDescent="0.25"/>
    <row r="4286" ht="26.25" customHeight="1" thickBot="1" x14ac:dyDescent="0.25"/>
    <row r="4287" ht="26.25" customHeight="1" thickBot="1" x14ac:dyDescent="0.25"/>
    <row r="4288" ht="26.25" customHeight="1" thickBot="1" x14ac:dyDescent="0.25"/>
    <row r="4289" ht="26.25" customHeight="1" thickBot="1" x14ac:dyDescent="0.25"/>
    <row r="4290" ht="26.25" customHeight="1" thickBot="1" x14ac:dyDescent="0.25"/>
    <row r="4291" ht="26.25" customHeight="1" thickBot="1" x14ac:dyDescent="0.25"/>
    <row r="4292" ht="26.25" customHeight="1" thickBot="1" x14ac:dyDescent="0.25"/>
    <row r="4293" ht="26.25" customHeight="1" thickBot="1" x14ac:dyDescent="0.25"/>
    <row r="4294" ht="26.25" customHeight="1" thickBot="1" x14ac:dyDescent="0.25"/>
    <row r="4295" ht="26.25" customHeight="1" thickBot="1" x14ac:dyDescent="0.25"/>
    <row r="4296" ht="26.25" customHeight="1" thickBot="1" x14ac:dyDescent="0.25"/>
    <row r="4297" ht="26.25" customHeight="1" thickBot="1" x14ac:dyDescent="0.25"/>
    <row r="4298" ht="26.25" customHeight="1" thickBot="1" x14ac:dyDescent="0.25"/>
    <row r="4299" ht="26.25" customHeight="1" thickBot="1" x14ac:dyDescent="0.25"/>
    <row r="4300" ht="26.25" customHeight="1" thickBot="1" x14ac:dyDescent="0.25"/>
    <row r="4301" ht="26.25" customHeight="1" thickBot="1" x14ac:dyDescent="0.25"/>
    <row r="4302" ht="26.25" customHeight="1" thickBot="1" x14ac:dyDescent="0.25"/>
    <row r="4303" ht="26.25" customHeight="1" thickBot="1" x14ac:dyDescent="0.25"/>
    <row r="4304" ht="26.25" customHeight="1" thickBot="1" x14ac:dyDescent="0.25"/>
    <row r="4305" ht="26.25" customHeight="1" thickBot="1" x14ac:dyDescent="0.25"/>
    <row r="4306" ht="26.25" customHeight="1" thickBot="1" x14ac:dyDescent="0.25"/>
    <row r="4307" ht="26.25" customHeight="1" thickBot="1" x14ac:dyDescent="0.25"/>
    <row r="4308" ht="26.25" customHeight="1" thickBot="1" x14ac:dyDescent="0.25"/>
    <row r="4309" ht="26.25" customHeight="1" thickBot="1" x14ac:dyDescent="0.25"/>
    <row r="4310" ht="26.25" customHeight="1" thickBot="1" x14ac:dyDescent="0.25"/>
    <row r="4311" ht="26.25" customHeight="1" thickBot="1" x14ac:dyDescent="0.25"/>
    <row r="4312" ht="26.25" customHeight="1" thickBot="1" x14ac:dyDescent="0.25"/>
    <row r="4313" ht="26.25" customHeight="1" thickBot="1" x14ac:dyDescent="0.25"/>
    <row r="4314" ht="26.25" customHeight="1" thickBot="1" x14ac:dyDescent="0.25"/>
    <row r="4315" ht="26.25" customHeight="1" thickBot="1" x14ac:dyDescent="0.25"/>
    <row r="4316" ht="26.25" customHeight="1" thickBot="1" x14ac:dyDescent="0.25"/>
    <row r="4317" ht="26.25" customHeight="1" thickBot="1" x14ac:dyDescent="0.25"/>
    <row r="4318" ht="26.25" customHeight="1" thickBot="1" x14ac:dyDescent="0.25"/>
    <row r="4319" ht="26.25" customHeight="1" thickBot="1" x14ac:dyDescent="0.25"/>
    <row r="4320" ht="26.25" customHeight="1" thickBot="1" x14ac:dyDescent="0.25"/>
    <row r="4321" ht="26.25" customHeight="1" thickBot="1" x14ac:dyDescent="0.25"/>
    <row r="4322" ht="26.25" customHeight="1" thickBot="1" x14ac:dyDescent="0.25"/>
    <row r="4323" ht="26.25" customHeight="1" thickBot="1" x14ac:dyDescent="0.25"/>
    <row r="4324" ht="26.25" customHeight="1" thickBot="1" x14ac:dyDescent="0.25"/>
    <row r="4325" ht="26.25" customHeight="1" thickBot="1" x14ac:dyDescent="0.25"/>
    <row r="4326" ht="26.25" customHeight="1" thickBot="1" x14ac:dyDescent="0.25"/>
    <row r="4327" ht="26.25" customHeight="1" thickBot="1" x14ac:dyDescent="0.25"/>
    <row r="4328" ht="26.25" customHeight="1" thickBot="1" x14ac:dyDescent="0.25"/>
    <row r="4329" ht="26.25" customHeight="1" thickBot="1" x14ac:dyDescent="0.25"/>
    <row r="4330" ht="26.25" customHeight="1" thickBot="1" x14ac:dyDescent="0.25"/>
    <row r="4331" ht="26.25" customHeight="1" thickBot="1" x14ac:dyDescent="0.25"/>
    <row r="4332" ht="26.25" customHeight="1" thickBot="1" x14ac:dyDescent="0.25"/>
    <row r="4333" ht="26.25" customHeight="1" thickBot="1" x14ac:dyDescent="0.25"/>
    <row r="4334" ht="26.25" customHeight="1" thickBot="1" x14ac:dyDescent="0.25"/>
    <row r="4335" ht="26.25" customHeight="1" thickBot="1" x14ac:dyDescent="0.25"/>
    <row r="4336" ht="26.25" customHeight="1" thickBot="1" x14ac:dyDescent="0.25"/>
    <row r="4337" ht="26.25" customHeight="1" thickBot="1" x14ac:dyDescent="0.25"/>
    <row r="4338" ht="26.25" customHeight="1" thickBot="1" x14ac:dyDescent="0.25"/>
    <row r="4339" ht="26.25" customHeight="1" thickBot="1" x14ac:dyDescent="0.25"/>
    <row r="4340" ht="26.25" customHeight="1" thickBot="1" x14ac:dyDescent="0.25"/>
    <row r="4341" ht="26.25" customHeight="1" thickBot="1" x14ac:dyDescent="0.25"/>
    <row r="4342" ht="26.25" customHeight="1" thickBot="1" x14ac:dyDescent="0.25"/>
    <row r="4343" ht="26.25" customHeight="1" thickBot="1" x14ac:dyDescent="0.25"/>
    <row r="4344" ht="26.25" customHeight="1" thickBot="1" x14ac:dyDescent="0.25"/>
    <row r="4345" ht="26.25" customHeight="1" thickBot="1" x14ac:dyDescent="0.25"/>
    <row r="4346" ht="26.25" customHeight="1" thickBot="1" x14ac:dyDescent="0.25"/>
    <row r="4347" ht="26.25" customHeight="1" thickBot="1" x14ac:dyDescent="0.25"/>
    <row r="4348" ht="26.25" customHeight="1" thickBot="1" x14ac:dyDescent="0.25"/>
    <row r="4349" ht="26.25" customHeight="1" thickBot="1" x14ac:dyDescent="0.25"/>
    <row r="4350" ht="26.25" customHeight="1" thickBot="1" x14ac:dyDescent="0.25"/>
    <row r="4351" ht="26.25" customHeight="1" thickBot="1" x14ac:dyDescent="0.25"/>
    <row r="4352" ht="26.25" customHeight="1" thickBot="1" x14ac:dyDescent="0.25"/>
    <row r="4353" ht="26.25" customHeight="1" thickBot="1" x14ac:dyDescent="0.25"/>
    <row r="4354" ht="26.25" customHeight="1" thickBot="1" x14ac:dyDescent="0.25"/>
    <row r="4355" ht="26.25" customHeight="1" thickBot="1" x14ac:dyDescent="0.25"/>
    <row r="4356" ht="26.25" customHeight="1" thickBot="1" x14ac:dyDescent="0.25"/>
    <row r="4357" ht="26.25" customHeight="1" thickBot="1" x14ac:dyDescent="0.25"/>
    <row r="4358" ht="26.25" customHeight="1" thickBot="1" x14ac:dyDescent="0.25"/>
    <row r="4359" ht="26.25" customHeight="1" thickBot="1" x14ac:dyDescent="0.25"/>
    <row r="4360" ht="26.25" customHeight="1" thickBot="1" x14ac:dyDescent="0.25"/>
    <row r="4361" ht="26.25" customHeight="1" thickBot="1" x14ac:dyDescent="0.25"/>
    <row r="4362" ht="26.25" customHeight="1" thickBot="1" x14ac:dyDescent="0.25"/>
    <row r="4363" ht="26.25" customHeight="1" thickBot="1" x14ac:dyDescent="0.25"/>
    <row r="4364" ht="26.25" customHeight="1" thickBot="1" x14ac:dyDescent="0.25"/>
    <row r="4365" ht="26.25" customHeight="1" thickBot="1" x14ac:dyDescent="0.25"/>
    <row r="4366" ht="26.25" customHeight="1" thickBot="1" x14ac:dyDescent="0.25"/>
    <row r="4367" ht="26.25" customHeight="1" thickBot="1" x14ac:dyDescent="0.25"/>
    <row r="4368" ht="26.25" customHeight="1" thickBot="1" x14ac:dyDescent="0.25"/>
    <row r="4369" ht="26.25" customHeight="1" thickBot="1" x14ac:dyDescent="0.25"/>
    <row r="4370" ht="26.25" customHeight="1" thickBot="1" x14ac:dyDescent="0.25"/>
    <row r="4371" ht="26.25" customHeight="1" thickBot="1" x14ac:dyDescent="0.25"/>
    <row r="4372" ht="26.25" customHeight="1" thickBot="1" x14ac:dyDescent="0.25"/>
    <row r="4373" ht="26.25" customHeight="1" thickBot="1" x14ac:dyDescent="0.25"/>
    <row r="4374" ht="26.25" customHeight="1" thickBot="1" x14ac:dyDescent="0.25"/>
    <row r="4375" ht="26.25" customHeight="1" thickBot="1" x14ac:dyDescent="0.25"/>
    <row r="4376" ht="26.25" customHeight="1" thickBot="1" x14ac:dyDescent="0.25"/>
    <row r="4377" ht="26.25" customHeight="1" thickBot="1" x14ac:dyDescent="0.25"/>
    <row r="4378" ht="26.25" customHeight="1" thickBot="1" x14ac:dyDescent="0.25"/>
    <row r="4379" ht="26.25" customHeight="1" thickBot="1" x14ac:dyDescent="0.25"/>
    <row r="4380" ht="26.25" customHeight="1" thickBot="1" x14ac:dyDescent="0.25"/>
    <row r="4381" ht="26.25" customHeight="1" thickBot="1" x14ac:dyDescent="0.25"/>
    <row r="4382" ht="26.25" customHeight="1" thickBot="1" x14ac:dyDescent="0.25"/>
    <row r="4383" ht="26.25" customHeight="1" thickBot="1" x14ac:dyDescent="0.25"/>
    <row r="4384" ht="26.25" customHeight="1" thickBot="1" x14ac:dyDescent="0.25"/>
    <row r="4385" ht="26.25" customHeight="1" thickBot="1" x14ac:dyDescent="0.25"/>
    <row r="4386" ht="26.25" customHeight="1" thickBot="1" x14ac:dyDescent="0.25"/>
    <row r="4387" ht="26.25" customHeight="1" thickBot="1" x14ac:dyDescent="0.25"/>
    <row r="4388" ht="26.25" customHeight="1" thickBot="1" x14ac:dyDescent="0.25"/>
    <row r="4389" ht="26.25" customHeight="1" thickBot="1" x14ac:dyDescent="0.25"/>
    <row r="4390" ht="26.25" customHeight="1" thickBot="1" x14ac:dyDescent="0.25"/>
    <row r="4391" ht="26.25" customHeight="1" thickBot="1" x14ac:dyDescent="0.25"/>
    <row r="4392" ht="26.25" customHeight="1" thickBot="1" x14ac:dyDescent="0.25"/>
    <row r="4393" ht="26.25" customHeight="1" thickBot="1" x14ac:dyDescent="0.25"/>
    <row r="4394" ht="26.25" customHeight="1" thickBot="1" x14ac:dyDescent="0.25"/>
    <row r="4395" ht="26.25" customHeight="1" thickBot="1" x14ac:dyDescent="0.25"/>
    <row r="4396" ht="26.25" customHeight="1" thickBot="1" x14ac:dyDescent="0.25"/>
    <row r="4397" ht="26.25" customHeight="1" thickBot="1" x14ac:dyDescent="0.25"/>
    <row r="4398" ht="26.25" customHeight="1" thickBot="1" x14ac:dyDescent="0.25"/>
    <row r="4399" ht="26.25" customHeight="1" thickBot="1" x14ac:dyDescent="0.25"/>
    <row r="4400" ht="26.25" customHeight="1" thickBot="1" x14ac:dyDescent="0.25"/>
    <row r="4401" ht="26.25" customHeight="1" thickBot="1" x14ac:dyDescent="0.25"/>
    <row r="4402" ht="26.25" customHeight="1" thickBot="1" x14ac:dyDescent="0.25"/>
    <row r="4403" ht="26.25" customHeight="1" thickBot="1" x14ac:dyDescent="0.25"/>
    <row r="4404" ht="26.25" customHeight="1" thickBot="1" x14ac:dyDescent="0.25"/>
    <row r="4405" ht="26.25" customHeight="1" thickBot="1" x14ac:dyDescent="0.25"/>
    <row r="4406" ht="26.25" customHeight="1" thickBot="1" x14ac:dyDescent="0.25"/>
    <row r="4407" ht="26.25" customHeight="1" thickBot="1" x14ac:dyDescent="0.25"/>
    <row r="4408" ht="26.25" customHeight="1" thickBot="1" x14ac:dyDescent="0.25"/>
    <row r="4409" ht="26.25" customHeight="1" thickBot="1" x14ac:dyDescent="0.25"/>
    <row r="4410" ht="26.25" customHeight="1" thickBot="1" x14ac:dyDescent="0.25"/>
    <row r="4411" ht="26.25" customHeight="1" thickBot="1" x14ac:dyDescent="0.25"/>
    <row r="4412" ht="26.25" customHeight="1" thickBot="1" x14ac:dyDescent="0.25"/>
    <row r="4413" ht="26.25" customHeight="1" thickBot="1" x14ac:dyDescent="0.25"/>
    <row r="4414" ht="26.25" customHeight="1" thickBot="1" x14ac:dyDescent="0.25"/>
    <row r="4415" ht="26.25" customHeight="1" thickBot="1" x14ac:dyDescent="0.25"/>
    <row r="4416" ht="26.25" customHeight="1" thickBot="1" x14ac:dyDescent="0.25"/>
    <row r="4417" ht="26.25" customHeight="1" thickBot="1" x14ac:dyDescent="0.25"/>
    <row r="4418" ht="26.25" customHeight="1" thickBot="1" x14ac:dyDescent="0.25"/>
    <row r="4419" ht="26.25" customHeight="1" thickBot="1" x14ac:dyDescent="0.25"/>
    <row r="4420" ht="26.25" customHeight="1" thickBot="1" x14ac:dyDescent="0.25"/>
    <row r="4421" ht="26.25" customHeight="1" thickBot="1" x14ac:dyDescent="0.25"/>
    <row r="4422" ht="26.25" customHeight="1" thickBot="1" x14ac:dyDescent="0.25"/>
    <row r="4423" ht="26.25" customHeight="1" thickBot="1" x14ac:dyDescent="0.25"/>
    <row r="4424" ht="26.25" customHeight="1" thickBot="1" x14ac:dyDescent="0.25"/>
    <row r="4425" ht="26.25" customHeight="1" thickBot="1" x14ac:dyDescent="0.25"/>
    <row r="4426" ht="26.25" customHeight="1" thickBot="1" x14ac:dyDescent="0.25"/>
    <row r="4427" ht="26.25" customHeight="1" thickBot="1" x14ac:dyDescent="0.25"/>
    <row r="4428" ht="26.25" customHeight="1" thickBot="1" x14ac:dyDescent="0.25"/>
    <row r="4429" ht="26.25" customHeight="1" thickBot="1" x14ac:dyDescent="0.25"/>
    <row r="4430" ht="26.25" customHeight="1" thickBot="1" x14ac:dyDescent="0.25"/>
    <row r="4431" ht="26.25" customHeight="1" thickBot="1" x14ac:dyDescent="0.25"/>
    <row r="4432" ht="26.25" customHeight="1" thickBot="1" x14ac:dyDescent="0.25"/>
    <row r="4433" ht="26.25" customHeight="1" thickBot="1" x14ac:dyDescent="0.25"/>
    <row r="4434" ht="26.25" customHeight="1" thickBot="1" x14ac:dyDescent="0.25"/>
    <row r="4435" ht="26.25" customHeight="1" thickBot="1" x14ac:dyDescent="0.25"/>
    <row r="4436" ht="26.25" customHeight="1" thickBot="1" x14ac:dyDescent="0.25"/>
    <row r="4437" ht="26.25" customHeight="1" thickBot="1" x14ac:dyDescent="0.25"/>
    <row r="4438" ht="26.25" customHeight="1" thickBot="1" x14ac:dyDescent="0.25"/>
    <row r="4439" ht="26.25" customHeight="1" thickBot="1" x14ac:dyDescent="0.25"/>
    <row r="4440" ht="26.25" customHeight="1" thickBot="1" x14ac:dyDescent="0.25"/>
    <row r="4441" ht="26.25" customHeight="1" thickBot="1" x14ac:dyDescent="0.25"/>
    <row r="4442" ht="26.25" customHeight="1" thickBot="1" x14ac:dyDescent="0.25"/>
    <row r="4443" ht="26.25" customHeight="1" thickBot="1" x14ac:dyDescent="0.25"/>
    <row r="4444" ht="26.25" customHeight="1" thickBot="1" x14ac:dyDescent="0.25"/>
    <row r="4445" ht="26.25" customHeight="1" thickBot="1" x14ac:dyDescent="0.25"/>
    <row r="4446" ht="26.25" customHeight="1" thickBot="1" x14ac:dyDescent="0.25"/>
    <row r="4447" ht="26.25" customHeight="1" thickBot="1" x14ac:dyDescent="0.25"/>
    <row r="4448" ht="26.25" customHeight="1" thickBot="1" x14ac:dyDescent="0.25"/>
    <row r="4449" ht="26.25" customHeight="1" thickBot="1" x14ac:dyDescent="0.25"/>
    <row r="4450" ht="26.25" customHeight="1" thickBot="1" x14ac:dyDescent="0.25"/>
    <row r="4451" ht="26.25" customHeight="1" thickBot="1" x14ac:dyDescent="0.25"/>
    <row r="4452" ht="26.25" customHeight="1" thickBot="1" x14ac:dyDescent="0.25"/>
    <row r="4453" ht="26.25" customHeight="1" thickBot="1" x14ac:dyDescent="0.25"/>
    <row r="4454" ht="26.25" customHeight="1" thickBot="1" x14ac:dyDescent="0.25"/>
    <row r="4455" ht="26.25" customHeight="1" thickBot="1" x14ac:dyDescent="0.25"/>
    <row r="4456" ht="26.25" customHeight="1" thickBot="1" x14ac:dyDescent="0.25"/>
    <row r="4457" ht="26.25" customHeight="1" thickBot="1" x14ac:dyDescent="0.25"/>
    <row r="4458" ht="26.25" customHeight="1" thickBot="1" x14ac:dyDescent="0.25"/>
    <row r="4459" ht="26.25" customHeight="1" thickBot="1" x14ac:dyDescent="0.25"/>
    <row r="4460" ht="26.25" customHeight="1" thickBot="1" x14ac:dyDescent="0.25"/>
    <row r="4461" ht="26.25" customHeight="1" thickBot="1" x14ac:dyDescent="0.25"/>
    <row r="4462" ht="26.25" customHeight="1" thickBot="1" x14ac:dyDescent="0.25"/>
    <row r="4463" ht="26.25" customHeight="1" thickBot="1" x14ac:dyDescent="0.25"/>
    <row r="4464" ht="26.25" customHeight="1" thickBot="1" x14ac:dyDescent="0.25"/>
    <row r="4465" ht="26.25" customHeight="1" thickBot="1" x14ac:dyDescent="0.25"/>
    <row r="4466" ht="26.25" customHeight="1" thickBot="1" x14ac:dyDescent="0.25"/>
    <row r="4467" ht="26.25" customHeight="1" thickBot="1" x14ac:dyDescent="0.25"/>
    <row r="4468" ht="26.25" customHeight="1" thickBot="1" x14ac:dyDescent="0.25"/>
    <row r="4469" ht="26.25" customHeight="1" thickBot="1" x14ac:dyDescent="0.25"/>
    <row r="4470" ht="26.25" customHeight="1" thickBot="1" x14ac:dyDescent="0.25"/>
    <row r="4471" ht="26.25" customHeight="1" thickBot="1" x14ac:dyDescent="0.25"/>
    <row r="4472" ht="26.25" customHeight="1" thickBot="1" x14ac:dyDescent="0.25"/>
    <row r="4473" ht="26.25" customHeight="1" thickBot="1" x14ac:dyDescent="0.25"/>
    <row r="4474" ht="26.25" customHeight="1" thickBot="1" x14ac:dyDescent="0.25"/>
    <row r="4475" ht="26.25" customHeight="1" thickBot="1" x14ac:dyDescent="0.25"/>
    <row r="4476" ht="26.25" customHeight="1" thickBot="1" x14ac:dyDescent="0.25"/>
    <row r="4477" ht="26.25" customHeight="1" thickBot="1" x14ac:dyDescent="0.25"/>
    <row r="4478" ht="26.25" customHeight="1" thickBot="1" x14ac:dyDescent="0.25"/>
    <row r="4479" ht="26.25" customHeight="1" thickBot="1" x14ac:dyDescent="0.25"/>
    <row r="4480" ht="26.25" customHeight="1" thickBot="1" x14ac:dyDescent="0.25"/>
    <row r="4481" ht="26.25" customHeight="1" thickBot="1" x14ac:dyDescent="0.25"/>
    <row r="4482" ht="26.25" customHeight="1" thickBot="1" x14ac:dyDescent="0.25"/>
    <row r="4483" ht="26.25" customHeight="1" thickBot="1" x14ac:dyDescent="0.25"/>
    <row r="4484" ht="26.25" customHeight="1" thickBot="1" x14ac:dyDescent="0.25"/>
    <row r="4485" ht="26.25" customHeight="1" thickBot="1" x14ac:dyDescent="0.25"/>
    <row r="4486" ht="26.25" customHeight="1" thickBot="1" x14ac:dyDescent="0.25"/>
    <row r="4487" ht="26.25" customHeight="1" thickBot="1" x14ac:dyDescent="0.25"/>
    <row r="4488" ht="26.25" customHeight="1" thickBot="1" x14ac:dyDescent="0.25"/>
    <row r="4489" ht="26.25" customHeight="1" thickBot="1" x14ac:dyDescent="0.25"/>
    <row r="4490" ht="26.25" customHeight="1" thickBot="1" x14ac:dyDescent="0.25"/>
    <row r="4491" ht="26.25" customHeight="1" thickBot="1" x14ac:dyDescent="0.25"/>
    <row r="4492" ht="26.25" customHeight="1" thickBot="1" x14ac:dyDescent="0.25"/>
    <row r="4493" ht="26.25" customHeight="1" thickBot="1" x14ac:dyDescent="0.25"/>
    <row r="4494" ht="26.25" customHeight="1" thickBot="1" x14ac:dyDescent="0.25"/>
    <row r="4495" ht="26.25" customHeight="1" thickBot="1" x14ac:dyDescent="0.25"/>
    <row r="4496" ht="26.25" customHeight="1" thickBot="1" x14ac:dyDescent="0.25"/>
    <row r="4497" ht="26.25" customHeight="1" thickBot="1" x14ac:dyDescent="0.25"/>
    <row r="4498" ht="26.25" customHeight="1" thickBot="1" x14ac:dyDescent="0.25"/>
    <row r="4499" ht="26.25" customHeight="1" thickBot="1" x14ac:dyDescent="0.25"/>
    <row r="4500" ht="26.25" customHeight="1" thickBot="1" x14ac:dyDescent="0.25"/>
    <row r="4501" ht="26.25" customHeight="1" thickBot="1" x14ac:dyDescent="0.25"/>
    <row r="4502" ht="26.25" customHeight="1" thickBot="1" x14ac:dyDescent="0.25"/>
    <row r="4503" ht="26.25" customHeight="1" thickBot="1" x14ac:dyDescent="0.25"/>
    <row r="4504" ht="26.25" customHeight="1" thickBot="1" x14ac:dyDescent="0.25"/>
    <row r="4505" ht="26.25" customHeight="1" thickBot="1" x14ac:dyDescent="0.25"/>
    <row r="4506" ht="26.25" customHeight="1" thickBot="1" x14ac:dyDescent="0.25"/>
    <row r="4507" ht="26.25" customHeight="1" thickBot="1" x14ac:dyDescent="0.25"/>
    <row r="4508" ht="26.25" customHeight="1" thickBot="1" x14ac:dyDescent="0.25"/>
    <row r="4509" ht="26.25" customHeight="1" thickBot="1" x14ac:dyDescent="0.25"/>
    <row r="4510" ht="26.25" customHeight="1" thickBot="1" x14ac:dyDescent="0.25"/>
    <row r="4511" ht="26.25" customHeight="1" thickBot="1" x14ac:dyDescent="0.25"/>
    <row r="4512" ht="26.25" customHeight="1" thickBot="1" x14ac:dyDescent="0.25"/>
    <row r="4513" ht="26.25" customHeight="1" thickBot="1" x14ac:dyDescent="0.25"/>
    <row r="4514" ht="26.25" customHeight="1" thickBot="1" x14ac:dyDescent="0.25"/>
    <row r="4515" ht="26.25" customHeight="1" thickBot="1" x14ac:dyDescent="0.25"/>
    <row r="4516" ht="26.25" customHeight="1" thickBot="1" x14ac:dyDescent="0.25"/>
    <row r="4517" ht="26.25" customHeight="1" thickBot="1" x14ac:dyDescent="0.25"/>
    <row r="4518" ht="26.25" customHeight="1" thickBot="1" x14ac:dyDescent="0.25"/>
    <row r="4519" ht="26.25" customHeight="1" thickBot="1" x14ac:dyDescent="0.25"/>
    <row r="4520" ht="26.25" customHeight="1" thickBot="1" x14ac:dyDescent="0.25"/>
    <row r="4521" ht="26.25" customHeight="1" thickBot="1" x14ac:dyDescent="0.25"/>
    <row r="4522" ht="26.25" customHeight="1" thickBot="1" x14ac:dyDescent="0.25"/>
    <row r="4523" ht="26.25" customHeight="1" thickBot="1" x14ac:dyDescent="0.25"/>
    <row r="4524" ht="26.25" customHeight="1" thickBot="1" x14ac:dyDescent="0.25"/>
    <row r="4525" ht="26.25" customHeight="1" thickBot="1" x14ac:dyDescent="0.25"/>
    <row r="4526" ht="26.25" customHeight="1" thickBot="1" x14ac:dyDescent="0.25"/>
    <row r="4527" ht="26.25" customHeight="1" thickBot="1" x14ac:dyDescent="0.25"/>
    <row r="4528" ht="26.25" customHeight="1" thickBot="1" x14ac:dyDescent="0.25"/>
    <row r="4529" ht="26.25" customHeight="1" thickBot="1" x14ac:dyDescent="0.25"/>
    <row r="4530" ht="26.25" customHeight="1" thickBot="1" x14ac:dyDescent="0.25"/>
    <row r="4531" ht="26.25" customHeight="1" thickBot="1" x14ac:dyDescent="0.25"/>
    <row r="4532" ht="26.25" customHeight="1" thickBot="1" x14ac:dyDescent="0.25"/>
    <row r="4533" ht="26.25" customHeight="1" thickBot="1" x14ac:dyDescent="0.25"/>
    <row r="4534" ht="26.25" customHeight="1" thickBot="1" x14ac:dyDescent="0.25"/>
    <row r="4535" ht="26.25" customHeight="1" thickBot="1" x14ac:dyDescent="0.25"/>
    <row r="4536" ht="26.25" customHeight="1" thickBot="1" x14ac:dyDescent="0.25"/>
    <row r="4537" ht="26.25" customHeight="1" thickBot="1" x14ac:dyDescent="0.25"/>
    <row r="4538" ht="26.25" customHeight="1" thickBot="1" x14ac:dyDescent="0.25"/>
    <row r="4539" ht="26.25" customHeight="1" thickBot="1" x14ac:dyDescent="0.25"/>
    <row r="4540" ht="26.25" customHeight="1" thickBot="1" x14ac:dyDescent="0.25"/>
    <row r="4541" ht="26.25" customHeight="1" thickBot="1" x14ac:dyDescent="0.25"/>
    <row r="4542" ht="26.25" customHeight="1" thickBot="1" x14ac:dyDescent="0.25"/>
    <row r="4543" ht="26.25" customHeight="1" thickBot="1" x14ac:dyDescent="0.25"/>
    <row r="4544" ht="26.25" customHeight="1" thickBot="1" x14ac:dyDescent="0.25"/>
    <row r="4545" ht="26.25" customHeight="1" thickBot="1" x14ac:dyDescent="0.25"/>
    <row r="4546" ht="26.25" customHeight="1" thickBot="1" x14ac:dyDescent="0.25"/>
    <row r="4547" ht="26.25" customHeight="1" thickBot="1" x14ac:dyDescent="0.25"/>
    <row r="4548" ht="26.25" customHeight="1" thickBot="1" x14ac:dyDescent="0.25"/>
    <row r="4549" ht="26.25" customHeight="1" thickBot="1" x14ac:dyDescent="0.25"/>
    <row r="4550" ht="26.25" customHeight="1" thickBot="1" x14ac:dyDescent="0.25"/>
    <row r="4551" ht="26.25" customHeight="1" thickBot="1" x14ac:dyDescent="0.25"/>
    <row r="4552" ht="26.25" customHeight="1" thickBot="1" x14ac:dyDescent="0.25"/>
    <row r="4553" ht="26.25" customHeight="1" thickBot="1" x14ac:dyDescent="0.25"/>
    <row r="4554" ht="26.25" customHeight="1" thickBot="1" x14ac:dyDescent="0.25"/>
    <row r="4555" ht="26.25" customHeight="1" thickBot="1" x14ac:dyDescent="0.25"/>
    <row r="4556" ht="26.25" customHeight="1" thickBot="1" x14ac:dyDescent="0.25"/>
    <row r="4557" ht="26.25" customHeight="1" thickBot="1" x14ac:dyDescent="0.25"/>
    <row r="4558" ht="26.25" customHeight="1" thickBot="1" x14ac:dyDescent="0.25"/>
    <row r="4559" ht="26.25" customHeight="1" thickBot="1" x14ac:dyDescent="0.25"/>
    <row r="4560" ht="26.25" customHeight="1" thickBot="1" x14ac:dyDescent="0.25"/>
    <row r="4561" ht="26.25" customHeight="1" thickBot="1" x14ac:dyDescent="0.25"/>
    <row r="4562" ht="26.25" customHeight="1" thickBot="1" x14ac:dyDescent="0.25"/>
    <row r="4563" ht="26.25" customHeight="1" thickBot="1" x14ac:dyDescent="0.25"/>
    <row r="4564" ht="26.25" customHeight="1" thickBot="1" x14ac:dyDescent="0.25"/>
    <row r="4565" ht="26.25" customHeight="1" thickBot="1" x14ac:dyDescent="0.25"/>
    <row r="4566" ht="26.25" customHeight="1" thickBot="1" x14ac:dyDescent="0.25"/>
    <row r="4567" ht="26.25" customHeight="1" thickBot="1" x14ac:dyDescent="0.25"/>
    <row r="4568" ht="26.25" customHeight="1" thickBot="1" x14ac:dyDescent="0.25"/>
    <row r="4569" ht="26.25" customHeight="1" thickBot="1" x14ac:dyDescent="0.25"/>
    <row r="4570" ht="26.25" customHeight="1" thickBot="1" x14ac:dyDescent="0.25"/>
    <row r="4571" ht="26.25" customHeight="1" thickBot="1" x14ac:dyDescent="0.25"/>
    <row r="4572" ht="26.25" customHeight="1" thickBot="1" x14ac:dyDescent="0.25"/>
    <row r="4573" ht="26.25" customHeight="1" thickBot="1" x14ac:dyDescent="0.25"/>
    <row r="4574" ht="26.25" customHeight="1" thickBot="1" x14ac:dyDescent="0.25"/>
    <row r="4575" ht="26.25" customHeight="1" thickBot="1" x14ac:dyDescent="0.25"/>
    <row r="4576" ht="26.25" customHeight="1" thickBot="1" x14ac:dyDescent="0.25"/>
    <row r="4577" ht="26.25" customHeight="1" thickBot="1" x14ac:dyDescent="0.25"/>
    <row r="4578" ht="26.25" customHeight="1" thickBot="1" x14ac:dyDescent="0.25"/>
    <row r="4579" ht="26.25" customHeight="1" thickBot="1" x14ac:dyDescent="0.25"/>
    <row r="4580" ht="26.25" customHeight="1" thickBot="1" x14ac:dyDescent="0.25"/>
    <row r="4581" ht="26.25" customHeight="1" thickBot="1" x14ac:dyDescent="0.25"/>
    <row r="4582" ht="26.25" customHeight="1" thickBot="1" x14ac:dyDescent="0.25"/>
    <row r="4583" ht="26.25" customHeight="1" thickBot="1" x14ac:dyDescent="0.25"/>
    <row r="4584" ht="26.25" customHeight="1" thickBot="1" x14ac:dyDescent="0.25"/>
    <row r="4585" ht="26.25" customHeight="1" thickBot="1" x14ac:dyDescent="0.25"/>
    <row r="4586" ht="26.25" customHeight="1" thickBot="1" x14ac:dyDescent="0.25"/>
    <row r="4587" ht="26.25" customHeight="1" thickBot="1" x14ac:dyDescent="0.25"/>
    <row r="4588" ht="26.25" customHeight="1" thickBot="1" x14ac:dyDescent="0.25"/>
    <row r="4589" ht="26.25" customHeight="1" thickBot="1" x14ac:dyDescent="0.25"/>
    <row r="4590" ht="26.25" customHeight="1" thickBot="1" x14ac:dyDescent="0.25"/>
    <row r="4591" ht="26.25" customHeight="1" thickBot="1" x14ac:dyDescent="0.25"/>
    <row r="4592" ht="26.25" customHeight="1" thickBot="1" x14ac:dyDescent="0.25"/>
    <row r="4593" ht="26.25" customHeight="1" thickBot="1" x14ac:dyDescent="0.25"/>
    <row r="4594" ht="26.25" customHeight="1" thickBot="1" x14ac:dyDescent="0.25"/>
    <row r="4595" ht="26.25" customHeight="1" thickBot="1" x14ac:dyDescent="0.25"/>
    <row r="4596" ht="26.25" customHeight="1" thickBot="1" x14ac:dyDescent="0.25"/>
    <row r="4597" ht="26.25" customHeight="1" thickBot="1" x14ac:dyDescent="0.25"/>
    <row r="4598" ht="26.25" customHeight="1" thickBot="1" x14ac:dyDescent="0.25"/>
    <row r="4599" ht="26.25" customHeight="1" thickBot="1" x14ac:dyDescent="0.25"/>
    <row r="4600" ht="26.25" customHeight="1" thickBot="1" x14ac:dyDescent="0.25"/>
    <row r="4601" ht="26.25" customHeight="1" thickBot="1" x14ac:dyDescent="0.25"/>
    <row r="4602" ht="26.25" customHeight="1" thickBot="1" x14ac:dyDescent="0.25"/>
    <row r="4603" ht="26.25" customHeight="1" thickBot="1" x14ac:dyDescent="0.25"/>
    <row r="4604" ht="26.25" customHeight="1" thickBot="1" x14ac:dyDescent="0.25"/>
    <row r="4605" ht="26.25" customHeight="1" thickBot="1" x14ac:dyDescent="0.25"/>
    <row r="4606" ht="26.25" customHeight="1" thickBot="1" x14ac:dyDescent="0.25"/>
    <row r="4607" ht="26.25" customHeight="1" thickBot="1" x14ac:dyDescent="0.25"/>
    <row r="4608" ht="26.25" customHeight="1" thickBot="1" x14ac:dyDescent="0.25"/>
    <row r="4609" ht="26.25" customHeight="1" thickBot="1" x14ac:dyDescent="0.25"/>
    <row r="4610" ht="26.25" customHeight="1" thickBot="1" x14ac:dyDescent="0.25"/>
    <row r="4611" ht="26.25" customHeight="1" thickBot="1" x14ac:dyDescent="0.25"/>
    <row r="4612" ht="26.25" customHeight="1" thickBot="1" x14ac:dyDescent="0.25"/>
    <row r="4613" ht="26.25" customHeight="1" thickBot="1" x14ac:dyDescent="0.25"/>
    <row r="4614" ht="26.25" customHeight="1" thickBot="1" x14ac:dyDescent="0.25"/>
    <row r="4615" ht="26.25" customHeight="1" thickBot="1" x14ac:dyDescent="0.25"/>
    <row r="4616" ht="26.25" customHeight="1" thickBot="1" x14ac:dyDescent="0.25"/>
    <row r="4617" ht="26.25" customHeight="1" thickBot="1" x14ac:dyDescent="0.25"/>
    <row r="4618" ht="26.25" customHeight="1" thickBot="1" x14ac:dyDescent="0.25"/>
    <row r="4619" ht="26.25" customHeight="1" thickBot="1" x14ac:dyDescent="0.25"/>
    <row r="4620" ht="26.25" customHeight="1" thickBot="1" x14ac:dyDescent="0.25"/>
    <row r="4621" ht="26.25" customHeight="1" thickBot="1" x14ac:dyDescent="0.25"/>
    <row r="4622" ht="26.25" customHeight="1" thickBot="1" x14ac:dyDescent="0.25"/>
    <row r="4623" ht="26.25" customHeight="1" thickBot="1" x14ac:dyDescent="0.25"/>
    <row r="4624" ht="26.25" customHeight="1" thickBot="1" x14ac:dyDescent="0.25"/>
    <row r="4625" ht="26.25" customHeight="1" thickBot="1" x14ac:dyDescent="0.25"/>
    <row r="4626" ht="26.25" customHeight="1" thickBot="1" x14ac:dyDescent="0.25"/>
    <row r="4627" ht="26.25" customHeight="1" thickBot="1" x14ac:dyDescent="0.25"/>
    <row r="4628" ht="26.25" customHeight="1" thickBot="1" x14ac:dyDescent="0.25"/>
    <row r="4629" ht="26.25" customHeight="1" thickBot="1" x14ac:dyDescent="0.25"/>
    <row r="4630" ht="26.25" customHeight="1" thickBot="1" x14ac:dyDescent="0.25"/>
    <row r="4631" ht="26.25" customHeight="1" thickBot="1" x14ac:dyDescent="0.25"/>
    <row r="4632" ht="26.25" customHeight="1" thickBot="1" x14ac:dyDescent="0.25"/>
    <row r="4633" ht="26.25" customHeight="1" thickBot="1" x14ac:dyDescent="0.25"/>
    <row r="4634" ht="26.25" customHeight="1" thickBot="1" x14ac:dyDescent="0.25"/>
    <row r="4635" ht="26.25" customHeight="1" thickBot="1" x14ac:dyDescent="0.25"/>
    <row r="4636" ht="26.25" customHeight="1" thickBot="1" x14ac:dyDescent="0.25"/>
    <row r="4637" ht="26.25" customHeight="1" thickBot="1" x14ac:dyDescent="0.25"/>
    <row r="4638" ht="26.25" customHeight="1" thickBot="1" x14ac:dyDescent="0.25"/>
    <row r="4639" ht="26.25" customHeight="1" thickBot="1" x14ac:dyDescent="0.25"/>
    <row r="4640" ht="26.25" customHeight="1" thickBot="1" x14ac:dyDescent="0.25"/>
    <row r="4641" ht="26.25" customHeight="1" thickBot="1" x14ac:dyDescent="0.25"/>
    <row r="4642" ht="26.25" customHeight="1" thickBot="1" x14ac:dyDescent="0.25"/>
    <row r="4643" ht="26.25" customHeight="1" thickBot="1" x14ac:dyDescent="0.25"/>
    <row r="4644" ht="26.25" customHeight="1" thickBot="1" x14ac:dyDescent="0.25"/>
    <row r="4645" ht="26.25" customHeight="1" thickBot="1" x14ac:dyDescent="0.25"/>
    <row r="4646" ht="26.25" customHeight="1" thickBot="1" x14ac:dyDescent="0.25"/>
    <row r="4647" ht="26.25" customHeight="1" thickBot="1" x14ac:dyDescent="0.25"/>
    <row r="4648" ht="26.25" customHeight="1" thickBot="1" x14ac:dyDescent="0.25"/>
    <row r="4649" ht="26.25" customHeight="1" thickBot="1" x14ac:dyDescent="0.25"/>
    <row r="4650" ht="26.25" customHeight="1" thickBot="1" x14ac:dyDescent="0.25"/>
    <row r="4651" ht="26.25" customHeight="1" thickBot="1" x14ac:dyDescent="0.25"/>
    <row r="4652" ht="26.25" customHeight="1" thickBot="1" x14ac:dyDescent="0.25"/>
    <row r="4653" ht="26.25" customHeight="1" thickBot="1" x14ac:dyDescent="0.25"/>
    <row r="4654" ht="26.25" customHeight="1" thickBot="1" x14ac:dyDescent="0.25"/>
    <row r="4655" ht="26.25" customHeight="1" thickBot="1" x14ac:dyDescent="0.25"/>
    <row r="4656" ht="26.25" customHeight="1" thickBot="1" x14ac:dyDescent="0.25"/>
    <row r="4657" ht="26.25" customHeight="1" thickBot="1" x14ac:dyDescent="0.25"/>
    <row r="4658" ht="26.25" customHeight="1" thickBot="1" x14ac:dyDescent="0.25"/>
    <row r="4659" ht="26.25" customHeight="1" thickBot="1" x14ac:dyDescent="0.25"/>
    <row r="4660" ht="26.25" customHeight="1" thickBot="1" x14ac:dyDescent="0.25"/>
    <row r="4661" ht="26.25" customHeight="1" thickBot="1" x14ac:dyDescent="0.25"/>
    <row r="4662" ht="26.25" customHeight="1" thickBot="1" x14ac:dyDescent="0.25"/>
    <row r="4663" ht="26.25" customHeight="1" thickBot="1" x14ac:dyDescent="0.25"/>
    <row r="4664" ht="26.25" customHeight="1" thickBot="1" x14ac:dyDescent="0.25"/>
    <row r="4665" ht="26.25" customHeight="1" thickBot="1" x14ac:dyDescent="0.25"/>
    <row r="4666" ht="26.25" customHeight="1" thickBot="1" x14ac:dyDescent="0.25"/>
    <row r="4667" ht="26.25" customHeight="1" thickBot="1" x14ac:dyDescent="0.25"/>
    <row r="4668" ht="26.25" customHeight="1" thickBot="1" x14ac:dyDescent="0.25"/>
    <row r="4669" ht="26.25" customHeight="1" thickBot="1" x14ac:dyDescent="0.25"/>
    <row r="4670" ht="26.25" customHeight="1" thickBot="1" x14ac:dyDescent="0.25"/>
    <row r="4671" ht="26.25" customHeight="1" thickBot="1" x14ac:dyDescent="0.25"/>
    <row r="4672" ht="26.25" customHeight="1" thickBot="1" x14ac:dyDescent="0.25"/>
    <row r="4673" ht="26.25" customHeight="1" thickBot="1" x14ac:dyDescent="0.25"/>
    <row r="4674" ht="26.25" customHeight="1" thickBot="1" x14ac:dyDescent="0.25"/>
    <row r="4675" ht="26.25" customHeight="1" thickBot="1" x14ac:dyDescent="0.25"/>
    <row r="4676" ht="26.25" customHeight="1" thickBot="1" x14ac:dyDescent="0.25"/>
    <row r="4677" ht="26.25" customHeight="1" thickBot="1" x14ac:dyDescent="0.25"/>
    <row r="4678" ht="26.25" customHeight="1" thickBot="1" x14ac:dyDescent="0.25"/>
    <row r="4679" ht="26.25" customHeight="1" thickBot="1" x14ac:dyDescent="0.25"/>
    <row r="4680" ht="26.25" customHeight="1" thickBot="1" x14ac:dyDescent="0.25"/>
    <row r="4681" ht="26.25" customHeight="1" thickBot="1" x14ac:dyDescent="0.25"/>
    <row r="4682" ht="26.25" customHeight="1" thickBot="1" x14ac:dyDescent="0.25"/>
    <row r="4683" ht="26.25" customHeight="1" thickBot="1" x14ac:dyDescent="0.25"/>
    <row r="4684" ht="26.25" customHeight="1" thickBot="1" x14ac:dyDescent="0.25"/>
    <row r="4685" ht="26.25" customHeight="1" thickBot="1" x14ac:dyDescent="0.25"/>
    <row r="4686" ht="26.25" customHeight="1" thickBot="1" x14ac:dyDescent="0.25"/>
    <row r="4687" ht="26.25" customHeight="1" thickBot="1" x14ac:dyDescent="0.25"/>
    <row r="4688" ht="26.25" customHeight="1" thickBot="1" x14ac:dyDescent="0.25"/>
    <row r="4689" ht="26.25" customHeight="1" thickBot="1" x14ac:dyDescent="0.25"/>
    <row r="4690" ht="26.25" customHeight="1" thickBot="1" x14ac:dyDescent="0.25"/>
    <row r="4691" ht="26.25" customHeight="1" thickBot="1" x14ac:dyDescent="0.25"/>
    <row r="4692" ht="26.25" customHeight="1" thickBot="1" x14ac:dyDescent="0.25"/>
    <row r="4693" ht="26.25" customHeight="1" thickBot="1" x14ac:dyDescent="0.25"/>
    <row r="4694" ht="26.25" customHeight="1" thickBot="1" x14ac:dyDescent="0.25"/>
    <row r="4695" ht="26.25" customHeight="1" thickBot="1" x14ac:dyDescent="0.25"/>
    <row r="4696" ht="26.25" customHeight="1" thickBot="1" x14ac:dyDescent="0.25"/>
    <row r="4697" ht="26.25" customHeight="1" thickBot="1" x14ac:dyDescent="0.25"/>
    <row r="4698" ht="26.25" customHeight="1" thickBot="1" x14ac:dyDescent="0.25"/>
    <row r="4699" ht="26.25" customHeight="1" thickBot="1" x14ac:dyDescent="0.25"/>
    <row r="4700" ht="26.25" customHeight="1" thickBot="1" x14ac:dyDescent="0.25"/>
    <row r="4701" ht="26.25" customHeight="1" thickBot="1" x14ac:dyDescent="0.25"/>
    <row r="4702" ht="26.25" customHeight="1" thickBot="1" x14ac:dyDescent="0.25"/>
    <row r="4703" ht="26.25" customHeight="1" thickBot="1" x14ac:dyDescent="0.25"/>
    <row r="4704" ht="26.25" customHeight="1" thickBot="1" x14ac:dyDescent="0.25"/>
    <row r="4705" ht="26.25" customHeight="1" thickBot="1" x14ac:dyDescent="0.25"/>
    <row r="4706" ht="26.25" customHeight="1" thickBot="1" x14ac:dyDescent="0.25"/>
    <row r="4707" ht="26.25" customHeight="1" thickBot="1" x14ac:dyDescent="0.25"/>
    <row r="4708" ht="26.25" customHeight="1" thickBot="1" x14ac:dyDescent="0.25"/>
    <row r="4709" ht="26.25" customHeight="1" thickBot="1" x14ac:dyDescent="0.25"/>
    <row r="4710" ht="26.25" customHeight="1" thickBot="1" x14ac:dyDescent="0.25"/>
    <row r="4711" ht="26.25" customHeight="1" thickBot="1" x14ac:dyDescent="0.25"/>
    <row r="4712" ht="26.25" customHeight="1" thickBot="1" x14ac:dyDescent="0.25"/>
    <row r="4713" ht="26.25" customHeight="1" thickBot="1" x14ac:dyDescent="0.25"/>
    <row r="4714" ht="26.25" customHeight="1" thickBot="1" x14ac:dyDescent="0.25"/>
    <row r="4715" ht="26.25" customHeight="1" thickBot="1" x14ac:dyDescent="0.25"/>
    <row r="4716" ht="26.25" customHeight="1" thickBot="1" x14ac:dyDescent="0.25"/>
    <row r="4717" ht="26.25" customHeight="1" thickBot="1" x14ac:dyDescent="0.25"/>
    <row r="4718" ht="26.25" customHeight="1" thickBot="1" x14ac:dyDescent="0.25"/>
    <row r="4719" ht="26.25" customHeight="1" thickBot="1" x14ac:dyDescent="0.25"/>
    <row r="4720" ht="26.25" customHeight="1" thickBot="1" x14ac:dyDescent="0.25"/>
    <row r="4721" ht="26.25" customHeight="1" thickBot="1" x14ac:dyDescent="0.25"/>
    <row r="4722" ht="26.25" customHeight="1" thickBot="1" x14ac:dyDescent="0.25"/>
    <row r="4723" ht="26.25" customHeight="1" thickBot="1" x14ac:dyDescent="0.25"/>
    <row r="4724" ht="26.25" customHeight="1" thickBot="1" x14ac:dyDescent="0.25"/>
    <row r="4725" ht="26.25" customHeight="1" thickBot="1" x14ac:dyDescent="0.25"/>
    <row r="4726" ht="26.25" customHeight="1" thickBot="1" x14ac:dyDescent="0.25"/>
    <row r="4727" ht="26.25" customHeight="1" thickBot="1" x14ac:dyDescent="0.25"/>
    <row r="4728" ht="26.25" customHeight="1" thickBot="1" x14ac:dyDescent="0.25"/>
    <row r="4729" ht="26.25" customHeight="1" thickBot="1" x14ac:dyDescent="0.25"/>
    <row r="4730" ht="26.25" customHeight="1" thickBot="1" x14ac:dyDescent="0.25"/>
    <row r="4731" ht="26.25" customHeight="1" thickBot="1" x14ac:dyDescent="0.25"/>
    <row r="4732" ht="26.25" customHeight="1" thickBot="1" x14ac:dyDescent="0.25"/>
    <row r="4733" ht="26.25" customHeight="1" thickBot="1" x14ac:dyDescent="0.25"/>
    <row r="4734" ht="26.25" customHeight="1" thickBot="1" x14ac:dyDescent="0.25"/>
    <row r="4735" ht="26.25" customHeight="1" thickBot="1" x14ac:dyDescent="0.25"/>
    <row r="4736" ht="26.25" customHeight="1" thickBot="1" x14ac:dyDescent="0.25"/>
    <row r="4737" ht="26.25" customHeight="1" thickBot="1" x14ac:dyDescent="0.25"/>
    <row r="4738" ht="26.25" customHeight="1" thickBot="1" x14ac:dyDescent="0.25"/>
    <row r="4739" ht="26.25" customHeight="1" thickBot="1" x14ac:dyDescent="0.25"/>
    <row r="4740" ht="26.25" customHeight="1" thickBot="1" x14ac:dyDescent="0.25"/>
    <row r="4741" ht="26.25" customHeight="1" thickBot="1" x14ac:dyDescent="0.25"/>
    <row r="4742" ht="26.25" customHeight="1" thickBot="1" x14ac:dyDescent="0.25"/>
    <row r="4743" ht="26.25" customHeight="1" thickBot="1" x14ac:dyDescent="0.25"/>
    <row r="4744" ht="26.25" customHeight="1" thickBot="1" x14ac:dyDescent="0.25"/>
    <row r="4745" ht="26.25" customHeight="1" thickBot="1" x14ac:dyDescent="0.25"/>
    <row r="4746" ht="26.25" customHeight="1" thickBot="1" x14ac:dyDescent="0.25"/>
    <row r="4747" ht="26.25" customHeight="1" thickBot="1" x14ac:dyDescent="0.25"/>
    <row r="4748" ht="26.25" customHeight="1" thickBot="1" x14ac:dyDescent="0.25"/>
    <row r="4749" ht="26.25" customHeight="1" thickBot="1" x14ac:dyDescent="0.25"/>
    <row r="4750" ht="26.25" customHeight="1" thickBot="1" x14ac:dyDescent="0.25"/>
    <row r="4751" ht="26.25" customHeight="1" thickBot="1" x14ac:dyDescent="0.25"/>
    <row r="4752" ht="26.25" customHeight="1" thickBot="1" x14ac:dyDescent="0.25"/>
    <row r="4753" ht="26.25" customHeight="1" thickBot="1" x14ac:dyDescent="0.25"/>
    <row r="4754" ht="26.25" customHeight="1" thickBot="1" x14ac:dyDescent="0.25"/>
    <row r="4755" ht="26.25" customHeight="1" thickBot="1" x14ac:dyDescent="0.25"/>
    <row r="4756" ht="26.25" customHeight="1" thickBot="1" x14ac:dyDescent="0.25"/>
    <row r="4757" ht="26.25" customHeight="1" thickBot="1" x14ac:dyDescent="0.25"/>
    <row r="4758" ht="26.25" customHeight="1" thickBot="1" x14ac:dyDescent="0.25"/>
    <row r="4759" ht="26.25" customHeight="1" thickBot="1" x14ac:dyDescent="0.25"/>
    <row r="4760" ht="26.25" customHeight="1" thickBot="1" x14ac:dyDescent="0.25"/>
    <row r="4761" ht="26.25" customHeight="1" thickBot="1" x14ac:dyDescent="0.25"/>
    <row r="4762" ht="26.25" customHeight="1" thickBot="1" x14ac:dyDescent="0.25"/>
    <row r="4763" ht="26.25" customHeight="1" thickBot="1" x14ac:dyDescent="0.25"/>
    <row r="4764" ht="26.25" customHeight="1" thickBot="1" x14ac:dyDescent="0.25"/>
    <row r="4765" ht="26.25" customHeight="1" thickBot="1" x14ac:dyDescent="0.25"/>
    <row r="4766" ht="26.25" customHeight="1" thickBot="1" x14ac:dyDescent="0.25"/>
    <row r="4767" ht="26.25" customHeight="1" thickBot="1" x14ac:dyDescent="0.25"/>
    <row r="4768" ht="26.25" customHeight="1" thickBot="1" x14ac:dyDescent="0.25"/>
    <row r="4769" ht="26.25" customHeight="1" thickBot="1" x14ac:dyDescent="0.25"/>
    <row r="4770" ht="26.25" customHeight="1" thickBot="1" x14ac:dyDescent="0.25"/>
    <row r="4771" ht="26.25" customHeight="1" thickBot="1" x14ac:dyDescent="0.25"/>
    <row r="4772" ht="26.25" customHeight="1" thickBot="1" x14ac:dyDescent="0.25"/>
    <row r="4773" ht="26.25" customHeight="1" thickBot="1" x14ac:dyDescent="0.25"/>
    <row r="4774" ht="26.25" customHeight="1" thickBot="1" x14ac:dyDescent="0.25"/>
    <row r="4775" ht="26.25" customHeight="1" thickBot="1" x14ac:dyDescent="0.25"/>
    <row r="4776" ht="26.25" customHeight="1" thickBot="1" x14ac:dyDescent="0.25"/>
    <row r="4777" ht="26.25" customHeight="1" thickBot="1" x14ac:dyDescent="0.25"/>
    <row r="4778" ht="26.25" customHeight="1" thickBot="1" x14ac:dyDescent="0.25"/>
    <row r="4779" ht="26.25" customHeight="1" thickBot="1" x14ac:dyDescent="0.25"/>
    <row r="4780" ht="26.25" customHeight="1" thickBot="1" x14ac:dyDescent="0.25"/>
    <row r="4781" ht="26.25" customHeight="1" thickBot="1" x14ac:dyDescent="0.25"/>
    <row r="4782" ht="26.25" customHeight="1" thickBot="1" x14ac:dyDescent="0.25"/>
    <row r="4783" ht="26.25" customHeight="1" thickBot="1" x14ac:dyDescent="0.25"/>
    <row r="4784" ht="26.25" customHeight="1" thickBot="1" x14ac:dyDescent="0.25"/>
    <row r="4785" ht="26.25" customHeight="1" thickBot="1" x14ac:dyDescent="0.25"/>
    <row r="4786" ht="26.25" customHeight="1" thickBot="1" x14ac:dyDescent="0.25"/>
    <row r="4787" ht="26.25" customHeight="1" thickBot="1" x14ac:dyDescent="0.25"/>
    <row r="4788" ht="26.25" customHeight="1" thickBot="1" x14ac:dyDescent="0.25"/>
    <row r="4789" ht="26.25" customHeight="1" thickBot="1" x14ac:dyDescent="0.25"/>
    <row r="4790" ht="26.25" customHeight="1" thickBot="1" x14ac:dyDescent="0.25"/>
    <row r="4791" ht="26.25" customHeight="1" thickBot="1" x14ac:dyDescent="0.25"/>
    <row r="4792" ht="26.25" customHeight="1" thickBot="1" x14ac:dyDescent="0.25"/>
    <row r="4793" ht="26.25" customHeight="1" thickBot="1" x14ac:dyDescent="0.25"/>
    <row r="4794" ht="26.25" customHeight="1" thickBot="1" x14ac:dyDescent="0.25"/>
    <row r="4795" ht="26.25" customHeight="1" thickBot="1" x14ac:dyDescent="0.25"/>
    <row r="4796" ht="26.25" customHeight="1" thickBot="1" x14ac:dyDescent="0.25"/>
    <row r="4797" ht="26.25" customHeight="1" thickBot="1" x14ac:dyDescent="0.25"/>
    <row r="4798" ht="26.25" customHeight="1" thickBot="1" x14ac:dyDescent="0.25"/>
    <row r="4799" ht="26.25" customHeight="1" thickBot="1" x14ac:dyDescent="0.25"/>
    <row r="4800" ht="26.25" customHeight="1" thickBot="1" x14ac:dyDescent="0.25"/>
    <row r="4801" ht="26.25" customHeight="1" thickBot="1" x14ac:dyDescent="0.25"/>
    <row r="4802" ht="26.25" customHeight="1" thickBot="1" x14ac:dyDescent="0.25"/>
    <row r="4803" ht="26.25" customHeight="1" thickBot="1" x14ac:dyDescent="0.25"/>
    <row r="4804" ht="26.25" customHeight="1" thickBot="1" x14ac:dyDescent="0.25"/>
    <row r="4805" ht="26.25" customHeight="1" thickBot="1" x14ac:dyDescent="0.25"/>
    <row r="4806" ht="26.25" customHeight="1" thickBot="1" x14ac:dyDescent="0.25"/>
    <row r="4807" ht="26.25" customHeight="1" thickBot="1" x14ac:dyDescent="0.25"/>
    <row r="4808" ht="26.25" customHeight="1" thickBot="1" x14ac:dyDescent="0.25"/>
    <row r="4809" ht="26.25" customHeight="1" thickBot="1" x14ac:dyDescent="0.25"/>
    <row r="4810" ht="26.25" customHeight="1" thickBot="1" x14ac:dyDescent="0.25"/>
    <row r="4811" ht="26.25" customHeight="1" thickBot="1" x14ac:dyDescent="0.25"/>
    <row r="4812" ht="26.25" customHeight="1" thickBot="1" x14ac:dyDescent="0.25"/>
    <row r="4813" ht="26.25" customHeight="1" thickBot="1" x14ac:dyDescent="0.25"/>
    <row r="4814" ht="26.25" customHeight="1" thickBot="1" x14ac:dyDescent="0.25"/>
    <row r="4815" ht="26.25" customHeight="1" thickBot="1" x14ac:dyDescent="0.25"/>
    <row r="4816" ht="26.25" customHeight="1" thickBot="1" x14ac:dyDescent="0.25"/>
    <row r="4817" ht="26.25" customHeight="1" thickBot="1" x14ac:dyDescent="0.25"/>
    <row r="4818" ht="26.25" customHeight="1" thickBot="1" x14ac:dyDescent="0.25"/>
    <row r="4819" ht="26.25" customHeight="1" thickBot="1" x14ac:dyDescent="0.25"/>
    <row r="4820" ht="26.25" customHeight="1" thickBot="1" x14ac:dyDescent="0.25"/>
    <row r="4821" ht="26.25" customHeight="1" thickBot="1" x14ac:dyDescent="0.25"/>
    <row r="4822" ht="26.25" customHeight="1" thickBot="1" x14ac:dyDescent="0.25"/>
    <row r="4823" ht="26.25" customHeight="1" thickBot="1" x14ac:dyDescent="0.25"/>
    <row r="4824" ht="26.25" customHeight="1" thickBot="1" x14ac:dyDescent="0.25"/>
    <row r="4825" ht="26.25" customHeight="1" thickBot="1" x14ac:dyDescent="0.25"/>
    <row r="4826" ht="26.25" customHeight="1" thickBot="1" x14ac:dyDescent="0.25"/>
    <row r="4827" ht="26.25" customHeight="1" thickBot="1" x14ac:dyDescent="0.25"/>
    <row r="4828" ht="26.25" customHeight="1" thickBot="1" x14ac:dyDescent="0.25"/>
    <row r="4829" ht="26.25" customHeight="1" thickBot="1" x14ac:dyDescent="0.25"/>
    <row r="4830" ht="26.25" customHeight="1" thickBot="1" x14ac:dyDescent="0.25"/>
    <row r="4831" ht="26.25" customHeight="1" thickBot="1" x14ac:dyDescent="0.25"/>
    <row r="4832" ht="26.25" customHeight="1" thickBot="1" x14ac:dyDescent="0.25"/>
    <row r="4833" ht="26.25" customHeight="1" thickBot="1" x14ac:dyDescent="0.25"/>
    <row r="4834" ht="26.25" customHeight="1" thickBot="1" x14ac:dyDescent="0.25"/>
    <row r="4835" ht="26.25" customHeight="1" thickBot="1" x14ac:dyDescent="0.25"/>
    <row r="4836" ht="26.25" customHeight="1" thickBot="1" x14ac:dyDescent="0.25"/>
    <row r="4837" ht="26.25" customHeight="1" thickBot="1" x14ac:dyDescent="0.25"/>
    <row r="4838" ht="26.25" customHeight="1" thickBot="1" x14ac:dyDescent="0.25"/>
    <row r="4839" ht="26.25" customHeight="1" thickBot="1" x14ac:dyDescent="0.25"/>
    <row r="4840" ht="26.25" customHeight="1" thickBot="1" x14ac:dyDescent="0.25"/>
    <row r="4841" ht="26.25" customHeight="1" thickBot="1" x14ac:dyDescent="0.25"/>
    <row r="4842" ht="26.25" customHeight="1" thickBot="1" x14ac:dyDescent="0.25"/>
    <row r="4843" ht="26.25" customHeight="1" thickBot="1" x14ac:dyDescent="0.25"/>
    <row r="4844" ht="26.25" customHeight="1" thickBot="1" x14ac:dyDescent="0.25"/>
    <row r="4845" ht="26.25" customHeight="1" thickBot="1" x14ac:dyDescent="0.25"/>
    <row r="4846" ht="26.25" customHeight="1" thickBot="1" x14ac:dyDescent="0.25"/>
    <row r="4847" ht="26.25" customHeight="1" thickBot="1" x14ac:dyDescent="0.25"/>
    <row r="4848" ht="26.25" customHeight="1" thickBot="1" x14ac:dyDescent="0.25"/>
    <row r="4849" ht="26.25" customHeight="1" thickBot="1" x14ac:dyDescent="0.25"/>
    <row r="4850" ht="26.25" customHeight="1" thickBot="1" x14ac:dyDescent="0.25"/>
    <row r="4851" ht="26.25" customHeight="1" thickBot="1" x14ac:dyDescent="0.25"/>
    <row r="4852" ht="26.25" customHeight="1" thickBot="1" x14ac:dyDescent="0.25"/>
    <row r="4853" ht="26.25" customHeight="1" thickBot="1" x14ac:dyDescent="0.25"/>
    <row r="4854" ht="26.25" customHeight="1" thickBot="1" x14ac:dyDescent="0.25"/>
    <row r="4855" ht="26.25" customHeight="1" thickBot="1" x14ac:dyDescent="0.25"/>
    <row r="4856" ht="26.25" customHeight="1" thickBot="1" x14ac:dyDescent="0.25"/>
    <row r="4857" ht="26.25" customHeight="1" thickBot="1" x14ac:dyDescent="0.25"/>
    <row r="4858" ht="26.25" customHeight="1" thickBot="1" x14ac:dyDescent="0.25"/>
    <row r="4859" ht="26.25" customHeight="1" thickBot="1" x14ac:dyDescent="0.25"/>
    <row r="4860" ht="26.25" customHeight="1" thickBot="1" x14ac:dyDescent="0.25"/>
    <row r="4861" ht="26.25" customHeight="1" thickBot="1" x14ac:dyDescent="0.25"/>
    <row r="4862" ht="26.25" customHeight="1" thickBot="1" x14ac:dyDescent="0.25"/>
    <row r="4863" ht="26.25" customHeight="1" thickBot="1" x14ac:dyDescent="0.25"/>
    <row r="4864" ht="26.25" customHeight="1" thickBot="1" x14ac:dyDescent="0.25"/>
    <row r="4865" ht="26.25" customHeight="1" thickBot="1" x14ac:dyDescent="0.25"/>
    <row r="4866" ht="26.25" customHeight="1" thickBot="1" x14ac:dyDescent="0.25"/>
    <row r="4867" ht="26.25" customHeight="1" thickBot="1" x14ac:dyDescent="0.25"/>
    <row r="4868" ht="26.25" customHeight="1" thickBot="1" x14ac:dyDescent="0.25"/>
    <row r="4869" ht="26.25" customHeight="1" thickBot="1" x14ac:dyDescent="0.25"/>
    <row r="4870" ht="26.25" customHeight="1" thickBot="1" x14ac:dyDescent="0.25"/>
    <row r="4871" ht="26.25" customHeight="1" thickBot="1" x14ac:dyDescent="0.25"/>
    <row r="4872" ht="26.25" customHeight="1" thickBot="1" x14ac:dyDescent="0.25"/>
    <row r="4873" ht="26.25" customHeight="1" thickBot="1" x14ac:dyDescent="0.25"/>
    <row r="4874" ht="26.25" customHeight="1" thickBot="1" x14ac:dyDescent="0.25"/>
    <row r="4875" ht="26.25" customHeight="1" thickBot="1" x14ac:dyDescent="0.25"/>
    <row r="4876" ht="26.25" customHeight="1" thickBot="1" x14ac:dyDescent="0.25"/>
    <row r="4877" ht="26.25" customHeight="1" thickBot="1" x14ac:dyDescent="0.25"/>
    <row r="4878" ht="26.25" customHeight="1" thickBot="1" x14ac:dyDescent="0.25"/>
    <row r="4879" ht="26.25" customHeight="1" thickBot="1" x14ac:dyDescent="0.25"/>
    <row r="4880" ht="26.25" customHeight="1" thickBot="1" x14ac:dyDescent="0.25"/>
    <row r="4881" ht="26.25" customHeight="1" thickBot="1" x14ac:dyDescent="0.25"/>
    <row r="4882" ht="26.25" customHeight="1" thickBot="1" x14ac:dyDescent="0.25"/>
    <row r="4883" ht="26.25" customHeight="1" thickBot="1" x14ac:dyDescent="0.25"/>
    <row r="4884" ht="26.25" customHeight="1" thickBot="1" x14ac:dyDescent="0.25"/>
    <row r="4885" ht="26.25" customHeight="1" thickBot="1" x14ac:dyDescent="0.25"/>
    <row r="4886" ht="26.25" customHeight="1" thickBot="1" x14ac:dyDescent="0.25"/>
    <row r="4887" ht="26.25" customHeight="1" thickBot="1" x14ac:dyDescent="0.25"/>
    <row r="4888" ht="26.25" customHeight="1" thickBot="1" x14ac:dyDescent="0.25"/>
    <row r="4889" ht="26.25" customHeight="1" thickBot="1" x14ac:dyDescent="0.25"/>
    <row r="4890" ht="26.25" customHeight="1" thickBot="1" x14ac:dyDescent="0.25"/>
    <row r="4891" ht="26.25" customHeight="1" thickBot="1" x14ac:dyDescent="0.25"/>
    <row r="4892" ht="26.25" customHeight="1" thickBot="1" x14ac:dyDescent="0.25"/>
    <row r="4893" ht="26.25" customHeight="1" thickBot="1" x14ac:dyDescent="0.25"/>
    <row r="4894" ht="26.25" customHeight="1" thickBot="1" x14ac:dyDescent="0.25"/>
    <row r="4895" ht="26.25" customHeight="1" thickBot="1" x14ac:dyDescent="0.25"/>
    <row r="4896" ht="26.25" customHeight="1" thickBot="1" x14ac:dyDescent="0.25"/>
    <row r="4897" ht="26.25" customHeight="1" thickBot="1" x14ac:dyDescent="0.25"/>
    <row r="4898" ht="26.25" customHeight="1" thickBot="1" x14ac:dyDescent="0.25"/>
    <row r="4899" ht="26.25" customHeight="1" thickBot="1" x14ac:dyDescent="0.25"/>
    <row r="4900" ht="26.25" customHeight="1" thickBot="1" x14ac:dyDescent="0.25"/>
    <row r="4901" ht="26.25" customHeight="1" thickBot="1" x14ac:dyDescent="0.25"/>
    <row r="4902" ht="26.25" customHeight="1" thickBot="1" x14ac:dyDescent="0.25"/>
    <row r="4903" ht="26.25" customHeight="1" thickBot="1" x14ac:dyDescent="0.25"/>
    <row r="4904" ht="26.25" customHeight="1" thickBot="1" x14ac:dyDescent="0.25"/>
    <row r="4905" ht="26.25" customHeight="1" thickBot="1" x14ac:dyDescent="0.25"/>
    <row r="4906" ht="26.25" customHeight="1" thickBot="1" x14ac:dyDescent="0.25"/>
    <row r="4907" ht="26.25" customHeight="1" thickBot="1" x14ac:dyDescent="0.25"/>
    <row r="4908" ht="26.25" customHeight="1" thickBot="1" x14ac:dyDescent="0.25"/>
    <row r="4909" ht="26.25" customHeight="1" thickBot="1" x14ac:dyDescent="0.25"/>
    <row r="4910" ht="26.25" customHeight="1" thickBot="1" x14ac:dyDescent="0.25"/>
    <row r="4911" ht="26.25" customHeight="1" thickBot="1" x14ac:dyDescent="0.25"/>
    <row r="4912" ht="26.25" customHeight="1" thickBot="1" x14ac:dyDescent="0.25"/>
    <row r="4913" ht="26.25" customHeight="1" thickBot="1" x14ac:dyDescent="0.25"/>
    <row r="4914" ht="26.25" customHeight="1" thickBot="1" x14ac:dyDescent="0.25"/>
    <row r="4915" ht="26.25" customHeight="1" thickBot="1" x14ac:dyDescent="0.25"/>
    <row r="4916" ht="26.25" customHeight="1" thickBot="1" x14ac:dyDescent="0.25"/>
    <row r="4917" ht="26.25" customHeight="1" thickBot="1" x14ac:dyDescent="0.25"/>
    <row r="4918" ht="26.25" customHeight="1" thickBot="1" x14ac:dyDescent="0.25"/>
    <row r="4919" ht="26.25" customHeight="1" thickBot="1" x14ac:dyDescent="0.25"/>
    <row r="4920" ht="26.25" customHeight="1" thickBot="1" x14ac:dyDescent="0.25"/>
    <row r="4921" ht="26.25" customHeight="1" thickBot="1" x14ac:dyDescent="0.25"/>
    <row r="4922" ht="26.25" customHeight="1" thickBot="1" x14ac:dyDescent="0.25"/>
    <row r="4923" ht="26.25" customHeight="1" thickBot="1" x14ac:dyDescent="0.25"/>
    <row r="4924" ht="26.25" customHeight="1" thickBot="1" x14ac:dyDescent="0.25"/>
    <row r="4925" ht="26.25" customHeight="1" thickBot="1" x14ac:dyDescent="0.25"/>
    <row r="4926" ht="26.25" customHeight="1" thickBot="1" x14ac:dyDescent="0.25"/>
    <row r="4927" ht="26.25" customHeight="1" thickBot="1" x14ac:dyDescent="0.25"/>
    <row r="4928" ht="26.25" customHeight="1" thickBot="1" x14ac:dyDescent="0.25"/>
    <row r="4929" ht="26.25" customHeight="1" thickBot="1" x14ac:dyDescent="0.25"/>
    <row r="4930" ht="26.25" customHeight="1" thickBot="1" x14ac:dyDescent="0.25"/>
    <row r="4931" ht="26.25" customHeight="1" thickBot="1" x14ac:dyDescent="0.25"/>
    <row r="4932" ht="26.25" customHeight="1" thickBot="1" x14ac:dyDescent="0.25"/>
    <row r="4933" ht="26.25" customHeight="1" thickBot="1" x14ac:dyDescent="0.25"/>
    <row r="4934" ht="26.25" customHeight="1" thickBot="1" x14ac:dyDescent="0.25"/>
    <row r="4935" ht="26.25" customHeight="1" thickBot="1" x14ac:dyDescent="0.25"/>
    <row r="4936" ht="26.25" customHeight="1" thickBot="1" x14ac:dyDescent="0.25"/>
    <row r="4937" ht="26.25" customHeight="1" thickBot="1" x14ac:dyDescent="0.25"/>
    <row r="4938" ht="26.25" customHeight="1" thickBot="1" x14ac:dyDescent="0.25"/>
    <row r="4939" ht="26.25" customHeight="1" thickBot="1" x14ac:dyDescent="0.25"/>
    <row r="4940" ht="26.25" customHeight="1" thickBot="1" x14ac:dyDescent="0.25"/>
    <row r="4941" ht="26.25" customHeight="1" thickBot="1" x14ac:dyDescent="0.25"/>
    <row r="4942" ht="26.25" customHeight="1" thickBot="1" x14ac:dyDescent="0.25"/>
    <row r="4943" ht="26.25" customHeight="1" thickBot="1" x14ac:dyDescent="0.25"/>
    <row r="4944" ht="26.25" customHeight="1" thickBot="1" x14ac:dyDescent="0.25"/>
    <row r="4945" ht="26.25" customHeight="1" thickBot="1" x14ac:dyDescent="0.25"/>
    <row r="4946" ht="26.25" customHeight="1" thickBot="1" x14ac:dyDescent="0.25"/>
    <row r="4947" ht="26.25" customHeight="1" thickBot="1" x14ac:dyDescent="0.25"/>
    <row r="4948" ht="26.25" customHeight="1" thickBot="1" x14ac:dyDescent="0.25"/>
    <row r="4949" ht="26.25" customHeight="1" thickBot="1" x14ac:dyDescent="0.25"/>
    <row r="4950" ht="26.25" customHeight="1" thickBot="1" x14ac:dyDescent="0.25"/>
    <row r="4951" ht="26.25" customHeight="1" thickBot="1" x14ac:dyDescent="0.25"/>
    <row r="4952" ht="26.25" customHeight="1" thickBot="1" x14ac:dyDescent="0.25"/>
    <row r="4953" ht="26.25" customHeight="1" thickBot="1" x14ac:dyDescent="0.25"/>
    <row r="4954" ht="26.25" customHeight="1" thickBot="1" x14ac:dyDescent="0.25"/>
    <row r="4955" ht="26.25" customHeight="1" thickBot="1" x14ac:dyDescent="0.25"/>
    <row r="4956" ht="26.25" customHeight="1" thickBot="1" x14ac:dyDescent="0.25"/>
    <row r="4957" ht="26.25" customHeight="1" thickBot="1" x14ac:dyDescent="0.25"/>
    <row r="4958" ht="26.25" customHeight="1" thickBot="1" x14ac:dyDescent="0.25"/>
    <row r="4959" ht="26.25" customHeight="1" thickBot="1" x14ac:dyDescent="0.25"/>
    <row r="4960" ht="26.25" customHeight="1" thickBot="1" x14ac:dyDescent="0.25"/>
    <row r="4961" ht="26.25" customHeight="1" thickBot="1" x14ac:dyDescent="0.25"/>
    <row r="4962" ht="26.25" customHeight="1" thickBot="1" x14ac:dyDescent="0.25"/>
    <row r="4963" ht="26.25" customHeight="1" thickBot="1" x14ac:dyDescent="0.25"/>
    <row r="4964" ht="26.25" customHeight="1" thickBot="1" x14ac:dyDescent="0.25"/>
    <row r="4965" ht="26.25" customHeight="1" thickBot="1" x14ac:dyDescent="0.25"/>
    <row r="4966" ht="26.25" customHeight="1" thickBot="1" x14ac:dyDescent="0.25"/>
    <row r="4967" ht="26.25" customHeight="1" thickBot="1" x14ac:dyDescent="0.25"/>
    <row r="4968" ht="26.25" customHeight="1" thickBot="1" x14ac:dyDescent="0.25"/>
    <row r="4969" ht="26.25" customHeight="1" thickBot="1" x14ac:dyDescent="0.25"/>
    <row r="4970" ht="26.25" customHeight="1" thickBot="1" x14ac:dyDescent="0.25"/>
    <row r="4971" ht="26.25" customHeight="1" thickBot="1" x14ac:dyDescent="0.25"/>
    <row r="4972" ht="26.25" customHeight="1" thickBot="1" x14ac:dyDescent="0.25"/>
    <row r="4973" ht="26.25" customHeight="1" thickBot="1" x14ac:dyDescent="0.25"/>
    <row r="4974" ht="26.25" customHeight="1" thickBot="1" x14ac:dyDescent="0.25"/>
    <row r="4975" ht="26.25" customHeight="1" thickBot="1" x14ac:dyDescent="0.25"/>
    <row r="4976" ht="26.25" customHeight="1" thickBot="1" x14ac:dyDescent="0.25"/>
    <row r="4977" ht="26.25" customHeight="1" thickBot="1" x14ac:dyDescent="0.25"/>
    <row r="4978" ht="26.25" customHeight="1" thickBot="1" x14ac:dyDescent="0.25"/>
    <row r="4979" ht="26.25" customHeight="1" thickBot="1" x14ac:dyDescent="0.25"/>
    <row r="4980" ht="26.25" customHeight="1" thickBot="1" x14ac:dyDescent="0.25"/>
    <row r="4981" ht="26.25" customHeight="1" thickBot="1" x14ac:dyDescent="0.25"/>
    <row r="4982" ht="26.25" customHeight="1" thickBot="1" x14ac:dyDescent="0.25"/>
    <row r="4983" ht="26.25" customHeight="1" thickBot="1" x14ac:dyDescent="0.25"/>
    <row r="4984" ht="26.25" customHeight="1" thickBot="1" x14ac:dyDescent="0.25"/>
    <row r="4985" ht="26.25" customHeight="1" thickBot="1" x14ac:dyDescent="0.25"/>
    <row r="4986" ht="26.25" customHeight="1" thickBot="1" x14ac:dyDescent="0.25"/>
    <row r="4987" ht="26.25" customHeight="1" thickBot="1" x14ac:dyDescent="0.25"/>
    <row r="4988" ht="26.25" customHeight="1" thickBot="1" x14ac:dyDescent="0.25"/>
    <row r="4989" ht="26.25" customHeight="1" thickBot="1" x14ac:dyDescent="0.25"/>
    <row r="4990" ht="26.25" customHeight="1" thickBot="1" x14ac:dyDescent="0.25"/>
    <row r="4991" ht="26.25" customHeight="1" thickBot="1" x14ac:dyDescent="0.25"/>
    <row r="4992" ht="26.25" customHeight="1" thickBot="1" x14ac:dyDescent="0.25"/>
    <row r="4993" ht="26.25" customHeight="1" thickBot="1" x14ac:dyDescent="0.25"/>
    <row r="4994" ht="26.25" customHeight="1" thickBot="1" x14ac:dyDescent="0.25"/>
    <row r="4995" ht="26.25" customHeight="1" thickBot="1" x14ac:dyDescent="0.25"/>
    <row r="4996" ht="26.25" customHeight="1" thickBot="1" x14ac:dyDescent="0.25"/>
    <row r="4997" ht="26.25" customHeight="1" thickBot="1" x14ac:dyDescent="0.25"/>
    <row r="4998" ht="26.25" customHeight="1" thickBot="1" x14ac:dyDescent="0.25"/>
    <row r="4999" ht="26.25" customHeight="1" thickBot="1" x14ac:dyDescent="0.25"/>
    <row r="5000" ht="26.25" customHeight="1" thickBot="1" x14ac:dyDescent="0.25"/>
    <row r="5001" ht="26.25" customHeight="1" thickBot="1" x14ac:dyDescent="0.25"/>
    <row r="5002" ht="26.25" customHeight="1" thickBot="1" x14ac:dyDescent="0.25"/>
    <row r="5003" ht="26.25" customHeight="1" thickBot="1" x14ac:dyDescent="0.25"/>
    <row r="5004" ht="26.25" customHeight="1" thickBot="1" x14ac:dyDescent="0.25"/>
    <row r="5005" ht="26.25" customHeight="1" thickBot="1" x14ac:dyDescent="0.25"/>
    <row r="5006" ht="26.25" customHeight="1" thickBot="1" x14ac:dyDescent="0.25"/>
    <row r="5007" ht="26.25" customHeight="1" thickBot="1" x14ac:dyDescent="0.25"/>
    <row r="5008" ht="26.25" customHeight="1" thickBot="1" x14ac:dyDescent="0.25"/>
    <row r="5009" ht="26.25" customHeight="1" thickBot="1" x14ac:dyDescent="0.25"/>
    <row r="5010" ht="26.25" customHeight="1" thickBot="1" x14ac:dyDescent="0.25"/>
    <row r="5011" ht="26.25" customHeight="1" thickBot="1" x14ac:dyDescent="0.25"/>
    <row r="5012" ht="26.25" customHeight="1" thickBot="1" x14ac:dyDescent="0.25"/>
    <row r="5013" ht="26.25" customHeight="1" thickBot="1" x14ac:dyDescent="0.25"/>
    <row r="5014" ht="26.25" customHeight="1" thickBot="1" x14ac:dyDescent="0.25"/>
    <row r="5015" ht="26.25" customHeight="1" thickBot="1" x14ac:dyDescent="0.25"/>
    <row r="5016" ht="26.25" customHeight="1" thickBot="1" x14ac:dyDescent="0.25"/>
    <row r="5017" ht="26.25" customHeight="1" thickBot="1" x14ac:dyDescent="0.25"/>
    <row r="5018" ht="26.25" customHeight="1" thickBot="1" x14ac:dyDescent="0.25"/>
    <row r="5019" ht="26.25" customHeight="1" thickBot="1" x14ac:dyDescent="0.25"/>
    <row r="5020" ht="26.25" customHeight="1" thickBot="1" x14ac:dyDescent="0.25"/>
    <row r="5021" ht="26.25" customHeight="1" thickBot="1" x14ac:dyDescent="0.25"/>
    <row r="5022" ht="26.25" customHeight="1" thickBot="1" x14ac:dyDescent="0.25"/>
    <row r="5023" ht="26.25" customHeight="1" thickBot="1" x14ac:dyDescent="0.25"/>
    <row r="5024" ht="26.25" customHeight="1" thickBot="1" x14ac:dyDescent="0.25"/>
    <row r="5025" ht="26.25" customHeight="1" thickBot="1" x14ac:dyDescent="0.25"/>
    <row r="5026" ht="26.25" customHeight="1" thickBot="1" x14ac:dyDescent="0.25"/>
    <row r="5027" ht="26.25" customHeight="1" thickBot="1" x14ac:dyDescent="0.25"/>
    <row r="5028" ht="26.25" customHeight="1" thickBot="1" x14ac:dyDescent="0.25"/>
    <row r="5029" ht="26.25" customHeight="1" thickBot="1" x14ac:dyDescent="0.25"/>
    <row r="5030" ht="26.25" customHeight="1" thickBot="1" x14ac:dyDescent="0.25"/>
    <row r="5031" ht="26.25" customHeight="1" thickBot="1" x14ac:dyDescent="0.25"/>
    <row r="5032" ht="26.25" customHeight="1" thickBot="1" x14ac:dyDescent="0.25"/>
    <row r="5033" ht="26.25" customHeight="1" thickBot="1" x14ac:dyDescent="0.25"/>
    <row r="5034" ht="26.25" customHeight="1" thickBot="1" x14ac:dyDescent="0.25"/>
    <row r="5035" ht="26.25" customHeight="1" thickBot="1" x14ac:dyDescent="0.25"/>
    <row r="5036" ht="26.25" customHeight="1" thickBot="1" x14ac:dyDescent="0.25"/>
    <row r="5037" ht="26.25" customHeight="1" thickBot="1" x14ac:dyDescent="0.25"/>
    <row r="5038" ht="26.25" customHeight="1" thickBot="1" x14ac:dyDescent="0.25"/>
    <row r="5039" ht="26.25" customHeight="1" thickBot="1" x14ac:dyDescent="0.25"/>
    <row r="5040" ht="26.25" customHeight="1" thickBot="1" x14ac:dyDescent="0.25"/>
    <row r="5041" ht="26.25" customHeight="1" thickBot="1" x14ac:dyDescent="0.25"/>
    <row r="5042" ht="26.25" customHeight="1" thickBot="1" x14ac:dyDescent="0.25"/>
    <row r="5043" ht="26.25" customHeight="1" thickBot="1" x14ac:dyDescent="0.25"/>
    <row r="5044" ht="26.25" customHeight="1" thickBot="1" x14ac:dyDescent="0.25"/>
    <row r="5045" ht="26.25" customHeight="1" thickBot="1" x14ac:dyDescent="0.25"/>
    <row r="5046" ht="26.25" customHeight="1" thickBot="1" x14ac:dyDescent="0.25"/>
    <row r="5047" ht="26.25" customHeight="1" thickBot="1" x14ac:dyDescent="0.25"/>
    <row r="5048" ht="26.25" customHeight="1" thickBot="1" x14ac:dyDescent="0.25"/>
    <row r="5049" ht="26.25" customHeight="1" thickBot="1" x14ac:dyDescent="0.25"/>
    <row r="5050" ht="26.25" customHeight="1" thickBot="1" x14ac:dyDescent="0.25"/>
    <row r="5051" ht="26.25" customHeight="1" thickBot="1" x14ac:dyDescent="0.25"/>
    <row r="5052" ht="26.25" customHeight="1" thickBot="1" x14ac:dyDescent="0.25"/>
    <row r="5053" ht="26.25" customHeight="1" thickBot="1" x14ac:dyDescent="0.25"/>
    <row r="5054" ht="26.25" customHeight="1" thickBot="1" x14ac:dyDescent="0.25"/>
    <row r="5055" ht="26.25" customHeight="1" thickBot="1" x14ac:dyDescent="0.25"/>
    <row r="5056" ht="26.25" customHeight="1" thickBot="1" x14ac:dyDescent="0.25"/>
    <row r="5057" ht="26.25" customHeight="1" thickBot="1" x14ac:dyDescent="0.25"/>
    <row r="5058" ht="26.25" customHeight="1" thickBot="1" x14ac:dyDescent="0.25"/>
    <row r="5059" ht="26.25" customHeight="1" thickBot="1" x14ac:dyDescent="0.25"/>
    <row r="5060" ht="26.25" customHeight="1" thickBot="1" x14ac:dyDescent="0.25"/>
    <row r="5061" ht="26.25" customHeight="1" thickBot="1" x14ac:dyDescent="0.25"/>
    <row r="5062" ht="26.25" customHeight="1" thickBot="1" x14ac:dyDescent="0.25"/>
    <row r="5063" ht="26.25" customHeight="1" thickBot="1" x14ac:dyDescent="0.25"/>
    <row r="5064" ht="26.25" customHeight="1" thickBot="1" x14ac:dyDescent="0.25"/>
    <row r="5065" ht="26.25" customHeight="1" thickBot="1" x14ac:dyDescent="0.25"/>
    <row r="5066" ht="26.25" customHeight="1" thickBot="1" x14ac:dyDescent="0.25"/>
    <row r="5067" ht="26.25" customHeight="1" thickBot="1" x14ac:dyDescent="0.25"/>
    <row r="5068" ht="26.25" customHeight="1" thickBot="1" x14ac:dyDescent="0.25"/>
    <row r="5069" ht="26.25" customHeight="1" thickBot="1" x14ac:dyDescent="0.25"/>
    <row r="5070" ht="26.25" customHeight="1" thickBot="1" x14ac:dyDescent="0.25"/>
    <row r="5071" ht="26.25" customHeight="1" thickBot="1" x14ac:dyDescent="0.25"/>
    <row r="5072" ht="26.25" customHeight="1" thickBot="1" x14ac:dyDescent="0.25"/>
    <row r="5073" ht="26.25" customHeight="1" thickBot="1" x14ac:dyDescent="0.25"/>
    <row r="5074" ht="26.25" customHeight="1" thickBot="1" x14ac:dyDescent="0.25"/>
    <row r="5075" ht="26.25" customHeight="1" thickBot="1" x14ac:dyDescent="0.25"/>
    <row r="5076" ht="26.25" customHeight="1" thickBot="1" x14ac:dyDescent="0.25"/>
    <row r="5077" ht="26.25" customHeight="1" thickBot="1" x14ac:dyDescent="0.25"/>
    <row r="5078" ht="26.25" customHeight="1" thickBot="1" x14ac:dyDescent="0.25"/>
    <row r="5079" ht="26.25" customHeight="1" thickBot="1" x14ac:dyDescent="0.25"/>
    <row r="5080" ht="26.25" customHeight="1" thickBot="1" x14ac:dyDescent="0.25"/>
    <row r="5081" ht="26.25" customHeight="1" thickBot="1" x14ac:dyDescent="0.25"/>
    <row r="5082" ht="26.25" customHeight="1" thickBot="1" x14ac:dyDescent="0.25"/>
    <row r="5083" ht="26.25" customHeight="1" thickBot="1" x14ac:dyDescent="0.25"/>
    <row r="5084" ht="26.25" customHeight="1" thickBot="1" x14ac:dyDescent="0.25"/>
    <row r="5085" ht="26.25" customHeight="1" thickBot="1" x14ac:dyDescent="0.25"/>
    <row r="5086" ht="26.25" customHeight="1" thickBot="1" x14ac:dyDescent="0.25"/>
    <row r="5087" ht="26.25" customHeight="1" thickBot="1" x14ac:dyDescent="0.25"/>
    <row r="5088" ht="26.25" customHeight="1" thickBot="1" x14ac:dyDescent="0.25"/>
    <row r="5089" ht="26.25" customHeight="1" thickBot="1" x14ac:dyDescent="0.25"/>
    <row r="5090" ht="26.25" customHeight="1" thickBot="1" x14ac:dyDescent="0.25"/>
    <row r="5091" ht="26.25" customHeight="1" thickBot="1" x14ac:dyDescent="0.25"/>
    <row r="5092" ht="26.25" customHeight="1" thickBot="1" x14ac:dyDescent="0.25"/>
    <row r="5093" ht="26.25" customHeight="1" thickBot="1" x14ac:dyDescent="0.25"/>
    <row r="5094" ht="26.25" customHeight="1" thickBot="1" x14ac:dyDescent="0.25"/>
    <row r="5095" ht="26.25" customHeight="1" thickBot="1" x14ac:dyDescent="0.25"/>
    <row r="5096" ht="26.25" customHeight="1" thickBot="1" x14ac:dyDescent="0.25"/>
    <row r="5097" ht="26.25" customHeight="1" thickBot="1" x14ac:dyDescent="0.25"/>
    <row r="5098" ht="26.25" customHeight="1" thickBot="1" x14ac:dyDescent="0.25"/>
    <row r="5099" ht="26.25" customHeight="1" thickBot="1" x14ac:dyDescent="0.25"/>
    <row r="5100" ht="26.25" customHeight="1" thickBot="1" x14ac:dyDescent="0.25"/>
    <row r="5101" ht="26.25" customHeight="1" thickBot="1" x14ac:dyDescent="0.25"/>
    <row r="5102" ht="26.25" customHeight="1" thickBot="1" x14ac:dyDescent="0.25"/>
    <row r="5103" ht="26.25" customHeight="1" thickBot="1" x14ac:dyDescent="0.25"/>
    <row r="5104" ht="26.25" customHeight="1" thickBot="1" x14ac:dyDescent="0.25"/>
    <row r="5105" ht="26.25" customHeight="1" thickBot="1" x14ac:dyDescent="0.25"/>
    <row r="5106" ht="26.25" customHeight="1" thickBot="1" x14ac:dyDescent="0.25"/>
    <row r="5107" ht="26.25" customHeight="1" thickBot="1" x14ac:dyDescent="0.25"/>
    <row r="5108" ht="26.25" customHeight="1" thickBot="1" x14ac:dyDescent="0.25"/>
    <row r="5109" ht="26.25" customHeight="1" thickBot="1" x14ac:dyDescent="0.25"/>
    <row r="5110" ht="26.25" customHeight="1" thickBot="1" x14ac:dyDescent="0.25"/>
    <row r="5111" ht="26.25" customHeight="1" thickBot="1" x14ac:dyDescent="0.25"/>
    <row r="5112" ht="26.25" customHeight="1" thickBot="1" x14ac:dyDescent="0.25"/>
    <row r="5113" ht="26.25" customHeight="1" thickBot="1" x14ac:dyDescent="0.25"/>
    <row r="5114" ht="26.25" customHeight="1" thickBot="1" x14ac:dyDescent="0.25"/>
    <row r="5115" ht="26.25" customHeight="1" thickBot="1" x14ac:dyDescent="0.25"/>
    <row r="5116" ht="26.25" customHeight="1" thickBot="1" x14ac:dyDescent="0.25"/>
    <row r="5117" ht="26.25" customHeight="1" thickBot="1" x14ac:dyDescent="0.25"/>
    <row r="5118" ht="26.25" customHeight="1" thickBot="1" x14ac:dyDescent="0.25"/>
    <row r="5119" ht="26.25" customHeight="1" thickBot="1" x14ac:dyDescent="0.25"/>
    <row r="5120" ht="26.25" customHeight="1" thickBot="1" x14ac:dyDescent="0.25"/>
    <row r="5121" ht="26.25" customHeight="1" thickBot="1" x14ac:dyDescent="0.25"/>
    <row r="5122" ht="26.25" customHeight="1" thickBot="1" x14ac:dyDescent="0.25"/>
    <row r="5123" ht="26.25" customHeight="1" thickBot="1" x14ac:dyDescent="0.25"/>
    <row r="5124" ht="26.25" customHeight="1" thickBot="1" x14ac:dyDescent="0.25"/>
    <row r="5125" ht="26.25" customHeight="1" thickBot="1" x14ac:dyDescent="0.25"/>
    <row r="5126" ht="26.25" customHeight="1" thickBot="1" x14ac:dyDescent="0.25"/>
    <row r="5127" ht="26.25" customHeight="1" thickBot="1" x14ac:dyDescent="0.25"/>
    <row r="5128" ht="26.25" customHeight="1" thickBot="1" x14ac:dyDescent="0.25"/>
    <row r="5129" ht="26.25" customHeight="1" thickBot="1" x14ac:dyDescent="0.25"/>
    <row r="5130" ht="26.25" customHeight="1" thickBot="1" x14ac:dyDescent="0.25"/>
    <row r="5131" ht="26.25" customHeight="1" thickBot="1" x14ac:dyDescent="0.25"/>
    <row r="5132" ht="26.25" customHeight="1" thickBot="1" x14ac:dyDescent="0.25"/>
    <row r="5133" ht="26.25" customHeight="1" thickBot="1" x14ac:dyDescent="0.25"/>
    <row r="5134" ht="26.25" customHeight="1" thickBot="1" x14ac:dyDescent="0.25"/>
    <row r="5135" ht="26.25" customHeight="1" thickBot="1" x14ac:dyDescent="0.25"/>
    <row r="5136" ht="26.25" customHeight="1" thickBot="1" x14ac:dyDescent="0.25"/>
    <row r="5137" ht="26.25" customHeight="1" thickBot="1" x14ac:dyDescent="0.25"/>
    <row r="5138" ht="26.25" customHeight="1" thickBot="1" x14ac:dyDescent="0.25"/>
    <row r="5139" ht="26.25" customHeight="1" thickBot="1" x14ac:dyDescent="0.25"/>
    <row r="5140" ht="26.25" customHeight="1" thickBot="1" x14ac:dyDescent="0.25"/>
    <row r="5141" ht="26.25" customHeight="1" thickBot="1" x14ac:dyDescent="0.25"/>
    <row r="5142" ht="26.25" customHeight="1" thickBot="1" x14ac:dyDescent="0.25"/>
    <row r="5143" ht="26.25" customHeight="1" thickBot="1" x14ac:dyDescent="0.25"/>
    <row r="5144" ht="26.25" customHeight="1" thickBot="1" x14ac:dyDescent="0.25"/>
    <row r="5145" ht="26.25" customHeight="1" thickBot="1" x14ac:dyDescent="0.25"/>
    <row r="5146" ht="26.25" customHeight="1" thickBot="1" x14ac:dyDescent="0.25"/>
    <row r="5147" ht="26.25" customHeight="1" thickBot="1" x14ac:dyDescent="0.25"/>
    <row r="5148" ht="26.25" customHeight="1" thickBot="1" x14ac:dyDescent="0.25"/>
    <row r="5149" ht="26.25" customHeight="1" thickBot="1" x14ac:dyDescent="0.25"/>
    <row r="5150" ht="26.25" customHeight="1" thickBot="1" x14ac:dyDescent="0.25"/>
    <row r="5151" ht="26.25" customHeight="1" thickBot="1" x14ac:dyDescent="0.25"/>
    <row r="5152" ht="26.25" customHeight="1" thickBot="1" x14ac:dyDescent="0.25"/>
    <row r="5153" ht="26.25" customHeight="1" thickBot="1" x14ac:dyDescent="0.25"/>
    <row r="5154" ht="26.25" customHeight="1" thickBot="1" x14ac:dyDescent="0.25"/>
    <row r="5155" ht="26.25" customHeight="1" thickBot="1" x14ac:dyDescent="0.25"/>
    <row r="5156" ht="26.25" customHeight="1" thickBot="1" x14ac:dyDescent="0.25"/>
    <row r="5157" ht="26.25" customHeight="1" thickBot="1" x14ac:dyDescent="0.25"/>
    <row r="5158" ht="26.25" customHeight="1" thickBot="1" x14ac:dyDescent="0.25"/>
    <row r="5159" ht="26.25" customHeight="1" thickBot="1" x14ac:dyDescent="0.25"/>
    <row r="5160" ht="26.25" customHeight="1" thickBot="1" x14ac:dyDescent="0.25"/>
    <row r="5161" ht="26.25" customHeight="1" thickBot="1" x14ac:dyDescent="0.25"/>
    <row r="5162" ht="26.25" customHeight="1" thickBot="1" x14ac:dyDescent="0.25"/>
    <row r="5163" ht="26.25" customHeight="1" thickBot="1" x14ac:dyDescent="0.25"/>
    <row r="5164" ht="26.25" customHeight="1" thickBot="1" x14ac:dyDescent="0.25"/>
    <row r="5165" ht="26.25" customHeight="1" thickBot="1" x14ac:dyDescent="0.25"/>
    <row r="5166" ht="26.25" customHeight="1" thickBot="1" x14ac:dyDescent="0.25"/>
    <row r="5167" ht="26.25" customHeight="1" thickBot="1" x14ac:dyDescent="0.25"/>
    <row r="5168" ht="26.25" customHeight="1" thickBot="1" x14ac:dyDescent="0.25"/>
    <row r="5169" ht="26.25" customHeight="1" thickBot="1" x14ac:dyDescent="0.25"/>
    <row r="5170" ht="26.25" customHeight="1" thickBot="1" x14ac:dyDescent="0.25"/>
    <row r="5171" ht="26.25" customHeight="1" thickBot="1" x14ac:dyDescent="0.25"/>
    <row r="5172" ht="26.25" customHeight="1" thickBot="1" x14ac:dyDescent="0.25"/>
    <row r="5173" ht="26.25" customHeight="1" thickBot="1" x14ac:dyDescent="0.25"/>
    <row r="5174" ht="26.25" customHeight="1" thickBot="1" x14ac:dyDescent="0.25"/>
    <row r="5175" ht="26.25" customHeight="1" thickBot="1" x14ac:dyDescent="0.25"/>
    <row r="5176" ht="26.25" customHeight="1" thickBot="1" x14ac:dyDescent="0.25"/>
    <row r="5177" ht="26.25" customHeight="1" thickBot="1" x14ac:dyDescent="0.25"/>
    <row r="5178" ht="26.25" customHeight="1" thickBot="1" x14ac:dyDescent="0.25"/>
    <row r="5179" ht="26.25" customHeight="1" thickBot="1" x14ac:dyDescent="0.25"/>
    <row r="5180" ht="26.25" customHeight="1" thickBot="1" x14ac:dyDescent="0.25"/>
    <row r="5181" ht="26.25" customHeight="1" thickBot="1" x14ac:dyDescent="0.25"/>
    <row r="5182" ht="26.25" customHeight="1" thickBot="1" x14ac:dyDescent="0.25"/>
    <row r="5183" ht="26.25" customHeight="1" thickBot="1" x14ac:dyDescent="0.25"/>
    <row r="5184" ht="26.25" customHeight="1" thickBot="1" x14ac:dyDescent="0.25"/>
    <row r="5185" ht="26.25" customHeight="1" thickBot="1" x14ac:dyDescent="0.25"/>
    <row r="5186" ht="26.25" customHeight="1" thickBot="1" x14ac:dyDescent="0.25"/>
    <row r="5187" ht="26.25" customHeight="1" thickBot="1" x14ac:dyDescent="0.25"/>
    <row r="5188" ht="26.25" customHeight="1" thickBot="1" x14ac:dyDescent="0.25"/>
    <row r="5189" ht="26.25" customHeight="1" thickBot="1" x14ac:dyDescent="0.25"/>
    <row r="5190" ht="26.25" customHeight="1" thickBot="1" x14ac:dyDescent="0.25"/>
    <row r="5191" ht="26.25" customHeight="1" thickBot="1" x14ac:dyDescent="0.25"/>
    <row r="5192" ht="26.25" customHeight="1" thickBot="1" x14ac:dyDescent="0.25"/>
    <row r="5193" ht="26.25" customHeight="1" thickBot="1" x14ac:dyDescent="0.25"/>
    <row r="5194" ht="26.25" customHeight="1" thickBot="1" x14ac:dyDescent="0.25"/>
    <row r="5195" ht="26.25" customHeight="1" thickBot="1" x14ac:dyDescent="0.25"/>
    <row r="5196" ht="26.25" customHeight="1" thickBot="1" x14ac:dyDescent="0.25"/>
    <row r="5197" ht="26.25" customHeight="1" thickBot="1" x14ac:dyDescent="0.25"/>
    <row r="5198" ht="26.25" customHeight="1" thickBot="1" x14ac:dyDescent="0.25"/>
    <row r="5199" ht="26.25" customHeight="1" thickBot="1" x14ac:dyDescent="0.25"/>
    <row r="5200" ht="26.25" customHeight="1" thickBot="1" x14ac:dyDescent="0.25"/>
    <row r="5201" ht="26.25" customHeight="1" thickBot="1" x14ac:dyDescent="0.25"/>
    <row r="5202" ht="26.25" customHeight="1" thickBot="1" x14ac:dyDescent="0.25"/>
    <row r="5203" ht="26.25" customHeight="1" thickBot="1" x14ac:dyDescent="0.25"/>
    <row r="5204" ht="26.25" customHeight="1" thickBot="1" x14ac:dyDescent="0.25"/>
    <row r="5205" ht="26.25" customHeight="1" thickBot="1" x14ac:dyDescent="0.25"/>
    <row r="5206" ht="26.25" customHeight="1" thickBot="1" x14ac:dyDescent="0.25"/>
    <row r="5207" ht="26.25" customHeight="1" thickBot="1" x14ac:dyDescent="0.25"/>
    <row r="5208" ht="26.25" customHeight="1" thickBot="1" x14ac:dyDescent="0.25"/>
    <row r="5209" ht="26.25" customHeight="1" thickBot="1" x14ac:dyDescent="0.25"/>
    <row r="5210" ht="26.25" customHeight="1" thickBot="1" x14ac:dyDescent="0.25"/>
    <row r="5211" ht="26.25" customHeight="1" thickBot="1" x14ac:dyDescent="0.25"/>
    <row r="5212" ht="26.25" customHeight="1" thickBot="1" x14ac:dyDescent="0.25"/>
    <row r="5213" ht="26.25" customHeight="1" thickBot="1" x14ac:dyDescent="0.25"/>
    <row r="5214" ht="26.25" customHeight="1" thickBot="1" x14ac:dyDescent="0.25"/>
    <row r="5215" ht="26.25" customHeight="1" thickBot="1" x14ac:dyDescent="0.25"/>
    <row r="5216" ht="26.25" customHeight="1" thickBot="1" x14ac:dyDescent="0.25"/>
    <row r="5217" ht="26.25" customHeight="1" thickBot="1" x14ac:dyDescent="0.25"/>
    <row r="5218" ht="26.25" customHeight="1" thickBot="1" x14ac:dyDescent="0.25"/>
    <row r="5219" ht="26.25" customHeight="1" thickBot="1" x14ac:dyDescent="0.25"/>
    <row r="5220" ht="26.25" customHeight="1" thickBot="1" x14ac:dyDescent="0.25"/>
    <row r="5221" ht="26.25" customHeight="1" thickBot="1" x14ac:dyDescent="0.25"/>
    <row r="5222" ht="26.25" customHeight="1" thickBot="1" x14ac:dyDescent="0.25"/>
    <row r="5223" ht="26.25" customHeight="1" thickBot="1" x14ac:dyDescent="0.25"/>
    <row r="5224" ht="26.25" customHeight="1" thickBot="1" x14ac:dyDescent="0.25"/>
    <row r="5225" ht="26.25" customHeight="1" thickBot="1" x14ac:dyDescent="0.25"/>
    <row r="5226" ht="26.25" customHeight="1" thickBot="1" x14ac:dyDescent="0.25"/>
    <row r="5227" ht="26.25" customHeight="1" thickBot="1" x14ac:dyDescent="0.25"/>
    <row r="5228" ht="26.25" customHeight="1" thickBot="1" x14ac:dyDescent="0.25"/>
    <row r="5229" ht="26.25" customHeight="1" thickBot="1" x14ac:dyDescent="0.25"/>
    <row r="5230" ht="26.25" customHeight="1" thickBot="1" x14ac:dyDescent="0.25"/>
    <row r="5231" ht="26.25" customHeight="1" thickBot="1" x14ac:dyDescent="0.25"/>
    <row r="5232" ht="26.25" customHeight="1" thickBot="1" x14ac:dyDescent="0.25"/>
    <row r="5233" ht="26.25" customHeight="1" thickBot="1" x14ac:dyDescent="0.25"/>
    <row r="5234" ht="26.25" customHeight="1" thickBot="1" x14ac:dyDescent="0.25"/>
    <row r="5235" ht="26.25" customHeight="1" thickBot="1" x14ac:dyDescent="0.25"/>
    <row r="5236" ht="26.25" customHeight="1" thickBot="1" x14ac:dyDescent="0.25"/>
    <row r="5237" ht="26.25" customHeight="1" thickBot="1" x14ac:dyDescent="0.25"/>
    <row r="5238" ht="26.25" customHeight="1" thickBot="1" x14ac:dyDescent="0.25"/>
    <row r="5239" ht="26.25" customHeight="1" thickBot="1" x14ac:dyDescent="0.25"/>
    <row r="5240" ht="26.25" customHeight="1" thickBot="1" x14ac:dyDescent="0.25"/>
    <row r="5241" ht="26.25" customHeight="1" thickBot="1" x14ac:dyDescent="0.25"/>
    <row r="5242" ht="26.25" customHeight="1" thickBot="1" x14ac:dyDescent="0.25"/>
    <row r="5243" ht="26.25" customHeight="1" thickBot="1" x14ac:dyDescent="0.25"/>
    <row r="5244" ht="26.25" customHeight="1" thickBot="1" x14ac:dyDescent="0.25"/>
    <row r="5245" ht="26.25" customHeight="1" thickBot="1" x14ac:dyDescent="0.25"/>
    <row r="5246" ht="26.25" customHeight="1" thickBot="1" x14ac:dyDescent="0.25"/>
    <row r="5247" ht="26.25" customHeight="1" thickBot="1" x14ac:dyDescent="0.25"/>
    <row r="5248" ht="26.25" customHeight="1" thickBot="1" x14ac:dyDescent="0.25"/>
    <row r="5249" ht="26.25" customHeight="1" thickBot="1" x14ac:dyDescent="0.25"/>
    <row r="5250" ht="26.25" customHeight="1" thickBot="1" x14ac:dyDescent="0.25"/>
    <row r="5251" ht="26.25" customHeight="1" thickBot="1" x14ac:dyDescent="0.25"/>
    <row r="5252" ht="26.25" customHeight="1" thickBot="1" x14ac:dyDescent="0.25"/>
    <row r="5253" ht="26.25" customHeight="1" thickBot="1" x14ac:dyDescent="0.25"/>
    <row r="5254" ht="26.25" customHeight="1" thickBot="1" x14ac:dyDescent="0.25"/>
    <row r="5255" ht="26.25" customHeight="1" thickBot="1" x14ac:dyDescent="0.25"/>
    <row r="5256" ht="26.25" customHeight="1" thickBot="1" x14ac:dyDescent="0.25"/>
    <row r="5257" ht="26.25" customHeight="1" thickBot="1" x14ac:dyDescent="0.25"/>
    <row r="5258" ht="26.25" customHeight="1" thickBot="1" x14ac:dyDescent="0.25"/>
    <row r="5259" ht="26.25" customHeight="1" thickBot="1" x14ac:dyDescent="0.25"/>
    <row r="5260" ht="26.25" customHeight="1" thickBot="1" x14ac:dyDescent="0.25"/>
    <row r="5261" ht="26.25" customHeight="1" thickBot="1" x14ac:dyDescent="0.25"/>
    <row r="5262" ht="26.25" customHeight="1" thickBot="1" x14ac:dyDescent="0.25"/>
    <row r="5263" ht="26.25" customHeight="1" thickBot="1" x14ac:dyDescent="0.25"/>
    <row r="5264" ht="26.25" customHeight="1" thickBot="1" x14ac:dyDescent="0.25"/>
    <row r="5265" ht="26.25" customHeight="1" thickBot="1" x14ac:dyDescent="0.25"/>
    <row r="5266" ht="26.25" customHeight="1" thickBot="1" x14ac:dyDescent="0.25"/>
    <row r="5267" ht="26.25" customHeight="1" thickBot="1" x14ac:dyDescent="0.25"/>
    <row r="5268" ht="26.25" customHeight="1" thickBot="1" x14ac:dyDescent="0.25"/>
    <row r="5269" ht="26.25" customHeight="1" thickBot="1" x14ac:dyDescent="0.25"/>
    <row r="5270" ht="26.25" customHeight="1" thickBot="1" x14ac:dyDescent="0.25"/>
    <row r="5271" ht="26.25" customHeight="1" thickBot="1" x14ac:dyDescent="0.25"/>
    <row r="5272" ht="26.25" customHeight="1" thickBot="1" x14ac:dyDescent="0.25"/>
    <row r="5273" ht="26.25" customHeight="1" thickBot="1" x14ac:dyDescent="0.25"/>
    <row r="5274" ht="26.25" customHeight="1" thickBot="1" x14ac:dyDescent="0.25"/>
    <row r="5275" ht="26.25" customHeight="1" thickBot="1" x14ac:dyDescent="0.25"/>
    <row r="5276" ht="26.25" customHeight="1" thickBot="1" x14ac:dyDescent="0.25"/>
    <row r="5277" ht="26.25" customHeight="1" thickBot="1" x14ac:dyDescent="0.25"/>
    <row r="5278" ht="26.25" customHeight="1" thickBot="1" x14ac:dyDescent="0.25"/>
    <row r="5279" ht="26.25" customHeight="1" thickBot="1" x14ac:dyDescent="0.25"/>
    <row r="5280" ht="26.25" customHeight="1" thickBot="1" x14ac:dyDescent="0.25"/>
    <row r="5281" ht="26.25" customHeight="1" thickBot="1" x14ac:dyDescent="0.25"/>
    <row r="5282" ht="26.25" customHeight="1" thickBot="1" x14ac:dyDescent="0.25"/>
    <row r="5283" ht="26.25" customHeight="1" thickBot="1" x14ac:dyDescent="0.25"/>
    <row r="5284" ht="26.25" customHeight="1" thickBot="1" x14ac:dyDescent="0.25"/>
    <row r="5285" ht="26.25" customHeight="1" thickBot="1" x14ac:dyDescent="0.25"/>
    <row r="5286" ht="26.25" customHeight="1" thickBot="1" x14ac:dyDescent="0.25"/>
    <row r="5287" ht="26.25" customHeight="1" thickBot="1" x14ac:dyDescent="0.25"/>
    <row r="5288" ht="26.25" customHeight="1" thickBot="1" x14ac:dyDescent="0.25"/>
    <row r="5289" ht="26.25" customHeight="1" thickBot="1" x14ac:dyDescent="0.25"/>
    <row r="5290" ht="26.25" customHeight="1" thickBot="1" x14ac:dyDescent="0.25"/>
    <row r="5291" ht="26.25" customHeight="1" thickBot="1" x14ac:dyDescent="0.25"/>
    <row r="5292" ht="26.25" customHeight="1" thickBot="1" x14ac:dyDescent="0.25"/>
    <row r="5293" ht="26.25" customHeight="1" thickBot="1" x14ac:dyDescent="0.25"/>
    <row r="5294" ht="26.25" customHeight="1" thickBot="1" x14ac:dyDescent="0.25"/>
    <row r="5295" ht="26.25" customHeight="1" thickBot="1" x14ac:dyDescent="0.25"/>
    <row r="5296" ht="26.25" customHeight="1" thickBot="1" x14ac:dyDescent="0.25"/>
    <row r="5297" ht="26.25" customHeight="1" thickBot="1" x14ac:dyDescent="0.25"/>
    <row r="5298" ht="26.25" customHeight="1" thickBot="1" x14ac:dyDescent="0.25"/>
    <row r="5299" ht="26.25" customHeight="1" thickBot="1" x14ac:dyDescent="0.25"/>
    <row r="5300" ht="26.25" customHeight="1" thickBot="1" x14ac:dyDescent="0.25"/>
    <row r="5301" ht="26.25" customHeight="1" thickBot="1" x14ac:dyDescent="0.25"/>
    <row r="5302" ht="26.25" customHeight="1" thickBot="1" x14ac:dyDescent="0.25"/>
    <row r="5303" ht="26.25" customHeight="1" thickBot="1" x14ac:dyDescent="0.25"/>
    <row r="5304" ht="26.25" customHeight="1" thickBot="1" x14ac:dyDescent="0.25"/>
    <row r="5305" ht="26.25" customHeight="1" thickBot="1" x14ac:dyDescent="0.25"/>
    <row r="5306" ht="26.25" customHeight="1" thickBot="1" x14ac:dyDescent="0.25"/>
    <row r="5307" ht="26.25" customHeight="1" thickBot="1" x14ac:dyDescent="0.25"/>
    <row r="5308" ht="26.25" customHeight="1" thickBot="1" x14ac:dyDescent="0.25"/>
    <row r="5309" ht="26.25" customHeight="1" thickBot="1" x14ac:dyDescent="0.25"/>
    <row r="5310" ht="26.25" customHeight="1" thickBot="1" x14ac:dyDescent="0.25"/>
    <row r="5311" ht="26.25" customHeight="1" thickBot="1" x14ac:dyDescent="0.25"/>
    <row r="5312" ht="26.25" customHeight="1" thickBot="1" x14ac:dyDescent="0.25"/>
    <row r="5313" ht="26.25" customHeight="1" thickBot="1" x14ac:dyDescent="0.25"/>
    <row r="5314" ht="26.25" customHeight="1" thickBot="1" x14ac:dyDescent="0.25"/>
    <row r="5315" ht="26.25" customHeight="1" thickBot="1" x14ac:dyDescent="0.25"/>
    <row r="5316" ht="26.25" customHeight="1" thickBot="1" x14ac:dyDescent="0.25"/>
    <row r="5317" ht="26.25" customHeight="1" thickBot="1" x14ac:dyDescent="0.25"/>
    <row r="5318" ht="26.25" customHeight="1" thickBot="1" x14ac:dyDescent="0.25"/>
    <row r="5319" ht="26.25" customHeight="1" thickBot="1" x14ac:dyDescent="0.25"/>
    <row r="5320" ht="26.25" customHeight="1" thickBot="1" x14ac:dyDescent="0.25"/>
    <row r="5321" ht="26.25" customHeight="1" thickBot="1" x14ac:dyDescent="0.25"/>
    <row r="5322" ht="26.25" customHeight="1" thickBot="1" x14ac:dyDescent="0.25"/>
    <row r="5323" ht="26.25" customHeight="1" thickBot="1" x14ac:dyDescent="0.25"/>
    <row r="5324" ht="26.25" customHeight="1" thickBot="1" x14ac:dyDescent="0.25"/>
    <row r="5325" ht="26.25" customHeight="1" thickBot="1" x14ac:dyDescent="0.25"/>
    <row r="5326" ht="26.25" customHeight="1" thickBot="1" x14ac:dyDescent="0.25"/>
    <row r="5327" ht="26.25" customHeight="1" thickBot="1" x14ac:dyDescent="0.25"/>
    <row r="5328" ht="26.25" customHeight="1" thickBot="1" x14ac:dyDescent="0.25"/>
    <row r="5329" ht="26.25" customHeight="1" thickBot="1" x14ac:dyDescent="0.25"/>
    <row r="5330" ht="26.25" customHeight="1" thickBot="1" x14ac:dyDescent="0.25"/>
    <row r="5331" ht="26.25" customHeight="1" thickBot="1" x14ac:dyDescent="0.25"/>
    <row r="5332" ht="26.25" customHeight="1" thickBot="1" x14ac:dyDescent="0.25"/>
    <row r="5333" ht="26.25" customHeight="1" thickBot="1" x14ac:dyDescent="0.25"/>
    <row r="5334" ht="26.25" customHeight="1" thickBot="1" x14ac:dyDescent="0.25"/>
    <row r="5335" ht="26.25" customHeight="1" thickBot="1" x14ac:dyDescent="0.25"/>
    <row r="5336" ht="26.25" customHeight="1" thickBot="1" x14ac:dyDescent="0.25"/>
    <row r="5337" ht="26.25" customHeight="1" thickBot="1" x14ac:dyDescent="0.25"/>
    <row r="5338" ht="26.25" customHeight="1" thickBot="1" x14ac:dyDescent="0.25"/>
    <row r="5339" ht="26.25" customHeight="1" thickBot="1" x14ac:dyDescent="0.25"/>
    <row r="5340" ht="26.25" customHeight="1" thickBot="1" x14ac:dyDescent="0.25"/>
    <row r="5341" ht="26.25" customHeight="1" thickBot="1" x14ac:dyDescent="0.25"/>
    <row r="5342" ht="26.25" customHeight="1" thickBot="1" x14ac:dyDescent="0.25"/>
    <row r="5343" ht="26.25" customHeight="1" thickBot="1" x14ac:dyDescent="0.25"/>
    <row r="5344" ht="26.25" customHeight="1" thickBot="1" x14ac:dyDescent="0.25"/>
    <row r="5345" ht="26.25" customHeight="1" thickBot="1" x14ac:dyDescent="0.25"/>
    <row r="5346" ht="26.25" customHeight="1" thickBot="1" x14ac:dyDescent="0.25"/>
    <row r="5347" ht="26.25" customHeight="1" thickBot="1" x14ac:dyDescent="0.25"/>
    <row r="5348" ht="26.25" customHeight="1" thickBot="1" x14ac:dyDescent="0.25"/>
    <row r="5349" ht="26.25" customHeight="1" thickBot="1" x14ac:dyDescent="0.25"/>
    <row r="5350" ht="26.25" customHeight="1" thickBot="1" x14ac:dyDescent="0.25"/>
    <row r="5351" ht="26.25" customHeight="1" thickBot="1" x14ac:dyDescent="0.25"/>
    <row r="5352" ht="26.25" customHeight="1" thickBot="1" x14ac:dyDescent="0.25"/>
    <row r="5353" ht="26.25" customHeight="1" thickBot="1" x14ac:dyDescent="0.25"/>
    <row r="5354" ht="26.25" customHeight="1" thickBot="1" x14ac:dyDescent="0.25"/>
    <row r="5355" ht="26.25" customHeight="1" thickBot="1" x14ac:dyDescent="0.25"/>
    <row r="5356" ht="26.25" customHeight="1" thickBot="1" x14ac:dyDescent="0.25"/>
    <row r="5357" ht="26.25" customHeight="1" thickBot="1" x14ac:dyDescent="0.25"/>
    <row r="5358" ht="26.25" customHeight="1" thickBot="1" x14ac:dyDescent="0.25"/>
    <row r="5359" ht="26.25" customHeight="1" thickBot="1" x14ac:dyDescent="0.25"/>
    <row r="5360" ht="26.25" customHeight="1" thickBot="1" x14ac:dyDescent="0.25"/>
    <row r="5361" ht="26.25" customHeight="1" thickBot="1" x14ac:dyDescent="0.25"/>
    <row r="5362" ht="26.25" customHeight="1" thickBot="1" x14ac:dyDescent="0.25"/>
    <row r="5363" ht="26.25" customHeight="1" thickBot="1" x14ac:dyDescent="0.25"/>
    <row r="5364" ht="26.25" customHeight="1" thickBot="1" x14ac:dyDescent="0.25"/>
    <row r="5365" ht="26.25" customHeight="1" thickBot="1" x14ac:dyDescent="0.25"/>
    <row r="5366" ht="26.25" customHeight="1" thickBot="1" x14ac:dyDescent="0.25"/>
    <row r="5367" ht="26.25" customHeight="1" thickBot="1" x14ac:dyDescent="0.25"/>
    <row r="5368" ht="26.25" customHeight="1" thickBot="1" x14ac:dyDescent="0.25"/>
    <row r="5369" ht="26.25" customHeight="1" thickBot="1" x14ac:dyDescent="0.25"/>
    <row r="5370" ht="26.25" customHeight="1" thickBot="1" x14ac:dyDescent="0.25"/>
    <row r="5371" ht="26.25" customHeight="1" thickBot="1" x14ac:dyDescent="0.25"/>
    <row r="5372" ht="26.25" customHeight="1" thickBot="1" x14ac:dyDescent="0.25"/>
    <row r="5373" ht="26.25" customHeight="1" thickBot="1" x14ac:dyDescent="0.25"/>
    <row r="5374" ht="26.25" customHeight="1" thickBot="1" x14ac:dyDescent="0.25"/>
    <row r="5375" ht="26.25" customHeight="1" thickBot="1" x14ac:dyDescent="0.25"/>
    <row r="5376" ht="26.25" customHeight="1" thickBot="1" x14ac:dyDescent="0.25"/>
    <row r="5377" ht="26.25" customHeight="1" thickBot="1" x14ac:dyDescent="0.25"/>
    <row r="5378" ht="26.25" customHeight="1" thickBot="1" x14ac:dyDescent="0.25"/>
    <row r="5379" ht="26.25" customHeight="1" thickBot="1" x14ac:dyDescent="0.25"/>
    <row r="5380" ht="26.25" customHeight="1" thickBot="1" x14ac:dyDescent="0.25"/>
    <row r="5381" ht="26.25" customHeight="1" thickBot="1" x14ac:dyDescent="0.25"/>
    <row r="5382" ht="26.25" customHeight="1" thickBot="1" x14ac:dyDescent="0.25"/>
    <row r="5383" ht="26.25" customHeight="1" thickBot="1" x14ac:dyDescent="0.25"/>
    <row r="5384" ht="26.25" customHeight="1" thickBot="1" x14ac:dyDescent="0.25"/>
    <row r="5385" ht="26.25" customHeight="1" thickBot="1" x14ac:dyDescent="0.25"/>
    <row r="5386" ht="26.25" customHeight="1" thickBot="1" x14ac:dyDescent="0.25"/>
    <row r="5387" ht="26.25" customHeight="1" thickBot="1" x14ac:dyDescent="0.25"/>
    <row r="5388" ht="26.25" customHeight="1" thickBot="1" x14ac:dyDescent="0.25"/>
    <row r="5389" ht="26.25" customHeight="1" thickBot="1" x14ac:dyDescent="0.25"/>
    <row r="5390" ht="26.25" customHeight="1" thickBot="1" x14ac:dyDescent="0.25"/>
    <row r="5391" ht="26.25" customHeight="1" thickBot="1" x14ac:dyDescent="0.25"/>
    <row r="5392" ht="26.25" customHeight="1" thickBot="1" x14ac:dyDescent="0.25"/>
    <row r="5393" ht="26.25" customHeight="1" thickBot="1" x14ac:dyDescent="0.25"/>
    <row r="5394" ht="26.25" customHeight="1" thickBot="1" x14ac:dyDescent="0.25"/>
    <row r="5395" ht="26.25" customHeight="1" thickBot="1" x14ac:dyDescent="0.25"/>
    <row r="5396" ht="26.25" customHeight="1" thickBot="1" x14ac:dyDescent="0.25"/>
    <row r="5397" ht="26.25" customHeight="1" thickBot="1" x14ac:dyDescent="0.25"/>
    <row r="5398" ht="26.25" customHeight="1" thickBot="1" x14ac:dyDescent="0.25"/>
    <row r="5399" ht="26.25" customHeight="1" thickBot="1" x14ac:dyDescent="0.25"/>
    <row r="5400" ht="26.25" customHeight="1" thickBot="1" x14ac:dyDescent="0.25"/>
    <row r="5401" ht="26.25" customHeight="1" thickBot="1" x14ac:dyDescent="0.25"/>
    <row r="5402" ht="26.25" customHeight="1" thickBot="1" x14ac:dyDescent="0.25"/>
    <row r="5403" ht="26.25" customHeight="1" thickBot="1" x14ac:dyDescent="0.25"/>
    <row r="5404" ht="26.25" customHeight="1" thickBot="1" x14ac:dyDescent="0.25"/>
    <row r="5405" ht="26.25" customHeight="1" thickBot="1" x14ac:dyDescent="0.25"/>
    <row r="5406" ht="26.25" customHeight="1" thickBot="1" x14ac:dyDescent="0.25"/>
    <row r="5407" ht="26.25" customHeight="1" thickBot="1" x14ac:dyDescent="0.25"/>
    <row r="5408" ht="26.25" customHeight="1" thickBot="1" x14ac:dyDescent="0.25"/>
    <row r="5409" ht="26.25" customHeight="1" thickBot="1" x14ac:dyDescent="0.25"/>
    <row r="5410" ht="26.25" customHeight="1" thickBot="1" x14ac:dyDescent="0.25"/>
    <row r="5411" ht="26.25" customHeight="1" thickBot="1" x14ac:dyDescent="0.25"/>
    <row r="5412" ht="26.25" customHeight="1" thickBot="1" x14ac:dyDescent="0.25"/>
    <row r="5413" ht="26.25" customHeight="1" thickBot="1" x14ac:dyDescent="0.25"/>
    <row r="5414" ht="26.25" customHeight="1" thickBot="1" x14ac:dyDescent="0.25"/>
    <row r="5415" ht="26.25" customHeight="1" thickBot="1" x14ac:dyDescent="0.25"/>
    <row r="5416" ht="26.25" customHeight="1" thickBot="1" x14ac:dyDescent="0.25"/>
    <row r="5417" ht="26.25" customHeight="1" thickBot="1" x14ac:dyDescent="0.25"/>
    <row r="5418" ht="26.25" customHeight="1" thickBot="1" x14ac:dyDescent="0.25"/>
    <row r="5419" ht="26.25" customHeight="1" thickBot="1" x14ac:dyDescent="0.25"/>
    <row r="5420" ht="26.25" customHeight="1" thickBot="1" x14ac:dyDescent="0.25"/>
    <row r="5421" ht="26.25" customHeight="1" thickBot="1" x14ac:dyDescent="0.25"/>
    <row r="5422" ht="26.25" customHeight="1" thickBot="1" x14ac:dyDescent="0.25"/>
    <row r="5423" ht="26.25" customHeight="1" thickBot="1" x14ac:dyDescent="0.25"/>
    <row r="5424" ht="26.25" customHeight="1" thickBot="1" x14ac:dyDescent="0.25"/>
    <row r="5425" ht="26.25" customHeight="1" thickBot="1" x14ac:dyDescent="0.25"/>
    <row r="5426" ht="26.25" customHeight="1" thickBot="1" x14ac:dyDescent="0.25"/>
    <row r="5427" ht="26.25" customHeight="1" thickBot="1" x14ac:dyDescent="0.25"/>
    <row r="5428" ht="26.25" customHeight="1" thickBot="1" x14ac:dyDescent="0.25"/>
    <row r="5429" ht="26.25" customHeight="1" thickBot="1" x14ac:dyDescent="0.25"/>
    <row r="5430" ht="26.25" customHeight="1" thickBot="1" x14ac:dyDescent="0.25"/>
    <row r="5431" ht="26.25" customHeight="1" thickBot="1" x14ac:dyDescent="0.25"/>
    <row r="5432" ht="26.25" customHeight="1" thickBot="1" x14ac:dyDescent="0.25"/>
    <row r="5433" ht="26.25" customHeight="1" thickBot="1" x14ac:dyDescent="0.25"/>
    <row r="5434" ht="26.25" customHeight="1" thickBot="1" x14ac:dyDescent="0.25"/>
    <row r="5435" ht="26.25" customHeight="1" thickBot="1" x14ac:dyDescent="0.25"/>
    <row r="5436" ht="26.25" customHeight="1" thickBot="1" x14ac:dyDescent="0.25"/>
    <row r="5437" ht="26.25" customHeight="1" thickBot="1" x14ac:dyDescent="0.25"/>
    <row r="5438" ht="26.25" customHeight="1" thickBot="1" x14ac:dyDescent="0.25"/>
    <row r="5439" ht="26.25" customHeight="1" thickBot="1" x14ac:dyDescent="0.25"/>
    <row r="5440" ht="26.25" customHeight="1" thickBot="1" x14ac:dyDescent="0.25"/>
    <row r="5441" ht="26.25" customHeight="1" thickBot="1" x14ac:dyDescent="0.25"/>
    <row r="5442" ht="26.25" customHeight="1" thickBot="1" x14ac:dyDescent="0.25"/>
    <row r="5443" ht="26.25" customHeight="1" thickBot="1" x14ac:dyDescent="0.25"/>
    <row r="5444" ht="26.25" customHeight="1" thickBot="1" x14ac:dyDescent="0.25"/>
    <row r="5445" ht="26.25" customHeight="1" thickBot="1" x14ac:dyDescent="0.25"/>
    <row r="5446" ht="26.25" customHeight="1" thickBot="1" x14ac:dyDescent="0.25"/>
    <row r="5447" ht="26.25" customHeight="1" thickBot="1" x14ac:dyDescent="0.25"/>
    <row r="5448" ht="26.25" customHeight="1" thickBot="1" x14ac:dyDescent="0.25"/>
    <row r="5449" ht="26.25" customHeight="1" thickBot="1" x14ac:dyDescent="0.25"/>
    <row r="5450" ht="26.25" customHeight="1" thickBot="1" x14ac:dyDescent="0.25"/>
    <row r="5451" ht="26.25" customHeight="1" thickBot="1" x14ac:dyDescent="0.25"/>
    <row r="5452" ht="26.25" customHeight="1" thickBot="1" x14ac:dyDescent="0.25"/>
    <row r="5453" ht="26.25" customHeight="1" thickBot="1" x14ac:dyDescent="0.25"/>
    <row r="5454" ht="26.25" customHeight="1" thickBot="1" x14ac:dyDescent="0.25"/>
    <row r="5455" ht="26.25" customHeight="1" thickBot="1" x14ac:dyDescent="0.25"/>
    <row r="5456" ht="26.25" customHeight="1" thickBot="1" x14ac:dyDescent="0.25"/>
    <row r="5457" ht="26.25" customHeight="1" thickBot="1" x14ac:dyDescent="0.25"/>
    <row r="5458" ht="26.25" customHeight="1" thickBot="1" x14ac:dyDescent="0.25"/>
    <row r="5459" ht="26.25" customHeight="1" thickBot="1" x14ac:dyDescent="0.25"/>
    <row r="5460" ht="26.25" customHeight="1" thickBot="1" x14ac:dyDescent="0.25"/>
    <row r="5461" ht="26.25" customHeight="1" thickBot="1" x14ac:dyDescent="0.25"/>
    <row r="5462" ht="26.25" customHeight="1" thickBot="1" x14ac:dyDescent="0.25"/>
    <row r="5463" ht="26.25" customHeight="1" thickBot="1" x14ac:dyDescent="0.25"/>
    <row r="5464" ht="26.25" customHeight="1" thickBot="1" x14ac:dyDescent="0.25"/>
    <row r="5465" ht="26.25" customHeight="1" thickBot="1" x14ac:dyDescent="0.25"/>
    <row r="5466" ht="26.25" customHeight="1" thickBot="1" x14ac:dyDescent="0.25"/>
    <row r="5467" ht="26.25" customHeight="1" thickBot="1" x14ac:dyDescent="0.25"/>
    <row r="5468" ht="26.25" customHeight="1" thickBot="1" x14ac:dyDescent="0.25"/>
    <row r="5469" ht="26.25" customHeight="1" thickBot="1" x14ac:dyDescent="0.25"/>
    <row r="5470" ht="26.25" customHeight="1" thickBot="1" x14ac:dyDescent="0.25"/>
    <row r="5471" ht="26.25" customHeight="1" thickBot="1" x14ac:dyDescent="0.25"/>
    <row r="5472" ht="26.25" customHeight="1" thickBot="1" x14ac:dyDescent="0.25"/>
    <row r="5473" ht="26.25" customHeight="1" thickBot="1" x14ac:dyDescent="0.25"/>
    <row r="5474" ht="26.25" customHeight="1" thickBot="1" x14ac:dyDescent="0.25"/>
    <row r="5475" ht="26.25" customHeight="1" thickBot="1" x14ac:dyDescent="0.25"/>
    <row r="5476" ht="26.25" customHeight="1" thickBot="1" x14ac:dyDescent="0.25"/>
    <row r="5477" ht="26.25" customHeight="1" thickBot="1" x14ac:dyDescent="0.25"/>
    <row r="5478" ht="26.25" customHeight="1" thickBot="1" x14ac:dyDescent="0.25"/>
    <row r="5479" ht="26.25" customHeight="1" thickBot="1" x14ac:dyDescent="0.25"/>
    <row r="5480" ht="26.25" customHeight="1" thickBot="1" x14ac:dyDescent="0.25"/>
    <row r="5481" ht="26.25" customHeight="1" thickBot="1" x14ac:dyDescent="0.25"/>
    <row r="5482" ht="26.25" customHeight="1" thickBot="1" x14ac:dyDescent="0.25"/>
    <row r="5483" ht="26.25" customHeight="1" thickBot="1" x14ac:dyDescent="0.25"/>
    <row r="5484" ht="26.25" customHeight="1" thickBot="1" x14ac:dyDescent="0.25"/>
    <row r="5485" ht="26.25" customHeight="1" thickBot="1" x14ac:dyDescent="0.25"/>
    <row r="5486" ht="26.25" customHeight="1" thickBot="1" x14ac:dyDescent="0.25"/>
    <row r="5487" ht="26.25" customHeight="1" thickBot="1" x14ac:dyDescent="0.25"/>
    <row r="5488" ht="26.25" customHeight="1" thickBot="1" x14ac:dyDescent="0.25"/>
    <row r="5489" ht="26.25" customHeight="1" thickBot="1" x14ac:dyDescent="0.25"/>
    <row r="5490" ht="26.25" customHeight="1" thickBot="1" x14ac:dyDescent="0.25"/>
    <row r="5491" ht="26.25" customHeight="1" thickBot="1" x14ac:dyDescent="0.25"/>
    <row r="5492" ht="26.25" customHeight="1" thickBot="1" x14ac:dyDescent="0.25"/>
    <row r="5493" ht="26.25" customHeight="1" thickBot="1" x14ac:dyDescent="0.25"/>
    <row r="5494" ht="26.25" customHeight="1" thickBot="1" x14ac:dyDescent="0.25"/>
    <row r="5495" ht="26.25" customHeight="1" thickBot="1" x14ac:dyDescent="0.25"/>
    <row r="5496" ht="26.25" customHeight="1" thickBot="1" x14ac:dyDescent="0.25"/>
    <row r="5497" ht="26.25" customHeight="1" thickBot="1" x14ac:dyDescent="0.25"/>
    <row r="5498" ht="26.25" customHeight="1" thickBot="1" x14ac:dyDescent="0.25"/>
    <row r="5499" ht="26.25" customHeight="1" thickBot="1" x14ac:dyDescent="0.25"/>
    <row r="5500" ht="26.25" customHeight="1" thickBot="1" x14ac:dyDescent="0.25"/>
    <row r="5501" ht="26.25" customHeight="1" thickBot="1" x14ac:dyDescent="0.25"/>
    <row r="5502" ht="26.25" customHeight="1" thickBot="1" x14ac:dyDescent="0.25"/>
    <row r="5503" ht="26.25" customHeight="1" thickBot="1" x14ac:dyDescent="0.25"/>
    <row r="5504" ht="26.25" customHeight="1" thickBot="1" x14ac:dyDescent="0.25"/>
    <row r="5505" ht="26.25" customHeight="1" thickBot="1" x14ac:dyDescent="0.25"/>
    <row r="5506" ht="26.25" customHeight="1" thickBot="1" x14ac:dyDescent="0.25"/>
    <row r="5507" ht="26.25" customHeight="1" thickBot="1" x14ac:dyDescent="0.25"/>
    <row r="5508" ht="26.25" customHeight="1" thickBot="1" x14ac:dyDescent="0.25"/>
    <row r="5509" ht="26.25" customHeight="1" thickBot="1" x14ac:dyDescent="0.25"/>
    <row r="5510" ht="26.25" customHeight="1" thickBot="1" x14ac:dyDescent="0.25"/>
    <row r="5511" ht="26.25" customHeight="1" thickBot="1" x14ac:dyDescent="0.25"/>
    <row r="5512" ht="26.25" customHeight="1" thickBot="1" x14ac:dyDescent="0.25"/>
    <row r="5513" ht="26.25" customHeight="1" thickBot="1" x14ac:dyDescent="0.25"/>
    <row r="5514" ht="26.25" customHeight="1" thickBot="1" x14ac:dyDescent="0.25"/>
    <row r="5515" ht="26.25" customHeight="1" thickBot="1" x14ac:dyDescent="0.25"/>
    <row r="5516" ht="26.25" customHeight="1" thickBot="1" x14ac:dyDescent="0.25"/>
    <row r="5517" ht="26.25" customHeight="1" thickBot="1" x14ac:dyDescent="0.25"/>
    <row r="5518" ht="26.25" customHeight="1" thickBot="1" x14ac:dyDescent="0.25"/>
    <row r="5519" ht="26.25" customHeight="1" thickBot="1" x14ac:dyDescent="0.25"/>
    <row r="5520" ht="26.25" customHeight="1" thickBot="1" x14ac:dyDescent="0.25"/>
    <row r="5521" ht="26.25" customHeight="1" thickBot="1" x14ac:dyDescent="0.25"/>
    <row r="5522" ht="26.25" customHeight="1" thickBot="1" x14ac:dyDescent="0.25"/>
    <row r="5523" ht="26.25" customHeight="1" thickBot="1" x14ac:dyDescent="0.25"/>
    <row r="5524" ht="26.25" customHeight="1" thickBot="1" x14ac:dyDescent="0.25"/>
    <row r="5525" ht="26.25" customHeight="1" thickBot="1" x14ac:dyDescent="0.25"/>
    <row r="5526" ht="26.25" customHeight="1" thickBot="1" x14ac:dyDescent="0.25"/>
    <row r="5527" ht="26.25" customHeight="1" thickBot="1" x14ac:dyDescent="0.25"/>
    <row r="5528" ht="26.25" customHeight="1" thickBot="1" x14ac:dyDescent="0.25"/>
    <row r="5529" ht="26.25" customHeight="1" thickBot="1" x14ac:dyDescent="0.25"/>
    <row r="5530" ht="26.25" customHeight="1" thickBot="1" x14ac:dyDescent="0.25"/>
    <row r="5531" ht="26.25" customHeight="1" thickBot="1" x14ac:dyDescent="0.25"/>
    <row r="5532" ht="26.25" customHeight="1" thickBot="1" x14ac:dyDescent="0.25"/>
    <row r="5533" ht="26.25" customHeight="1" thickBot="1" x14ac:dyDescent="0.25"/>
    <row r="5534" ht="26.25" customHeight="1" thickBot="1" x14ac:dyDescent="0.25"/>
    <row r="5535" ht="26.25" customHeight="1" thickBot="1" x14ac:dyDescent="0.25"/>
    <row r="5536" ht="26.25" customHeight="1" thickBot="1" x14ac:dyDescent="0.25"/>
    <row r="5537" ht="26.25" customHeight="1" thickBot="1" x14ac:dyDescent="0.25"/>
    <row r="5538" ht="26.25" customHeight="1" thickBot="1" x14ac:dyDescent="0.25"/>
    <row r="5539" ht="26.25" customHeight="1" thickBot="1" x14ac:dyDescent="0.25"/>
    <row r="5540" ht="26.25" customHeight="1" thickBot="1" x14ac:dyDescent="0.25"/>
    <row r="5541" ht="26.25" customHeight="1" thickBot="1" x14ac:dyDescent="0.25"/>
    <row r="5542" ht="26.25" customHeight="1" thickBot="1" x14ac:dyDescent="0.25"/>
    <row r="5543" ht="26.25" customHeight="1" thickBot="1" x14ac:dyDescent="0.25"/>
    <row r="5544" ht="26.25" customHeight="1" thickBot="1" x14ac:dyDescent="0.25"/>
    <row r="5545" ht="26.25" customHeight="1" thickBot="1" x14ac:dyDescent="0.25"/>
    <row r="5546" ht="26.25" customHeight="1" thickBot="1" x14ac:dyDescent="0.25"/>
    <row r="5547" ht="26.25" customHeight="1" thickBot="1" x14ac:dyDescent="0.25"/>
    <row r="5548" ht="26.25" customHeight="1" thickBot="1" x14ac:dyDescent="0.25"/>
    <row r="5549" ht="26.25" customHeight="1" thickBot="1" x14ac:dyDescent="0.25"/>
    <row r="5550" ht="26.25" customHeight="1" thickBot="1" x14ac:dyDescent="0.25"/>
    <row r="5551" ht="26.25" customHeight="1" thickBot="1" x14ac:dyDescent="0.25"/>
    <row r="5552" ht="26.25" customHeight="1" thickBot="1" x14ac:dyDescent="0.25"/>
    <row r="5553" ht="26.25" customHeight="1" thickBot="1" x14ac:dyDescent="0.25"/>
    <row r="5554" ht="26.25" customHeight="1" thickBot="1" x14ac:dyDescent="0.25"/>
    <row r="5555" ht="26.25" customHeight="1" thickBot="1" x14ac:dyDescent="0.25"/>
    <row r="5556" ht="26.25" customHeight="1" thickBot="1" x14ac:dyDescent="0.25"/>
    <row r="5557" ht="26.25" customHeight="1" thickBot="1" x14ac:dyDescent="0.25"/>
    <row r="5558" ht="26.25" customHeight="1" thickBot="1" x14ac:dyDescent="0.25"/>
    <row r="5559" ht="26.25" customHeight="1" thickBot="1" x14ac:dyDescent="0.25"/>
    <row r="5560" ht="26.25" customHeight="1" thickBot="1" x14ac:dyDescent="0.25"/>
    <row r="5561" ht="26.25" customHeight="1" thickBot="1" x14ac:dyDescent="0.25"/>
    <row r="5562" ht="26.25" customHeight="1" thickBot="1" x14ac:dyDescent="0.25"/>
    <row r="5563" ht="26.25" customHeight="1" thickBot="1" x14ac:dyDescent="0.25"/>
    <row r="5564" ht="26.25" customHeight="1" thickBot="1" x14ac:dyDescent="0.25"/>
    <row r="5565" ht="26.25" customHeight="1" thickBot="1" x14ac:dyDescent="0.25"/>
    <row r="5566" ht="26.25" customHeight="1" thickBot="1" x14ac:dyDescent="0.25"/>
    <row r="5567" ht="26.25" customHeight="1" thickBot="1" x14ac:dyDescent="0.25"/>
    <row r="5568" ht="26.25" customHeight="1" thickBot="1" x14ac:dyDescent="0.25"/>
    <row r="5569" ht="26.25" customHeight="1" thickBot="1" x14ac:dyDescent="0.25"/>
    <row r="5570" ht="26.25" customHeight="1" thickBot="1" x14ac:dyDescent="0.25"/>
    <row r="5571" ht="26.25" customHeight="1" thickBot="1" x14ac:dyDescent="0.25"/>
    <row r="5572" ht="26.25" customHeight="1" thickBot="1" x14ac:dyDescent="0.25"/>
    <row r="5573" ht="26.25" customHeight="1" thickBot="1" x14ac:dyDescent="0.25"/>
    <row r="5574" ht="26.25" customHeight="1" thickBot="1" x14ac:dyDescent="0.25"/>
    <row r="5575" ht="26.25" customHeight="1" thickBot="1" x14ac:dyDescent="0.25"/>
    <row r="5576" ht="26.25" customHeight="1" thickBot="1" x14ac:dyDescent="0.25"/>
    <row r="5577" ht="26.25" customHeight="1" thickBot="1" x14ac:dyDescent="0.25"/>
    <row r="5578" ht="26.25" customHeight="1" thickBot="1" x14ac:dyDescent="0.25"/>
    <row r="5579" ht="26.25" customHeight="1" thickBot="1" x14ac:dyDescent="0.25"/>
    <row r="5580" ht="26.25" customHeight="1" thickBot="1" x14ac:dyDescent="0.25"/>
    <row r="5581" ht="26.25" customHeight="1" thickBot="1" x14ac:dyDescent="0.25"/>
    <row r="5582" ht="26.25" customHeight="1" thickBot="1" x14ac:dyDescent="0.25"/>
    <row r="5583" ht="26.25" customHeight="1" thickBot="1" x14ac:dyDescent="0.25"/>
    <row r="5584" ht="26.25" customHeight="1" thickBot="1" x14ac:dyDescent="0.25"/>
    <row r="5585" ht="26.25" customHeight="1" thickBot="1" x14ac:dyDescent="0.25"/>
    <row r="5586" ht="26.25" customHeight="1" thickBot="1" x14ac:dyDescent="0.25"/>
    <row r="5587" ht="26.25" customHeight="1" thickBot="1" x14ac:dyDescent="0.25"/>
    <row r="5588" ht="26.25" customHeight="1" thickBot="1" x14ac:dyDescent="0.25"/>
    <row r="5589" ht="26.25" customHeight="1" thickBot="1" x14ac:dyDescent="0.25"/>
    <row r="5590" ht="26.25" customHeight="1" thickBot="1" x14ac:dyDescent="0.25"/>
    <row r="5591" ht="26.25" customHeight="1" thickBot="1" x14ac:dyDescent="0.25"/>
    <row r="5592" ht="26.25" customHeight="1" thickBot="1" x14ac:dyDescent="0.25"/>
    <row r="5593" ht="26.25" customHeight="1" thickBot="1" x14ac:dyDescent="0.25"/>
    <row r="5594" ht="26.25" customHeight="1" thickBot="1" x14ac:dyDescent="0.25"/>
    <row r="5595" ht="26.25" customHeight="1" thickBot="1" x14ac:dyDescent="0.25"/>
    <row r="5596" ht="26.25" customHeight="1" thickBot="1" x14ac:dyDescent="0.25"/>
    <row r="5597" ht="26.25" customHeight="1" thickBot="1" x14ac:dyDescent="0.25"/>
    <row r="5598" ht="26.25" customHeight="1" thickBot="1" x14ac:dyDescent="0.25"/>
    <row r="5599" ht="26.25" customHeight="1" thickBot="1" x14ac:dyDescent="0.25"/>
    <row r="5600" ht="26.25" customHeight="1" thickBot="1" x14ac:dyDescent="0.25"/>
    <row r="5601" ht="26.25" customHeight="1" thickBot="1" x14ac:dyDescent="0.25"/>
    <row r="5602" ht="26.25" customHeight="1" thickBot="1" x14ac:dyDescent="0.25"/>
    <row r="5603" ht="26.25" customHeight="1" thickBot="1" x14ac:dyDescent="0.25"/>
    <row r="5604" ht="26.25" customHeight="1" thickBot="1" x14ac:dyDescent="0.25"/>
    <row r="5605" ht="26.25" customHeight="1" thickBot="1" x14ac:dyDescent="0.25"/>
    <row r="5606" ht="26.25" customHeight="1" thickBot="1" x14ac:dyDescent="0.25"/>
    <row r="5607" ht="26.25" customHeight="1" thickBot="1" x14ac:dyDescent="0.25"/>
    <row r="5608" ht="26.25" customHeight="1" thickBot="1" x14ac:dyDescent="0.25"/>
    <row r="5609" ht="26.25" customHeight="1" thickBot="1" x14ac:dyDescent="0.25"/>
    <row r="5610" ht="26.25" customHeight="1" thickBot="1" x14ac:dyDescent="0.25"/>
    <row r="5611" ht="26.25" customHeight="1" thickBot="1" x14ac:dyDescent="0.25"/>
    <row r="5612" ht="26.25" customHeight="1" thickBot="1" x14ac:dyDescent="0.25"/>
    <row r="5613" ht="26.25" customHeight="1" thickBot="1" x14ac:dyDescent="0.25"/>
    <row r="5614" ht="26.25" customHeight="1" thickBot="1" x14ac:dyDescent="0.25"/>
    <row r="5615" ht="26.25" customHeight="1" thickBot="1" x14ac:dyDescent="0.25"/>
    <row r="5616" ht="26.25" customHeight="1" thickBot="1" x14ac:dyDescent="0.25"/>
    <row r="5617" ht="26.25" customHeight="1" thickBot="1" x14ac:dyDescent="0.25"/>
    <row r="5618" ht="26.25" customHeight="1" thickBot="1" x14ac:dyDescent="0.25"/>
    <row r="5619" ht="26.25" customHeight="1" thickBot="1" x14ac:dyDescent="0.25"/>
    <row r="5620" ht="26.25" customHeight="1" thickBot="1" x14ac:dyDescent="0.25"/>
    <row r="5621" ht="26.25" customHeight="1" thickBot="1" x14ac:dyDescent="0.25"/>
    <row r="5622" ht="26.25" customHeight="1" thickBot="1" x14ac:dyDescent="0.25"/>
    <row r="5623" ht="26.25" customHeight="1" thickBot="1" x14ac:dyDescent="0.25"/>
    <row r="5624" ht="26.25" customHeight="1" thickBot="1" x14ac:dyDescent="0.25"/>
    <row r="5625" ht="26.25" customHeight="1" thickBot="1" x14ac:dyDescent="0.25"/>
    <row r="5626" ht="26.25" customHeight="1" thickBot="1" x14ac:dyDescent="0.25"/>
    <row r="5627" ht="26.25" customHeight="1" thickBot="1" x14ac:dyDescent="0.25"/>
    <row r="5628" ht="26.25" customHeight="1" thickBot="1" x14ac:dyDescent="0.25"/>
    <row r="5629" ht="26.25" customHeight="1" thickBot="1" x14ac:dyDescent="0.25"/>
    <row r="5630" ht="26.25" customHeight="1" thickBot="1" x14ac:dyDescent="0.25"/>
    <row r="5631" ht="26.25" customHeight="1" thickBot="1" x14ac:dyDescent="0.25"/>
    <row r="5632" ht="26.25" customHeight="1" thickBot="1" x14ac:dyDescent="0.25"/>
    <row r="5633" ht="26.25" customHeight="1" thickBot="1" x14ac:dyDescent="0.25"/>
    <row r="5634" ht="26.25" customHeight="1" thickBot="1" x14ac:dyDescent="0.25"/>
    <row r="5635" ht="26.25" customHeight="1" thickBot="1" x14ac:dyDescent="0.25"/>
    <row r="5636" ht="26.25" customHeight="1" thickBot="1" x14ac:dyDescent="0.25"/>
    <row r="5637" ht="26.25" customHeight="1" thickBot="1" x14ac:dyDescent="0.25"/>
    <row r="5638" ht="26.25" customHeight="1" thickBot="1" x14ac:dyDescent="0.25"/>
    <row r="5639" ht="26.25" customHeight="1" thickBot="1" x14ac:dyDescent="0.25"/>
    <row r="5640" ht="26.25" customHeight="1" thickBot="1" x14ac:dyDescent="0.25"/>
    <row r="5641" ht="26.25" customHeight="1" thickBot="1" x14ac:dyDescent="0.25"/>
    <row r="5642" ht="26.25" customHeight="1" thickBot="1" x14ac:dyDescent="0.25"/>
    <row r="5643" ht="26.25" customHeight="1" thickBot="1" x14ac:dyDescent="0.25"/>
    <row r="5644" ht="26.25" customHeight="1" thickBot="1" x14ac:dyDescent="0.25"/>
    <row r="5645" ht="26.25" customHeight="1" thickBot="1" x14ac:dyDescent="0.25"/>
    <row r="5646" ht="26.25" customHeight="1" thickBot="1" x14ac:dyDescent="0.25"/>
    <row r="5647" ht="26.25" customHeight="1" thickBot="1" x14ac:dyDescent="0.25"/>
    <row r="5648" ht="26.25" customHeight="1" thickBot="1" x14ac:dyDescent="0.25"/>
    <row r="5649" ht="26.25" customHeight="1" thickBot="1" x14ac:dyDescent="0.25"/>
    <row r="5650" ht="26.25" customHeight="1" thickBot="1" x14ac:dyDescent="0.25"/>
    <row r="5651" ht="26.25" customHeight="1" thickBot="1" x14ac:dyDescent="0.25"/>
    <row r="5652" ht="26.25" customHeight="1" thickBot="1" x14ac:dyDescent="0.25"/>
    <row r="5653" ht="26.25" customHeight="1" thickBot="1" x14ac:dyDescent="0.25"/>
    <row r="5654" ht="26.25" customHeight="1" thickBot="1" x14ac:dyDescent="0.25"/>
    <row r="5655" ht="26.25" customHeight="1" thickBot="1" x14ac:dyDescent="0.25"/>
    <row r="5656" ht="26.25" customHeight="1" thickBot="1" x14ac:dyDescent="0.25"/>
    <row r="5657" ht="26.25" customHeight="1" thickBot="1" x14ac:dyDescent="0.25"/>
    <row r="5658" ht="26.25" customHeight="1" thickBot="1" x14ac:dyDescent="0.25"/>
    <row r="5659" ht="26.25" customHeight="1" thickBot="1" x14ac:dyDescent="0.25"/>
    <row r="5660" ht="26.25" customHeight="1" thickBot="1" x14ac:dyDescent="0.25"/>
    <row r="5661" ht="26.25" customHeight="1" thickBot="1" x14ac:dyDescent="0.25"/>
    <row r="5662" ht="26.25" customHeight="1" thickBot="1" x14ac:dyDescent="0.25"/>
    <row r="5663" ht="26.25" customHeight="1" thickBot="1" x14ac:dyDescent="0.25"/>
    <row r="5664" ht="26.25" customHeight="1" thickBot="1" x14ac:dyDescent="0.25"/>
    <row r="5665" ht="26.25" customHeight="1" thickBot="1" x14ac:dyDescent="0.25"/>
    <row r="5666" ht="26.25" customHeight="1" thickBot="1" x14ac:dyDescent="0.25"/>
    <row r="5667" ht="26.25" customHeight="1" thickBot="1" x14ac:dyDescent="0.25"/>
    <row r="5668" ht="26.25" customHeight="1" thickBot="1" x14ac:dyDescent="0.25"/>
    <row r="5669" ht="26.25" customHeight="1" thickBot="1" x14ac:dyDescent="0.25"/>
    <row r="5670" ht="26.25" customHeight="1" thickBot="1" x14ac:dyDescent="0.25"/>
    <row r="5671" ht="26.25" customHeight="1" thickBot="1" x14ac:dyDescent="0.25"/>
    <row r="5672" ht="26.25" customHeight="1" thickBot="1" x14ac:dyDescent="0.25"/>
    <row r="5673" ht="26.25" customHeight="1" thickBot="1" x14ac:dyDescent="0.25"/>
    <row r="5674" ht="26.25" customHeight="1" thickBot="1" x14ac:dyDescent="0.25"/>
    <row r="5675" ht="26.25" customHeight="1" thickBot="1" x14ac:dyDescent="0.25"/>
    <row r="5676" ht="26.25" customHeight="1" thickBot="1" x14ac:dyDescent="0.25"/>
    <row r="5677" ht="26.25" customHeight="1" thickBot="1" x14ac:dyDescent="0.25"/>
    <row r="5678" ht="26.25" customHeight="1" thickBot="1" x14ac:dyDescent="0.25"/>
    <row r="5679" ht="26.25" customHeight="1" thickBot="1" x14ac:dyDescent="0.25"/>
    <row r="5680" ht="26.25" customHeight="1" thickBot="1" x14ac:dyDescent="0.25"/>
    <row r="5681" ht="26.25" customHeight="1" thickBot="1" x14ac:dyDescent="0.25"/>
    <row r="5682" ht="26.25" customHeight="1" thickBot="1" x14ac:dyDescent="0.25"/>
    <row r="5683" ht="26.25" customHeight="1" thickBot="1" x14ac:dyDescent="0.25"/>
    <row r="5684" ht="26.25" customHeight="1" thickBot="1" x14ac:dyDescent="0.25"/>
    <row r="5685" ht="26.25" customHeight="1" thickBot="1" x14ac:dyDescent="0.25"/>
    <row r="5686" ht="26.25" customHeight="1" thickBot="1" x14ac:dyDescent="0.25"/>
    <row r="5687" ht="26.25" customHeight="1" thickBot="1" x14ac:dyDescent="0.25"/>
    <row r="5688" ht="26.25" customHeight="1" thickBot="1" x14ac:dyDescent="0.25"/>
    <row r="5689" ht="26.25" customHeight="1" thickBot="1" x14ac:dyDescent="0.25"/>
    <row r="5690" ht="26.25" customHeight="1" thickBot="1" x14ac:dyDescent="0.25"/>
    <row r="5691" ht="26.25" customHeight="1" thickBot="1" x14ac:dyDescent="0.25"/>
    <row r="5692" ht="26.25" customHeight="1" thickBot="1" x14ac:dyDescent="0.25"/>
    <row r="5693" ht="26.25" customHeight="1" thickBot="1" x14ac:dyDescent="0.25"/>
    <row r="5694" ht="26.25" customHeight="1" thickBot="1" x14ac:dyDescent="0.25"/>
    <row r="5695" ht="26.25" customHeight="1" thickBot="1" x14ac:dyDescent="0.25"/>
    <row r="5696" ht="26.25" customHeight="1" thickBot="1" x14ac:dyDescent="0.25"/>
    <row r="5697" ht="26.25" customHeight="1" thickBot="1" x14ac:dyDescent="0.25"/>
    <row r="5698" ht="26.25" customHeight="1" thickBot="1" x14ac:dyDescent="0.25"/>
    <row r="5699" ht="26.25" customHeight="1" thickBot="1" x14ac:dyDescent="0.25"/>
    <row r="5700" ht="26.25" customHeight="1" thickBot="1" x14ac:dyDescent="0.25"/>
    <row r="5701" ht="26.25" customHeight="1" thickBot="1" x14ac:dyDescent="0.25"/>
    <row r="5702" ht="26.25" customHeight="1" thickBot="1" x14ac:dyDescent="0.25"/>
    <row r="5703" ht="26.25" customHeight="1" thickBot="1" x14ac:dyDescent="0.25"/>
    <row r="5704" ht="26.25" customHeight="1" thickBot="1" x14ac:dyDescent="0.25"/>
    <row r="5705" ht="26.25" customHeight="1" thickBot="1" x14ac:dyDescent="0.25"/>
    <row r="5706" ht="26.25" customHeight="1" thickBot="1" x14ac:dyDescent="0.25"/>
    <row r="5707" ht="26.25" customHeight="1" thickBot="1" x14ac:dyDescent="0.25"/>
    <row r="5708" ht="26.25" customHeight="1" thickBot="1" x14ac:dyDescent="0.25"/>
    <row r="5709" ht="26.25" customHeight="1" thickBot="1" x14ac:dyDescent="0.25"/>
    <row r="5710" ht="26.25" customHeight="1" thickBot="1" x14ac:dyDescent="0.25"/>
    <row r="5711" ht="26.25" customHeight="1" thickBot="1" x14ac:dyDescent="0.25"/>
    <row r="5712" ht="26.25" customHeight="1" thickBot="1" x14ac:dyDescent="0.25"/>
    <row r="5713" ht="26.25" customHeight="1" thickBot="1" x14ac:dyDescent="0.25"/>
    <row r="5714" ht="26.25" customHeight="1" thickBot="1" x14ac:dyDescent="0.25"/>
    <row r="5715" ht="26.25" customHeight="1" thickBot="1" x14ac:dyDescent="0.25"/>
    <row r="5716" ht="26.25" customHeight="1" thickBot="1" x14ac:dyDescent="0.25"/>
    <row r="5717" ht="26.25" customHeight="1" thickBot="1" x14ac:dyDescent="0.25"/>
    <row r="5718" ht="26.25" customHeight="1" thickBot="1" x14ac:dyDescent="0.25"/>
    <row r="5719" ht="26.25" customHeight="1" thickBot="1" x14ac:dyDescent="0.25"/>
    <row r="5720" ht="26.25" customHeight="1" thickBot="1" x14ac:dyDescent="0.25"/>
    <row r="5721" ht="26.25" customHeight="1" thickBot="1" x14ac:dyDescent="0.25"/>
    <row r="5722" ht="26.25" customHeight="1" thickBot="1" x14ac:dyDescent="0.25"/>
    <row r="5723" ht="26.25" customHeight="1" thickBot="1" x14ac:dyDescent="0.25"/>
    <row r="5724" ht="26.25" customHeight="1" thickBot="1" x14ac:dyDescent="0.25"/>
    <row r="5725" ht="26.25" customHeight="1" thickBot="1" x14ac:dyDescent="0.25"/>
    <row r="5726" ht="26.25" customHeight="1" thickBot="1" x14ac:dyDescent="0.25"/>
    <row r="5727" ht="26.25" customHeight="1" thickBot="1" x14ac:dyDescent="0.25"/>
    <row r="5728" ht="26.25" customHeight="1" thickBot="1" x14ac:dyDescent="0.25"/>
    <row r="5729" ht="26.25" customHeight="1" thickBot="1" x14ac:dyDescent="0.25"/>
    <row r="5730" ht="26.25" customHeight="1" thickBot="1" x14ac:dyDescent="0.25"/>
    <row r="5731" ht="26.25" customHeight="1" thickBot="1" x14ac:dyDescent="0.25"/>
    <row r="5732" ht="26.25" customHeight="1" thickBot="1" x14ac:dyDescent="0.25"/>
    <row r="5733" ht="26.25" customHeight="1" thickBot="1" x14ac:dyDescent="0.25"/>
    <row r="5734" ht="26.25" customHeight="1" thickBot="1" x14ac:dyDescent="0.25"/>
    <row r="5735" ht="26.25" customHeight="1" thickBot="1" x14ac:dyDescent="0.25"/>
    <row r="5736" ht="26.25" customHeight="1" thickBot="1" x14ac:dyDescent="0.25"/>
    <row r="5737" ht="26.25" customHeight="1" thickBot="1" x14ac:dyDescent="0.25"/>
    <row r="5738" ht="26.25" customHeight="1" thickBot="1" x14ac:dyDescent="0.25"/>
    <row r="5739" ht="26.25" customHeight="1" thickBot="1" x14ac:dyDescent="0.25"/>
    <row r="5740" ht="26.25" customHeight="1" thickBot="1" x14ac:dyDescent="0.25"/>
    <row r="5741" ht="26.25" customHeight="1" thickBot="1" x14ac:dyDescent="0.25"/>
    <row r="5742" ht="26.25" customHeight="1" thickBot="1" x14ac:dyDescent="0.25"/>
    <row r="5743" ht="26.25" customHeight="1" thickBot="1" x14ac:dyDescent="0.25"/>
    <row r="5744" ht="26.25" customHeight="1" thickBot="1" x14ac:dyDescent="0.25"/>
    <row r="5745" ht="26.25" customHeight="1" thickBot="1" x14ac:dyDescent="0.25"/>
    <row r="5746" ht="26.25" customHeight="1" thickBot="1" x14ac:dyDescent="0.25"/>
    <row r="5747" ht="26.25" customHeight="1" thickBot="1" x14ac:dyDescent="0.25"/>
    <row r="5748" ht="26.25" customHeight="1" thickBot="1" x14ac:dyDescent="0.25"/>
    <row r="5749" ht="26.25" customHeight="1" thickBot="1" x14ac:dyDescent="0.25"/>
    <row r="5750" ht="26.25" customHeight="1" thickBot="1" x14ac:dyDescent="0.25"/>
    <row r="5751" ht="26.25" customHeight="1" thickBot="1" x14ac:dyDescent="0.25"/>
    <row r="5752" ht="26.25" customHeight="1" thickBot="1" x14ac:dyDescent="0.25"/>
    <row r="5753" ht="26.25" customHeight="1" thickBot="1" x14ac:dyDescent="0.25"/>
    <row r="5754" ht="26.25" customHeight="1" thickBot="1" x14ac:dyDescent="0.25"/>
    <row r="5755" ht="26.25" customHeight="1" thickBot="1" x14ac:dyDescent="0.25"/>
    <row r="5756" ht="26.25" customHeight="1" thickBot="1" x14ac:dyDescent="0.25"/>
    <row r="5757" ht="26.25" customHeight="1" thickBot="1" x14ac:dyDescent="0.25"/>
    <row r="5758" ht="26.25" customHeight="1" thickBot="1" x14ac:dyDescent="0.25"/>
    <row r="5759" ht="26.25" customHeight="1" thickBot="1" x14ac:dyDescent="0.25"/>
    <row r="5760" ht="26.25" customHeight="1" thickBot="1" x14ac:dyDescent="0.25"/>
    <row r="5761" ht="26.25" customHeight="1" thickBot="1" x14ac:dyDescent="0.25"/>
    <row r="5762" ht="26.25" customHeight="1" thickBot="1" x14ac:dyDescent="0.25"/>
    <row r="5763" ht="26.25" customHeight="1" thickBot="1" x14ac:dyDescent="0.25"/>
    <row r="5764" ht="26.25" customHeight="1" thickBot="1" x14ac:dyDescent="0.25"/>
    <row r="5765" ht="26.25" customHeight="1" thickBot="1" x14ac:dyDescent="0.25"/>
    <row r="5766" ht="26.25" customHeight="1" thickBot="1" x14ac:dyDescent="0.25"/>
    <row r="5767" ht="26.25" customHeight="1" thickBot="1" x14ac:dyDescent="0.25"/>
    <row r="5768" ht="26.25" customHeight="1" thickBot="1" x14ac:dyDescent="0.25"/>
    <row r="5769" ht="26.25" customHeight="1" thickBot="1" x14ac:dyDescent="0.25"/>
    <row r="5770" ht="26.25" customHeight="1" thickBot="1" x14ac:dyDescent="0.25"/>
    <row r="5771" ht="26.25" customHeight="1" thickBot="1" x14ac:dyDescent="0.25"/>
    <row r="5772" ht="26.25" customHeight="1" thickBot="1" x14ac:dyDescent="0.25"/>
    <row r="5773" ht="26.25" customHeight="1" thickBot="1" x14ac:dyDescent="0.25"/>
    <row r="5774" ht="26.25" customHeight="1" thickBot="1" x14ac:dyDescent="0.25"/>
    <row r="5775" ht="26.25" customHeight="1" thickBot="1" x14ac:dyDescent="0.25"/>
    <row r="5776" ht="26.25" customHeight="1" thickBot="1" x14ac:dyDescent="0.25"/>
    <row r="5777" ht="26.25" customHeight="1" thickBot="1" x14ac:dyDescent="0.25"/>
    <row r="5778" ht="26.25" customHeight="1" thickBot="1" x14ac:dyDescent="0.25"/>
    <row r="5779" ht="26.25" customHeight="1" thickBot="1" x14ac:dyDescent="0.25"/>
    <row r="5780" ht="26.25" customHeight="1" thickBot="1" x14ac:dyDescent="0.25"/>
    <row r="5781" ht="26.25" customHeight="1" thickBot="1" x14ac:dyDescent="0.25"/>
    <row r="5782" ht="26.25" customHeight="1" thickBot="1" x14ac:dyDescent="0.25"/>
    <row r="5783" ht="26.25" customHeight="1" thickBot="1" x14ac:dyDescent="0.25"/>
    <row r="5784" ht="26.25" customHeight="1" thickBot="1" x14ac:dyDescent="0.25"/>
    <row r="5785" ht="26.25" customHeight="1" thickBot="1" x14ac:dyDescent="0.25"/>
    <row r="5786" ht="26.25" customHeight="1" thickBot="1" x14ac:dyDescent="0.25"/>
    <row r="5787" ht="26.25" customHeight="1" thickBot="1" x14ac:dyDescent="0.25"/>
    <row r="5788" ht="26.25" customHeight="1" thickBot="1" x14ac:dyDescent="0.25"/>
    <row r="5789" ht="26.25" customHeight="1" thickBot="1" x14ac:dyDescent="0.25"/>
    <row r="5790" ht="26.25" customHeight="1" thickBot="1" x14ac:dyDescent="0.25"/>
    <row r="5791" ht="26.25" customHeight="1" thickBot="1" x14ac:dyDescent="0.25"/>
    <row r="5792" ht="26.25" customHeight="1" thickBot="1" x14ac:dyDescent="0.25"/>
    <row r="5793" ht="26.25" customHeight="1" thickBot="1" x14ac:dyDescent="0.25"/>
    <row r="5794" ht="26.25" customHeight="1" thickBot="1" x14ac:dyDescent="0.25"/>
    <row r="5795" ht="26.25" customHeight="1" thickBot="1" x14ac:dyDescent="0.25"/>
    <row r="5796" ht="26.25" customHeight="1" thickBot="1" x14ac:dyDescent="0.25"/>
    <row r="5797" ht="26.25" customHeight="1" thickBot="1" x14ac:dyDescent="0.25"/>
    <row r="5798" ht="26.25" customHeight="1" thickBot="1" x14ac:dyDescent="0.25"/>
    <row r="5799" ht="26.25" customHeight="1" thickBot="1" x14ac:dyDescent="0.25"/>
    <row r="5800" ht="26.25" customHeight="1" thickBot="1" x14ac:dyDescent="0.25"/>
    <row r="5801" ht="26.25" customHeight="1" thickBot="1" x14ac:dyDescent="0.25"/>
    <row r="5802" ht="26.25" customHeight="1" thickBot="1" x14ac:dyDescent="0.25"/>
    <row r="5803" ht="26.25" customHeight="1" thickBot="1" x14ac:dyDescent="0.25"/>
    <row r="5804" ht="26.25" customHeight="1" thickBot="1" x14ac:dyDescent="0.25"/>
    <row r="5805" ht="26.25" customHeight="1" thickBot="1" x14ac:dyDescent="0.25"/>
    <row r="5806" ht="26.25" customHeight="1" thickBot="1" x14ac:dyDescent="0.25"/>
    <row r="5807" ht="26.25" customHeight="1" thickBot="1" x14ac:dyDescent="0.25"/>
    <row r="5808" ht="26.25" customHeight="1" thickBot="1" x14ac:dyDescent="0.25"/>
    <row r="5809" ht="26.25" customHeight="1" thickBot="1" x14ac:dyDescent="0.25"/>
    <row r="5810" ht="26.25" customHeight="1" thickBot="1" x14ac:dyDescent="0.25"/>
    <row r="5811" ht="26.25" customHeight="1" thickBot="1" x14ac:dyDescent="0.25"/>
    <row r="5812" ht="26.25" customHeight="1" thickBot="1" x14ac:dyDescent="0.25"/>
    <row r="5813" ht="26.25" customHeight="1" thickBot="1" x14ac:dyDescent="0.25"/>
    <row r="5814" ht="26.25" customHeight="1" thickBot="1" x14ac:dyDescent="0.25"/>
    <row r="5815" ht="26.25" customHeight="1" thickBot="1" x14ac:dyDescent="0.25"/>
    <row r="5816" ht="26.25" customHeight="1" thickBot="1" x14ac:dyDescent="0.25"/>
    <row r="5817" ht="26.25" customHeight="1" thickBot="1" x14ac:dyDescent="0.25"/>
    <row r="5818" ht="26.25" customHeight="1" thickBot="1" x14ac:dyDescent="0.25"/>
    <row r="5819" ht="26.25" customHeight="1" thickBot="1" x14ac:dyDescent="0.25"/>
    <row r="5820" ht="26.25" customHeight="1" thickBot="1" x14ac:dyDescent="0.25"/>
    <row r="5821" ht="26.25" customHeight="1" thickBot="1" x14ac:dyDescent="0.25"/>
    <row r="5822" ht="26.25" customHeight="1" thickBot="1" x14ac:dyDescent="0.25"/>
    <row r="5823" ht="26.25" customHeight="1" thickBot="1" x14ac:dyDescent="0.25"/>
    <row r="5824" ht="26.25" customHeight="1" thickBot="1" x14ac:dyDescent="0.25"/>
    <row r="5825" ht="26.25" customHeight="1" thickBot="1" x14ac:dyDescent="0.25"/>
    <row r="5826" ht="26.25" customHeight="1" thickBot="1" x14ac:dyDescent="0.25"/>
    <row r="5827" ht="26.25" customHeight="1" thickBot="1" x14ac:dyDescent="0.25"/>
    <row r="5828" ht="26.25" customHeight="1" thickBot="1" x14ac:dyDescent="0.25"/>
    <row r="5829" ht="26.25" customHeight="1" thickBot="1" x14ac:dyDescent="0.25"/>
    <row r="5830" ht="26.25" customHeight="1" thickBot="1" x14ac:dyDescent="0.25"/>
    <row r="5831" ht="26.25" customHeight="1" thickBot="1" x14ac:dyDescent="0.25"/>
    <row r="5832" ht="26.25" customHeight="1" thickBot="1" x14ac:dyDescent="0.25"/>
    <row r="5833" ht="26.25" customHeight="1" thickBot="1" x14ac:dyDescent="0.25"/>
    <row r="5834" ht="26.25" customHeight="1" thickBot="1" x14ac:dyDescent="0.25"/>
    <row r="5835" ht="26.25" customHeight="1" thickBot="1" x14ac:dyDescent="0.25"/>
    <row r="5836" ht="26.25" customHeight="1" thickBot="1" x14ac:dyDescent="0.25"/>
    <row r="5837" ht="26.25" customHeight="1" thickBot="1" x14ac:dyDescent="0.25"/>
    <row r="5838" ht="26.25" customHeight="1" thickBot="1" x14ac:dyDescent="0.25"/>
    <row r="5839" ht="26.25" customHeight="1" thickBot="1" x14ac:dyDescent="0.25"/>
    <row r="5840" ht="26.25" customHeight="1" thickBot="1" x14ac:dyDescent="0.25"/>
    <row r="5841" ht="26.25" customHeight="1" thickBot="1" x14ac:dyDescent="0.25"/>
    <row r="5842" ht="26.25" customHeight="1" thickBot="1" x14ac:dyDescent="0.25"/>
    <row r="5843" ht="26.25" customHeight="1" thickBot="1" x14ac:dyDescent="0.25"/>
    <row r="5844" ht="26.25" customHeight="1" thickBot="1" x14ac:dyDescent="0.25"/>
    <row r="5845" ht="26.25" customHeight="1" thickBot="1" x14ac:dyDescent="0.25"/>
    <row r="5846" ht="26.25" customHeight="1" thickBot="1" x14ac:dyDescent="0.25"/>
    <row r="5847" ht="26.25" customHeight="1" thickBot="1" x14ac:dyDescent="0.25"/>
    <row r="5848" ht="26.25" customHeight="1" thickBot="1" x14ac:dyDescent="0.25"/>
    <row r="5849" ht="26.25" customHeight="1" thickBot="1" x14ac:dyDescent="0.25"/>
    <row r="5850" ht="26.25" customHeight="1" thickBot="1" x14ac:dyDescent="0.25"/>
    <row r="5851" ht="26.25" customHeight="1" thickBot="1" x14ac:dyDescent="0.25"/>
    <row r="5852" ht="26.25" customHeight="1" thickBot="1" x14ac:dyDescent="0.25"/>
    <row r="5853" ht="26.25" customHeight="1" thickBot="1" x14ac:dyDescent="0.25"/>
    <row r="5854" ht="26.25" customHeight="1" thickBot="1" x14ac:dyDescent="0.25"/>
    <row r="5855" ht="26.25" customHeight="1" thickBot="1" x14ac:dyDescent="0.25"/>
    <row r="5856" ht="26.25" customHeight="1" thickBot="1" x14ac:dyDescent="0.25"/>
    <row r="5857" ht="26.25" customHeight="1" thickBot="1" x14ac:dyDescent="0.25"/>
    <row r="5858" ht="26.25" customHeight="1" thickBot="1" x14ac:dyDescent="0.25"/>
    <row r="5859" ht="26.25" customHeight="1" thickBot="1" x14ac:dyDescent="0.25"/>
    <row r="5860" ht="26.25" customHeight="1" thickBot="1" x14ac:dyDescent="0.25"/>
    <row r="5861" ht="26.25" customHeight="1" thickBot="1" x14ac:dyDescent="0.25"/>
    <row r="5862" ht="26.25" customHeight="1" thickBot="1" x14ac:dyDescent="0.25"/>
    <row r="5863" ht="26.25" customHeight="1" thickBot="1" x14ac:dyDescent="0.25"/>
    <row r="5864" ht="26.25" customHeight="1" thickBot="1" x14ac:dyDescent="0.25"/>
    <row r="5865" ht="26.25" customHeight="1" thickBot="1" x14ac:dyDescent="0.25"/>
    <row r="5866" ht="26.25" customHeight="1" thickBot="1" x14ac:dyDescent="0.25"/>
    <row r="5867" ht="26.25" customHeight="1" thickBot="1" x14ac:dyDescent="0.25"/>
    <row r="5868" ht="26.25" customHeight="1" thickBot="1" x14ac:dyDescent="0.25"/>
    <row r="5869" ht="26.25" customHeight="1" thickBot="1" x14ac:dyDescent="0.25"/>
    <row r="5870" ht="26.25" customHeight="1" thickBot="1" x14ac:dyDescent="0.25"/>
    <row r="5871" ht="26.25" customHeight="1" thickBot="1" x14ac:dyDescent="0.25"/>
    <row r="5872" ht="26.25" customHeight="1" thickBot="1" x14ac:dyDescent="0.25"/>
    <row r="5873" ht="26.25" customHeight="1" thickBot="1" x14ac:dyDescent="0.25"/>
    <row r="5874" ht="26.25" customHeight="1" thickBot="1" x14ac:dyDescent="0.25"/>
    <row r="5875" ht="26.25" customHeight="1" thickBot="1" x14ac:dyDescent="0.25"/>
    <row r="5876" ht="26.25" customHeight="1" thickBot="1" x14ac:dyDescent="0.25"/>
    <row r="5877" ht="26.25" customHeight="1" thickBot="1" x14ac:dyDescent="0.25"/>
    <row r="5878" ht="26.25" customHeight="1" thickBot="1" x14ac:dyDescent="0.25"/>
    <row r="5879" ht="26.25" customHeight="1" thickBot="1" x14ac:dyDescent="0.25"/>
    <row r="5880" ht="26.25" customHeight="1" thickBot="1" x14ac:dyDescent="0.25"/>
    <row r="5881" ht="26.25" customHeight="1" thickBot="1" x14ac:dyDescent="0.25"/>
    <row r="5882" ht="26.25" customHeight="1" thickBot="1" x14ac:dyDescent="0.25"/>
    <row r="5883" ht="26.25" customHeight="1" thickBot="1" x14ac:dyDescent="0.25"/>
    <row r="5884" ht="26.25" customHeight="1" thickBot="1" x14ac:dyDescent="0.25"/>
    <row r="5885" ht="26.25" customHeight="1" thickBot="1" x14ac:dyDescent="0.25"/>
    <row r="5886" ht="26.25" customHeight="1" thickBot="1" x14ac:dyDescent="0.25"/>
    <row r="5887" ht="26.25" customHeight="1" thickBot="1" x14ac:dyDescent="0.25"/>
    <row r="5888" ht="26.25" customHeight="1" thickBot="1" x14ac:dyDescent="0.25"/>
    <row r="5889" ht="26.25" customHeight="1" thickBot="1" x14ac:dyDescent="0.25"/>
    <row r="5890" ht="26.25" customHeight="1" thickBot="1" x14ac:dyDescent="0.25"/>
    <row r="5891" ht="26.25" customHeight="1" thickBot="1" x14ac:dyDescent="0.25"/>
    <row r="5892" ht="26.25" customHeight="1" thickBot="1" x14ac:dyDescent="0.25"/>
    <row r="5893" ht="26.25" customHeight="1" thickBot="1" x14ac:dyDescent="0.25"/>
    <row r="5894" ht="26.25" customHeight="1" thickBot="1" x14ac:dyDescent="0.25"/>
    <row r="5895" ht="26.25" customHeight="1" thickBot="1" x14ac:dyDescent="0.25"/>
    <row r="5896" ht="26.25" customHeight="1" thickBot="1" x14ac:dyDescent="0.25"/>
    <row r="5897" ht="26.25" customHeight="1" thickBot="1" x14ac:dyDescent="0.25"/>
    <row r="5898" ht="26.25" customHeight="1" thickBot="1" x14ac:dyDescent="0.25"/>
    <row r="5899" ht="26.25" customHeight="1" thickBot="1" x14ac:dyDescent="0.25"/>
    <row r="5900" ht="26.25" customHeight="1" thickBot="1" x14ac:dyDescent="0.25"/>
    <row r="5901" ht="26.25" customHeight="1" thickBot="1" x14ac:dyDescent="0.25"/>
    <row r="5902" ht="26.25" customHeight="1" thickBot="1" x14ac:dyDescent="0.25"/>
    <row r="5903" ht="26.25" customHeight="1" thickBot="1" x14ac:dyDescent="0.25"/>
    <row r="5904" ht="26.25" customHeight="1" thickBot="1" x14ac:dyDescent="0.25"/>
    <row r="5905" ht="26.25" customHeight="1" thickBot="1" x14ac:dyDescent="0.25"/>
    <row r="5906" ht="26.25" customHeight="1" thickBot="1" x14ac:dyDescent="0.25"/>
    <row r="5907" ht="26.25" customHeight="1" thickBot="1" x14ac:dyDescent="0.25"/>
    <row r="5908" ht="26.25" customHeight="1" thickBot="1" x14ac:dyDescent="0.25"/>
    <row r="5909" ht="26.25" customHeight="1" thickBot="1" x14ac:dyDescent="0.25"/>
    <row r="5910" ht="26.25" customHeight="1" thickBot="1" x14ac:dyDescent="0.25"/>
    <row r="5911" ht="26.25" customHeight="1" thickBot="1" x14ac:dyDescent="0.25"/>
    <row r="5912" ht="26.25" customHeight="1" thickBot="1" x14ac:dyDescent="0.25"/>
    <row r="5913" ht="26.25" customHeight="1" thickBot="1" x14ac:dyDescent="0.25"/>
    <row r="5914" ht="26.25" customHeight="1" thickBot="1" x14ac:dyDescent="0.25"/>
    <row r="5915" ht="26.25" customHeight="1" thickBot="1" x14ac:dyDescent="0.25"/>
    <row r="5916" ht="26.25" customHeight="1" thickBot="1" x14ac:dyDescent="0.25"/>
    <row r="5917" ht="26.25" customHeight="1" thickBot="1" x14ac:dyDescent="0.25"/>
    <row r="5918" ht="26.25" customHeight="1" thickBot="1" x14ac:dyDescent="0.25"/>
    <row r="5919" ht="26.25" customHeight="1" thickBot="1" x14ac:dyDescent="0.25"/>
    <row r="5920" ht="26.25" customHeight="1" thickBot="1" x14ac:dyDescent="0.25"/>
    <row r="5921" ht="26.25" customHeight="1" thickBot="1" x14ac:dyDescent="0.25"/>
    <row r="5922" ht="26.25" customHeight="1" thickBot="1" x14ac:dyDescent="0.25"/>
    <row r="5923" ht="26.25" customHeight="1" thickBot="1" x14ac:dyDescent="0.25"/>
    <row r="5924" ht="26.25" customHeight="1" thickBot="1" x14ac:dyDescent="0.25"/>
    <row r="5925" ht="26.25" customHeight="1" thickBot="1" x14ac:dyDescent="0.25"/>
    <row r="5926" ht="26.25" customHeight="1" thickBot="1" x14ac:dyDescent="0.25"/>
    <row r="5927" ht="26.25" customHeight="1" thickBot="1" x14ac:dyDescent="0.25"/>
    <row r="5928" ht="26.25" customHeight="1" thickBot="1" x14ac:dyDescent="0.25"/>
    <row r="5929" ht="26.25" customHeight="1" thickBot="1" x14ac:dyDescent="0.25"/>
    <row r="5930" ht="26.25" customHeight="1" thickBot="1" x14ac:dyDescent="0.25"/>
    <row r="5931" ht="26.25" customHeight="1" thickBot="1" x14ac:dyDescent="0.25"/>
    <row r="5932" ht="26.25" customHeight="1" thickBot="1" x14ac:dyDescent="0.25"/>
    <row r="5933" ht="26.25" customHeight="1" thickBot="1" x14ac:dyDescent="0.25"/>
    <row r="5934" ht="26.25" customHeight="1" thickBot="1" x14ac:dyDescent="0.25"/>
    <row r="5935" ht="26.25" customHeight="1" thickBot="1" x14ac:dyDescent="0.25"/>
    <row r="5936" ht="26.25" customHeight="1" thickBot="1" x14ac:dyDescent="0.25"/>
    <row r="5937" ht="26.25" customHeight="1" thickBot="1" x14ac:dyDescent="0.25"/>
    <row r="5938" ht="26.25" customHeight="1" thickBot="1" x14ac:dyDescent="0.25"/>
    <row r="5939" ht="26.25" customHeight="1" thickBot="1" x14ac:dyDescent="0.25"/>
    <row r="5940" ht="26.25" customHeight="1" thickBot="1" x14ac:dyDescent="0.25"/>
    <row r="5941" ht="26.25" customHeight="1" thickBot="1" x14ac:dyDescent="0.25"/>
    <row r="5942" ht="26.25" customHeight="1" thickBot="1" x14ac:dyDescent="0.25"/>
    <row r="5943" ht="26.25" customHeight="1" thickBot="1" x14ac:dyDescent="0.25"/>
    <row r="5944" ht="26.25" customHeight="1" thickBot="1" x14ac:dyDescent="0.25"/>
    <row r="5945" ht="26.25" customHeight="1" thickBot="1" x14ac:dyDescent="0.25"/>
    <row r="5946" ht="26.25" customHeight="1" thickBot="1" x14ac:dyDescent="0.25"/>
    <row r="5947" ht="26.25" customHeight="1" thickBot="1" x14ac:dyDescent="0.25"/>
    <row r="5948" ht="26.25" customHeight="1" thickBot="1" x14ac:dyDescent="0.25"/>
    <row r="5949" ht="26.25" customHeight="1" thickBot="1" x14ac:dyDescent="0.25"/>
    <row r="5950" ht="26.25" customHeight="1" thickBot="1" x14ac:dyDescent="0.25"/>
    <row r="5951" ht="26.25" customHeight="1" thickBot="1" x14ac:dyDescent="0.25"/>
    <row r="5952" ht="26.25" customHeight="1" thickBot="1" x14ac:dyDescent="0.25"/>
    <row r="5953" ht="26.25" customHeight="1" thickBot="1" x14ac:dyDescent="0.25"/>
    <row r="5954" ht="26.25" customHeight="1" thickBot="1" x14ac:dyDescent="0.25"/>
    <row r="5955" ht="26.25" customHeight="1" thickBot="1" x14ac:dyDescent="0.25"/>
    <row r="5956" ht="26.25" customHeight="1" thickBot="1" x14ac:dyDescent="0.25"/>
    <row r="5957" ht="26.25" customHeight="1" thickBot="1" x14ac:dyDescent="0.25"/>
    <row r="5958" ht="26.25" customHeight="1" thickBot="1" x14ac:dyDescent="0.25"/>
    <row r="5959" ht="26.25" customHeight="1" thickBot="1" x14ac:dyDescent="0.25"/>
    <row r="5960" ht="26.25" customHeight="1" thickBot="1" x14ac:dyDescent="0.25"/>
    <row r="5961" ht="26.25" customHeight="1" thickBot="1" x14ac:dyDescent="0.25"/>
    <row r="5962" ht="26.25" customHeight="1" thickBot="1" x14ac:dyDescent="0.25"/>
    <row r="5963" ht="26.25" customHeight="1" thickBot="1" x14ac:dyDescent="0.25"/>
    <row r="5964" ht="26.25" customHeight="1" thickBot="1" x14ac:dyDescent="0.25"/>
    <row r="5965" ht="26.25" customHeight="1" thickBot="1" x14ac:dyDescent="0.25"/>
    <row r="5966" ht="26.25" customHeight="1" thickBot="1" x14ac:dyDescent="0.25"/>
    <row r="5967" ht="26.25" customHeight="1" thickBot="1" x14ac:dyDescent="0.25"/>
    <row r="5968" ht="26.25" customHeight="1" thickBot="1" x14ac:dyDescent="0.25"/>
    <row r="5969" ht="26.25" customHeight="1" thickBot="1" x14ac:dyDescent="0.25"/>
    <row r="5970" ht="26.25" customHeight="1" thickBot="1" x14ac:dyDescent="0.25"/>
    <row r="5971" ht="26.25" customHeight="1" thickBot="1" x14ac:dyDescent="0.25"/>
    <row r="5972" ht="26.25" customHeight="1" thickBot="1" x14ac:dyDescent="0.25"/>
    <row r="5973" ht="26.25" customHeight="1" thickBot="1" x14ac:dyDescent="0.25"/>
    <row r="5974" ht="26.25" customHeight="1" thickBot="1" x14ac:dyDescent="0.25"/>
    <row r="5975" ht="26.25" customHeight="1" thickBot="1" x14ac:dyDescent="0.25"/>
    <row r="5976" ht="26.25" customHeight="1" thickBot="1" x14ac:dyDescent="0.25"/>
    <row r="5977" ht="26.25" customHeight="1" thickBot="1" x14ac:dyDescent="0.25"/>
    <row r="5978" ht="26.25" customHeight="1" thickBot="1" x14ac:dyDescent="0.25"/>
    <row r="5979" ht="26.25" customHeight="1" thickBot="1" x14ac:dyDescent="0.25"/>
    <row r="5980" ht="26.25" customHeight="1" thickBot="1" x14ac:dyDescent="0.25"/>
    <row r="5981" ht="26.25" customHeight="1" thickBot="1" x14ac:dyDescent="0.25"/>
    <row r="5982" ht="26.25" customHeight="1" thickBot="1" x14ac:dyDescent="0.25"/>
    <row r="5983" ht="26.25" customHeight="1" thickBot="1" x14ac:dyDescent="0.25"/>
    <row r="5984" ht="26.25" customHeight="1" thickBot="1" x14ac:dyDescent="0.25"/>
    <row r="5985" ht="26.25" customHeight="1" thickBot="1" x14ac:dyDescent="0.25"/>
    <row r="5986" ht="26.25" customHeight="1" thickBot="1" x14ac:dyDescent="0.25"/>
    <row r="5987" ht="26.25" customHeight="1" thickBot="1" x14ac:dyDescent="0.25"/>
    <row r="5988" ht="26.25" customHeight="1" thickBot="1" x14ac:dyDescent="0.25"/>
    <row r="5989" ht="26.25" customHeight="1" thickBot="1" x14ac:dyDescent="0.25"/>
    <row r="5990" ht="26.25" customHeight="1" thickBot="1" x14ac:dyDescent="0.25"/>
    <row r="5991" ht="26.25" customHeight="1" thickBot="1" x14ac:dyDescent="0.25"/>
    <row r="5992" ht="26.25" customHeight="1" thickBot="1" x14ac:dyDescent="0.25"/>
    <row r="5993" ht="26.25" customHeight="1" thickBot="1" x14ac:dyDescent="0.25"/>
    <row r="5994" ht="26.25" customHeight="1" thickBot="1" x14ac:dyDescent="0.25"/>
    <row r="5995" ht="26.25" customHeight="1" thickBot="1" x14ac:dyDescent="0.25"/>
    <row r="5996" ht="26.25" customHeight="1" thickBot="1" x14ac:dyDescent="0.25"/>
    <row r="5997" ht="26.25" customHeight="1" thickBot="1" x14ac:dyDescent="0.25"/>
    <row r="5998" ht="26.25" customHeight="1" thickBot="1" x14ac:dyDescent="0.25"/>
    <row r="5999" ht="26.25" customHeight="1" thickBot="1" x14ac:dyDescent="0.25"/>
    <row r="6000" ht="26.25" customHeight="1" thickBot="1" x14ac:dyDescent="0.25"/>
    <row r="6001" ht="26.25" customHeight="1" thickBot="1" x14ac:dyDescent="0.25"/>
    <row r="6002" ht="26.25" customHeight="1" thickBot="1" x14ac:dyDescent="0.25"/>
    <row r="6003" ht="26.25" customHeight="1" thickBot="1" x14ac:dyDescent="0.25"/>
    <row r="6004" ht="26.25" customHeight="1" thickBot="1" x14ac:dyDescent="0.25"/>
    <row r="6005" ht="26.25" customHeight="1" thickBot="1" x14ac:dyDescent="0.25"/>
    <row r="6006" ht="26.25" customHeight="1" thickBot="1" x14ac:dyDescent="0.25"/>
    <row r="6007" ht="26.25" customHeight="1" thickBot="1" x14ac:dyDescent="0.25"/>
    <row r="6008" ht="26.25" customHeight="1" thickBot="1" x14ac:dyDescent="0.25"/>
    <row r="6009" ht="26.25" customHeight="1" thickBot="1" x14ac:dyDescent="0.25"/>
    <row r="6010" ht="26.25" customHeight="1" thickBot="1" x14ac:dyDescent="0.25"/>
    <row r="6011" ht="26.25" customHeight="1" thickBot="1" x14ac:dyDescent="0.25"/>
    <row r="6012" ht="26.25" customHeight="1" thickBot="1" x14ac:dyDescent="0.25"/>
    <row r="6013" ht="26.25" customHeight="1" thickBot="1" x14ac:dyDescent="0.25"/>
    <row r="6014" ht="26.25" customHeight="1" thickBot="1" x14ac:dyDescent="0.25"/>
    <row r="6015" ht="26.25" customHeight="1" thickBot="1" x14ac:dyDescent="0.25"/>
    <row r="6016" ht="26.25" customHeight="1" thickBot="1" x14ac:dyDescent="0.25"/>
    <row r="6017" ht="26.25" customHeight="1" thickBot="1" x14ac:dyDescent="0.25"/>
    <row r="6018" ht="26.25" customHeight="1" thickBot="1" x14ac:dyDescent="0.25"/>
    <row r="6019" ht="26.25" customHeight="1" thickBot="1" x14ac:dyDescent="0.25"/>
    <row r="6020" ht="26.25" customHeight="1" thickBot="1" x14ac:dyDescent="0.25"/>
    <row r="6021" ht="26.25" customHeight="1" thickBot="1" x14ac:dyDescent="0.25"/>
    <row r="6022" ht="26.25" customHeight="1" thickBot="1" x14ac:dyDescent="0.25"/>
    <row r="6023" ht="26.25" customHeight="1" thickBot="1" x14ac:dyDescent="0.25"/>
    <row r="6024" ht="26.25" customHeight="1" thickBot="1" x14ac:dyDescent="0.25"/>
    <row r="6025" ht="26.25" customHeight="1" thickBot="1" x14ac:dyDescent="0.25"/>
    <row r="6026" ht="26.25" customHeight="1" thickBot="1" x14ac:dyDescent="0.25"/>
    <row r="6027" ht="26.25" customHeight="1" thickBot="1" x14ac:dyDescent="0.25"/>
    <row r="6028" ht="26.25" customHeight="1" thickBot="1" x14ac:dyDescent="0.25"/>
    <row r="6029" ht="26.25" customHeight="1" thickBot="1" x14ac:dyDescent="0.25"/>
    <row r="6030" ht="26.25" customHeight="1" thickBot="1" x14ac:dyDescent="0.25"/>
    <row r="6031" ht="26.25" customHeight="1" thickBot="1" x14ac:dyDescent="0.25"/>
    <row r="6032" ht="26.25" customHeight="1" thickBot="1" x14ac:dyDescent="0.25"/>
    <row r="6033" ht="26.25" customHeight="1" thickBot="1" x14ac:dyDescent="0.25"/>
    <row r="6034" ht="26.25" customHeight="1" thickBot="1" x14ac:dyDescent="0.25"/>
    <row r="6035" ht="26.25" customHeight="1" thickBot="1" x14ac:dyDescent="0.25"/>
    <row r="6036" ht="26.25" customHeight="1" thickBot="1" x14ac:dyDescent="0.25"/>
    <row r="6037" ht="26.25" customHeight="1" thickBot="1" x14ac:dyDescent="0.25"/>
    <row r="6038" ht="26.25" customHeight="1" thickBot="1" x14ac:dyDescent="0.25"/>
    <row r="6039" ht="26.25" customHeight="1" thickBot="1" x14ac:dyDescent="0.25"/>
    <row r="6040" ht="26.25" customHeight="1" thickBot="1" x14ac:dyDescent="0.25"/>
    <row r="6041" ht="26.25" customHeight="1" thickBot="1" x14ac:dyDescent="0.25"/>
    <row r="6042" ht="26.25" customHeight="1" thickBot="1" x14ac:dyDescent="0.25"/>
    <row r="6043" ht="26.25" customHeight="1" thickBot="1" x14ac:dyDescent="0.25"/>
    <row r="6044" ht="26.25" customHeight="1" thickBot="1" x14ac:dyDescent="0.25"/>
    <row r="6045" ht="26.25" customHeight="1" thickBot="1" x14ac:dyDescent="0.25"/>
    <row r="6046" ht="26.25" customHeight="1" thickBot="1" x14ac:dyDescent="0.25"/>
    <row r="6047" ht="26.25" customHeight="1" thickBot="1" x14ac:dyDescent="0.25"/>
    <row r="6048" ht="26.25" customHeight="1" thickBot="1" x14ac:dyDescent="0.25"/>
    <row r="6049" ht="26.25" customHeight="1" thickBot="1" x14ac:dyDescent="0.25"/>
    <row r="6050" ht="26.25" customHeight="1" thickBot="1" x14ac:dyDescent="0.25"/>
    <row r="6051" ht="26.25" customHeight="1" thickBot="1" x14ac:dyDescent="0.25"/>
    <row r="6052" ht="26.25" customHeight="1" thickBot="1" x14ac:dyDescent="0.25"/>
    <row r="6053" ht="26.25" customHeight="1" thickBot="1" x14ac:dyDescent="0.25"/>
    <row r="6054" ht="26.25" customHeight="1" thickBot="1" x14ac:dyDescent="0.25"/>
    <row r="6055" ht="26.25" customHeight="1" thickBot="1" x14ac:dyDescent="0.25"/>
    <row r="6056" ht="26.25" customHeight="1" thickBot="1" x14ac:dyDescent="0.25"/>
    <row r="6057" ht="26.25" customHeight="1" thickBot="1" x14ac:dyDescent="0.25"/>
    <row r="6058" ht="26.25" customHeight="1" thickBot="1" x14ac:dyDescent="0.25"/>
    <row r="6059" ht="26.25" customHeight="1" thickBot="1" x14ac:dyDescent="0.25"/>
    <row r="6060" ht="26.25" customHeight="1" thickBot="1" x14ac:dyDescent="0.25"/>
    <row r="6061" ht="26.25" customHeight="1" thickBot="1" x14ac:dyDescent="0.25"/>
    <row r="6062" ht="26.25" customHeight="1" thickBot="1" x14ac:dyDescent="0.25"/>
    <row r="6063" ht="26.25" customHeight="1" thickBot="1" x14ac:dyDescent="0.25"/>
    <row r="6064" ht="26.25" customHeight="1" thickBot="1" x14ac:dyDescent="0.25"/>
    <row r="6065" ht="26.25" customHeight="1" thickBot="1" x14ac:dyDescent="0.25"/>
    <row r="6066" ht="26.25" customHeight="1" thickBot="1" x14ac:dyDescent="0.25"/>
    <row r="6067" ht="26.25" customHeight="1" thickBot="1" x14ac:dyDescent="0.25"/>
    <row r="6068" ht="26.25" customHeight="1" thickBot="1" x14ac:dyDescent="0.25"/>
    <row r="6069" ht="26.25" customHeight="1" thickBot="1" x14ac:dyDescent="0.25"/>
    <row r="6070" ht="26.25" customHeight="1" thickBot="1" x14ac:dyDescent="0.25"/>
    <row r="6071" ht="26.25" customHeight="1" thickBot="1" x14ac:dyDescent="0.25"/>
    <row r="6072" ht="26.25" customHeight="1" thickBot="1" x14ac:dyDescent="0.25"/>
    <row r="6073" ht="26.25" customHeight="1" thickBot="1" x14ac:dyDescent="0.25"/>
    <row r="6074" ht="26.25" customHeight="1" thickBot="1" x14ac:dyDescent="0.25"/>
    <row r="6075" ht="26.25" customHeight="1" thickBot="1" x14ac:dyDescent="0.25"/>
    <row r="6076" ht="26.25" customHeight="1" thickBot="1" x14ac:dyDescent="0.25"/>
    <row r="6077" ht="26.25" customHeight="1" thickBot="1" x14ac:dyDescent="0.25"/>
    <row r="6078" ht="26.25" customHeight="1" thickBot="1" x14ac:dyDescent="0.25"/>
    <row r="6079" ht="26.25" customHeight="1" thickBot="1" x14ac:dyDescent="0.25"/>
    <row r="6080" ht="26.25" customHeight="1" thickBot="1" x14ac:dyDescent="0.25"/>
    <row r="6081" ht="26.25" customHeight="1" thickBot="1" x14ac:dyDescent="0.25"/>
    <row r="6082" ht="26.25" customHeight="1" thickBot="1" x14ac:dyDescent="0.25"/>
    <row r="6083" ht="26.25" customHeight="1" thickBot="1" x14ac:dyDescent="0.25"/>
    <row r="6084" ht="26.25" customHeight="1" thickBot="1" x14ac:dyDescent="0.25"/>
    <row r="6085" ht="26.25" customHeight="1" thickBot="1" x14ac:dyDescent="0.25"/>
    <row r="6086" ht="26.25" customHeight="1" thickBot="1" x14ac:dyDescent="0.25"/>
    <row r="6087" ht="26.25" customHeight="1" thickBot="1" x14ac:dyDescent="0.25"/>
    <row r="6088" ht="26.25" customHeight="1" thickBot="1" x14ac:dyDescent="0.25"/>
    <row r="6089" ht="26.25" customHeight="1" thickBot="1" x14ac:dyDescent="0.25"/>
    <row r="6090" ht="26.25" customHeight="1" thickBot="1" x14ac:dyDescent="0.25"/>
    <row r="6091" ht="26.25" customHeight="1" thickBot="1" x14ac:dyDescent="0.25"/>
    <row r="6092" ht="26.25" customHeight="1" thickBot="1" x14ac:dyDescent="0.25"/>
    <row r="6093" ht="26.25" customHeight="1" thickBot="1" x14ac:dyDescent="0.25"/>
    <row r="6094" ht="26.25" customHeight="1" thickBot="1" x14ac:dyDescent="0.25"/>
    <row r="6095" ht="26.25" customHeight="1" thickBot="1" x14ac:dyDescent="0.25"/>
    <row r="6096" ht="26.25" customHeight="1" thickBot="1" x14ac:dyDescent="0.25"/>
    <row r="6097" ht="26.25" customHeight="1" thickBot="1" x14ac:dyDescent="0.25"/>
    <row r="6098" ht="26.25" customHeight="1" thickBot="1" x14ac:dyDescent="0.25"/>
    <row r="6099" ht="26.25" customHeight="1" thickBot="1" x14ac:dyDescent="0.25"/>
    <row r="6100" ht="26.25" customHeight="1" thickBot="1" x14ac:dyDescent="0.25"/>
    <row r="6101" ht="26.25" customHeight="1" thickBot="1" x14ac:dyDescent="0.25"/>
    <row r="6102" ht="26.25" customHeight="1" thickBot="1" x14ac:dyDescent="0.25"/>
    <row r="6103" ht="26.25" customHeight="1" thickBot="1" x14ac:dyDescent="0.25"/>
    <row r="6104" ht="26.25" customHeight="1" thickBot="1" x14ac:dyDescent="0.25"/>
    <row r="6105" ht="26.25" customHeight="1" thickBot="1" x14ac:dyDescent="0.25"/>
    <row r="6106" ht="26.25" customHeight="1" thickBot="1" x14ac:dyDescent="0.25"/>
    <row r="6107" ht="26.25" customHeight="1" thickBot="1" x14ac:dyDescent="0.25"/>
    <row r="6108" ht="26.25" customHeight="1" thickBot="1" x14ac:dyDescent="0.25"/>
    <row r="6109" ht="26.25" customHeight="1" thickBot="1" x14ac:dyDescent="0.25"/>
    <row r="6110" ht="26.25" customHeight="1" thickBot="1" x14ac:dyDescent="0.25"/>
    <row r="6111" ht="26.25" customHeight="1" thickBot="1" x14ac:dyDescent="0.25"/>
    <row r="6112" ht="26.25" customHeight="1" thickBot="1" x14ac:dyDescent="0.25"/>
    <row r="6113" ht="26.25" customHeight="1" thickBot="1" x14ac:dyDescent="0.25"/>
    <row r="6114" ht="26.25" customHeight="1" thickBot="1" x14ac:dyDescent="0.25"/>
    <row r="6115" ht="26.25" customHeight="1" thickBot="1" x14ac:dyDescent="0.25"/>
    <row r="6116" ht="26.25" customHeight="1" thickBot="1" x14ac:dyDescent="0.25"/>
    <row r="6117" ht="26.25" customHeight="1" thickBot="1" x14ac:dyDescent="0.25"/>
    <row r="6118" ht="26.25" customHeight="1" thickBot="1" x14ac:dyDescent="0.25"/>
    <row r="6119" ht="26.25" customHeight="1" thickBot="1" x14ac:dyDescent="0.25"/>
    <row r="6120" ht="26.25" customHeight="1" thickBot="1" x14ac:dyDescent="0.25"/>
    <row r="6121" ht="26.25" customHeight="1" thickBot="1" x14ac:dyDescent="0.25"/>
    <row r="6122" ht="26.25" customHeight="1" thickBot="1" x14ac:dyDescent="0.25"/>
    <row r="6123" ht="26.25" customHeight="1" thickBot="1" x14ac:dyDescent="0.25"/>
    <row r="6124" ht="26.25" customHeight="1" thickBot="1" x14ac:dyDescent="0.25"/>
    <row r="6125" ht="26.25" customHeight="1" thickBot="1" x14ac:dyDescent="0.25"/>
    <row r="6126" ht="26.25" customHeight="1" thickBot="1" x14ac:dyDescent="0.25"/>
    <row r="6127" ht="26.25" customHeight="1" thickBot="1" x14ac:dyDescent="0.25"/>
    <row r="6128" ht="26.25" customHeight="1" thickBot="1" x14ac:dyDescent="0.25"/>
    <row r="6129" ht="26.25" customHeight="1" thickBot="1" x14ac:dyDescent="0.25"/>
    <row r="6130" ht="26.25" customHeight="1" thickBot="1" x14ac:dyDescent="0.25"/>
    <row r="6131" ht="26.25" customHeight="1" thickBot="1" x14ac:dyDescent="0.25"/>
    <row r="6132" ht="26.25" customHeight="1" thickBot="1" x14ac:dyDescent="0.25"/>
    <row r="6133" ht="26.25" customHeight="1" thickBot="1" x14ac:dyDescent="0.25"/>
    <row r="6134" ht="26.25" customHeight="1" thickBot="1" x14ac:dyDescent="0.25"/>
    <row r="6135" ht="26.25" customHeight="1" thickBot="1" x14ac:dyDescent="0.25"/>
    <row r="6136" ht="26.25" customHeight="1" thickBot="1" x14ac:dyDescent="0.25"/>
    <row r="6137" ht="26.25" customHeight="1" thickBot="1" x14ac:dyDescent="0.25"/>
    <row r="6138" ht="26.25" customHeight="1" thickBot="1" x14ac:dyDescent="0.25"/>
    <row r="6139" ht="26.25" customHeight="1" thickBot="1" x14ac:dyDescent="0.25"/>
    <row r="6140" ht="26.25" customHeight="1" thickBot="1" x14ac:dyDescent="0.25"/>
    <row r="6141" ht="26.25" customHeight="1" thickBot="1" x14ac:dyDescent="0.25"/>
    <row r="6142" ht="26.25" customHeight="1" thickBot="1" x14ac:dyDescent="0.25"/>
    <row r="6143" ht="26.25" customHeight="1" thickBot="1" x14ac:dyDescent="0.25"/>
    <row r="6144" ht="26.25" customHeight="1" thickBot="1" x14ac:dyDescent="0.25"/>
    <row r="6145" ht="26.25" customHeight="1" thickBot="1" x14ac:dyDescent="0.25"/>
    <row r="6146" ht="26.25" customHeight="1" thickBot="1" x14ac:dyDescent="0.25"/>
    <row r="6147" ht="26.25" customHeight="1" thickBot="1" x14ac:dyDescent="0.25"/>
    <row r="6148" ht="26.25" customHeight="1" thickBot="1" x14ac:dyDescent="0.25"/>
    <row r="6149" ht="26.25" customHeight="1" thickBot="1" x14ac:dyDescent="0.25"/>
    <row r="6150" ht="26.25" customHeight="1" thickBot="1" x14ac:dyDescent="0.25"/>
    <row r="6151" ht="26.25" customHeight="1" thickBot="1" x14ac:dyDescent="0.25"/>
    <row r="6152" ht="26.25" customHeight="1" thickBot="1" x14ac:dyDescent="0.25"/>
    <row r="6153" ht="26.25" customHeight="1" thickBot="1" x14ac:dyDescent="0.25"/>
    <row r="6154" ht="26.25" customHeight="1" thickBot="1" x14ac:dyDescent="0.25"/>
    <row r="6155" ht="26.25" customHeight="1" thickBot="1" x14ac:dyDescent="0.25"/>
    <row r="6156" ht="26.25" customHeight="1" thickBot="1" x14ac:dyDescent="0.25"/>
    <row r="6157" ht="26.25" customHeight="1" thickBot="1" x14ac:dyDescent="0.25"/>
    <row r="6158" ht="26.25" customHeight="1" thickBot="1" x14ac:dyDescent="0.25"/>
    <row r="6159" ht="26.25" customHeight="1" thickBot="1" x14ac:dyDescent="0.25"/>
    <row r="6160" ht="26.25" customHeight="1" thickBot="1" x14ac:dyDescent="0.25"/>
    <row r="6161" ht="26.25" customHeight="1" thickBot="1" x14ac:dyDescent="0.25"/>
    <row r="6162" ht="26.25" customHeight="1" thickBot="1" x14ac:dyDescent="0.25"/>
    <row r="6163" ht="26.25" customHeight="1" thickBot="1" x14ac:dyDescent="0.25"/>
    <row r="6164" ht="26.25" customHeight="1" thickBot="1" x14ac:dyDescent="0.25"/>
    <row r="6165" ht="26.25" customHeight="1" thickBot="1" x14ac:dyDescent="0.25"/>
    <row r="6166" ht="26.25" customHeight="1" thickBot="1" x14ac:dyDescent="0.25"/>
    <row r="6167" ht="26.25" customHeight="1" thickBot="1" x14ac:dyDescent="0.25"/>
    <row r="6168" ht="26.25" customHeight="1" thickBot="1" x14ac:dyDescent="0.25"/>
    <row r="6169" ht="26.25" customHeight="1" thickBot="1" x14ac:dyDescent="0.25"/>
    <row r="6170" ht="26.25" customHeight="1" thickBot="1" x14ac:dyDescent="0.25"/>
    <row r="6171" ht="26.25" customHeight="1" thickBot="1" x14ac:dyDescent="0.25"/>
    <row r="6172" ht="26.25" customHeight="1" thickBot="1" x14ac:dyDescent="0.25"/>
    <row r="6173" ht="26.25" customHeight="1" thickBot="1" x14ac:dyDescent="0.25"/>
    <row r="6174" ht="26.25" customHeight="1" thickBot="1" x14ac:dyDescent="0.25"/>
    <row r="6175" ht="26.25" customHeight="1" thickBot="1" x14ac:dyDescent="0.25"/>
    <row r="6176" ht="26.25" customHeight="1" thickBot="1" x14ac:dyDescent="0.25"/>
    <row r="6177" ht="26.25" customHeight="1" thickBot="1" x14ac:dyDescent="0.25"/>
    <row r="6178" ht="26.25" customHeight="1" thickBot="1" x14ac:dyDescent="0.25"/>
    <row r="6179" ht="26.25" customHeight="1" thickBot="1" x14ac:dyDescent="0.25"/>
    <row r="6180" ht="26.25" customHeight="1" thickBot="1" x14ac:dyDescent="0.25"/>
    <row r="6181" ht="26.25" customHeight="1" thickBot="1" x14ac:dyDescent="0.25"/>
    <row r="6182" ht="26.25" customHeight="1" thickBot="1" x14ac:dyDescent="0.25"/>
    <row r="6183" ht="26.25" customHeight="1" thickBot="1" x14ac:dyDescent="0.25"/>
    <row r="6184" ht="26.25" customHeight="1" thickBot="1" x14ac:dyDescent="0.25"/>
    <row r="6185" ht="26.25" customHeight="1" thickBot="1" x14ac:dyDescent="0.25"/>
    <row r="6186" ht="26.25" customHeight="1" thickBot="1" x14ac:dyDescent="0.25"/>
    <row r="6187" ht="26.25" customHeight="1" thickBot="1" x14ac:dyDescent="0.25"/>
    <row r="6188" ht="26.25" customHeight="1" thickBot="1" x14ac:dyDescent="0.25"/>
    <row r="6189" ht="26.25" customHeight="1" thickBot="1" x14ac:dyDescent="0.25"/>
    <row r="6190" ht="26.25" customHeight="1" thickBot="1" x14ac:dyDescent="0.25"/>
    <row r="6191" ht="26.25" customHeight="1" thickBot="1" x14ac:dyDescent="0.25"/>
    <row r="6192" ht="26.25" customHeight="1" thickBot="1" x14ac:dyDescent="0.25"/>
    <row r="6193" ht="26.25" customHeight="1" thickBot="1" x14ac:dyDescent="0.25"/>
    <row r="6194" ht="26.25" customHeight="1" thickBot="1" x14ac:dyDescent="0.25"/>
    <row r="6195" ht="26.25" customHeight="1" thickBot="1" x14ac:dyDescent="0.25"/>
    <row r="6196" ht="26.25" customHeight="1" thickBot="1" x14ac:dyDescent="0.25"/>
    <row r="6197" ht="26.25" customHeight="1" thickBot="1" x14ac:dyDescent="0.25"/>
    <row r="6198" ht="26.25" customHeight="1" thickBot="1" x14ac:dyDescent="0.25"/>
    <row r="6199" ht="26.25" customHeight="1" thickBot="1" x14ac:dyDescent="0.25"/>
    <row r="6200" ht="26.25" customHeight="1" thickBot="1" x14ac:dyDescent="0.25"/>
    <row r="6201" ht="26.25" customHeight="1" thickBot="1" x14ac:dyDescent="0.25"/>
    <row r="6202" ht="26.25" customHeight="1" thickBot="1" x14ac:dyDescent="0.25"/>
    <row r="6203" ht="26.25" customHeight="1" thickBot="1" x14ac:dyDescent="0.25"/>
    <row r="6204" ht="26.25" customHeight="1" thickBot="1" x14ac:dyDescent="0.25"/>
    <row r="6205" ht="26.25" customHeight="1" thickBot="1" x14ac:dyDescent="0.25"/>
    <row r="6206" ht="26.25" customHeight="1" thickBot="1" x14ac:dyDescent="0.25"/>
    <row r="6207" ht="26.25" customHeight="1" thickBot="1" x14ac:dyDescent="0.25"/>
    <row r="6208" ht="26.25" customHeight="1" thickBot="1" x14ac:dyDescent="0.25"/>
    <row r="6209" ht="26.25" customHeight="1" thickBot="1" x14ac:dyDescent="0.25"/>
    <row r="6210" ht="26.25" customHeight="1" thickBot="1" x14ac:dyDescent="0.25"/>
    <row r="6211" ht="26.25" customHeight="1" thickBot="1" x14ac:dyDescent="0.25"/>
    <row r="6212" ht="26.25" customHeight="1" thickBot="1" x14ac:dyDescent="0.25"/>
    <row r="6213" ht="26.25" customHeight="1" thickBot="1" x14ac:dyDescent="0.25"/>
    <row r="6214" ht="26.25" customHeight="1" thickBot="1" x14ac:dyDescent="0.25"/>
    <row r="6215" ht="26.25" customHeight="1" thickBot="1" x14ac:dyDescent="0.25"/>
    <row r="6216" ht="26.25" customHeight="1" thickBot="1" x14ac:dyDescent="0.25"/>
    <row r="6217" ht="26.25" customHeight="1" thickBot="1" x14ac:dyDescent="0.25"/>
    <row r="6218" ht="26.25" customHeight="1" thickBot="1" x14ac:dyDescent="0.25"/>
    <row r="6219" ht="26.25" customHeight="1" thickBot="1" x14ac:dyDescent="0.25"/>
    <row r="6220" ht="26.25" customHeight="1" thickBot="1" x14ac:dyDescent="0.25"/>
    <row r="6221" ht="26.25" customHeight="1" thickBot="1" x14ac:dyDescent="0.25"/>
    <row r="6222" ht="26.25" customHeight="1" thickBot="1" x14ac:dyDescent="0.25"/>
    <row r="6223" ht="26.25" customHeight="1" thickBot="1" x14ac:dyDescent="0.25"/>
    <row r="6224" ht="26.25" customHeight="1" thickBot="1" x14ac:dyDescent="0.25"/>
    <row r="6225" ht="26.25" customHeight="1" thickBot="1" x14ac:dyDescent="0.25"/>
    <row r="6226" ht="26.25" customHeight="1" thickBot="1" x14ac:dyDescent="0.25"/>
    <row r="6227" ht="26.25" customHeight="1" thickBot="1" x14ac:dyDescent="0.25"/>
    <row r="6228" ht="26.25" customHeight="1" thickBot="1" x14ac:dyDescent="0.25"/>
    <row r="6229" ht="26.25" customHeight="1" thickBot="1" x14ac:dyDescent="0.25"/>
    <row r="6230" ht="26.25" customHeight="1" thickBot="1" x14ac:dyDescent="0.25"/>
    <row r="6231" ht="26.25" customHeight="1" thickBot="1" x14ac:dyDescent="0.25"/>
    <row r="6232" ht="26.25" customHeight="1" thickBot="1" x14ac:dyDescent="0.25"/>
    <row r="6233" ht="26.25" customHeight="1" thickBot="1" x14ac:dyDescent="0.25"/>
    <row r="6234" ht="26.25" customHeight="1" thickBot="1" x14ac:dyDescent="0.25"/>
    <row r="6235" ht="26.25" customHeight="1" thickBot="1" x14ac:dyDescent="0.25"/>
    <row r="6236" ht="26.25" customHeight="1" thickBot="1" x14ac:dyDescent="0.25"/>
    <row r="6237" ht="26.25" customHeight="1" thickBot="1" x14ac:dyDescent="0.25"/>
    <row r="6238" ht="26.25" customHeight="1" thickBot="1" x14ac:dyDescent="0.25"/>
    <row r="6239" ht="26.25" customHeight="1" thickBot="1" x14ac:dyDescent="0.25"/>
    <row r="6240" ht="26.25" customHeight="1" thickBot="1" x14ac:dyDescent="0.25"/>
    <row r="6241" ht="26.25" customHeight="1" thickBot="1" x14ac:dyDescent="0.25"/>
    <row r="6242" ht="26.25" customHeight="1" thickBot="1" x14ac:dyDescent="0.25"/>
    <row r="6243" ht="26.25" customHeight="1" thickBot="1" x14ac:dyDescent="0.25"/>
    <row r="6244" ht="26.25" customHeight="1" thickBot="1" x14ac:dyDescent="0.25"/>
    <row r="6245" ht="26.25" customHeight="1" thickBot="1" x14ac:dyDescent="0.25"/>
    <row r="6246" ht="26.25" customHeight="1" thickBot="1" x14ac:dyDescent="0.25"/>
    <row r="6247" ht="26.25" customHeight="1" thickBot="1" x14ac:dyDescent="0.25"/>
    <row r="6248" ht="26.25" customHeight="1" thickBot="1" x14ac:dyDescent="0.25"/>
    <row r="6249" ht="26.25" customHeight="1" thickBot="1" x14ac:dyDescent="0.25"/>
    <row r="6250" ht="26.25" customHeight="1" thickBot="1" x14ac:dyDescent="0.25"/>
    <row r="6251" ht="26.25" customHeight="1" thickBot="1" x14ac:dyDescent="0.25"/>
    <row r="6252" ht="26.25" customHeight="1" thickBot="1" x14ac:dyDescent="0.25"/>
    <row r="6253" ht="26.25" customHeight="1" thickBot="1" x14ac:dyDescent="0.25"/>
    <row r="6254" ht="26.25" customHeight="1" thickBot="1" x14ac:dyDescent="0.25"/>
    <row r="6255" ht="26.25" customHeight="1" thickBot="1" x14ac:dyDescent="0.25"/>
    <row r="6256" ht="26.25" customHeight="1" thickBot="1" x14ac:dyDescent="0.25"/>
    <row r="6257" ht="26.25" customHeight="1" thickBot="1" x14ac:dyDescent="0.25"/>
    <row r="6258" ht="26.25" customHeight="1" thickBot="1" x14ac:dyDescent="0.25"/>
    <row r="6259" ht="26.25" customHeight="1" thickBot="1" x14ac:dyDescent="0.25"/>
    <row r="6260" ht="26.25" customHeight="1" thickBot="1" x14ac:dyDescent="0.25"/>
    <row r="6261" ht="26.25" customHeight="1" thickBot="1" x14ac:dyDescent="0.25"/>
    <row r="6262" ht="26.25" customHeight="1" thickBot="1" x14ac:dyDescent="0.25"/>
    <row r="6263" ht="26.25" customHeight="1" thickBot="1" x14ac:dyDescent="0.25"/>
    <row r="6264" ht="26.25" customHeight="1" thickBot="1" x14ac:dyDescent="0.25"/>
    <row r="6265" ht="26.25" customHeight="1" thickBot="1" x14ac:dyDescent="0.25"/>
    <row r="6266" ht="26.25" customHeight="1" thickBot="1" x14ac:dyDescent="0.25"/>
    <row r="6267" ht="26.25" customHeight="1" thickBot="1" x14ac:dyDescent="0.25"/>
    <row r="6268" ht="26.25" customHeight="1" thickBot="1" x14ac:dyDescent="0.25"/>
    <row r="6269" ht="26.25" customHeight="1" thickBot="1" x14ac:dyDescent="0.25"/>
    <row r="6270" ht="26.25" customHeight="1" thickBot="1" x14ac:dyDescent="0.25"/>
    <row r="6271" ht="26.25" customHeight="1" thickBot="1" x14ac:dyDescent="0.25"/>
    <row r="6272" ht="26.25" customHeight="1" thickBot="1" x14ac:dyDescent="0.25"/>
    <row r="6273" ht="26.25" customHeight="1" thickBot="1" x14ac:dyDescent="0.25"/>
    <row r="6274" ht="26.25" customHeight="1" thickBot="1" x14ac:dyDescent="0.25"/>
    <row r="6275" ht="26.25" customHeight="1" thickBot="1" x14ac:dyDescent="0.25"/>
    <row r="6276" ht="26.25" customHeight="1" thickBot="1" x14ac:dyDescent="0.25"/>
    <row r="6277" ht="26.25" customHeight="1" thickBot="1" x14ac:dyDescent="0.25"/>
    <row r="6278" ht="26.25" customHeight="1" thickBot="1" x14ac:dyDescent="0.25"/>
    <row r="6279" ht="26.25" customHeight="1" thickBot="1" x14ac:dyDescent="0.25"/>
    <row r="6280" ht="26.25" customHeight="1" thickBot="1" x14ac:dyDescent="0.25"/>
    <row r="6281" ht="26.25" customHeight="1" thickBot="1" x14ac:dyDescent="0.25"/>
    <row r="6282" ht="26.25" customHeight="1" thickBot="1" x14ac:dyDescent="0.25"/>
    <row r="6283" ht="26.25" customHeight="1" thickBot="1" x14ac:dyDescent="0.25"/>
    <row r="6284" ht="26.25" customHeight="1" thickBot="1" x14ac:dyDescent="0.25"/>
    <row r="6285" ht="26.25" customHeight="1" thickBot="1" x14ac:dyDescent="0.25"/>
    <row r="6286" ht="26.25" customHeight="1" thickBot="1" x14ac:dyDescent="0.25"/>
    <row r="6287" ht="26.25" customHeight="1" thickBot="1" x14ac:dyDescent="0.25"/>
    <row r="6288" ht="26.25" customHeight="1" thickBot="1" x14ac:dyDescent="0.25"/>
    <row r="6289" ht="26.25" customHeight="1" thickBot="1" x14ac:dyDescent="0.25"/>
    <row r="6290" ht="26.25" customHeight="1" thickBot="1" x14ac:dyDescent="0.25"/>
    <row r="6291" ht="26.25" customHeight="1" thickBot="1" x14ac:dyDescent="0.25"/>
    <row r="6292" ht="26.25" customHeight="1" thickBot="1" x14ac:dyDescent="0.25"/>
    <row r="6293" ht="26.25" customHeight="1" thickBot="1" x14ac:dyDescent="0.25"/>
    <row r="6294" ht="26.25" customHeight="1" thickBot="1" x14ac:dyDescent="0.25"/>
    <row r="6295" ht="26.25" customHeight="1" thickBot="1" x14ac:dyDescent="0.25"/>
    <row r="6296" ht="26.25" customHeight="1" thickBot="1" x14ac:dyDescent="0.25"/>
    <row r="6297" ht="26.25" customHeight="1" thickBot="1" x14ac:dyDescent="0.25"/>
    <row r="6298" ht="26.25" customHeight="1" thickBot="1" x14ac:dyDescent="0.25"/>
    <row r="6299" ht="26.25" customHeight="1" thickBot="1" x14ac:dyDescent="0.25"/>
    <row r="6300" ht="26.25" customHeight="1" thickBot="1" x14ac:dyDescent="0.25"/>
    <row r="6301" ht="26.25" customHeight="1" thickBot="1" x14ac:dyDescent="0.25"/>
    <row r="6302" ht="26.25" customHeight="1" thickBot="1" x14ac:dyDescent="0.25"/>
    <row r="6303" ht="26.25" customHeight="1" thickBot="1" x14ac:dyDescent="0.25"/>
    <row r="6304" ht="26.25" customHeight="1" thickBot="1" x14ac:dyDescent="0.25"/>
    <row r="6305" ht="26.25" customHeight="1" thickBot="1" x14ac:dyDescent="0.25"/>
    <row r="6306" ht="26.25" customHeight="1" thickBot="1" x14ac:dyDescent="0.25"/>
    <row r="6307" ht="26.25" customHeight="1" thickBot="1" x14ac:dyDescent="0.25"/>
    <row r="6308" ht="26.25" customHeight="1" thickBot="1" x14ac:dyDescent="0.25"/>
    <row r="6309" ht="26.25" customHeight="1" thickBot="1" x14ac:dyDescent="0.25"/>
    <row r="6310" ht="26.25" customHeight="1" thickBot="1" x14ac:dyDescent="0.25"/>
    <row r="6311" ht="26.25" customHeight="1" thickBot="1" x14ac:dyDescent="0.25"/>
    <row r="6312" ht="26.25" customHeight="1" thickBot="1" x14ac:dyDescent="0.25"/>
    <row r="6313" ht="26.25" customHeight="1" thickBot="1" x14ac:dyDescent="0.25"/>
    <row r="6314" ht="26.25" customHeight="1" thickBot="1" x14ac:dyDescent="0.25"/>
    <row r="6315" ht="26.25" customHeight="1" thickBot="1" x14ac:dyDescent="0.25"/>
    <row r="6316" ht="26.25" customHeight="1" thickBot="1" x14ac:dyDescent="0.25"/>
    <row r="6317" ht="26.25" customHeight="1" thickBot="1" x14ac:dyDescent="0.25"/>
    <row r="6318" ht="26.25" customHeight="1" thickBot="1" x14ac:dyDescent="0.25"/>
    <row r="6319" ht="26.25" customHeight="1" thickBot="1" x14ac:dyDescent="0.25"/>
    <row r="6320" ht="26.25" customHeight="1" thickBot="1" x14ac:dyDescent="0.25"/>
    <row r="6321" ht="26.25" customHeight="1" thickBot="1" x14ac:dyDescent="0.25"/>
    <row r="6322" ht="26.25" customHeight="1" thickBot="1" x14ac:dyDescent="0.25"/>
    <row r="6323" ht="26.25" customHeight="1" thickBot="1" x14ac:dyDescent="0.25"/>
    <row r="6324" ht="26.25" customHeight="1" thickBot="1" x14ac:dyDescent="0.25"/>
    <row r="6325" ht="26.25" customHeight="1" thickBot="1" x14ac:dyDescent="0.25"/>
    <row r="6326" ht="26.25" customHeight="1" thickBot="1" x14ac:dyDescent="0.25"/>
    <row r="6327" ht="26.25" customHeight="1" thickBot="1" x14ac:dyDescent="0.25"/>
    <row r="6328" ht="26.25" customHeight="1" thickBot="1" x14ac:dyDescent="0.25"/>
    <row r="6329" ht="26.25" customHeight="1" thickBot="1" x14ac:dyDescent="0.25"/>
    <row r="6330" ht="26.25" customHeight="1" thickBot="1" x14ac:dyDescent="0.25"/>
    <row r="6331" ht="26.25" customHeight="1" thickBot="1" x14ac:dyDescent="0.25"/>
    <row r="6332" ht="26.25" customHeight="1" thickBot="1" x14ac:dyDescent="0.25"/>
    <row r="6333" ht="26.25" customHeight="1" thickBot="1" x14ac:dyDescent="0.25"/>
    <row r="6334" ht="26.25" customHeight="1" thickBot="1" x14ac:dyDescent="0.25"/>
    <row r="6335" ht="26.25" customHeight="1" thickBot="1" x14ac:dyDescent="0.25"/>
    <row r="6336" ht="26.25" customHeight="1" thickBot="1" x14ac:dyDescent="0.25"/>
    <row r="6337" ht="26.25" customHeight="1" thickBot="1" x14ac:dyDescent="0.25"/>
    <row r="6338" ht="26.25" customHeight="1" thickBot="1" x14ac:dyDescent="0.25"/>
    <row r="6339" ht="26.25" customHeight="1" thickBot="1" x14ac:dyDescent="0.25"/>
    <row r="6340" ht="26.25" customHeight="1" thickBot="1" x14ac:dyDescent="0.25"/>
    <row r="6341" ht="26.25" customHeight="1" thickBot="1" x14ac:dyDescent="0.25"/>
    <row r="6342" ht="26.25" customHeight="1" thickBot="1" x14ac:dyDescent="0.25"/>
    <row r="6343" ht="26.25" customHeight="1" thickBot="1" x14ac:dyDescent="0.25"/>
    <row r="6344" ht="26.25" customHeight="1" thickBot="1" x14ac:dyDescent="0.25"/>
    <row r="6345" ht="26.25" customHeight="1" thickBot="1" x14ac:dyDescent="0.25"/>
    <row r="6346" ht="26.25" customHeight="1" thickBot="1" x14ac:dyDescent="0.25"/>
    <row r="6347" ht="26.25" customHeight="1" thickBot="1" x14ac:dyDescent="0.25"/>
    <row r="6348" ht="26.25" customHeight="1" thickBot="1" x14ac:dyDescent="0.25"/>
    <row r="6349" ht="26.25" customHeight="1" thickBot="1" x14ac:dyDescent="0.25"/>
    <row r="6350" ht="26.25" customHeight="1" thickBot="1" x14ac:dyDescent="0.25"/>
    <row r="6351" ht="26.25" customHeight="1" thickBot="1" x14ac:dyDescent="0.25"/>
    <row r="6352" ht="26.25" customHeight="1" thickBot="1" x14ac:dyDescent="0.25"/>
    <row r="6353" ht="26.25" customHeight="1" thickBot="1" x14ac:dyDescent="0.25"/>
    <row r="6354" ht="26.25" customHeight="1" thickBot="1" x14ac:dyDescent="0.25"/>
    <row r="6355" ht="26.25" customHeight="1" thickBot="1" x14ac:dyDescent="0.25"/>
    <row r="6356" ht="26.25" customHeight="1" thickBot="1" x14ac:dyDescent="0.25"/>
    <row r="6357" ht="26.25" customHeight="1" thickBot="1" x14ac:dyDescent="0.25"/>
    <row r="6358" ht="26.25" customHeight="1" thickBot="1" x14ac:dyDescent="0.25"/>
    <row r="6359" ht="26.25" customHeight="1" thickBot="1" x14ac:dyDescent="0.25"/>
    <row r="6360" ht="26.25" customHeight="1" thickBot="1" x14ac:dyDescent="0.25"/>
    <row r="6361" ht="26.25" customHeight="1" thickBot="1" x14ac:dyDescent="0.25"/>
    <row r="6362" ht="26.25" customHeight="1" thickBot="1" x14ac:dyDescent="0.25"/>
    <row r="6363" ht="26.25" customHeight="1" thickBot="1" x14ac:dyDescent="0.25"/>
    <row r="6364" ht="26.25" customHeight="1" thickBot="1" x14ac:dyDescent="0.25"/>
    <row r="6365" ht="26.25" customHeight="1" thickBot="1" x14ac:dyDescent="0.25"/>
    <row r="6366" ht="26.25" customHeight="1" thickBot="1" x14ac:dyDescent="0.25"/>
    <row r="6367" ht="26.25" customHeight="1" thickBot="1" x14ac:dyDescent="0.25"/>
    <row r="6368" ht="26.25" customHeight="1" thickBot="1" x14ac:dyDescent="0.25"/>
    <row r="6369" ht="26.25" customHeight="1" thickBot="1" x14ac:dyDescent="0.25"/>
    <row r="6370" ht="26.25" customHeight="1" thickBot="1" x14ac:dyDescent="0.25"/>
    <row r="6371" ht="26.25" customHeight="1" thickBot="1" x14ac:dyDescent="0.25"/>
    <row r="6372" ht="26.25" customHeight="1" thickBot="1" x14ac:dyDescent="0.25"/>
    <row r="6373" ht="26.25" customHeight="1" thickBot="1" x14ac:dyDescent="0.25"/>
    <row r="6374" ht="26.25" customHeight="1" thickBot="1" x14ac:dyDescent="0.25"/>
    <row r="6375" ht="26.25" customHeight="1" thickBot="1" x14ac:dyDescent="0.25"/>
    <row r="6376" ht="26.25" customHeight="1" thickBot="1" x14ac:dyDescent="0.25"/>
    <row r="6377" ht="26.25" customHeight="1" thickBot="1" x14ac:dyDescent="0.25"/>
    <row r="6378" ht="26.25" customHeight="1" thickBot="1" x14ac:dyDescent="0.25"/>
    <row r="6379" ht="26.25" customHeight="1" thickBot="1" x14ac:dyDescent="0.25"/>
    <row r="6380" ht="26.25" customHeight="1" thickBot="1" x14ac:dyDescent="0.25"/>
    <row r="6381" ht="26.25" customHeight="1" thickBot="1" x14ac:dyDescent="0.25"/>
    <row r="6382" ht="26.25" customHeight="1" thickBot="1" x14ac:dyDescent="0.25"/>
    <row r="6383" ht="26.25" customHeight="1" thickBot="1" x14ac:dyDescent="0.25"/>
    <row r="6384" ht="26.25" customHeight="1" thickBot="1" x14ac:dyDescent="0.25"/>
    <row r="6385" ht="26.25" customHeight="1" thickBot="1" x14ac:dyDescent="0.25"/>
    <row r="6386" ht="26.25" customHeight="1" thickBot="1" x14ac:dyDescent="0.25"/>
    <row r="6387" ht="26.25" customHeight="1" thickBot="1" x14ac:dyDescent="0.25"/>
    <row r="6388" ht="26.25" customHeight="1" thickBot="1" x14ac:dyDescent="0.25"/>
    <row r="6389" ht="26.25" customHeight="1" thickBot="1" x14ac:dyDescent="0.25"/>
    <row r="6390" ht="26.25" customHeight="1" thickBot="1" x14ac:dyDescent="0.25"/>
    <row r="6391" ht="26.25" customHeight="1" thickBot="1" x14ac:dyDescent="0.25"/>
    <row r="6392" ht="26.25" customHeight="1" thickBot="1" x14ac:dyDescent="0.25"/>
    <row r="6393" ht="26.25" customHeight="1" thickBot="1" x14ac:dyDescent="0.25"/>
    <row r="6394" ht="26.25" customHeight="1" thickBot="1" x14ac:dyDescent="0.25"/>
    <row r="6395" ht="26.25" customHeight="1" thickBot="1" x14ac:dyDescent="0.25"/>
    <row r="6396" ht="26.25" customHeight="1" thickBot="1" x14ac:dyDescent="0.25"/>
    <row r="6397" ht="26.25" customHeight="1" thickBot="1" x14ac:dyDescent="0.25"/>
    <row r="6398" ht="26.25" customHeight="1" thickBot="1" x14ac:dyDescent="0.25"/>
    <row r="6399" ht="26.25" customHeight="1" thickBot="1" x14ac:dyDescent="0.25"/>
    <row r="6400" ht="26.25" customHeight="1" thickBot="1" x14ac:dyDescent="0.25"/>
    <row r="6401" ht="26.25" customHeight="1" thickBot="1" x14ac:dyDescent="0.25"/>
    <row r="6402" ht="26.25" customHeight="1" thickBot="1" x14ac:dyDescent="0.25"/>
    <row r="6403" ht="26.25" customHeight="1" thickBot="1" x14ac:dyDescent="0.25"/>
    <row r="6404" ht="26.25" customHeight="1" thickBot="1" x14ac:dyDescent="0.25"/>
    <row r="6405" ht="26.25" customHeight="1" thickBot="1" x14ac:dyDescent="0.25"/>
    <row r="6406" ht="26.25" customHeight="1" thickBot="1" x14ac:dyDescent="0.25"/>
    <row r="6407" ht="26.25" customHeight="1" thickBot="1" x14ac:dyDescent="0.25"/>
    <row r="6408" ht="26.25" customHeight="1" thickBot="1" x14ac:dyDescent="0.25"/>
    <row r="6409" ht="26.25" customHeight="1" thickBot="1" x14ac:dyDescent="0.25"/>
    <row r="6410" ht="26.25" customHeight="1" thickBot="1" x14ac:dyDescent="0.25"/>
    <row r="6411" ht="26.25" customHeight="1" thickBot="1" x14ac:dyDescent="0.25"/>
    <row r="6412" ht="26.25" customHeight="1" thickBot="1" x14ac:dyDescent="0.25"/>
    <row r="6413" ht="26.25" customHeight="1" thickBot="1" x14ac:dyDescent="0.25"/>
    <row r="6414" ht="26.25" customHeight="1" thickBot="1" x14ac:dyDescent="0.25"/>
    <row r="6415" ht="26.25" customHeight="1" thickBot="1" x14ac:dyDescent="0.25"/>
    <row r="6416" ht="26.25" customHeight="1" thickBot="1" x14ac:dyDescent="0.25"/>
    <row r="6417" ht="26.25" customHeight="1" thickBot="1" x14ac:dyDescent="0.25"/>
    <row r="6418" ht="26.25" customHeight="1" thickBot="1" x14ac:dyDescent="0.25"/>
    <row r="6419" ht="26.25" customHeight="1" thickBot="1" x14ac:dyDescent="0.25"/>
    <row r="6420" ht="26.25" customHeight="1" thickBot="1" x14ac:dyDescent="0.25"/>
    <row r="6421" ht="26.25" customHeight="1" thickBot="1" x14ac:dyDescent="0.25"/>
    <row r="6422" ht="26.25" customHeight="1" thickBot="1" x14ac:dyDescent="0.25"/>
    <row r="6423" ht="26.25" customHeight="1" thickBot="1" x14ac:dyDescent="0.25"/>
    <row r="6424" ht="26.25" customHeight="1" thickBot="1" x14ac:dyDescent="0.25"/>
    <row r="6425" ht="26.25" customHeight="1" thickBot="1" x14ac:dyDescent="0.25"/>
    <row r="6426" ht="26.25" customHeight="1" thickBot="1" x14ac:dyDescent="0.25"/>
    <row r="6427" ht="26.25" customHeight="1" thickBot="1" x14ac:dyDescent="0.25"/>
    <row r="6428" ht="26.25" customHeight="1" thickBot="1" x14ac:dyDescent="0.25"/>
    <row r="6429" ht="26.25" customHeight="1" thickBot="1" x14ac:dyDescent="0.25"/>
    <row r="6430" ht="26.25" customHeight="1" thickBot="1" x14ac:dyDescent="0.25"/>
    <row r="6431" ht="26.25" customHeight="1" thickBot="1" x14ac:dyDescent="0.25"/>
    <row r="6432" ht="26.25" customHeight="1" thickBot="1" x14ac:dyDescent="0.25"/>
    <row r="6433" ht="26.25" customHeight="1" thickBot="1" x14ac:dyDescent="0.25"/>
    <row r="6434" ht="26.25" customHeight="1" thickBot="1" x14ac:dyDescent="0.25"/>
    <row r="6435" ht="26.25" customHeight="1" thickBot="1" x14ac:dyDescent="0.25"/>
    <row r="6436" ht="26.25" customHeight="1" thickBot="1" x14ac:dyDescent="0.25"/>
    <row r="6437" ht="26.25" customHeight="1" thickBot="1" x14ac:dyDescent="0.25"/>
    <row r="6438" ht="26.25" customHeight="1" thickBot="1" x14ac:dyDescent="0.25"/>
    <row r="6439" ht="26.25" customHeight="1" thickBot="1" x14ac:dyDescent="0.25"/>
    <row r="6440" ht="26.25" customHeight="1" thickBot="1" x14ac:dyDescent="0.25"/>
    <row r="6441" ht="26.25" customHeight="1" thickBot="1" x14ac:dyDescent="0.25"/>
    <row r="6442" ht="26.25" customHeight="1" thickBot="1" x14ac:dyDescent="0.25"/>
    <row r="6443" ht="26.25" customHeight="1" thickBot="1" x14ac:dyDescent="0.25"/>
    <row r="6444" ht="26.25" customHeight="1" thickBot="1" x14ac:dyDescent="0.25"/>
    <row r="6445" ht="26.25" customHeight="1" thickBot="1" x14ac:dyDescent="0.25"/>
    <row r="6446" ht="26.25" customHeight="1" thickBot="1" x14ac:dyDescent="0.25"/>
    <row r="6447" ht="26.25" customHeight="1" thickBot="1" x14ac:dyDescent="0.25"/>
    <row r="6448" ht="26.25" customHeight="1" thickBot="1" x14ac:dyDescent="0.25"/>
    <row r="6449" ht="26.25" customHeight="1" thickBot="1" x14ac:dyDescent="0.25"/>
    <row r="6450" ht="26.25" customHeight="1" thickBot="1" x14ac:dyDescent="0.25"/>
    <row r="6451" ht="26.25" customHeight="1" thickBot="1" x14ac:dyDescent="0.25"/>
    <row r="6452" ht="26.25" customHeight="1" thickBot="1" x14ac:dyDescent="0.25"/>
    <row r="6453" ht="26.25" customHeight="1" thickBot="1" x14ac:dyDescent="0.25"/>
    <row r="6454" ht="26.25" customHeight="1" thickBot="1" x14ac:dyDescent="0.25"/>
    <row r="6455" ht="26.25" customHeight="1" thickBot="1" x14ac:dyDescent="0.25"/>
    <row r="6456" ht="26.25" customHeight="1" thickBot="1" x14ac:dyDescent="0.25"/>
    <row r="6457" ht="26.25" customHeight="1" thickBot="1" x14ac:dyDescent="0.25"/>
    <row r="6458" ht="26.25" customHeight="1" thickBot="1" x14ac:dyDescent="0.25"/>
    <row r="6459" ht="26.25" customHeight="1" thickBot="1" x14ac:dyDescent="0.25"/>
    <row r="6460" ht="26.25" customHeight="1" thickBot="1" x14ac:dyDescent="0.25"/>
    <row r="6461" ht="26.25" customHeight="1" thickBot="1" x14ac:dyDescent="0.25"/>
    <row r="6462" ht="26.25" customHeight="1" thickBot="1" x14ac:dyDescent="0.25"/>
    <row r="6463" ht="26.25" customHeight="1" thickBot="1" x14ac:dyDescent="0.25"/>
    <row r="6464" ht="26.25" customHeight="1" thickBot="1" x14ac:dyDescent="0.25"/>
    <row r="6465" ht="26.25" customHeight="1" thickBot="1" x14ac:dyDescent="0.25"/>
    <row r="6466" ht="26.25" customHeight="1" thickBot="1" x14ac:dyDescent="0.25"/>
    <row r="6467" ht="26.25" customHeight="1" thickBot="1" x14ac:dyDescent="0.25"/>
    <row r="6468" ht="26.25" customHeight="1" thickBot="1" x14ac:dyDescent="0.25"/>
    <row r="6469" ht="26.25" customHeight="1" thickBot="1" x14ac:dyDescent="0.25"/>
    <row r="6470" ht="26.25" customHeight="1" thickBot="1" x14ac:dyDescent="0.25"/>
    <row r="6471" ht="26.25" customHeight="1" thickBot="1" x14ac:dyDescent="0.25"/>
    <row r="6472" ht="26.25" customHeight="1" thickBot="1" x14ac:dyDescent="0.25"/>
    <row r="6473" ht="26.25" customHeight="1" thickBot="1" x14ac:dyDescent="0.25"/>
    <row r="6474" ht="26.25" customHeight="1" thickBot="1" x14ac:dyDescent="0.25"/>
    <row r="6475" ht="26.25" customHeight="1" thickBot="1" x14ac:dyDescent="0.25"/>
    <row r="6476" ht="26.25" customHeight="1" thickBot="1" x14ac:dyDescent="0.25"/>
    <row r="6477" ht="26.25" customHeight="1" thickBot="1" x14ac:dyDescent="0.25"/>
    <row r="6478" ht="26.25" customHeight="1" thickBot="1" x14ac:dyDescent="0.25"/>
    <row r="6479" ht="26.25" customHeight="1" thickBot="1" x14ac:dyDescent="0.25"/>
    <row r="6480" ht="26.25" customHeight="1" thickBot="1" x14ac:dyDescent="0.25"/>
    <row r="6481" ht="26.25" customHeight="1" thickBot="1" x14ac:dyDescent="0.25"/>
    <row r="6482" ht="26.25" customHeight="1" thickBot="1" x14ac:dyDescent="0.25"/>
    <row r="6483" ht="26.25" customHeight="1" thickBot="1" x14ac:dyDescent="0.25"/>
    <row r="6484" ht="26.25" customHeight="1" thickBot="1" x14ac:dyDescent="0.25"/>
    <row r="6485" ht="26.25" customHeight="1" thickBot="1" x14ac:dyDescent="0.25"/>
    <row r="6486" ht="26.25" customHeight="1" thickBot="1" x14ac:dyDescent="0.25"/>
    <row r="6487" ht="26.25" customHeight="1" thickBot="1" x14ac:dyDescent="0.25"/>
    <row r="6488" ht="26.25" customHeight="1" thickBot="1" x14ac:dyDescent="0.25"/>
    <row r="6489" ht="26.25" customHeight="1" thickBot="1" x14ac:dyDescent="0.25"/>
    <row r="6490" ht="26.25" customHeight="1" thickBot="1" x14ac:dyDescent="0.25"/>
    <row r="6491" ht="26.25" customHeight="1" thickBot="1" x14ac:dyDescent="0.25"/>
    <row r="6492" ht="26.25" customHeight="1" thickBot="1" x14ac:dyDescent="0.25"/>
    <row r="6493" ht="26.25" customHeight="1" thickBot="1" x14ac:dyDescent="0.25"/>
    <row r="6494" ht="26.25" customHeight="1" thickBot="1" x14ac:dyDescent="0.25"/>
    <row r="6495" ht="26.25" customHeight="1" thickBot="1" x14ac:dyDescent="0.25"/>
    <row r="6496" ht="26.25" customHeight="1" thickBot="1" x14ac:dyDescent="0.25"/>
    <row r="6497" ht="26.25" customHeight="1" thickBot="1" x14ac:dyDescent="0.25"/>
    <row r="6498" ht="26.25" customHeight="1" thickBot="1" x14ac:dyDescent="0.25"/>
    <row r="6499" ht="26.25" customHeight="1" thickBot="1" x14ac:dyDescent="0.25"/>
    <row r="6500" ht="26.25" customHeight="1" thickBot="1" x14ac:dyDescent="0.25"/>
    <row r="6501" ht="26.25" customHeight="1" thickBot="1" x14ac:dyDescent="0.25"/>
    <row r="6502" ht="26.25" customHeight="1" thickBot="1" x14ac:dyDescent="0.25"/>
    <row r="6503" ht="26.25" customHeight="1" thickBot="1" x14ac:dyDescent="0.25"/>
    <row r="6504" ht="26.25" customHeight="1" thickBot="1" x14ac:dyDescent="0.25"/>
    <row r="6505" ht="26.25" customHeight="1" thickBot="1" x14ac:dyDescent="0.25"/>
    <row r="6506" ht="26.25" customHeight="1" thickBot="1" x14ac:dyDescent="0.25"/>
    <row r="6507" ht="26.25" customHeight="1" thickBot="1" x14ac:dyDescent="0.25"/>
    <row r="6508" ht="26.25" customHeight="1" thickBot="1" x14ac:dyDescent="0.25"/>
    <row r="6509" ht="26.25" customHeight="1" thickBot="1" x14ac:dyDescent="0.25"/>
    <row r="6510" ht="26.25" customHeight="1" thickBot="1" x14ac:dyDescent="0.25"/>
    <row r="6511" ht="26.25" customHeight="1" thickBot="1" x14ac:dyDescent="0.25"/>
    <row r="6512" ht="26.25" customHeight="1" thickBot="1" x14ac:dyDescent="0.25"/>
    <row r="6513" ht="26.25" customHeight="1" thickBot="1" x14ac:dyDescent="0.25"/>
    <row r="6514" ht="26.25" customHeight="1" thickBot="1" x14ac:dyDescent="0.25"/>
    <row r="6515" ht="26.25" customHeight="1" thickBot="1" x14ac:dyDescent="0.25"/>
    <row r="6516" ht="26.25" customHeight="1" thickBot="1" x14ac:dyDescent="0.25"/>
    <row r="6517" ht="26.25" customHeight="1" thickBot="1" x14ac:dyDescent="0.25"/>
    <row r="6518" ht="26.25" customHeight="1" thickBot="1" x14ac:dyDescent="0.25"/>
    <row r="6519" ht="26.25" customHeight="1" thickBot="1" x14ac:dyDescent="0.25"/>
    <row r="6520" ht="26.25" customHeight="1" thickBot="1" x14ac:dyDescent="0.25"/>
    <row r="6521" ht="26.25" customHeight="1" thickBot="1" x14ac:dyDescent="0.25"/>
    <row r="6522" ht="26.25" customHeight="1" thickBot="1" x14ac:dyDescent="0.25"/>
    <row r="6523" ht="26.25" customHeight="1" thickBot="1" x14ac:dyDescent="0.25"/>
    <row r="6524" ht="26.25" customHeight="1" thickBot="1" x14ac:dyDescent="0.25"/>
    <row r="6525" ht="26.25" customHeight="1" thickBot="1" x14ac:dyDescent="0.25"/>
    <row r="6526" ht="26.25" customHeight="1" thickBot="1" x14ac:dyDescent="0.25"/>
    <row r="6527" ht="26.25" customHeight="1" thickBot="1" x14ac:dyDescent="0.25"/>
    <row r="6528" ht="26.25" customHeight="1" thickBot="1" x14ac:dyDescent="0.25"/>
    <row r="6529" ht="26.25" customHeight="1" thickBot="1" x14ac:dyDescent="0.25"/>
    <row r="6530" ht="26.25" customHeight="1" thickBot="1" x14ac:dyDescent="0.25"/>
    <row r="6531" ht="26.25" customHeight="1" thickBot="1" x14ac:dyDescent="0.25"/>
    <row r="6532" ht="26.25" customHeight="1" thickBot="1" x14ac:dyDescent="0.25"/>
    <row r="6533" ht="26.25" customHeight="1" thickBot="1" x14ac:dyDescent="0.25"/>
    <row r="6534" ht="26.25" customHeight="1" thickBot="1" x14ac:dyDescent="0.25"/>
    <row r="6535" ht="26.25" customHeight="1" thickBot="1" x14ac:dyDescent="0.25"/>
    <row r="6536" ht="26.25" customHeight="1" thickBot="1" x14ac:dyDescent="0.25"/>
    <row r="6537" ht="26.25" customHeight="1" thickBot="1" x14ac:dyDescent="0.25"/>
    <row r="6538" ht="26.25" customHeight="1" thickBot="1" x14ac:dyDescent="0.25"/>
    <row r="6539" ht="26.25" customHeight="1" thickBot="1" x14ac:dyDescent="0.25"/>
    <row r="6540" ht="26.25" customHeight="1" thickBot="1" x14ac:dyDescent="0.25"/>
    <row r="6541" ht="26.25" customHeight="1" thickBot="1" x14ac:dyDescent="0.25"/>
    <row r="6542" ht="26.25" customHeight="1" thickBot="1" x14ac:dyDescent="0.25"/>
    <row r="6543" ht="26.25" customHeight="1" thickBot="1" x14ac:dyDescent="0.25"/>
    <row r="6544" ht="26.25" customHeight="1" thickBot="1" x14ac:dyDescent="0.25"/>
    <row r="6545" ht="26.25" customHeight="1" thickBot="1" x14ac:dyDescent="0.25"/>
    <row r="6546" ht="26.25" customHeight="1" thickBot="1" x14ac:dyDescent="0.25"/>
    <row r="6547" ht="26.25" customHeight="1" thickBot="1" x14ac:dyDescent="0.25"/>
    <row r="6548" ht="26.25" customHeight="1" thickBot="1" x14ac:dyDescent="0.25"/>
    <row r="6549" ht="26.25" customHeight="1" thickBot="1" x14ac:dyDescent="0.25"/>
    <row r="6550" ht="26.25" customHeight="1" thickBot="1" x14ac:dyDescent="0.25"/>
    <row r="6551" ht="26.25" customHeight="1" thickBot="1" x14ac:dyDescent="0.25"/>
    <row r="6552" ht="26.25" customHeight="1" thickBot="1" x14ac:dyDescent="0.25"/>
    <row r="6553" ht="26.25" customHeight="1" thickBot="1" x14ac:dyDescent="0.25"/>
    <row r="6554" ht="26.25" customHeight="1" thickBot="1" x14ac:dyDescent="0.25"/>
    <row r="6555" ht="26.25" customHeight="1" thickBot="1" x14ac:dyDescent="0.25"/>
    <row r="6556" ht="26.25" customHeight="1" thickBot="1" x14ac:dyDescent="0.25"/>
    <row r="6557" ht="26.25" customHeight="1" thickBot="1" x14ac:dyDescent="0.25"/>
    <row r="6558" ht="26.25" customHeight="1" thickBot="1" x14ac:dyDescent="0.25"/>
    <row r="6559" ht="26.25" customHeight="1" thickBot="1" x14ac:dyDescent="0.25"/>
    <row r="6560" ht="26.25" customHeight="1" thickBot="1" x14ac:dyDescent="0.25"/>
    <row r="6561" ht="26.25" customHeight="1" thickBot="1" x14ac:dyDescent="0.25"/>
    <row r="6562" ht="26.25" customHeight="1" thickBot="1" x14ac:dyDescent="0.25"/>
    <row r="6563" ht="26.25" customHeight="1" thickBot="1" x14ac:dyDescent="0.25"/>
    <row r="6564" ht="26.25" customHeight="1" thickBot="1" x14ac:dyDescent="0.25"/>
    <row r="6565" ht="26.25" customHeight="1" thickBot="1" x14ac:dyDescent="0.25"/>
    <row r="6566" ht="26.25" customHeight="1" thickBot="1" x14ac:dyDescent="0.25"/>
    <row r="6567" ht="26.25" customHeight="1" thickBot="1" x14ac:dyDescent="0.25"/>
    <row r="6568" ht="26.25" customHeight="1" thickBot="1" x14ac:dyDescent="0.25"/>
    <row r="6569" ht="26.25" customHeight="1" thickBot="1" x14ac:dyDescent="0.25"/>
    <row r="6570" ht="26.25" customHeight="1" thickBot="1" x14ac:dyDescent="0.25"/>
    <row r="6571" ht="26.25" customHeight="1" thickBot="1" x14ac:dyDescent="0.25"/>
    <row r="6572" ht="26.25" customHeight="1" thickBot="1" x14ac:dyDescent="0.25"/>
    <row r="6573" ht="26.25" customHeight="1" thickBot="1" x14ac:dyDescent="0.25"/>
    <row r="6574" ht="26.25" customHeight="1" thickBot="1" x14ac:dyDescent="0.25"/>
    <row r="6575" ht="26.25" customHeight="1" thickBot="1" x14ac:dyDescent="0.25"/>
    <row r="6576" ht="26.25" customHeight="1" thickBot="1" x14ac:dyDescent="0.25"/>
    <row r="6577" ht="26.25" customHeight="1" thickBot="1" x14ac:dyDescent="0.25"/>
    <row r="6578" ht="26.25" customHeight="1" thickBot="1" x14ac:dyDescent="0.25"/>
    <row r="6579" ht="26.25" customHeight="1" thickBot="1" x14ac:dyDescent="0.25"/>
    <row r="6580" ht="26.25" customHeight="1" thickBot="1" x14ac:dyDescent="0.25"/>
    <row r="6581" ht="26.25" customHeight="1" thickBot="1" x14ac:dyDescent="0.25"/>
    <row r="6582" ht="26.25" customHeight="1" thickBot="1" x14ac:dyDescent="0.25"/>
    <row r="6583" ht="26.25" customHeight="1" thickBot="1" x14ac:dyDescent="0.25"/>
    <row r="6584" ht="26.25" customHeight="1" thickBot="1" x14ac:dyDescent="0.25"/>
    <row r="6585" ht="26.25" customHeight="1" thickBot="1" x14ac:dyDescent="0.25"/>
    <row r="6586" ht="26.25" customHeight="1" thickBot="1" x14ac:dyDescent="0.25"/>
    <row r="6587" ht="26.25" customHeight="1" thickBot="1" x14ac:dyDescent="0.25"/>
    <row r="6588" ht="26.25" customHeight="1" thickBot="1" x14ac:dyDescent="0.25"/>
    <row r="6589" ht="26.25" customHeight="1" thickBot="1" x14ac:dyDescent="0.25"/>
    <row r="6590" ht="26.25" customHeight="1" thickBot="1" x14ac:dyDescent="0.25"/>
    <row r="6591" ht="26.25" customHeight="1" thickBot="1" x14ac:dyDescent="0.25"/>
    <row r="6592" ht="26.25" customHeight="1" thickBot="1" x14ac:dyDescent="0.25"/>
    <row r="6593" ht="26.25" customHeight="1" thickBot="1" x14ac:dyDescent="0.25"/>
    <row r="6594" ht="26.25" customHeight="1" thickBot="1" x14ac:dyDescent="0.25"/>
    <row r="6595" ht="26.25" customHeight="1" thickBot="1" x14ac:dyDescent="0.25"/>
    <row r="6596" ht="26.25" customHeight="1" thickBot="1" x14ac:dyDescent="0.25"/>
    <row r="6597" ht="26.25" customHeight="1" thickBot="1" x14ac:dyDescent="0.25"/>
    <row r="6598" ht="26.25" customHeight="1" thickBot="1" x14ac:dyDescent="0.25"/>
    <row r="6599" ht="26.25" customHeight="1" thickBot="1" x14ac:dyDescent="0.25"/>
    <row r="6600" ht="26.25" customHeight="1" thickBot="1" x14ac:dyDescent="0.25"/>
    <row r="6601" ht="26.25" customHeight="1" thickBot="1" x14ac:dyDescent="0.25"/>
    <row r="6602" ht="26.25" customHeight="1" thickBot="1" x14ac:dyDescent="0.25"/>
    <row r="6603" ht="26.25" customHeight="1" thickBot="1" x14ac:dyDescent="0.25"/>
    <row r="6604" ht="26.25" customHeight="1" thickBot="1" x14ac:dyDescent="0.25"/>
    <row r="6605" ht="26.25" customHeight="1" thickBot="1" x14ac:dyDescent="0.25"/>
    <row r="6606" ht="26.25" customHeight="1" thickBot="1" x14ac:dyDescent="0.25"/>
    <row r="6607" ht="26.25" customHeight="1" thickBot="1" x14ac:dyDescent="0.25"/>
    <row r="6608" ht="26.25" customHeight="1" thickBot="1" x14ac:dyDescent="0.25"/>
    <row r="6609" ht="26.25" customHeight="1" thickBot="1" x14ac:dyDescent="0.25"/>
    <row r="6610" ht="26.25" customHeight="1" thickBot="1" x14ac:dyDescent="0.25"/>
    <row r="6611" ht="26.25" customHeight="1" thickBot="1" x14ac:dyDescent="0.25"/>
    <row r="6612" ht="26.25" customHeight="1" thickBot="1" x14ac:dyDescent="0.25"/>
    <row r="6613" ht="26.25" customHeight="1" thickBot="1" x14ac:dyDescent="0.25"/>
    <row r="6614" ht="26.25" customHeight="1" thickBot="1" x14ac:dyDescent="0.25"/>
    <row r="6615" ht="26.25" customHeight="1" thickBot="1" x14ac:dyDescent="0.25"/>
    <row r="6616" ht="26.25" customHeight="1" thickBot="1" x14ac:dyDescent="0.25"/>
    <row r="6617" ht="26.25" customHeight="1" thickBot="1" x14ac:dyDescent="0.25"/>
    <row r="6618" ht="26.25" customHeight="1" thickBot="1" x14ac:dyDescent="0.25"/>
    <row r="6619" ht="26.25" customHeight="1" thickBot="1" x14ac:dyDescent="0.25"/>
    <row r="6620" ht="26.25" customHeight="1" thickBot="1" x14ac:dyDescent="0.25"/>
    <row r="6621" ht="26.25" customHeight="1" thickBot="1" x14ac:dyDescent="0.25"/>
    <row r="6622" ht="26.25" customHeight="1" thickBot="1" x14ac:dyDescent="0.25"/>
    <row r="6623" ht="26.25" customHeight="1" thickBot="1" x14ac:dyDescent="0.25"/>
    <row r="6624" ht="26.25" customHeight="1" thickBot="1" x14ac:dyDescent="0.25"/>
    <row r="6625" ht="26.25" customHeight="1" thickBot="1" x14ac:dyDescent="0.25"/>
    <row r="6626" ht="26.25" customHeight="1" thickBot="1" x14ac:dyDescent="0.25"/>
    <row r="6627" ht="26.25" customHeight="1" thickBot="1" x14ac:dyDescent="0.25"/>
    <row r="6628" ht="26.25" customHeight="1" thickBot="1" x14ac:dyDescent="0.25"/>
    <row r="6629" ht="26.25" customHeight="1" thickBot="1" x14ac:dyDescent="0.25"/>
    <row r="6630" ht="26.25" customHeight="1" thickBot="1" x14ac:dyDescent="0.25"/>
    <row r="6631" ht="26.25" customHeight="1" thickBot="1" x14ac:dyDescent="0.25"/>
    <row r="6632" ht="26.25" customHeight="1" thickBot="1" x14ac:dyDescent="0.25"/>
    <row r="6633" ht="26.25" customHeight="1" thickBot="1" x14ac:dyDescent="0.25"/>
    <row r="6634" ht="26.25" customHeight="1" thickBot="1" x14ac:dyDescent="0.25"/>
    <row r="6635" ht="26.25" customHeight="1" thickBot="1" x14ac:dyDescent="0.25"/>
    <row r="6636" ht="26.25" customHeight="1" thickBot="1" x14ac:dyDescent="0.25"/>
    <row r="6637" ht="26.25" customHeight="1" thickBot="1" x14ac:dyDescent="0.25"/>
    <row r="6638" ht="26.25" customHeight="1" thickBot="1" x14ac:dyDescent="0.25"/>
    <row r="6639" ht="26.25" customHeight="1" thickBot="1" x14ac:dyDescent="0.25"/>
    <row r="6640" ht="26.25" customHeight="1" thickBot="1" x14ac:dyDescent="0.25"/>
    <row r="6641" ht="26.25" customHeight="1" thickBot="1" x14ac:dyDescent="0.25"/>
    <row r="6642" ht="26.25" customHeight="1" thickBot="1" x14ac:dyDescent="0.25"/>
    <row r="6643" ht="26.25" customHeight="1" thickBot="1" x14ac:dyDescent="0.25"/>
    <row r="6644" ht="26.25" customHeight="1" thickBot="1" x14ac:dyDescent="0.25"/>
    <row r="6645" ht="26.25" customHeight="1" thickBot="1" x14ac:dyDescent="0.25"/>
    <row r="6646" ht="26.25" customHeight="1" thickBot="1" x14ac:dyDescent="0.25"/>
    <row r="6647" ht="26.25" customHeight="1" thickBot="1" x14ac:dyDescent="0.25"/>
    <row r="6648" ht="26.25" customHeight="1" thickBot="1" x14ac:dyDescent="0.25"/>
    <row r="6649" ht="26.25" customHeight="1" thickBot="1" x14ac:dyDescent="0.25"/>
    <row r="6650" ht="26.25" customHeight="1" thickBot="1" x14ac:dyDescent="0.25"/>
    <row r="6651" ht="26.25" customHeight="1" thickBot="1" x14ac:dyDescent="0.25"/>
    <row r="6652" ht="26.25" customHeight="1" thickBot="1" x14ac:dyDescent="0.25"/>
    <row r="6653" ht="26.25" customHeight="1" thickBot="1" x14ac:dyDescent="0.25"/>
    <row r="6654" ht="26.25" customHeight="1" thickBot="1" x14ac:dyDescent="0.25"/>
    <row r="6655" ht="26.25" customHeight="1" thickBot="1" x14ac:dyDescent="0.25"/>
    <row r="6656" ht="26.25" customHeight="1" thickBot="1" x14ac:dyDescent="0.25"/>
    <row r="6657" ht="26.25" customHeight="1" thickBot="1" x14ac:dyDescent="0.25"/>
    <row r="6658" ht="26.25" customHeight="1" thickBot="1" x14ac:dyDescent="0.25"/>
    <row r="6659" ht="26.25" customHeight="1" thickBot="1" x14ac:dyDescent="0.25"/>
    <row r="6660" ht="26.25" customHeight="1" thickBot="1" x14ac:dyDescent="0.25"/>
    <row r="6661" ht="26.25" customHeight="1" thickBot="1" x14ac:dyDescent="0.25"/>
    <row r="6662" ht="26.25" customHeight="1" thickBot="1" x14ac:dyDescent="0.25"/>
    <row r="6663" ht="26.25" customHeight="1" thickBot="1" x14ac:dyDescent="0.25"/>
    <row r="6664" ht="26.25" customHeight="1" thickBot="1" x14ac:dyDescent="0.25"/>
    <row r="6665" ht="26.25" customHeight="1" thickBot="1" x14ac:dyDescent="0.25"/>
    <row r="6666" ht="26.25" customHeight="1" thickBot="1" x14ac:dyDescent="0.25"/>
    <row r="6667" ht="26.25" customHeight="1" thickBot="1" x14ac:dyDescent="0.25"/>
    <row r="6668" ht="26.25" customHeight="1" thickBot="1" x14ac:dyDescent="0.25"/>
    <row r="6669" ht="26.25" customHeight="1" thickBot="1" x14ac:dyDescent="0.25"/>
    <row r="6670" ht="26.25" customHeight="1" thickBot="1" x14ac:dyDescent="0.25"/>
    <row r="6671" ht="26.25" customHeight="1" thickBot="1" x14ac:dyDescent="0.25"/>
    <row r="6672" ht="26.25" customHeight="1" thickBot="1" x14ac:dyDescent="0.25"/>
    <row r="6673" ht="26.25" customHeight="1" thickBot="1" x14ac:dyDescent="0.25"/>
    <row r="6674" ht="26.25" customHeight="1" thickBot="1" x14ac:dyDescent="0.25"/>
    <row r="6675" ht="26.25" customHeight="1" thickBot="1" x14ac:dyDescent="0.25"/>
    <row r="6676" ht="26.25" customHeight="1" thickBot="1" x14ac:dyDescent="0.25"/>
    <row r="6677" ht="26.25" customHeight="1" thickBot="1" x14ac:dyDescent="0.25"/>
    <row r="6678" ht="26.25" customHeight="1" thickBot="1" x14ac:dyDescent="0.25"/>
    <row r="6679" ht="26.25" customHeight="1" thickBot="1" x14ac:dyDescent="0.25"/>
    <row r="6680" ht="26.25" customHeight="1" thickBot="1" x14ac:dyDescent="0.25"/>
    <row r="6681" ht="26.25" customHeight="1" thickBot="1" x14ac:dyDescent="0.25"/>
    <row r="6682" ht="26.25" customHeight="1" thickBot="1" x14ac:dyDescent="0.25"/>
    <row r="6683" ht="26.25" customHeight="1" thickBot="1" x14ac:dyDescent="0.25"/>
    <row r="6684" ht="26.25" customHeight="1" thickBot="1" x14ac:dyDescent="0.25"/>
    <row r="6685" ht="26.25" customHeight="1" thickBot="1" x14ac:dyDescent="0.25"/>
    <row r="6686" ht="26.25" customHeight="1" thickBot="1" x14ac:dyDescent="0.25"/>
    <row r="6687" ht="26.25" customHeight="1" thickBot="1" x14ac:dyDescent="0.25"/>
    <row r="6688" ht="26.25" customHeight="1" thickBot="1" x14ac:dyDescent="0.25"/>
    <row r="6689" ht="26.25" customHeight="1" thickBot="1" x14ac:dyDescent="0.25"/>
    <row r="6690" ht="26.25" customHeight="1" thickBot="1" x14ac:dyDescent="0.25"/>
    <row r="6691" ht="26.25" customHeight="1" thickBot="1" x14ac:dyDescent="0.25"/>
    <row r="6692" ht="26.25" customHeight="1" thickBot="1" x14ac:dyDescent="0.25"/>
    <row r="6693" ht="26.25" customHeight="1" thickBot="1" x14ac:dyDescent="0.25"/>
    <row r="6694" ht="26.25" customHeight="1" thickBot="1" x14ac:dyDescent="0.25"/>
    <row r="6695" ht="26.25" customHeight="1" thickBot="1" x14ac:dyDescent="0.25"/>
    <row r="6696" ht="26.25" customHeight="1" thickBot="1" x14ac:dyDescent="0.25"/>
    <row r="6697" ht="26.25" customHeight="1" thickBot="1" x14ac:dyDescent="0.25"/>
    <row r="6698" ht="26.25" customHeight="1" thickBot="1" x14ac:dyDescent="0.25"/>
    <row r="6699" ht="26.25" customHeight="1" thickBot="1" x14ac:dyDescent="0.25"/>
    <row r="6700" ht="26.25" customHeight="1" thickBot="1" x14ac:dyDescent="0.25"/>
    <row r="6701" ht="26.25" customHeight="1" thickBot="1" x14ac:dyDescent="0.25"/>
    <row r="6702" ht="26.25" customHeight="1" thickBot="1" x14ac:dyDescent="0.25"/>
    <row r="6703" ht="26.25" customHeight="1" thickBot="1" x14ac:dyDescent="0.25"/>
    <row r="6704" ht="26.25" customHeight="1" thickBot="1" x14ac:dyDescent="0.25"/>
    <row r="6705" ht="26.25" customHeight="1" thickBot="1" x14ac:dyDescent="0.25"/>
    <row r="6706" ht="26.25" customHeight="1" thickBot="1" x14ac:dyDescent="0.25"/>
    <row r="6707" ht="26.25" customHeight="1" thickBot="1" x14ac:dyDescent="0.25"/>
    <row r="6708" ht="26.25" customHeight="1" thickBot="1" x14ac:dyDescent="0.25"/>
    <row r="6709" ht="26.25" customHeight="1" thickBot="1" x14ac:dyDescent="0.25"/>
    <row r="6710" ht="26.25" customHeight="1" thickBot="1" x14ac:dyDescent="0.25"/>
    <row r="6711" ht="26.25" customHeight="1" thickBot="1" x14ac:dyDescent="0.25"/>
    <row r="6712" ht="26.25" customHeight="1" thickBot="1" x14ac:dyDescent="0.25"/>
    <row r="6713" ht="26.25" customHeight="1" thickBot="1" x14ac:dyDescent="0.25"/>
    <row r="6714" ht="26.25" customHeight="1" thickBot="1" x14ac:dyDescent="0.25"/>
    <row r="6715" ht="26.25" customHeight="1" thickBot="1" x14ac:dyDescent="0.25"/>
    <row r="6716" ht="26.25" customHeight="1" thickBot="1" x14ac:dyDescent="0.25"/>
    <row r="6717" ht="26.25" customHeight="1" thickBot="1" x14ac:dyDescent="0.25"/>
    <row r="6718" ht="26.25" customHeight="1" thickBot="1" x14ac:dyDescent="0.25"/>
    <row r="6719" ht="26.25" customHeight="1" thickBot="1" x14ac:dyDescent="0.25"/>
    <row r="6720" ht="26.25" customHeight="1" thickBot="1" x14ac:dyDescent="0.25"/>
    <row r="6721" ht="26.25" customHeight="1" thickBot="1" x14ac:dyDescent="0.25"/>
    <row r="6722" ht="26.25" customHeight="1" thickBot="1" x14ac:dyDescent="0.25"/>
    <row r="6723" ht="26.25" customHeight="1" thickBot="1" x14ac:dyDescent="0.25"/>
    <row r="6724" ht="26.25" customHeight="1" thickBot="1" x14ac:dyDescent="0.25"/>
    <row r="6725" ht="26.25" customHeight="1" thickBot="1" x14ac:dyDescent="0.25"/>
    <row r="6726" ht="26.25" customHeight="1" thickBot="1" x14ac:dyDescent="0.25"/>
    <row r="6727" ht="26.25" customHeight="1" thickBot="1" x14ac:dyDescent="0.25"/>
    <row r="6728" ht="26.25" customHeight="1" thickBot="1" x14ac:dyDescent="0.25"/>
    <row r="6729" ht="26.25" customHeight="1" thickBot="1" x14ac:dyDescent="0.25"/>
    <row r="6730" ht="26.25" customHeight="1" thickBot="1" x14ac:dyDescent="0.25"/>
    <row r="6731" ht="26.25" customHeight="1" thickBot="1" x14ac:dyDescent="0.25"/>
    <row r="6732" ht="26.25" customHeight="1" thickBot="1" x14ac:dyDescent="0.25"/>
    <row r="6733" ht="26.25" customHeight="1" thickBot="1" x14ac:dyDescent="0.25"/>
    <row r="6734" ht="26.25" customHeight="1" thickBot="1" x14ac:dyDescent="0.25"/>
    <row r="6735" ht="26.25" customHeight="1" thickBot="1" x14ac:dyDescent="0.25"/>
    <row r="6736" ht="26.25" customHeight="1" thickBot="1" x14ac:dyDescent="0.25"/>
    <row r="6737" ht="26.25" customHeight="1" thickBot="1" x14ac:dyDescent="0.25"/>
    <row r="6738" ht="26.25" customHeight="1" thickBot="1" x14ac:dyDescent="0.25"/>
    <row r="6739" ht="26.25" customHeight="1" thickBot="1" x14ac:dyDescent="0.25"/>
    <row r="6740" ht="26.25" customHeight="1" thickBot="1" x14ac:dyDescent="0.25"/>
    <row r="6741" ht="26.25" customHeight="1" thickBot="1" x14ac:dyDescent="0.25"/>
    <row r="6742" ht="26.25" customHeight="1" thickBot="1" x14ac:dyDescent="0.25"/>
    <row r="6743" ht="26.25" customHeight="1" thickBot="1" x14ac:dyDescent="0.25"/>
    <row r="6744" ht="26.25" customHeight="1" thickBot="1" x14ac:dyDescent="0.25"/>
    <row r="6745" ht="26.25" customHeight="1" thickBot="1" x14ac:dyDescent="0.25"/>
    <row r="6746" ht="26.25" customHeight="1" thickBot="1" x14ac:dyDescent="0.25"/>
    <row r="6747" ht="26.25" customHeight="1" thickBot="1" x14ac:dyDescent="0.25"/>
    <row r="6748" ht="26.25" customHeight="1" thickBot="1" x14ac:dyDescent="0.25"/>
    <row r="6749" ht="26.25" customHeight="1" thickBot="1" x14ac:dyDescent="0.25"/>
    <row r="6750" ht="26.25" customHeight="1" thickBot="1" x14ac:dyDescent="0.25"/>
    <row r="6751" ht="26.25" customHeight="1" thickBot="1" x14ac:dyDescent="0.25"/>
    <row r="6752" ht="26.25" customHeight="1" thickBot="1" x14ac:dyDescent="0.25"/>
    <row r="6753" ht="26.25" customHeight="1" thickBot="1" x14ac:dyDescent="0.25"/>
    <row r="6754" ht="26.25" customHeight="1" thickBot="1" x14ac:dyDescent="0.25"/>
    <row r="6755" ht="26.25" customHeight="1" thickBot="1" x14ac:dyDescent="0.25"/>
    <row r="6756" ht="26.25" customHeight="1" thickBot="1" x14ac:dyDescent="0.25"/>
    <row r="6757" ht="26.25" customHeight="1" thickBot="1" x14ac:dyDescent="0.25"/>
    <row r="6758" ht="26.25" customHeight="1" thickBot="1" x14ac:dyDescent="0.25"/>
    <row r="6759" ht="26.25" customHeight="1" thickBot="1" x14ac:dyDescent="0.25"/>
    <row r="6760" ht="26.25" customHeight="1" thickBot="1" x14ac:dyDescent="0.25"/>
    <row r="6761" ht="26.25" customHeight="1" thickBot="1" x14ac:dyDescent="0.25"/>
    <row r="6762" ht="26.25" customHeight="1" thickBot="1" x14ac:dyDescent="0.25"/>
    <row r="6763" ht="26.25" customHeight="1" thickBot="1" x14ac:dyDescent="0.25"/>
    <row r="6764" ht="26.25" customHeight="1" thickBot="1" x14ac:dyDescent="0.25"/>
    <row r="6765" ht="26.25" customHeight="1" thickBot="1" x14ac:dyDescent="0.25"/>
    <row r="6766" ht="26.25" customHeight="1" thickBot="1" x14ac:dyDescent="0.25"/>
    <row r="6767" ht="26.25" customHeight="1" thickBot="1" x14ac:dyDescent="0.25"/>
    <row r="6768" ht="26.25" customHeight="1" thickBot="1" x14ac:dyDescent="0.25"/>
    <row r="6769" ht="26.25" customHeight="1" thickBot="1" x14ac:dyDescent="0.25"/>
    <row r="6770" ht="26.25" customHeight="1" thickBot="1" x14ac:dyDescent="0.25"/>
    <row r="6771" ht="26.25" customHeight="1" thickBot="1" x14ac:dyDescent="0.25"/>
    <row r="6772" ht="26.25" customHeight="1" thickBot="1" x14ac:dyDescent="0.25"/>
    <row r="6773" ht="26.25" customHeight="1" thickBot="1" x14ac:dyDescent="0.25"/>
    <row r="6774" ht="26.25" customHeight="1" thickBot="1" x14ac:dyDescent="0.25"/>
    <row r="6775" ht="26.25" customHeight="1" thickBot="1" x14ac:dyDescent="0.25"/>
    <row r="6776" ht="26.25" customHeight="1" thickBot="1" x14ac:dyDescent="0.25"/>
    <row r="6777" ht="26.25" customHeight="1" thickBot="1" x14ac:dyDescent="0.25"/>
    <row r="6778" ht="26.25" customHeight="1" thickBot="1" x14ac:dyDescent="0.25"/>
    <row r="6779" ht="26.25" customHeight="1" thickBot="1" x14ac:dyDescent="0.25"/>
    <row r="6780" ht="26.25" customHeight="1" thickBot="1" x14ac:dyDescent="0.25"/>
    <row r="6781" ht="26.25" customHeight="1" thickBot="1" x14ac:dyDescent="0.25"/>
    <row r="6782" ht="26.25" customHeight="1" thickBot="1" x14ac:dyDescent="0.25"/>
    <row r="6783" ht="26.25" customHeight="1" thickBot="1" x14ac:dyDescent="0.25"/>
    <row r="6784" ht="26.25" customHeight="1" thickBot="1" x14ac:dyDescent="0.25"/>
    <row r="6785" ht="26.25" customHeight="1" thickBot="1" x14ac:dyDescent="0.25"/>
    <row r="6786" ht="26.25" customHeight="1" thickBot="1" x14ac:dyDescent="0.25"/>
    <row r="6787" ht="26.25" customHeight="1" thickBot="1" x14ac:dyDescent="0.25"/>
    <row r="6788" ht="26.25" customHeight="1" thickBot="1" x14ac:dyDescent="0.25"/>
    <row r="6789" ht="26.25" customHeight="1" thickBot="1" x14ac:dyDescent="0.25"/>
    <row r="6790" ht="26.25" customHeight="1" thickBot="1" x14ac:dyDescent="0.25"/>
    <row r="6791" ht="26.25" customHeight="1" thickBot="1" x14ac:dyDescent="0.25"/>
    <row r="6792" ht="26.25" customHeight="1" thickBot="1" x14ac:dyDescent="0.25"/>
    <row r="6793" ht="26.25" customHeight="1" thickBot="1" x14ac:dyDescent="0.25"/>
    <row r="6794" ht="26.25" customHeight="1" thickBot="1" x14ac:dyDescent="0.25"/>
    <row r="6795" ht="26.25" customHeight="1" thickBot="1" x14ac:dyDescent="0.25"/>
    <row r="6796" ht="26.25" customHeight="1" thickBot="1" x14ac:dyDescent="0.25"/>
    <row r="6797" ht="26.25" customHeight="1" thickBot="1" x14ac:dyDescent="0.25"/>
    <row r="6798" ht="26.25" customHeight="1" thickBot="1" x14ac:dyDescent="0.25"/>
    <row r="6799" ht="26.25" customHeight="1" thickBot="1" x14ac:dyDescent="0.25"/>
    <row r="6800" ht="26.25" customHeight="1" thickBot="1" x14ac:dyDescent="0.25"/>
    <row r="6801" ht="26.25" customHeight="1" thickBot="1" x14ac:dyDescent="0.25"/>
    <row r="6802" ht="26.25" customHeight="1" thickBot="1" x14ac:dyDescent="0.25"/>
    <row r="6803" ht="26.25" customHeight="1" thickBot="1" x14ac:dyDescent="0.25"/>
    <row r="6804" ht="26.25" customHeight="1" thickBot="1" x14ac:dyDescent="0.25"/>
    <row r="6805" ht="26.25" customHeight="1" thickBot="1" x14ac:dyDescent="0.25"/>
    <row r="6806" ht="26.25" customHeight="1" thickBot="1" x14ac:dyDescent="0.25"/>
    <row r="6807" ht="26.25" customHeight="1" thickBot="1" x14ac:dyDescent="0.25"/>
    <row r="6808" ht="26.25" customHeight="1" thickBot="1" x14ac:dyDescent="0.25"/>
    <row r="6809" ht="26.25" customHeight="1" thickBot="1" x14ac:dyDescent="0.25"/>
    <row r="6810" ht="26.25" customHeight="1" thickBot="1" x14ac:dyDescent="0.25"/>
    <row r="6811" ht="26.25" customHeight="1" thickBot="1" x14ac:dyDescent="0.25"/>
    <row r="6812" ht="26.25" customHeight="1" thickBot="1" x14ac:dyDescent="0.25"/>
    <row r="6813" ht="26.25" customHeight="1" thickBot="1" x14ac:dyDescent="0.25"/>
    <row r="6814" ht="26.25" customHeight="1" thickBot="1" x14ac:dyDescent="0.25"/>
    <row r="6815" ht="26.25" customHeight="1" thickBot="1" x14ac:dyDescent="0.25"/>
    <row r="6816" ht="26.25" customHeight="1" thickBot="1" x14ac:dyDescent="0.25"/>
    <row r="6817" ht="26.25" customHeight="1" thickBot="1" x14ac:dyDescent="0.25"/>
    <row r="6818" ht="26.25" customHeight="1" thickBot="1" x14ac:dyDescent="0.25"/>
    <row r="6819" ht="26.25" customHeight="1" thickBot="1" x14ac:dyDescent="0.25"/>
    <row r="6820" ht="26.25" customHeight="1" thickBot="1" x14ac:dyDescent="0.25"/>
    <row r="6821" ht="26.25" customHeight="1" thickBot="1" x14ac:dyDescent="0.25"/>
    <row r="6822" ht="26.25" customHeight="1" thickBot="1" x14ac:dyDescent="0.25"/>
    <row r="6823" ht="26.25" customHeight="1" thickBot="1" x14ac:dyDescent="0.25"/>
    <row r="6824" ht="26.25" customHeight="1" thickBot="1" x14ac:dyDescent="0.25"/>
    <row r="6825" ht="26.25" customHeight="1" thickBot="1" x14ac:dyDescent="0.25"/>
    <row r="6826" ht="26.25" customHeight="1" thickBot="1" x14ac:dyDescent="0.25"/>
    <row r="6827" ht="26.25" customHeight="1" thickBot="1" x14ac:dyDescent="0.25"/>
    <row r="6828" ht="26.25" customHeight="1" thickBot="1" x14ac:dyDescent="0.25"/>
    <row r="6829" ht="26.25" customHeight="1" thickBot="1" x14ac:dyDescent="0.25"/>
    <row r="6830" ht="26.25" customHeight="1" thickBot="1" x14ac:dyDescent="0.25"/>
    <row r="6831" ht="26.25" customHeight="1" thickBot="1" x14ac:dyDescent="0.25"/>
    <row r="6832" ht="26.25" customHeight="1" thickBot="1" x14ac:dyDescent="0.25"/>
    <row r="6833" ht="26.25" customHeight="1" thickBot="1" x14ac:dyDescent="0.25"/>
    <row r="6834" ht="26.25" customHeight="1" thickBot="1" x14ac:dyDescent="0.25"/>
    <row r="6835" ht="26.25" customHeight="1" thickBot="1" x14ac:dyDescent="0.25"/>
    <row r="6836" ht="26.25" customHeight="1" thickBot="1" x14ac:dyDescent="0.25"/>
    <row r="6837" ht="26.25" customHeight="1" thickBot="1" x14ac:dyDescent="0.25"/>
    <row r="6838" ht="26.25" customHeight="1" thickBot="1" x14ac:dyDescent="0.25"/>
    <row r="6839" ht="26.25" customHeight="1" thickBot="1" x14ac:dyDescent="0.25"/>
    <row r="6840" ht="26.25" customHeight="1" thickBot="1" x14ac:dyDescent="0.25"/>
    <row r="6841" ht="26.25" customHeight="1" thickBot="1" x14ac:dyDescent="0.25"/>
    <row r="6842" ht="26.25" customHeight="1" thickBot="1" x14ac:dyDescent="0.25"/>
    <row r="6843" ht="26.25" customHeight="1" thickBot="1" x14ac:dyDescent="0.25"/>
    <row r="6844" ht="26.25" customHeight="1" thickBot="1" x14ac:dyDescent="0.25"/>
    <row r="6845" ht="26.25" customHeight="1" thickBot="1" x14ac:dyDescent="0.25"/>
    <row r="6846" ht="26.25" customHeight="1" thickBot="1" x14ac:dyDescent="0.25"/>
    <row r="6847" ht="26.25" customHeight="1" thickBot="1" x14ac:dyDescent="0.25"/>
    <row r="6848" ht="26.25" customHeight="1" thickBot="1" x14ac:dyDescent="0.25"/>
    <row r="6849" ht="26.25" customHeight="1" thickBot="1" x14ac:dyDescent="0.25"/>
    <row r="6850" ht="26.25" customHeight="1" thickBot="1" x14ac:dyDescent="0.25"/>
    <row r="6851" ht="26.25" customHeight="1" thickBot="1" x14ac:dyDescent="0.25"/>
    <row r="6852" ht="26.25" customHeight="1" thickBot="1" x14ac:dyDescent="0.25"/>
    <row r="6853" ht="26.25" customHeight="1" thickBot="1" x14ac:dyDescent="0.25"/>
    <row r="6854" ht="26.25" customHeight="1" thickBot="1" x14ac:dyDescent="0.25"/>
    <row r="6855" ht="26.25" customHeight="1" thickBot="1" x14ac:dyDescent="0.25"/>
    <row r="6856" ht="26.25" customHeight="1" thickBot="1" x14ac:dyDescent="0.25"/>
    <row r="6857" ht="26.25" customHeight="1" thickBot="1" x14ac:dyDescent="0.25"/>
    <row r="6858" ht="26.25" customHeight="1" thickBot="1" x14ac:dyDescent="0.25"/>
    <row r="6859" ht="26.25" customHeight="1" thickBot="1" x14ac:dyDescent="0.25"/>
    <row r="6860" ht="26.25" customHeight="1" thickBot="1" x14ac:dyDescent="0.25"/>
    <row r="6861" ht="26.25" customHeight="1" thickBot="1" x14ac:dyDescent="0.25"/>
    <row r="6862" ht="26.25" customHeight="1" thickBot="1" x14ac:dyDescent="0.25"/>
    <row r="6863" ht="26.25" customHeight="1" thickBot="1" x14ac:dyDescent="0.25"/>
    <row r="6864" ht="26.25" customHeight="1" thickBot="1" x14ac:dyDescent="0.25"/>
    <row r="6865" ht="26.25" customHeight="1" thickBot="1" x14ac:dyDescent="0.25"/>
    <row r="6866" ht="26.25" customHeight="1" thickBot="1" x14ac:dyDescent="0.25"/>
    <row r="6867" ht="26.25" customHeight="1" thickBot="1" x14ac:dyDescent="0.25"/>
    <row r="6868" ht="26.25" customHeight="1" thickBot="1" x14ac:dyDescent="0.25"/>
    <row r="6869" ht="26.25" customHeight="1" thickBot="1" x14ac:dyDescent="0.25"/>
    <row r="6870" ht="26.25" customHeight="1" thickBot="1" x14ac:dyDescent="0.25"/>
    <row r="6871" ht="26.25" customHeight="1" thickBot="1" x14ac:dyDescent="0.25"/>
    <row r="6872" ht="26.25" customHeight="1" thickBot="1" x14ac:dyDescent="0.25"/>
    <row r="6873" ht="26.25" customHeight="1" thickBot="1" x14ac:dyDescent="0.25"/>
    <row r="6874" ht="26.25" customHeight="1" thickBot="1" x14ac:dyDescent="0.25"/>
    <row r="6875" ht="26.25" customHeight="1" thickBot="1" x14ac:dyDescent="0.25"/>
    <row r="6876" ht="26.25" customHeight="1" thickBot="1" x14ac:dyDescent="0.25"/>
    <row r="6877" ht="26.25" customHeight="1" thickBot="1" x14ac:dyDescent="0.25"/>
    <row r="6878" ht="26.25" customHeight="1" thickBot="1" x14ac:dyDescent="0.25"/>
    <row r="6879" ht="26.25" customHeight="1" thickBot="1" x14ac:dyDescent="0.25"/>
    <row r="6880" ht="26.25" customHeight="1" thickBot="1" x14ac:dyDescent="0.25"/>
    <row r="6881" ht="26.25" customHeight="1" thickBot="1" x14ac:dyDescent="0.25"/>
    <row r="6882" ht="26.25" customHeight="1" thickBot="1" x14ac:dyDescent="0.25"/>
    <row r="6883" ht="26.25" customHeight="1" thickBot="1" x14ac:dyDescent="0.25"/>
    <row r="6884" ht="26.25" customHeight="1" thickBot="1" x14ac:dyDescent="0.25"/>
    <row r="6885" ht="26.25" customHeight="1" thickBot="1" x14ac:dyDescent="0.25"/>
    <row r="6886" ht="26.25" customHeight="1" thickBot="1" x14ac:dyDescent="0.25"/>
    <row r="6887" ht="26.25" customHeight="1" thickBot="1" x14ac:dyDescent="0.25"/>
    <row r="6888" ht="26.25" customHeight="1" thickBot="1" x14ac:dyDescent="0.25"/>
    <row r="6889" ht="26.25" customHeight="1" thickBot="1" x14ac:dyDescent="0.25"/>
    <row r="6890" ht="26.25" customHeight="1" thickBot="1" x14ac:dyDescent="0.25"/>
    <row r="6891" ht="26.25" customHeight="1" thickBot="1" x14ac:dyDescent="0.25"/>
    <row r="6892" ht="26.25" customHeight="1" thickBot="1" x14ac:dyDescent="0.25"/>
    <row r="6893" ht="26.25" customHeight="1" thickBot="1" x14ac:dyDescent="0.25"/>
    <row r="6894" ht="26.25" customHeight="1" thickBot="1" x14ac:dyDescent="0.25"/>
    <row r="6895" ht="26.25" customHeight="1" thickBot="1" x14ac:dyDescent="0.25"/>
    <row r="6896" ht="26.25" customHeight="1" thickBot="1" x14ac:dyDescent="0.25"/>
    <row r="6897" ht="26.25" customHeight="1" thickBot="1" x14ac:dyDescent="0.25"/>
    <row r="6898" ht="26.25" customHeight="1" thickBot="1" x14ac:dyDescent="0.25"/>
    <row r="6899" ht="26.25" customHeight="1" thickBot="1" x14ac:dyDescent="0.25"/>
    <row r="6900" ht="26.25" customHeight="1" thickBot="1" x14ac:dyDescent="0.25"/>
    <row r="6901" ht="26.25" customHeight="1" thickBot="1" x14ac:dyDescent="0.25"/>
    <row r="6902" ht="26.25" customHeight="1" thickBot="1" x14ac:dyDescent="0.25"/>
    <row r="6903" ht="26.25" customHeight="1" thickBot="1" x14ac:dyDescent="0.25"/>
    <row r="6904" ht="26.25" customHeight="1" thickBot="1" x14ac:dyDescent="0.25"/>
    <row r="6905" ht="26.25" customHeight="1" thickBot="1" x14ac:dyDescent="0.25"/>
    <row r="6906" ht="26.25" customHeight="1" thickBot="1" x14ac:dyDescent="0.25"/>
    <row r="6907" ht="26.25" customHeight="1" thickBot="1" x14ac:dyDescent="0.25"/>
    <row r="6908" ht="26.25" customHeight="1" thickBot="1" x14ac:dyDescent="0.25"/>
    <row r="6909" ht="26.25" customHeight="1" thickBot="1" x14ac:dyDescent="0.25"/>
    <row r="6910" ht="26.25" customHeight="1" thickBot="1" x14ac:dyDescent="0.25"/>
    <row r="6911" ht="26.25" customHeight="1" thickBot="1" x14ac:dyDescent="0.25"/>
    <row r="6912" ht="26.25" customHeight="1" thickBot="1" x14ac:dyDescent="0.25"/>
    <row r="6913" ht="26.25" customHeight="1" thickBot="1" x14ac:dyDescent="0.25"/>
    <row r="6914" ht="26.25" customHeight="1" thickBot="1" x14ac:dyDescent="0.25"/>
    <row r="6915" ht="26.25" customHeight="1" thickBot="1" x14ac:dyDescent="0.25"/>
    <row r="6916" ht="26.25" customHeight="1" thickBot="1" x14ac:dyDescent="0.25"/>
    <row r="6917" ht="26.25" customHeight="1" thickBot="1" x14ac:dyDescent="0.25"/>
    <row r="6918" ht="26.25" customHeight="1" thickBot="1" x14ac:dyDescent="0.25"/>
    <row r="6919" ht="26.25" customHeight="1" thickBot="1" x14ac:dyDescent="0.25"/>
    <row r="6920" ht="26.25" customHeight="1" thickBot="1" x14ac:dyDescent="0.25"/>
    <row r="6921" ht="26.25" customHeight="1" thickBot="1" x14ac:dyDescent="0.25"/>
    <row r="6922" ht="26.25" customHeight="1" thickBot="1" x14ac:dyDescent="0.25"/>
    <row r="6923" ht="26.25" customHeight="1" thickBot="1" x14ac:dyDescent="0.25"/>
    <row r="6924" ht="26.25" customHeight="1" thickBot="1" x14ac:dyDescent="0.25"/>
    <row r="6925" ht="26.25" customHeight="1" thickBot="1" x14ac:dyDescent="0.25"/>
    <row r="6926" ht="26.25" customHeight="1" thickBot="1" x14ac:dyDescent="0.25"/>
    <row r="6927" ht="26.25" customHeight="1" thickBot="1" x14ac:dyDescent="0.25"/>
    <row r="6928" ht="26.25" customHeight="1" thickBot="1" x14ac:dyDescent="0.25"/>
    <row r="6929" ht="26.25" customHeight="1" thickBot="1" x14ac:dyDescent="0.25"/>
    <row r="6930" ht="26.25" customHeight="1" thickBot="1" x14ac:dyDescent="0.25"/>
    <row r="6931" ht="26.25" customHeight="1" thickBot="1" x14ac:dyDescent="0.25"/>
    <row r="6932" ht="26.25" customHeight="1" thickBot="1" x14ac:dyDescent="0.25"/>
    <row r="6933" ht="26.25" customHeight="1" thickBot="1" x14ac:dyDescent="0.25"/>
    <row r="6934" ht="26.25" customHeight="1" thickBot="1" x14ac:dyDescent="0.25"/>
    <row r="6935" ht="26.25" customHeight="1" thickBot="1" x14ac:dyDescent="0.25"/>
    <row r="6936" ht="26.25" customHeight="1" thickBot="1" x14ac:dyDescent="0.25"/>
    <row r="6937" ht="26.25" customHeight="1" thickBot="1" x14ac:dyDescent="0.25"/>
    <row r="6938" ht="26.25" customHeight="1" thickBot="1" x14ac:dyDescent="0.25"/>
    <row r="6939" ht="26.25" customHeight="1" thickBot="1" x14ac:dyDescent="0.25"/>
    <row r="6940" ht="26.25" customHeight="1" thickBot="1" x14ac:dyDescent="0.25"/>
    <row r="6941" ht="26.25" customHeight="1" thickBot="1" x14ac:dyDescent="0.25"/>
    <row r="6942" ht="26.25" customHeight="1" thickBot="1" x14ac:dyDescent="0.25"/>
    <row r="6943" ht="26.25" customHeight="1" thickBot="1" x14ac:dyDescent="0.25"/>
    <row r="6944" ht="26.25" customHeight="1" thickBot="1" x14ac:dyDescent="0.25"/>
    <row r="6945" ht="26.25" customHeight="1" thickBot="1" x14ac:dyDescent="0.25"/>
    <row r="6946" ht="26.25" customHeight="1" thickBot="1" x14ac:dyDescent="0.25"/>
    <row r="6947" ht="26.25" customHeight="1" thickBot="1" x14ac:dyDescent="0.25"/>
    <row r="6948" ht="26.25" customHeight="1" thickBot="1" x14ac:dyDescent="0.25"/>
    <row r="6949" ht="26.25" customHeight="1" thickBot="1" x14ac:dyDescent="0.25"/>
    <row r="6950" ht="26.25" customHeight="1" thickBot="1" x14ac:dyDescent="0.25"/>
    <row r="6951" ht="26.25" customHeight="1" thickBot="1" x14ac:dyDescent="0.25"/>
    <row r="6952" ht="26.25" customHeight="1" thickBot="1" x14ac:dyDescent="0.25"/>
    <row r="6953" ht="26.25" customHeight="1" thickBot="1" x14ac:dyDescent="0.25"/>
    <row r="6954" ht="26.25" customHeight="1" thickBot="1" x14ac:dyDescent="0.25"/>
    <row r="6955" ht="26.25" customHeight="1" thickBot="1" x14ac:dyDescent="0.25"/>
    <row r="6956" ht="26.25" customHeight="1" thickBot="1" x14ac:dyDescent="0.25"/>
    <row r="6957" ht="26.25" customHeight="1" thickBot="1" x14ac:dyDescent="0.25"/>
    <row r="6958" ht="26.25" customHeight="1" thickBot="1" x14ac:dyDescent="0.25"/>
    <row r="6959" ht="26.25" customHeight="1" thickBot="1" x14ac:dyDescent="0.25"/>
    <row r="6960" ht="26.25" customHeight="1" thickBot="1" x14ac:dyDescent="0.25"/>
    <row r="6961" ht="26.25" customHeight="1" thickBot="1" x14ac:dyDescent="0.25"/>
    <row r="6962" ht="26.25" customHeight="1" thickBot="1" x14ac:dyDescent="0.25"/>
    <row r="6963" ht="26.25" customHeight="1" thickBot="1" x14ac:dyDescent="0.25"/>
    <row r="6964" ht="26.25" customHeight="1" thickBot="1" x14ac:dyDescent="0.25"/>
    <row r="6965" ht="26.25" customHeight="1" thickBot="1" x14ac:dyDescent="0.25"/>
    <row r="6966" ht="26.25" customHeight="1" thickBot="1" x14ac:dyDescent="0.25"/>
    <row r="6967" ht="26.25" customHeight="1" thickBot="1" x14ac:dyDescent="0.25"/>
    <row r="6968" ht="26.25" customHeight="1" thickBot="1" x14ac:dyDescent="0.25"/>
    <row r="6969" ht="26.25" customHeight="1" thickBot="1" x14ac:dyDescent="0.25"/>
    <row r="6970" ht="26.25" customHeight="1" thickBot="1" x14ac:dyDescent="0.25"/>
    <row r="6971" ht="26.25" customHeight="1" thickBot="1" x14ac:dyDescent="0.25"/>
    <row r="6972" ht="26.25" customHeight="1" thickBot="1" x14ac:dyDescent="0.25"/>
    <row r="6973" ht="26.25" customHeight="1" thickBot="1" x14ac:dyDescent="0.25"/>
    <row r="6974" ht="26.25" customHeight="1" thickBot="1" x14ac:dyDescent="0.25"/>
    <row r="6975" ht="26.25" customHeight="1" thickBot="1" x14ac:dyDescent="0.25"/>
    <row r="6976" ht="26.25" customHeight="1" thickBot="1" x14ac:dyDescent="0.25"/>
    <row r="6977" ht="26.25" customHeight="1" thickBot="1" x14ac:dyDescent="0.25"/>
    <row r="6978" ht="26.25" customHeight="1" thickBot="1" x14ac:dyDescent="0.25"/>
    <row r="6979" ht="26.25" customHeight="1" thickBot="1" x14ac:dyDescent="0.25"/>
    <row r="6980" ht="26.25" customHeight="1" thickBot="1" x14ac:dyDescent="0.25"/>
    <row r="6981" ht="26.25" customHeight="1" thickBot="1" x14ac:dyDescent="0.25"/>
    <row r="6982" ht="26.25" customHeight="1" thickBot="1" x14ac:dyDescent="0.25"/>
    <row r="6983" ht="26.25" customHeight="1" thickBot="1" x14ac:dyDescent="0.25"/>
    <row r="6984" ht="26.25" customHeight="1" thickBot="1" x14ac:dyDescent="0.25"/>
    <row r="6985" ht="26.25" customHeight="1" thickBot="1" x14ac:dyDescent="0.25"/>
    <row r="6986" ht="26.25" customHeight="1" thickBot="1" x14ac:dyDescent="0.25"/>
    <row r="6987" ht="26.25" customHeight="1" thickBot="1" x14ac:dyDescent="0.25"/>
    <row r="6988" ht="26.25" customHeight="1" thickBot="1" x14ac:dyDescent="0.25"/>
    <row r="6989" ht="26.25" customHeight="1" thickBot="1" x14ac:dyDescent="0.25"/>
    <row r="6990" ht="26.25" customHeight="1" thickBot="1" x14ac:dyDescent="0.25"/>
    <row r="6991" ht="26.25" customHeight="1" thickBot="1" x14ac:dyDescent="0.25"/>
    <row r="6992" ht="26.25" customHeight="1" thickBot="1" x14ac:dyDescent="0.25"/>
    <row r="6993" ht="26.25" customHeight="1" thickBot="1" x14ac:dyDescent="0.25"/>
    <row r="6994" ht="26.25" customHeight="1" thickBot="1" x14ac:dyDescent="0.25"/>
    <row r="6995" ht="26.25" customHeight="1" thickBot="1" x14ac:dyDescent="0.25"/>
    <row r="6996" ht="26.25" customHeight="1" thickBot="1" x14ac:dyDescent="0.25"/>
    <row r="6997" ht="26.25" customHeight="1" thickBot="1" x14ac:dyDescent="0.25"/>
    <row r="6998" ht="26.25" customHeight="1" thickBot="1" x14ac:dyDescent="0.25"/>
    <row r="6999" ht="26.25" customHeight="1" thickBot="1" x14ac:dyDescent="0.25"/>
    <row r="7000" ht="26.25" customHeight="1" thickBot="1" x14ac:dyDescent="0.25"/>
    <row r="7001" ht="26.25" customHeight="1" thickBot="1" x14ac:dyDescent="0.25"/>
    <row r="7002" ht="26.25" customHeight="1" thickBot="1" x14ac:dyDescent="0.25"/>
    <row r="7003" ht="26.25" customHeight="1" thickBot="1" x14ac:dyDescent="0.25"/>
    <row r="7004" ht="26.25" customHeight="1" thickBot="1" x14ac:dyDescent="0.25"/>
    <row r="7005" ht="26.25" customHeight="1" thickBot="1" x14ac:dyDescent="0.25"/>
    <row r="7006" ht="26.25" customHeight="1" thickBot="1" x14ac:dyDescent="0.25"/>
    <row r="7007" ht="26.25" customHeight="1" thickBot="1" x14ac:dyDescent="0.25"/>
    <row r="7008" ht="26.25" customHeight="1" thickBot="1" x14ac:dyDescent="0.25"/>
    <row r="7009" ht="26.25" customHeight="1" thickBot="1" x14ac:dyDescent="0.25"/>
    <row r="7010" ht="26.25" customHeight="1" thickBot="1" x14ac:dyDescent="0.25"/>
    <row r="7011" ht="26.25" customHeight="1" thickBot="1" x14ac:dyDescent="0.25"/>
    <row r="7012" ht="26.25" customHeight="1" thickBot="1" x14ac:dyDescent="0.25"/>
    <row r="7013" ht="26.25" customHeight="1" thickBot="1" x14ac:dyDescent="0.25"/>
    <row r="7014" ht="26.25" customHeight="1" thickBot="1" x14ac:dyDescent="0.25"/>
    <row r="7015" ht="26.25" customHeight="1" thickBot="1" x14ac:dyDescent="0.25"/>
    <row r="7016" ht="26.25" customHeight="1" thickBot="1" x14ac:dyDescent="0.25"/>
    <row r="7017" ht="26.25" customHeight="1" thickBot="1" x14ac:dyDescent="0.25"/>
    <row r="7018" ht="26.25" customHeight="1" thickBot="1" x14ac:dyDescent="0.25"/>
    <row r="7019" ht="26.25" customHeight="1" thickBot="1" x14ac:dyDescent="0.25"/>
    <row r="7020" ht="26.25" customHeight="1" thickBot="1" x14ac:dyDescent="0.25"/>
    <row r="7021" ht="26.25" customHeight="1" thickBot="1" x14ac:dyDescent="0.25"/>
    <row r="7022" ht="26.25" customHeight="1" thickBot="1" x14ac:dyDescent="0.25"/>
    <row r="7023" ht="26.25" customHeight="1" thickBot="1" x14ac:dyDescent="0.25"/>
    <row r="7024" ht="26.25" customHeight="1" thickBot="1" x14ac:dyDescent="0.25"/>
    <row r="7025" ht="26.25" customHeight="1" thickBot="1" x14ac:dyDescent="0.25"/>
    <row r="7026" ht="26.25" customHeight="1" thickBot="1" x14ac:dyDescent="0.25"/>
    <row r="7027" ht="26.25" customHeight="1" thickBot="1" x14ac:dyDescent="0.25"/>
    <row r="7028" ht="26.25" customHeight="1" thickBot="1" x14ac:dyDescent="0.25"/>
    <row r="7029" ht="26.25" customHeight="1" thickBot="1" x14ac:dyDescent="0.25"/>
    <row r="7030" ht="26.25" customHeight="1" thickBot="1" x14ac:dyDescent="0.25"/>
    <row r="7031" ht="26.25" customHeight="1" thickBot="1" x14ac:dyDescent="0.25"/>
    <row r="7032" ht="26.25" customHeight="1" thickBot="1" x14ac:dyDescent="0.25"/>
    <row r="7033" ht="26.25" customHeight="1" thickBot="1" x14ac:dyDescent="0.25"/>
    <row r="7034" ht="26.25" customHeight="1" thickBot="1" x14ac:dyDescent="0.25"/>
    <row r="7035" ht="26.25" customHeight="1" thickBot="1" x14ac:dyDescent="0.25"/>
    <row r="7036" ht="26.25" customHeight="1" thickBot="1" x14ac:dyDescent="0.25"/>
    <row r="7037" ht="26.25" customHeight="1" thickBot="1" x14ac:dyDescent="0.25"/>
    <row r="7038" ht="26.25" customHeight="1" thickBot="1" x14ac:dyDescent="0.25"/>
    <row r="7039" ht="26.25" customHeight="1" thickBot="1" x14ac:dyDescent="0.25"/>
    <row r="7040" ht="26.25" customHeight="1" thickBot="1" x14ac:dyDescent="0.25"/>
    <row r="7041" ht="26.25" customHeight="1" thickBot="1" x14ac:dyDescent="0.25"/>
    <row r="7042" ht="26.25" customHeight="1" thickBot="1" x14ac:dyDescent="0.25"/>
    <row r="7043" ht="26.25" customHeight="1" thickBot="1" x14ac:dyDescent="0.25"/>
    <row r="7044" ht="26.25" customHeight="1" thickBot="1" x14ac:dyDescent="0.25"/>
    <row r="7045" ht="26.25" customHeight="1" thickBot="1" x14ac:dyDescent="0.25"/>
    <row r="7046" ht="26.25" customHeight="1" thickBot="1" x14ac:dyDescent="0.25"/>
    <row r="7047" ht="26.25" customHeight="1" thickBot="1" x14ac:dyDescent="0.25"/>
    <row r="7048" ht="26.25" customHeight="1" thickBot="1" x14ac:dyDescent="0.25"/>
    <row r="7049" ht="26.25" customHeight="1" thickBot="1" x14ac:dyDescent="0.25"/>
    <row r="7050" ht="26.25" customHeight="1" thickBot="1" x14ac:dyDescent="0.25"/>
    <row r="7051" ht="26.25" customHeight="1" thickBot="1" x14ac:dyDescent="0.25"/>
    <row r="7052" ht="26.25" customHeight="1" thickBot="1" x14ac:dyDescent="0.25"/>
    <row r="7053" ht="26.25" customHeight="1" thickBot="1" x14ac:dyDescent="0.25"/>
    <row r="7054" ht="26.25" customHeight="1" thickBot="1" x14ac:dyDescent="0.25"/>
    <row r="7055" ht="26.25" customHeight="1" thickBot="1" x14ac:dyDescent="0.25"/>
    <row r="7056" ht="26.25" customHeight="1" thickBot="1" x14ac:dyDescent="0.25"/>
    <row r="7057" ht="26.25" customHeight="1" thickBot="1" x14ac:dyDescent="0.25"/>
    <row r="7058" ht="26.25" customHeight="1" thickBot="1" x14ac:dyDescent="0.25"/>
    <row r="7059" ht="26.25" customHeight="1" thickBot="1" x14ac:dyDescent="0.25"/>
    <row r="7060" ht="26.25" customHeight="1" thickBot="1" x14ac:dyDescent="0.25"/>
    <row r="7061" ht="26.25" customHeight="1" thickBot="1" x14ac:dyDescent="0.25"/>
    <row r="7062" ht="26.25" customHeight="1" thickBot="1" x14ac:dyDescent="0.25"/>
    <row r="7063" ht="26.25" customHeight="1" thickBot="1" x14ac:dyDescent="0.25"/>
    <row r="7064" ht="26.25" customHeight="1" thickBot="1" x14ac:dyDescent="0.25"/>
    <row r="7065" ht="26.25" customHeight="1" thickBot="1" x14ac:dyDescent="0.25"/>
    <row r="7066" ht="26.25" customHeight="1" thickBot="1" x14ac:dyDescent="0.25"/>
    <row r="7067" ht="26.25" customHeight="1" thickBot="1" x14ac:dyDescent="0.25"/>
    <row r="7068" ht="26.25" customHeight="1" thickBot="1" x14ac:dyDescent="0.25"/>
    <row r="7069" ht="26.25" customHeight="1" thickBot="1" x14ac:dyDescent="0.25"/>
    <row r="7070" ht="26.25" customHeight="1" thickBot="1" x14ac:dyDescent="0.25"/>
    <row r="7071" ht="26.25" customHeight="1" thickBot="1" x14ac:dyDescent="0.25"/>
    <row r="7072" ht="26.25" customHeight="1" thickBot="1" x14ac:dyDescent="0.25"/>
    <row r="7073" ht="26.25" customHeight="1" thickBot="1" x14ac:dyDescent="0.25"/>
    <row r="7074" ht="26.25" customHeight="1" thickBot="1" x14ac:dyDescent="0.25"/>
    <row r="7075" ht="26.25" customHeight="1" thickBot="1" x14ac:dyDescent="0.25"/>
    <row r="7076" ht="26.25" customHeight="1" thickBot="1" x14ac:dyDescent="0.25"/>
    <row r="7077" ht="26.25" customHeight="1" thickBot="1" x14ac:dyDescent="0.25"/>
    <row r="7078" ht="26.25" customHeight="1" thickBot="1" x14ac:dyDescent="0.25"/>
    <row r="7079" ht="26.25" customHeight="1" thickBot="1" x14ac:dyDescent="0.25"/>
    <row r="7080" ht="26.25" customHeight="1" thickBot="1" x14ac:dyDescent="0.25"/>
    <row r="7081" ht="26.25" customHeight="1" thickBot="1" x14ac:dyDescent="0.25"/>
    <row r="7082" ht="26.25" customHeight="1" thickBot="1" x14ac:dyDescent="0.25"/>
    <row r="7083" ht="26.25" customHeight="1" thickBot="1" x14ac:dyDescent="0.25"/>
    <row r="7084" ht="26.25" customHeight="1" thickBot="1" x14ac:dyDescent="0.25"/>
    <row r="7085" ht="26.25" customHeight="1" thickBot="1" x14ac:dyDescent="0.25"/>
    <row r="7086" ht="26.25" customHeight="1" thickBot="1" x14ac:dyDescent="0.25"/>
    <row r="7087" ht="26.25" customHeight="1" thickBot="1" x14ac:dyDescent="0.25"/>
    <row r="7088" ht="26.25" customHeight="1" thickBot="1" x14ac:dyDescent="0.25"/>
    <row r="7089" ht="26.25" customHeight="1" thickBot="1" x14ac:dyDescent="0.25"/>
    <row r="7090" ht="26.25" customHeight="1" thickBot="1" x14ac:dyDescent="0.25"/>
    <row r="7091" ht="26.25" customHeight="1" thickBot="1" x14ac:dyDescent="0.25"/>
    <row r="7092" ht="26.25" customHeight="1" thickBot="1" x14ac:dyDescent="0.25"/>
    <row r="7093" ht="26.25" customHeight="1" thickBot="1" x14ac:dyDescent="0.25"/>
    <row r="7094" ht="26.25" customHeight="1" thickBot="1" x14ac:dyDescent="0.25"/>
    <row r="7095" ht="26.25" customHeight="1" thickBot="1" x14ac:dyDescent="0.25"/>
    <row r="7096" ht="26.25" customHeight="1" thickBot="1" x14ac:dyDescent="0.25"/>
    <row r="7097" ht="26.25" customHeight="1" thickBot="1" x14ac:dyDescent="0.25"/>
    <row r="7098" ht="26.25" customHeight="1" thickBot="1" x14ac:dyDescent="0.25"/>
    <row r="7099" ht="26.25" customHeight="1" thickBot="1" x14ac:dyDescent="0.25"/>
    <row r="7100" ht="26.25" customHeight="1" thickBot="1" x14ac:dyDescent="0.25"/>
    <row r="7101" ht="26.25" customHeight="1" thickBot="1" x14ac:dyDescent="0.25"/>
    <row r="7102" ht="26.25" customHeight="1" thickBot="1" x14ac:dyDescent="0.25"/>
    <row r="7103" ht="26.25" customHeight="1" thickBot="1" x14ac:dyDescent="0.25"/>
    <row r="7104" ht="26.25" customHeight="1" thickBot="1" x14ac:dyDescent="0.25"/>
    <row r="7105" ht="26.25" customHeight="1" thickBot="1" x14ac:dyDescent="0.25"/>
    <row r="7106" ht="26.25" customHeight="1" thickBot="1" x14ac:dyDescent="0.25"/>
    <row r="7107" ht="26.25" customHeight="1" thickBot="1" x14ac:dyDescent="0.25"/>
    <row r="7108" ht="26.25" customHeight="1" thickBot="1" x14ac:dyDescent="0.25"/>
    <row r="7109" ht="26.25" customHeight="1" thickBot="1" x14ac:dyDescent="0.25"/>
    <row r="7110" ht="26.25" customHeight="1" thickBot="1" x14ac:dyDescent="0.25"/>
    <row r="7111" ht="26.25" customHeight="1" thickBot="1" x14ac:dyDescent="0.25"/>
    <row r="7112" ht="26.25" customHeight="1" thickBot="1" x14ac:dyDescent="0.25"/>
    <row r="7113" ht="26.25" customHeight="1" thickBot="1" x14ac:dyDescent="0.25"/>
    <row r="7114" ht="26.25" customHeight="1" thickBot="1" x14ac:dyDescent="0.25"/>
    <row r="7115" ht="26.25" customHeight="1" thickBot="1" x14ac:dyDescent="0.25"/>
    <row r="7116" ht="26.25" customHeight="1" thickBot="1" x14ac:dyDescent="0.25"/>
    <row r="7117" ht="26.25" customHeight="1" thickBot="1" x14ac:dyDescent="0.25"/>
    <row r="7118" ht="26.25" customHeight="1" thickBot="1" x14ac:dyDescent="0.25"/>
    <row r="7119" ht="26.25" customHeight="1" thickBot="1" x14ac:dyDescent="0.25"/>
    <row r="7120" ht="26.25" customHeight="1" thickBot="1" x14ac:dyDescent="0.25"/>
    <row r="7121" ht="26.25" customHeight="1" thickBot="1" x14ac:dyDescent="0.25"/>
    <row r="7122" ht="26.25" customHeight="1" thickBot="1" x14ac:dyDescent="0.25"/>
    <row r="7123" ht="26.25" customHeight="1" thickBot="1" x14ac:dyDescent="0.25"/>
    <row r="7124" ht="26.25" customHeight="1" thickBot="1" x14ac:dyDescent="0.25"/>
    <row r="7125" ht="26.25" customHeight="1" thickBot="1" x14ac:dyDescent="0.25"/>
    <row r="7126" ht="26.25" customHeight="1" thickBot="1" x14ac:dyDescent="0.25"/>
    <row r="7127" ht="26.25" customHeight="1" thickBot="1" x14ac:dyDescent="0.25"/>
    <row r="7128" ht="26.25" customHeight="1" thickBot="1" x14ac:dyDescent="0.25"/>
    <row r="7129" ht="26.25" customHeight="1" thickBot="1" x14ac:dyDescent="0.25"/>
    <row r="7130" ht="26.25" customHeight="1" thickBot="1" x14ac:dyDescent="0.25"/>
    <row r="7131" ht="26.25" customHeight="1" thickBot="1" x14ac:dyDescent="0.25"/>
    <row r="7132" ht="26.25" customHeight="1" thickBot="1" x14ac:dyDescent="0.25"/>
    <row r="7133" ht="26.25" customHeight="1" thickBot="1" x14ac:dyDescent="0.25"/>
    <row r="7134" ht="26.25" customHeight="1" thickBot="1" x14ac:dyDescent="0.25"/>
    <row r="7135" ht="26.25" customHeight="1" thickBot="1" x14ac:dyDescent="0.25"/>
    <row r="7136" ht="26.25" customHeight="1" thickBot="1" x14ac:dyDescent="0.25"/>
    <row r="7137" ht="26.25" customHeight="1" thickBot="1" x14ac:dyDescent="0.25"/>
    <row r="7138" ht="26.25" customHeight="1" thickBot="1" x14ac:dyDescent="0.25"/>
    <row r="7139" ht="26.25" customHeight="1" thickBot="1" x14ac:dyDescent="0.25"/>
    <row r="7140" ht="26.25" customHeight="1" thickBot="1" x14ac:dyDescent="0.25"/>
    <row r="7141" ht="26.25" customHeight="1" thickBot="1" x14ac:dyDescent="0.25"/>
    <row r="7142" ht="26.25" customHeight="1" thickBot="1" x14ac:dyDescent="0.25"/>
    <row r="7143" ht="26.25" customHeight="1" thickBot="1" x14ac:dyDescent="0.25"/>
    <row r="7144" ht="26.25" customHeight="1" thickBot="1" x14ac:dyDescent="0.25"/>
    <row r="7145" ht="26.25" customHeight="1" thickBot="1" x14ac:dyDescent="0.25"/>
    <row r="7146" ht="26.25" customHeight="1" thickBot="1" x14ac:dyDescent="0.25"/>
    <row r="7147" ht="26.25" customHeight="1" thickBot="1" x14ac:dyDescent="0.25"/>
    <row r="7148" ht="26.25" customHeight="1" thickBot="1" x14ac:dyDescent="0.25"/>
    <row r="7149" ht="26.25" customHeight="1" thickBot="1" x14ac:dyDescent="0.25"/>
    <row r="7150" ht="26.25" customHeight="1" thickBot="1" x14ac:dyDescent="0.25"/>
    <row r="7151" ht="26.25" customHeight="1" thickBot="1" x14ac:dyDescent="0.25"/>
    <row r="7152" ht="26.25" customHeight="1" thickBot="1" x14ac:dyDescent="0.25"/>
    <row r="7153" ht="26.25" customHeight="1" thickBot="1" x14ac:dyDescent="0.25"/>
    <row r="7154" ht="26.25" customHeight="1" thickBot="1" x14ac:dyDescent="0.25"/>
    <row r="7155" ht="26.25" customHeight="1" thickBot="1" x14ac:dyDescent="0.25"/>
    <row r="7156" ht="26.25" customHeight="1" thickBot="1" x14ac:dyDescent="0.25"/>
    <row r="7157" ht="26.25" customHeight="1" thickBot="1" x14ac:dyDescent="0.25"/>
    <row r="7158" ht="26.25" customHeight="1" thickBot="1" x14ac:dyDescent="0.25"/>
    <row r="7159" ht="26.25" customHeight="1" thickBot="1" x14ac:dyDescent="0.25"/>
    <row r="7160" ht="26.25" customHeight="1" thickBot="1" x14ac:dyDescent="0.25"/>
    <row r="7161" ht="26.25" customHeight="1" thickBot="1" x14ac:dyDescent="0.25"/>
    <row r="7162" ht="26.25" customHeight="1" thickBot="1" x14ac:dyDescent="0.25"/>
    <row r="7163" ht="26.25" customHeight="1" thickBot="1" x14ac:dyDescent="0.25"/>
    <row r="7164" ht="26.25" customHeight="1" thickBot="1" x14ac:dyDescent="0.25"/>
    <row r="7165" ht="26.25" customHeight="1" thickBot="1" x14ac:dyDescent="0.25"/>
    <row r="7166" ht="26.25" customHeight="1" thickBot="1" x14ac:dyDescent="0.25"/>
    <row r="7167" ht="26.25" customHeight="1" thickBot="1" x14ac:dyDescent="0.25"/>
    <row r="7168" ht="26.25" customHeight="1" thickBot="1" x14ac:dyDescent="0.25"/>
    <row r="7169" ht="26.25" customHeight="1" thickBot="1" x14ac:dyDescent="0.25"/>
    <row r="7170" ht="26.25" customHeight="1" thickBot="1" x14ac:dyDescent="0.25"/>
    <row r="7171" ht="26.25" customHeight="1" thickBot="1" x14ac:dyDescent="0.25"/>
    <row r="7172" ht="26.25" customHeight="1" thickBot="1" x14ac:dyDescent="0.25"/>
    <row r="7173" ht="26.25" customHeight="1" thickBot="1" x14ac:dyDescent="0.25"/>
    <row r="7174" ht="26.25" customHeight="1" thickBot="1" x14ac:dyDescent="0.25"/>
    <row r="7175" ht="26.25" customHeight="1" thickBot="1" x14ac:dyDescent="0.25"/>
    <row r="7176" ht="26.25" customHeight="1" thickBot="1" x14ac:dyDescent="0.25"/>
    <row r="7177" ht="26.25" customHeight="1" thickBot="1" x14ac:dyDescent="0.25"/>
    <row r="7178" ht="26.25" customHeight="1" thickBot="1" x14ac:dyDescent="0.25"/>
    <row r="7179" ht="26.25" customHeight="1" thickBot="1" x14ac:dyDescent="0.25"/>
    <row r="7180" ht="26.25" customHeight="1" thickBot="1" x14ac:dyDescent="0.25"/>
    <row r="7181" ht="26.25" customHeight="1" thickBot="1" x14ac:dyDescent="0.25"/>
    <row r="7182" ht="26.25" customHeight="1" thickBot="1" x14ac:dyDescent="0.25"/>
    <row r="7183" ht="26.25" customHeight="1" thickBot="1" x14ac:dyDescent="0.25"/>
    <row r="7184" ht="26.25" customHeight="1" thickBot="1" x14ac:dyDescent="0.25"/>
    <row r="7185" ht="26.25" customHeight="1" thickBot="1" x14ac:dyDescent="0.25"/>
    <row r="7186" ht="26.25" customHeight="1" thickBot="1" x14ac:dyDescent="0.25"/>
    <row r="7187" ht="26.25" customHeight="1" thickBot="1" x14ac:dyDescent="0.25"/>
    <row r="7188" ht="26.25" customHeight="1" thickBot="1" x14ac:dyDescent="0.25"/>
    <row r="7189" ht="26.25" customHeight="1" thickBot="1" x14ac:dyDescent="0.25"/>
    <row r="7190" ht="26.25" customHeight="1" thickBot="1" x14ac:dyDescent="0.25"/>
    <row r="7191" ht="26.25" customHeight="1" thickBot="1" x14ac:dyDescent="0.25"/>
    <row r="7192" ht="26.25" customHeight="1" thickBot="1" x14ac:dyDescent="0.25"/>
    <row r="7193" ht="26.25" customHeight="1" thickBot="1" x14ac:dyDescent="0.25"/>
    <row r="7194" ht="26.25" customHeight="1" thickBot="1" x14ac:dyDescent="0.25"/>
    <row r="7195" ht="26.25" customHeight="1" thickBot="1" x14ac:dyDescent="0.25"/>
    <row r="7196" ht="26.25" customHeight="1" thickBot="1" x14ac:dyDescent="0.25"/>
    <row r="7197" ht="26.25" customHeight="1" thickBot="1" x14ac:dyDescent="0.25"/>
    <row r="7198" ht="26.25" customHeight="1" thickBot="1" x14ac:dyDescent="0.25"/>
    <row r="7199" ht="26.25" customHeight="1" thickBot="1" x14ac:dyDescent="0.25"/>
    <row r="7200" ht="26.25" customHeight="1" thickBot="1" x14ac:dyDescent="0.25"/>
    <row r="7201" ht="26.25" customHeight="1" thickBot="1" x14ac:dyDescent="0.25"/>
    <row r="7202" ht="26.25" customHeight="1" thickBot="1" x14ac:dyDescent="0.25"/>
    <row r="7203" ht="26.25" customHeight="1" thickBot="1" x14ac:dyDescent="0.25"/>
    <row r="7204" ht="26.25" customHeight="1" thickBot="1" x14ac:dyDescent="0.25"/>
    <row r="7205" ht="26.25" customHeight="1" thickBot="1" x14ac:dyDescent="0.25"/>
    <row r="7206" ht="26.25" customHeight="1" thickBot="1" x14ac:dyDescent="0.25"/>
    <row r="7207" ht="26.25" customHeight="1" thickBot="1" x14ac:dyDescent="0.25"/>
    <row r="7208" ht="26.25" customHeight="1" thickBot="1" x14ac:dyDescent="0.25"/>
    <row r="7209" ht="26.25" customHeight="1" thickBot="1" x14ac:dyDescent="0.25"/>
    <row r="7210" ht="26.25" customHeight="1" thickBot="1" x14ac:dyDescent="0.25"/>
    <row r="7211" ht="26.25" customHeight="1" thickBot="1" x14ac:dyDescent="0.25"/>
    <row r="7212" ht="26.25" customHeight="1" thickBot="1" x14ac:dyDescent="0.25"/>
    <row r="7213" ht="26.25" customHeight="1" thickBot="1" x14ac:dyDescent="0.25"/>
    <row r="7214" ht="26.25" customHeight="1" thickBot="1" x14ac:dyDescent="0.25"/>
    <row r="7215" ht="26.25" customHeight="1" thickBot="1" x14ac:dyDescent="0.25"/>
    <row r="7216" ht="26.25" customHeight="1" thickBot="1" x14ac:dyDescent="0.25"/>
    <row r="7217" ht="26.25" customHeight="1" thickBot="1" x14ac:dyDescent="0.25"/>
    <row r="7218" ht="26.25" customHeight="1" thickBot="1" x14ac:dyDescent="0.25"/>
    <row r="7219" ht="26.25" customHeight="1" thickBot="1" x14ac:dyDescent="0.25"/>
    <row r="7220" ht="26.25" customHeight="1" thickBot="1" x14ac:dyDescent="0.25"/>
    <row r="7221" ht="26.25" customHeight="1" thickBot="1" x14ac:dyDescent="0.25"/>
    <row r="7222" ht="26.25" customHeight="1" thickBot="1" x14ac:dyDescent="0.25"/>
    <row r="7223" ht="26.25" customHeight="1" thickBot="1" x14ac:dyDescent="0.25"/>
    <row r="7224" ht="26.25" customHeight="1" thickBot="1" x14ac:dyDescent="0.25"/>
    <row r="7225" ht="26.25" customHeight="1" thickBot="1" x14ac:dyDescent="0.25"/>
    <row r="7226" ht="26.25" customHeight="1" thickBot="1" x14ac:dyDescent="0.25"/>
    <row r="7227" ht="26.25" customHeight="1" thickBot="1" x14ac:dyDescent="0.25"/>
    <row r="7228" ht="26.25" customHeight="1" thickBot="1" x14ac:dyDescent="0.25"/>
    <row r="7229" ht="26.25" customHeight="1" thickBot="1" x14ac:dyDescent="0.25"/>
    <row r="7230" ht="26.25" customHeight="1" thickBot="1" x14ac:dyDescent="0.25"/>
    <row r="7231" ht="26.25" customHeight="1" thickBot="1" x14ac:dyDescent="0.25"/>
    <row r="7232" ht="26.25" customHeight="1" thickBot="1" x14ac:dyDescent="0.25"/>
    <row r="7233" ht="26.25" customHeight="1" thickBot="1" x14ac:dyDescent="0.25"/>
    <row r="7234" ht="26.25" customHeight="1" thickBot="1" x14ac:dyDescent="0.25"/>
    <row r="7235" ht="26.25" customHeight="1" thickBot="1" x14ac:dyDescent="0.25"/>
    <row r="7236" ht="26.25" customHeight="1" thickBot="1" x14ac:dyDescent="0.25"/>
    <row r="7237" ht="26.25" customHeight="1" thickBot="1" x14ac:dyDescent="0.25"/>
    <row r="7238" ht="26.25" customHeight="1" thickBot="1" x14ac:dyDescent="0.25"/>
    <row r="7239" ht="26.25" customHeight="1" thickBot="1" x14ac:dyDescent="0.25"/>
    <row r="7240" ht="26.25" customHeight="1" thickBot="1" x14ac:dyDescent="0.25"/>
    <row r="7241" ht="26.25" customHeight="1" thickBot="1" x14ac:dyDescent="0.25"/>
    <row r="7242" ht="26.25" customHeight="1" thickBot="1" x14ac:dyDescent="0.25"/>
    <row r="7243" ht="26.25" customHeight="1" thickBot="1" x14ac:dyDescent="0.25"/>
    <row r="7244" ht="26.25" customHeight="1" thickBot="1" x14ac:dyDescent="0.25"/>
    <row r="7245" ht="26.25" customHeight="1" thickBot="1" x14ac:dyDescent="0.25"/>
    <row r="7246" ht="26.25" customHeight="1" thickBot="1" x14ac:dyDescent="0.25"/>
    <row r="7247" ht="26.25" customHeight="1" thickBot="1" x14ac:dyDescent="0.25"/>
    <row r="7248" ht="26.25" customHeight="1" thickBot="1" x14ac:dyDescent="0.25"/>
    <row r="7249" ht="26.25" customHeight="1" thickBot="1" x14ac:dyDescent="0.25"/>
    <row r="7250" ht="26.25" customHeight="1" thickBot="1" x14ac:dyDescent="0.25"/>
    <row r="7251" ht="26.25" customHeight="1" thickBot="1" x14ac:dyDescent="0.25"/>
    <row r="7252" ht="26.25" customHeight="1" thickBot="1" x14ac:dyDescent="0.25"/>
    <row r="7253" ht="26.25" customHeight="1" thickBot="1" x14ac:dyDescent="0.25"/>
    <row r="7254" ht="26.25" customHeight="1" thickBot="1" x14ac:dyDescent="0.25"/>
    <row r="7255" ht="26.25" customHeight="1" thickBot="1" x14ac:dyDescent="0.25"/>
    <row r="7256" ht="26.25" customHeight="1" thickBot="1" x14ac:dyDescent="0.25"/>
    <row r="7257" ht="26.25" customHeight="1" thickBot="1" x14ac:dyDescent="0.25"/>
    <row r="7258" ht="26.25" customHeight="1" thickBot="1" x14ac:dyDescent="0.25"/>
    <row r="7259" ht="26.25" customHeight="1" thickBot="1" x14ac:dyDescent="0.25"/>
    <row r="7260" ht="26.25" customHeight="1" thickBot="1" x14ac:dyDescent="0.25"/>
    <row r="7261" ht="26.25" customHeight="1" thickBot="1" x14ac:dyDescent="0.25"/>
    <row r="7262" ht="26.25" customHeight="1" thickBot="1" x14ac:dyDescent="0.25"/>
    <row r="7263" ht="26.25" customHeight="1" thickBot="1" x14ac:dyDescent="0.25"/>
    <row r="7264" ht="26.25" customHeight="1" thickBot="1" x14ac:dyDescent="0.25"/>
    <row r="7265" ht="26.25" customHeight="1" thickBot="1" x14ac:dyDescent="0.25"/>
    <row r="7266" ht="26.25" customHeight="1" thickBot="1" x14ac:dyDescent="0.25"/>
    <row r="7267" ht="26.25" customHeight="1" thickBot="1" x14ac:dyDescent="0.25"/>
    <row r="7268" ht="26.25" customHeight="1" thickBot="1" x14ac:dyDescent="0.25"/>
    <row r="7269" ht="26.25" customHeight="1" thickBot="1" x14ac:dyDescent="0.25"/>
    <row r="7270" ht="26.25" customHeight="1" thickBot="1" x14ac:dyDescent="0.25"/>
    <row r="7271" ht="26.25" customHeight="1" thickBot="1" x14ac:dyDescent="0.25"/>
    <row r="7272" ht="26.25" customHeight="1" thickBot="1" x14ac:dyDescent="0.25"/>
    <row r="7273" ht="26.25" customHeight="1" thickBot="1" x14ac:dyDescent="0.25"/>
    <row r="7274" ht="26.25" customHeight="1" thickBot="1" x14ac:dyDescent="0.25"/>
    <row r="7275" ht="26.25" customHeight="1" thickBot="1" x14ac:dyDescent="0.25"/>
    <row r="7276" ht="26.25" customHeight="1" thickBot="1" x14ac:dyDescent="0.25"/>
    <row r="7277" ht="26.25" customHeight="1" thickBot="1" x14ac:dyDescent="0.25"/>
    <row r="7278" ht="26.25" customHeight="1" thickBot="1" x14ac:dyDescent="0.25"/>
    <row r="7279" ht="26.25" customHeight="1" thickBot="1" x14ac:dyDescent="0.25"/>
    <row r="7280" ht="26.25" customHeight="1" thickBot="1" x14ac:dyDescent="0.25"/>
    <row r="7281" ht="26.25" customHeight="1" thickBot="1" x14ac:dyDescent="0.25"/>
    <row r="7282" ht="26.25" customHeight="1" thickBot="1" x14ac:dyDescent="0.25"/>
    <row r="7283" ht="26.25" customHeight="1" thickBot="1" x14ac:dyDescent="0.25"/>
    <row r="7284" ht="26.25" customHeight="1" thickBot="1" x14ac:dyDescent="0.25"/>
    <row r="7285" ht="26.25" customHeight="1" thickBot="1" x14ac:dyDescent="0.25"/>
    <row r="7286" ht="26.25" customHeight="1" thickBot="1" x14ac:dyDescent="0.25"/>
    <row r="7287" ht="26.25" customHeight="1" thickBot="1" x14ac:dyDescent="0.25"/>
    <row r="7288" ht="26.25" customHeight="1" thickBot="1" x14ac:dyDescent="0.25"/>
    <row r="7289" ht="26.25" customHeight="1" thickBot="1" x14ac:dyDescent="0.25"/>
    <row r="7290" ht="26.25" customHeight="1" thickBot="1" x14ac:dyDescent="0.25"/>
    <row r="7291" ht="26.25" customHeight="1" thickBot="1" x14ac:dyDescent="0.25"/>
    <row r="7292" ht="26.25" customHeight="1" thickBot="1" x14ac:dyDescent="0.25"/>
    <row r="7293" ht="26.25" customHeight="1" thickBot="1" x14ac:dyDescent="0.25"/>
    <row r="7294" ht="26.25" customHeight="1" thickBot="1" x14ac:dyDescent="0.25"/>
    <row r="7295" ht="26.25" customHeight="1" thickBot="1" x14ac:dyDescent="0.25"/>
    <row r="7296" ht="26.25" customHeight="1" thickBot="1" x14ac:dyDescent="0.25"/>
    <row r="7297" ht="26.25" customHeight="1" thickBot="1" x14ac:dyDescent="0.25"/>
    <row r="7298" ht="26.25" customHeight="1" thickBot="1" x14ac:dyDescent="0.25"/>
    <row r="7299" ht="26.25" customHeight="1" thickBot="1" x14ac:dyDescent="0.25"/>
    <row r="7300" ht="26.25" customHeight="1" thickBot="1" x14ac:dyDescent="0.25"/>
    <row r="7301" ht="26.25" customHeight="1" thickBot="1" x14ac:dyDescent="0.25"/>
    <row r="7302" ht="26.25" customHeight="1" thickBot="1" x14ac:dyDescent="0.25"/>
    <row r="7303" ht="26.25" customHeight="1" thickBot="1" x14ac:dyDescent="0.25"/>
    <row r="7304" ht="26.25" customHeight="1" thickBot="1" x14ac:dyDescent="0.25"/>
    <row r="7305" ht="26.25" customHeight="1" thickBot="1" x14ac:dyDescent="0.25"/>
    <row r="7306" ht="26.25" customHeight="1" thickBot="1" x14ac:dyDescent="0.25"/>
    <row r="7307" ht="26.25" customHeight="1" thickBot="1" x14ac:dyDescent="0.25"/>
    <row r="7308" ht="26.25" customHeight="1" thickBot="1" x14ac:dyDescent="0.25"/>
    <row r="7309" ht="26.25" customHeight="1" thickBot="1" x14ac:dyDescent="0.25"/>
    <row r="7310" ht="26.25" customHeight="1" thickBot="1" x14ac:dyDescent="0.25"/>
    <row r="7311" ht="26.25" customHeight="1" thickBot="1" x14ac:dyDescent="0.25"/>
    <row r="7312" ht="26.25" customHeight="1" thickBot="1" x14ac:dyDescent="0.25"/>
    <row r="7313" ht="26.25" customHeight="1" thickBot="1" x14ac:dyDescent="0.25"/>
    <row r="7314" ht="26.25" customHeight="1" thickBot="1" x14ac:dyDescent="0.25"/>
    <row r="7315" ht="26.25" customHeight="1" thickBot="1" x14ac:dyDescent="0.25"/>
    <row r="7316" ht="26.25" customHeight="1" thickBot="1" x14ac:dyDescent="0.25"/>
    <row r="7317" ht="26.25" customHeight="1" thickBot="1" x14ac:dyDescent="0.25"/>
    <row r="7318" ht="26.25" customHeight="1" thickBot="1" x14ac:dyDescent="0.25"/>
    <row r="7319" ht="26.25" customHeight="1" thickBot="1" x14ac:dyDescent="0.25"/>
    <row r="7320" ht="26.25" customHeight="1" thickBot="1" x14ac:dyDescent="0.25"/>
    <row r="7321" ht="26.25" customHeight="1" thickBot="1" x14ac:dyDescent="0.25"/>
    <row r="7322" ht="26.25" customHeight="1" thickBot="1" x14ac:dyDescent="0.25"/>
    <row r="7323" ht="26.25" customHeight="1" thickBot="1" x14ac:dyDescent="0.25"/>
    <row r="7324" ht="26.25" customHeight="1" thickBot="1" x14ac:dyDescent="0.25"/>
    <row r="7325" ht="26.25" customHeight="1" thickBot="1" x14ac:dyDescent="0.25"/>
    <row r="7326" ht="26.25" customHeight="1" thickBot="1" x14ac:dyDescent="0.25"/>
    <row r="7327" ht="26.25" customHeight="1" thickBot="1" x14ac:dyDescent="0.25"/>
    <row r="7328" ht="26.25" customHeight="1" thickBot="1" x14ac:dyDescent="0.25"/>
    <row r="7329" ht="26.25" customHeight="1" thickBot="1" x14ac:dyDescent="0.25"/>
    <row r="7330" ht="26.25" customHeight="1" thickBot="1" x14ac:dyDescent="0.25"/>
    <row r="7331" ht="26.25" customHeight="1" thickBot="1" x14ac:dyDescent="0.25"/>
    <row r="7332" ht="26.25" customHeight="1" thickBot="1" x14ac:dyDescent="0.25"/>
    <row r="7333" ht="26.25" customHeight="1" thickBot="1" x14ac:dyDescent="0.25"/>
    <row r="7334" ht="26.25" customHeight="1" thickBot="1" x14ac:dyDescent="0.25"/>
    <row r="7335" ht="26.25" customHeight="1" thickBot="1" x14ac:dyDescent="0.25"/>
    <row r="7336" ht="26.25" customHeight="1" thickBot="1" x14ac:dyDescent="0.25"/>
    <row r="7337" ht="26.25" customHeight="1" thickBot="1" x14ac:dyDescent="0.25"/>
    <row r="7338" ht="26.25" customHeight="1" thickBot="1" x14ac:dyDescent="0.25"/>
    <row r="7339" ht="26.25" customHeight="1" thickBot="1" x14ac:dyDescent="0.25"/>
    <row r="7340" ht="26.25" customHeight="1" thickBot="1" x14ac:dyDescent="0.25"/>
    <row r="7341" ht="26.25" customHeight="1" thickBot="1" x14ac:dyDescent="0.25"/>
    <row r="7342" ht="26.25" customHeight="1" thickBot="1" x14ac:dyDescent="0.25"/>
    <row r="7343" ht="26.25" customHeight="1" thickBot="1" x14ac:dyDescent="0.25"/>
    <row r="7344" ht="26.25" customHeight="1" thickBot="1" x14ac:dyDescent="0.25"/>
    <row r="7345" ht="26.25" customHeight="1" thickBot="1" x14ac:dyDescent="0.25"/>
    <row r="7346" ht="26.25" customHeight="1" thickBot="1" x14ac:dyDescent="0.25"/>
    <row r="7347" ht="26.25" customHeight="1" thickBot="1" x14ac:dyDescent="0.25"/>
    <row r="7348" ht="26.25" customHeight="1" thickBot="1" x14ac:dyDescent="0.25"/>
    <row r="7349" ht="26.25" customHeight="1" thickBot="1" x14ac:dyDescent="0.25"/>
    <row r="7350" ht="26.25" customHeight="1" thickBot="1" x14ac:dyDescent="0.25"/>
    <row r="7351" ht="26.25" customHeight="1" thickBot="1" x14ac:dyDescent="0.25"/>
    <row r="7352" ht="26.25" customHeight="1" thickBot="1" x14ac:dyDescent="0.25"/>
    <row r="7353" ht="26.25" customHeight="1" thickBot="1" x14ac:dyDescent="0.25"/>
    <row r="7354" ht="26.25" customHeight="1" thickBot="1" x14ac:dyDescent="0.25"/>
    <row r="7355" ht="26.25" customHeight="1" thickBot="1" x14ac:dyDescent="0.25"/>
    <row r="7356" ht="26.25" customHeight="1" thickBot="1" x14ac:dyDescent="0.25"/>
    <row r="7357" ht="26.25" customHeight="1" thickBot="1" x14ac:dyDescent="0.25"/>
    <row r="7358" ht="26.25" customHeight="1" thickBot="1" x14ac:dyDescent="0.25"/>
    <row r="7359" ht="26.25" customHeight="1" thickBot="1" x14ac:dyDescent="0.25"/>
    <row r="7360" ht="26.25" customHeight="1" thickBot="1" x14ac:dyDescent="0.25"/>
    <row r="7361" ht="26.25" customHeight="1" thickBot="1" x14ac:dyDescent="0.25"/>
    <row r="7362" ht="26.25" customHeight="1" thickBot="1" x14ac:dyDescent="0.25"/>
    <row r="7363" ht="26.25" customHeight="1" thickBot="1" x14ac:dyDescent="0.25"/>
    <row r="7364" ht="26.25" customHeight="1" thickBot="1" x14ac:dyDescent="0.25"/>
    <row r="7365" ht="26.25" customHeight="1" thickBot="1" x14ac:dyDescent="0.25"/>
    <row r="7366" ht="26.25" customHeight="1" thickBot="1" x14ac:dyDescent="0.25"/>
    <row r="7367" ht="26.25" customHeight="1" thickBot="1" x14ac:dyDescent="0.25"/>
    <row r="7368" ht="26.25" customHeight="1" thickBot="1" x14ac:dyDescent="0.25"/>
    <row r="7369" ht="26.25" customHeight="1" thickBot="1" x14ac:dyDescent="0.25"/>
    <row r="7370" ht="26.25" customHeight="1" thickBot="1" x14ac:dyDescent="0.25"/>
    <row r="7371" ht="26.25" customHeight="1" thickBot="1" x14ac:dyDescent="0.25"/>
    <row r="7372" ht="26.25" customHeight="1" thickBot="1" x14ac:dyDescent="0.25"/>
    <row r="7373" ht="26.25" customHeight="1" thickBot="1" x14ac:dyDescent="0.25"/>
    <row r="7374" ht="26.25" customHeight="1" thickBot="1" x14ac:dyDescent="0.25"/>
    <row r="7375" ht="26.25" customHeight="1" thickBot="1" x14ac:dyDescent="0.25"/>
    <row r="7376" ht="26.25" customHeight="1" thickBot="1" x14ac:dyDescent="0.25"/>
    <row r="7377" ht="26.25" customHeight="1" thickBot="1" x14ac:dyDescent="0.25"/>
    <row r="7378" ht="26.25" customHeight="1" thickBot="1" x14ac:dyDescent="0.25"/>
    <row r="7379" ht="26.25" customHeight="1" thickBot="1" x14ac:dyDescent="0.25"/>
    <row r="7380" ht="26.25" customHeight="1" thickBot="1" x14ac:dyDescent="0.25"/>
    <row r="7381" ht="26.25" customHeight="1" thickBot="1" x14ac:dyDescent="0.25"/>
    <row r="7382" ht="26.25" customHeight="1" thickBot="1" x14ac:dyDescent="0.25"/>
    <row r="7383" ht="26.25" customHeight="1" thickBot="1" x14ac:dyDescent="0.25"/>
    <row r="7384" ht="26.25" customHeight="1" thickBot="1" x14ac:dyDescent="0.25"/>
    <row r="7385" ht="26.25" customHeight="1" thickBot="1" x14ac:dyDescent="0.25"/>
    <row r="7386" ht="26.25" customHeight="1" thickBot="1" x14ac:dyDescent="0.25"/>
    <row r="7387" ht="26.25" customHeight="1" thickBot="1" x14ac:dyDescent="0.25"/>
    <row r="7388" ht="26.25" customHeight="1" thickBot="1" x14ac:dyDescent="0.25"/>
    <row r="7389" ht="26.25" customHeight="1" thickBot="1" x14ac:dyDescent="0.25"/>
    <row r="7390" ht="26.25" customHeight="1" thickBot="1" x14ac:dyDescent="0.25"/>
    <row r="7391" ht="26.25" customHeight="1" thickBot="1" x14ac:dyDescent="0.25"/>
    <row r="7392" ht="26.25" customHeight="1" thickBot="1" x14ac:dyDescent="0.25"/>
    <row r="7393" ht="26.25" customHeight="1" thickBot="1" x14ac:dyDescent="0.25"/>
    <row r="7394" ht="26.25" customHeight="1" thickBot="1" x14ac:dyDescent="0.25"/>
    <row r="7395" ht="26.25" customHeight="1" thickBot="1" x14ac:dyDescent="0.25"/>
    <row r="7396" ht="26.25" customHeight="1" thickBot="1" x14ac:dyDescent="0.25"/>
    <row r="7397" ht="26.25" customHeight="1" thickBot="1" x14ac:dyDescent="0.25"/>
    <row r="7398" ht="26.25" customHeight="1" thickBot="1" x14ac:dyDescent="0.25"/>
    <row r="7399" ht="26.25" customHeight="1" thickBot="1" x14ac:dyDescent="0.25"/>
    <row r="7400" ht="26.25" customHeight="1" thickBot="1" x14ac:dyDescent="0.25"/>
    <row r="7401" ht="26.25" customHeight="1" thickBot="1" x14ac:dyDescent="0.25"/>
    <row r="7402" ht="26.25" customHeight="1" thickBot="1" x14ac:dyDescent="0.25"/>
    <row r="7403" ht="26.25" customHeight="1" thickBot="1" x14ac:dyDescent="0.25"/>
    <row r="7404" ht="26.25" customHeight="1" thickBot="1" x14ac:dyDescent="0.25"/>
    <row r="7405" ht="26.25" customHeight="1" thickBot="1" x14ac:dyDescent="0.25"/>
    <row r="7406" ht="26.25" customHeight="1" thickBot="1" x14ac:dyDescent="0.25"/>
    <row r="7407" ht="26.25" customHeight="1" thickBot="1" x14ac:dyDescent="0.25"/>
    <row r="7408" ht="26.25" customHeight="1" thickBot="1" x14ac:dyDescent="0.25"/>
    <row r="7409" ht="26.25" customHeight="1" thickBot="1" x14ac:dyDescent="0.25"/>
    <row r="7410" ht="26.25" customHeight="1" thickBot="1" x14ac:dyDescent="0.25"/>
    <row r="7411" ht="26.25" customHeight="1" thickBot="1" x14ac:dyDescent="0.25"/>
    <row r="7412" ht="26.25" customHeight="1" thickBot="1" x14ac:dyDescent="0.25"/>
    <row r="7413" ht="26.25" customHeight="1" thickBot="1" x14ac:dyDescent="0.25"/>
    <row r="7414" ht="26.25" customHeight="1" thickBot="1" x14ac:dyDescent="0.25"/>
    <row r="7415" ht="26.25" customHeight="1" thickBot="1" x14ac:dyDescent="0.25"/>
    <row r="7416" ht="26.25" customHeight="1" thickBot="1" x14ac:dyDescent="0.25"/>
    <row r="7417" ht="26.25" customHeight="1" thickBot="1" x14ac:dyDescent="0.25"/>
    <row r="7418" ht="26.25" customHeight="1" thickBot="1" x14ac:dyDescent="0.25"/>
    <row r="7419" ht="26.25" customHeight="1" thickBot="1" x14ac:dyDescent="0.25"/>
    <row r="7420" ht="26.25" customHeight="1" thickBot="1" x14ac:dyDescent="0.25"/>
    <row r="7421" ht="26.25" customHeight="1" thickBot="1" x14ac:dyDescent="0.25"/>
    <row r="7422" ht="26.25" customHeight="1" thickBot="1" x14ac:dyDescent="0.25"/>
    <row r="7423" ht="26.25" customHeight="1" thickBot="1" x14ac:dyDescent="0.25"/>
    <row r="7424" ht="26.25" customHeight="1" thickBot="1" x14ac:dyDescent="0.25"/>
    <row r="7425" ht="26.25" customHeight="1" thickBot="1" x14ac:dyDescent="0.25"/>
    <row r="7426" ht="26.25" customHeight="1" thickBot="1" x14ac:dyDescent="0.25"/>
    <row r="7427" ht="26.25" customHeight="1" thickBot="1" x14ac:dyDescent="0.25"/>
    <row r="7428" ht="26.25" customHeight="1" thickBot="1" x14ac:dyDescent="0.25"/>
    <row r="7429" ht="26.25" customHeight="1" thickBot="1" x14ac:dyDescent="0.25"/>
    <row r="7430" ht="26.25" customHeight="1" thickBot="1" x14ac:dyDescent="0.25"/>
    <row r="7431" ht="26.25" customHeight="1" thickBot="1" x14ac:dyDescent="0.25"/>
    <row r="7432" ht="26.25" customHeight="1" thickBot="1" x14ac:dyDescent="0.25"/>
    <row r="7433" ht="26.25" customHeight="1" thickBot="1" x14ac:dyDescent="0.25"/>
    <row r="7434" ht="26.25" customHeight="1" thickBot="1" x14ac:dyDescent="0.25"/>
    <row r="7435" ht="26.25" customHeight="1" thickBot="1" x14ac:dyDescent="0.25"/>
    <row r="7436" ht="26.25" customHeight="1" thickBot="1" x14ac:dyDescent="0.25"/>
    <row r="7437" ht="26.25" customHeight="1" thickBot="1" x14ac:dyDescent="0.25"/>
    <row r="7438" ht="26.25" customHeight="1" thickBot="1" x14ac:dyDescent="0.25"/>
    <row r="7439" ht="26.25" customHeight="1" thickBot="1" x14ac:dyDescent="0.25"/>
    <row r="7440" ht="26.25" customHeight="1" thickBot="1" x14ac:dyDescent="0.25"/>
    <row r="7441" ht="26.25" customHeight="1" thickBot="1" x14ac:dyDescent="0.25"/>
    <row r="7442" ht="26.25" customHeight="1" thickBot="1" x14ac:dyDescent="0.25"/>
    <row r="7443" ht="26.25" customHeight="1" thickBot="1" x14ac:dyDescent="0.25"/>
    <row r="7444" ht="26.25" customHeight="1" thickBot="1" x14ac:dyDescent="0.25"/>
    <row r="7445" ht="26.25" customHeight="1" thickBot="1" x14ac:dyDescent="0.25"/>
    <row r="7446" ht="26.25" customHeight="1" thickBot="1" x14ac:dyDescent="0.25"/>
    <row r="7447" ht="26.25" customHeight="1" thickBot="1" x14ac:dyDescent="0.25"/>
    <row r="7448" ht="26.25" customHeight="1" thickBot="1" x14ac:dyDescent="0.25"/>
    <row r="7449" ht="26.25" customHeight="1" thickBot="1" x14ac:dyDescent="0.25"/>
    <row r="7450" ht="26.25" customHeight="1" thickBot="1" x14ac:dyDescent="0.25"/>
    <row r="7451" ht="26.25" customHeight="1" thickBot="1" x14ac:dyDescent="0.25"/>
    <row r="7452" ht="26.25" customHeight="1" thickBot="1" x14ac:dyDescent="0.25"/>
    <row r="7453" ht="26.25" customHeight="1" thickBot="1" x14ac:dyDescent="0.25"/>
    <row r="7454" ht="26.25" customHeight="1" thickBot="1" x14ac:dyDescent="0.25"/>
    <row r="7455" ht="26.25" customHeight="1" thickBot="1" x14ac:dyDescent="0.25"/>
    <row r="7456" ht="26.25" customHeight="1" thickBot="1" x14ac:dyDescent="0.25"/>
    <row r="7457" ht="26.25" customHeight="1" thickBot="1" x14ac:dyDescent="0.25"/>
    <row r="7458" ht="26.25" customHeight="1" thickBot="1" x14ac:dyDescent="0.25"/>
    <row r="7459" ht="26.25" customHeight="1" thickBot="1" x14ac:dyDescent="0.25"/>
    <row r="7460" ht="26.25" customHeight="1" thickBot="1" x14ac:dyDescent="0.25"/>
    <row r="7461" ht="26.25" customHeight="1" thickBot="1" x14ac:dyDescent="0.25"/>
    <row r="7462" ht="26.25" customHeight="1" thickBot="1" x14ac:dyDescent="0.25"/>
    <row r="7463" ht="26.25" customHeight="1" thickBot="1" x14ac:dyDescent="0.25"/>
    <row r="7464" ht="26.25" customHeight="1" thickBot="1" x14ac:dyDescent="0.25"/>
    <row r="7465" ht="26.25" customHeight="1" thickBot="1" x14ac:dyDescent="0.25"/>
    <row r="7466" ht="26.25" customHeight="1" thickBot="1" x14ac:dyDescent="0.25"/>
    <row r="7467" ht="26.25" customHeight="1" thickBot="1" x14ac:dyDescent="0.25"/>
    <row r="7468" ht="26.25" customHeight="1" thickBot="1" x14ac:dyDescent="0.25"/>
    <row r="7469" ht="26.25" customHeight="1" thickBot="1" x14ac:dyDescent="0.25"/>
    <row r="7470" ht="26.25" customHeight="1" thickBot="1" x14ac:dyDescent="0.25"/>
    <row r="7471" ht="26.25" customHeight="1" thickBot="1" x14ac:dyDescent="0.25"/>
    <row r="7472" ht="26.25" customHeight="1" thickBot="1" x14ac:dyDescent="0.25"/>
    <row r="7473" ht="26.25" customHeight="1" thickBot="1" x14ac:dyDescent="0.25"/>
    <row r="7474" ht="26.25" customHeight="1" thickBot="1" x14ac:dyDescent="0.25"/>
    <row r="7475" ht="26.25" customHeight="1" thickBot="1" x14ac:dyDescent="0.25"/>
    <row r="7476" ht="26.25" customHeight="1" thickBot="1" x14ac:dyDescent="0.25"/>
    <row r="7477" ht="26.25" customHeight="1" thickBot="1" x14ac:dyDescent="0.25"/>
    <row r="7478" ht="26.25" customHeight="1" thickBot="1" x14ac:dyDescent="0.25"/>
    <row r="7479" ht="26.25" customHeight="1" thickBot="1" x14ac:dyDescent="0.25"/>
    <row r="7480" ht="26.25" customHeight="1" thickBot="1" x14ac:dyDescent="0.25"/>
    <row r="7481" ht="26.25" customHeight="1" thickBot="1" x14ac:dyDescent="0.25"/>
    <row r="7482" ht="26.25" customHeight="1" thickBot="1" x14ac:dyDescent="0.25"/>
    <row r="7483" ht="26.25" customHeight="1" thickBot="1" x14ac:dyDescent="0.25"/>
    <row r="7484" ht="26.25" customHeight="1" thickBot="1" x14ac:dyDescent="0.25"/>
    <row r="7485" ht="26.25" customHeight="1" thickBot="1" x14ac:dyDescent="0.25"/>
    <row r="7486" ht="26.25" customHeight="1" thickBot="1" x14ac:dyDescent="0.25"/>
    <row r="7487" ht="26.25" customHeight="1" thickBot="1" x14ac:dyDescent="0.25"/>
    <row r="7488" ht="26.25" customHeight="1" thickBot="1" x14ac:dyDescent="0.25"/>
    <row r="7489" ht="26.25" customHeight="1" thickBot="1" x14ac:dyDescent="0.25"/>
    <row r="7490" ht="26.25" customHeight="1" thickBot="1" x14ac:dyDescent="0.25"/>
    <row r="7491" ht="26.25" customHeight="1" thickBot="1" x14ac:dyDescent="0.25"/>
    <row r="7492" ht="26.25" customHeight="1" thickBot="1" x14ac:dyDescent="0.25"/>
    <row r="7493" ht="26.25" customHeight="1" thickBot="1" x14ac:dyDescent="0.25"/>
    <row r="7494" ht="26.25" customHeight="1" thickBot="1" x14ac:dyDescent="0.25"/>
    <row r="7495" ht="26.25" customHeight="1" thickBot="1" x14ac:dyDescent="0.25"/>
    <row r="7496" ht="26.25" customHeight="1" thickBot="1" x14ac:dyDescent="0.25"/>
    <row r="7497" ht="26.25" customHeight="1" thickBot="1" x14ac:dyDescent="0.25"/>
    <row r="7498" ht="26.25" customHeight="1" thickBot="1" x14ac:dyDescent="0.25"/>
    <row r="7499" ht="26.25" customHeight="1" thickBot="1" x14ac:dyDescent="0.25"/>
    <row r="7500" ht="26.25" customHeight="1" thickBot="1" x14ac:dyDescent="0.25"/>
    <row r="7501" ht="26.25" customHeight="1" thickBot="1" x14ac:dyDescent="0.25"/>
    <row r="7502" ht="26.25" customHeight="1" thickBot="1" x14ac:dyDescent="0.25"/>
    <row r="7503" ht="26.25" customHeight="1" thickBot="1" x14ac:dyDescent="0.25"/>
    <row r="7504" ht="26.25" customHeight="1" thickBot="1" x14ac:dyDescent="0.25"/>
    <row r="7505" ht="26.25" customHeight="1" thickBot="1" x14ac:dyDescent="0.25"/>
    <row r="7506" ht="26.25" customHeight="1" thickBot="1" x14ac:dyDescent="0.25"/>
    <row r="7507" ht="26.25" customHeight="1" thickBot="1" x14ac:dyDescent="0.25"/>
    <row r="7508" ht="26.25" customHeight="1" thickBot="1" x14ac:dyDescent="0.25"/>
    <row r="7509" ht="26.25" customHeight="1" thickBot="1" x14ac:dyDescent="0.25"/>
    <row r="7510" ht="26.25" customHeight="1" thickBot="1" x14ac:dyDescent="0.25"/>
    <row r="7511" ht="26.25" customHeight="1" thickBot="1" x14ac:dyDescent="0.25"/>
    <row r="7512" ht="26.25" customHeight="1" thickBot="1" x14ac:dyDescent="0.25"/>
    <row r="7513" ht="26.25" customHeight="1" thickBot="1" x14ac:dyDescent="0.25"/>
    <row r="7514" ht="26.25" customHeight="1" thickBot="1" x14ac:dyDescent="0.25"/>
    <row r="7515" ht="26.25" customHeight="1" thickBot="1" x14ac:dyDescent="0.25"/>
    <row r="7516" ht="26.25" customHeight="1" thickBot="1" x14ac:dyDescent="0.25"/>
    <row r="7517" ht="26.25" customHeight="1" thickBot="1" x14ac:dyDescent="0.25"/>
    <row r="7518" ht="26.25" customHeight="1" thickBot="1" x14ac:dyDescent="0.25"/>
    <row r="7519" ht="26.25" customHeight="1" thickBot="1" x14ac:dyDescent="0.25"/>
    <row r="7520" ht="26.25" customHeight="1" thickBot="1" x14ac:dyDescent="0.25"/>
    <row r="7521" ht="26.25" customHeight="1" thickBot="1" x14ac:dyDescent="0.25"/>
    <row r="7522" ht="26.25" customHeight="1" thickBot="1" x14ac:dyDescent="0.25"/>
    <row r="7523" ht="26.25" customHeight="1" thickBot="1" x14ac:dyDescent="0.25"/>
    <row r="7524" ht="26.25" customHeight="1" thickBot="1" x14ac:dyDescent="0.25"/>
    <row r="7525" ht="26.25" customHeight="1" thickBot="1" x14ac:dyDescent="0.25"/>
    <row r="7526" ht="26.25" customHeight="1" thickBot="1" x14ac:dyDescent="0.25"/>
    <row r="7527" ht="26.25" customHeight="1" thickBot="1" x14ac:dyDescent="0.25"/>
    <row r="7528" ht="26.25" customHeight="1" thickBot="1" x14ac:dyDescent="0.25"/>
    <row r="7529" ht="26.25" customHeight="1" thickBot="1" x14ac:dyDescent="0.25"/>
    <row r="7530" ht="26.25" customHeight="1" thickBot="1" x14ac:dyDescent="0.25"/>
    <row r="7531" ht="26.25" customHeight="1" thickBot="1" x14ac:dyDescent="0.25"/>
    <row r="7532" ht="26.25" customHeight="1" thickBot="1" x14ac:dyDescent="0.25"/>
    <row r="7533" ht="26.25" customHeight="1" thickBot="1" x14ac:dyDescent="0.25"/>
    <row r="7534" ht="26.25" customHeight="1" thickBot="1" x14ac:dyDescent="0.25"/>
    <row r="7535" ht="26.25" customHeight="1" thickBot="1" x14ac:dyDescent="0.25"/>
    <row r="7536" ht="26.25" customHeight="1" thickBot="1" x14ac:dyDescent="0.25"/>
    <row r="7537" ht="26.25" customHeight="1" thickBot="1" x14ac:dyDescent="0.25"/>
    <row r="7538" ht="26.25" customHeight="1" thickBot="1" x14ac:dyDescent="0.25"/>
    <row r="7539" ht="26.25" customHeight="1" thickBot="1" x14ac:dyDescent="0.25"/>
    <row r="7540" ht="26.25" customHeight="1" thickBot="1" x14ac:dyDescent="0.25"/>
    <row r="7541" ht="26.25" customHeight="1" thickBot="1" x14ac:dyDescent="0.25"/>
    <row r="7542" ht="26.25" customHeight="1" thickBot="1" x14ac:dyDescent="0.25"/>
    <row r="7543" ht="26.25" customHeight="1" thickBot="1" x14ac:dyDescent="0.25"/>
    <row r="7544" ht="26.25" customHeight="1" thickBot="1" x14ac:dyDescent="0.25"/>
    <row r="7545" ht="26.25" customHeight="1" thickBot="1" x14ac:dyDescent="0.25"/>
    <row r="7546" ht="26.25" customHeight="1" thickBot="1" x14ac:dyDescent="0.25"/>
    <row r="7547" ht="26.25" customHeight="1" thickBot="1" x14ac:dyDescent="0.25"/>
    <row r="7548" ht="26.25" customHeight="1" thickBot="1" x14ac:dyDescent="0.25"/>
    <row r="7549" ht="26.25" customHeight="1" thickBot="1" x14ac:dyDescent="0.25"/>
    <row r="7550" ht="26.25" customHeight="1" thickBot="1" x14ac:dyDescent="0.25"/>
    <row r="7551" ht="26.25" customHeight="1" thickBot="1" x14ac:dyDescent="0.25"/>
    <row r="7552" ht="26.25" customHeight="1" thickBot="1" x14ac:dyDescent="0.25"/>
    <row r="7553" ht="26.25" customHeight="1" thickBot="1" x14ac:dyDescent="0.25"/>
    <row r="7554" ht="26.25" customHeight="1" thickBot="1" x14ac:dyDescent="0.25"/>
    <row r="7555" ht="26.25" customHeight="1" thickBot="1" x14ac:dyDescent="0.25"/>
    <row r="7556" ht="26.25" customHeight="1" thickBot="1" x14ac:dyDescent="0.25"/>
    <row r="7557" ht="26.25" customHeight="1" thickBot="1" x14ac:dyDescent="0.25"/>
    <row r="7558" ht="26.25" customHeight="1" thickBot="1" x14ac:dyDescent="0.25"/>
    <row r="7559" ht="26.25" customHeight="1" thickBot="1" x14ac:dyDescent="0.25"/>
    <row r="7560" ht="26.25" customHeight="1" thickBot="1" x14ac:dyDescent="0.25"/>
    <row r="7561" ht="26.25" customHeight="1" thickBot="1" x14ac:dyDescent="0.25"/>
    <row r="7562" ht="26.25" customHeight="1" thickBot="1" x14ac:dyDescent="0.25"/>
    <row r="7563" ht="26.25" customHeight="1" thickBot="1" x14ac:dyDescent="0.25"/>
    <row r="7564" ht="26.25" customHeight="1" thickBot="1" x14ac:dyDescent="0.25"/>
    <row r="7565" ht="26.25" customHeight="1" thickBot="1" x14ac:dyDescent="0.25"/>
    <row r="7566" ht="26.25" customHeight="1" thickBot="1" x14ac:dyDescent="0.25"/>
    <row r="7567" ht="26.25" customHeight="1" thickBot="1" x14ac:dyDescent="0.25"/>
    <row r="7568" ht="26.25" customHeight="1" thickBot="1" x14ac:dyDescent="0.25"/>
    <row r="7569" ht="26.25" customHeight="1" thickBot="1" x14ac:dyDescent="0.25"/>
    <row r="7570" ht="26.25" customHeight="1" thickBot="1" x14ac:dyDescent="0.25"/>
    <row r="7571" ht="26.25" customHeight="1" thickBot="1" x14ac:dyDescent="0.25"/>
    <row r="7572" ht="26.25" customHeight="1" thickBot="1" x14ac:dyDescent="0.25"/>
    <row r="7573" ht="26.25" customHeight="1" thickBot="1" x14ac:dyDescent="0.25"/>
    <row r="7574" ht="26.25" customHeight="1" thickBot="1" x14ac:dyDescent="0.25"/>
    <row r="7575" ht="26.25" customHeight="1" thickBot="1" x14ac:dyDescent="0.25"/>
    <row r="7576" ht="26.25" customHeight="1" thickBot="1" x14ac:dyDescent="0.25"/>
    <row r="7577" ht="26.25" customHeight="1" thickBot="1" x14ac:dyDescent="0.25"/>
    <row r="7578" ht="26.25" customHeight="1" thickBot="1" x14ac:dyDescent="0.25"/>
    <row r="7579" ht="26.25" customHeight="1" thickBot="1" x14ac:dyDescent="0.25"/>
    <row r="7580" ht="26.25" customHeight="1" thickBot="1" x14ac:dyDescent="0.25"/>
    <row r="7581" ht="26.25" customHeight="1" thickBot="1" x14ac:dyDescent="0.25"/>
    <row r="7582" ht="26.25" customHeight="1" thickBot="1" x14ac:dyDescent="0.25"/>
    <row r="7583" ht="26.25" customHeight="1" thickBot="1" x14ac:dyDescent="0.25"/>
    <row r="7584" ht="26.25" customHeight="1" thickBot="1" x14ac:dyDescent="0.25"/>
    <row r="7585" ht="26.25" customHeight="1" thickBot="1" x14ac:dyDescent="0.25"/>
    <row r="7586" ht="26.25" customHeight="1" thickBot="1" x14ac:dyDescent="0.25"/>
    <row r="7587" ht="26.25" customHeight="1" thickBot="1" x14ac:dyDescent="0.25"/>
    <row r="7588" ht="26.25" customHeight="1" thickBot="1" x14ac:dyDescent="0.25"/>
    <row r="7589" ht="26.25" customHeight="1" thickBot="1" x14ac:dyDescent="0.25"/>
    <row r="7590" ht="26.25" customHeight="1" thickBot="1" x14ac:dyDescent="0.25"/>
    <row r="7591" ht="26.25" customHeight="1" thickBot="1" x14ac:dyDescent="0.25"/>
    <row r="7592" ht="26.25" customHeight="1" thickBot="1" x14ac:dyDescent="0.25"/>
    <row r="7593" ht="26.25" customHeight="1" thickBot="1" x14ac:dyDescent="0.25"/>
    <row r="7594" ht="26.25" customHeight="1" thickBot="1" x14ac:dyDescent="0.25"/>
    <row r="7595" ht="26.25" customHeight="1" thickBot="1" x14ac:dyDescent="0.25"/>
    <row r="7596" ht="26.25" customHeight="1" thickBot="1" x14ac:dyDescent="0.25"/>
    <row r="7597" ht="26.25" customHeight="1" thickBot="1" x14ac:dyDescent="0.25"/>
    <row r="7598" ht="26.25" customHeight="1" thickBot="1" x14ac:dyDescent="0.25"/>
    <row r="7599" ht="26.25" customHeight="1" thickBot="1" x14ac:dyDescent="0.25"/>
    <row r="7600" ht="26.25" customHeight="1" thickBot="1" x14ac:dyDescent="0.25"/>
    <row r="7601" ht="26.25" customHeight="1" thickBot="1" x14ac:dyDescent="0.25"/>
    <row r="7602" ht="26.25" customHeight="1" thickBot="1" x14ac:dyDescent="0.25"/>
    <row r="7603" ht="26.25" customHeight="1" thickBot="1" x14ac:dyDescent="0.25"/>
    <row r="7604" ht="26.25" customHeight="1" thickBot="1" x14ac:dyDescent="0.25"/>
    <row r="7605" ht="26.25" customHeight="1" thickBot="1" x14ac:dyDescent="0.25"/>
    <row r="7606" ht="26.25" customHeight="1" thickBot="1" x14ac:dyDescent="0.25"/>
    <row r="7607" ht="26.25" customHeight="1" thickBot="1" x14ac:dyDescent="0.25"/>
    <row r="7608" ht="26.25" customHeight="1" thickBot="1" x14ac:dyDescent="0.25"/>
    <row r="7609" ht="26.25" customHeight="1" thickBot="1" x14ac:dyDescent="0.25"/>
    <row r="7610" ht="26.25" customHeight="1" thickBot="1" x14ac:dyDescent="0.25"/>
    <row r="7611" ht="26.25" customHeight="1" thickBot="1" x14ac:dyDescent="0.25"/>
    <row r="7612" ht="26.25" customHeight="1" thickBot="1" x14ac:dyDescent="0.25"/>
    <row r="7613" ht="26.25" customHeight="1" thickBot="1" x14ac:dyDescent="0.25"/>
    <row r="7614" ht="26.25" customHeight="1" thickBot="1" x14ac:dyDescent="0.25"/>
    <row r="7615" ht="26.25" customHeight="1" thickBot="1" x14ac:dyDescent="0.25"/>
    <row r="7616" ht="26.25" customHeight="1" thickBot="1" x14ac:dyDescent="0.25"/>
    <row r="7617" ht="26.25" customHeight="1" thickBot="1" x14ac:dyDescent="0.25"/>
    <row r="7618" ht="26.25" customHeight="1" thickBot="1" x14ac:dyDescent="0.25"/>
    <row r="7619" ht="26.25" customHeight="1" thickBot="1" x14ac:dyDescent="0.25"/>
    <row r="7620" ht="26.25" customHeight="1" thickBot="1" x14ac:dyDescent="0.25"/>
    <row r="7621" ht="26.25" customHeight="1" thickBot="1" x14ac:dyDescent="0.25"/>
    <row r="7622" ht="26.25" customHeight="1" thickBot="1" x14ac:dyDescent="0.25"/>
    <row r="7623" ht="26.25" customHeight="1" thickBot="1" x14ac:dyDescent="0.25"/>
    <row r="7624" ht="26.25" customHeight="1" thickBot="1" x14ac:dyDescent="0.25"/>
    <row r="7625" ht="26.25" customHeight="1" thickBot="1" x14ac:dyDescent="0.25"/>
    <row r="7626" ht="26.25" customHeight="1" thickBot="1" x14ac:dyDescent="0.25"/>
    <row r="7627" ht="26.25" customHeight="1" thickBot="1" x14ac:dyDescent="0.25"/>
    <row r="7628" ht="26.25" customHeight="1" thickBot="1" x14ac:dyDescent="0.25"/>
    <row r="7629" ht="26.25" customHeight="1" thickBot="1" x14ac:dyDescent="0.25"/>
    <row r="7630" ht="26.25" customHeight="1" thickBot="1" x14ac:dyDescent="0.25"/>
    <row r="7631" ht="26.25" customHeight="1" thickBot="1" x14ac:dyDescent="0.25"/>
    <row r="7632" ht="26.25" customHeight="1" thickBot="1" x14ac:dyDescent="0.25"/>
    <row r="7633" ht="26.25" customHeight="1" thickBot="1" x14ac:dyDescent="0.25"/>
    <row r="7634" ht="26.25" customHeight="1" thickBot="1" x14ac:dyDescent="0.25"/>
    <row r="7635" ht="26.25" customHeight="1" thickBot="1" x14ac:dyDescent="0.25"/>
    <row r="7636" ht="26.25" customHeight="1" thickBot="1" x14ac:dyDescent="0.25"/>
    <row r="7637" ht="26.25" customHeight="1" thickBot="1" x14ac:dyDescent="0.25"/>
    <row r="7638" ht="26.25" customHeight="1" thickBot="1" x14ac:dyDescent="0.25"/>
    <row r="7639" ht="26.25" customHeight="1" thickBot="1" x14ac:dyDescent="0.25"/>
    <row r="7640" ht="26.25" customHeight="1" thickBot="1" x14ac:dyDescent="0.25"/>
    <row r="7641" ht="26.25" customHeight="1" thickBot="1" x14ac:dyDescent="0.25"/>
    <row r="7642" ht="26.25" customHeight="1" thickBot="1" x14ac:dyDescent="0.25"/>
    <row r="7643" ht="26.25" customHeight="1" thickBot="1" x14ac:dyDescent="0.25"/>
    <row r="7644" ht="26.25" customHeight="1" thickBot="1" x14ac:dyDescent="0.25"/>
    <row r="7645" ht="26.25" customHeight="1" thickBot="1" x14ac:dyDescent="0.25"/>
    <row r="7646" ht="26.25" customHeight="1" thickBot="1" x14ac:dyDescent="0.25"/>
    <row r="7647" ht="26.25" customHeight="1" thickBot="1" x14ac:dyDescent="0.25"/>
    <row r="7648" ht="26.25" customHeight="1" thickBot="1" x14ac:dyDescent="0.25"/>
    <row r="7649" ht="26.25" customHeight="1" thickBot="1" x14ac:dyDescent="0.25"/>
    <row r="7650" ht="26.25" customHeight="1" thickBot="1" x14ac:dyDescent="0.25"/>
    <row r="7651" ht="26.25" customHeight="1" thickBot="1" x14ac:dyDescent="0.25"/>
    <row r="7652" ht="26.25" customHeight="1" thickBot="1" x14ac:dyDescent="0.25"/>
    <row r="7653" ht="26.25" customHeight="1" thickBot="1" x14ac:dyDescent="0.25"/>
    <row r="7654" ht="26.25" customHeight="1" thickBot="1" x14ac:dyDescent="0.25"/>
    <row r="7655" ht="26.25" customHeight="1" thickBot="1" x14ac:dyDescent="0.25"/>
    <row r="7656" ht="26.25" customHeight="1" thickBot="1" x14ac:dyDescent="0.25"/>
    <row r="7657" ht="26.25" customHeight="1" thickBot="1" x14ac:dyDescent="0.25"/>
    <row r="7658" ht="26.25" customHeight="1" thickBot="1" x14ac:dyDescent="0.25"/>
    <row r="7659" ht="26.25" customHeight="1" thickBot="1" x14ac:dyDescent="0.25"/>
    <row r="7660" ht="26.25" customHeight="1" thickBot="1" x14ac:dyDescent="0.25"/>
    <row r="7661" ht="26.25" customHeight="1" thickBot="1" x14ac:dyDescent="0.25"/>
    <row r="7662" ht="26.25" customHeight="1" thickBot="1" x14ac:dyDescent="0.25"/>
    <row r="7663" ht="26.25" customHeight="1" thickBot="1" x14ac:dyDescent="0.25"/>
    <row r="7664" ht="26.25" customHeight="1" thickBot="1" x14ac:dyDescent="0.25"/>
    <row r="7665" ht="26.25" customHeight="1" thickBot="1" x14ac:dyDescent="0.25"/>
    <row r="7666" ht="26.25" customHeight="1" thickBot="1" x14ac:dyDescent="0.25"/>
    <row r="7667" ht="26.25" customHeight="1" thickBot="1" x14ac:dyDescent="0.25"/>
    <row r="7668" ht="26.25" customHeight="1" thickBot="1" x14ac:dyDescent="0.25"/>
    <row r="7669" ht="26.25" customHeight="1" thickBot="1" x14ac:dyDescent="0.25"/>
    <row r="7670" ht="26.25" customHeight="1" thickBot="1" x14ac:dyDescent="0.25"/>
    <row r="7671" ht="26.25" customHeight="1" thickBot="1" x14ac:dyDescent="0.25"/>
    <row r="7672" ht="26.25" customHeight="1" thickBot="1" x14ac:dyDescent="0.25"/>
    <row r="7673" ht="26.25" customHeight="1" thickBot="1" x14ac:dyDescent="0.25"/>
    <row r="7674" ht="26.25" customHeight="1" thickBot="1" x14ac:dyDescent="0.25"/>
    <row r="7675" ht="26.25" customHeight="1" thickBot="1" x14ac:dyDescent="0.25"/>
    <row r="7676" ht="26.25" customHeight="1" thickBot="1" x14ac:dyDescent="0.25"/>
    <row r="7677" ht="26.25" customHeight="1" thickBot="1" x14ac:dyDescent="0.25"/>
    <row r="7678" ht="26.25" customHeight="1" thickBot="1" x14ac:dyDescent="0.25"/>
    <row r="7679" ht="26.25" customHeight="1" thickBot="1" x14ac:dyDescent="0.25"/>
    <row r="7680" ht="26.25" customHeight="1" thickBot="1" x14ac:dyDescent="0.25"/>
    <row r="7681" ht="26.25" customHeight="1" thickBot="1" x14ac:dyDescent="0.25"/>
    <row r="7682" ht="26.25" customHeight="1" thickBot="1" x14ac:dyDescent="0.25"/>
    <row r="7683" ht="26.25" customHeight="1" thickBot="1" x14ac:dyDescent="0.25"/>
    <row r="7684" ht="26.25" customHeight="1" thickBot="1" x14ac:dyDescent="0.25"/>
    <row r="7685" ht="26.25" customHeight="1" thickBot="1" x14ac:dyDescent="0.25"/>
    <row r="7686" ht="26.25" customHeight="1" thickBot="1" x14ac:dyDescent="0.25"/>
    <row r="7687" ht="26.25" customHeight="1" thickBot="1" x14ac:dyDescent="0.25"/>
    <row r="7688" ht="26.25" customHeight="1" thickBot="1" x14ac:dyDescent="0.25"/>
    <row r="7689" ht="26.25" customHeight="1" thickBot="1" x14ac:dyDescent="0.25"/>
    <row r="7690" ht="26.25" customHeight="1" thickBot="1" x14ac:dyDescent="0.25"/>
    <row r="7691" ht="26.25" customHeight="1" thickBot="1" x14ac:dyDescent="0.25"/>
    <row r="7692" ht="26.25" customHeight="1" thickBot="1" x14ac:dyDescent="0.25"/>
    <row r="7693" ht="26.25" customHeight="1" thickBot="1" x14ac:dyDescent="0.25"/>
    <row r="7694" ht="26.25" customHeight="1" thickBot="1" x14ac:dyDescent="0.25"/>
    <row r="7695" ht="26.25" customHeight="1" thickBot="1" x14ac:dyDescent="0.25"/>
    <row r="7696" ht="26.25" customHeight="1" thickBot="1" x14ac:dyDescent="0.25"/>
    <row r="7697" ht="26.25" customHeight="1" thickBot="1" x14ac:dyDescent="0.25"/>
    <row r="7698" ht="26.25" customHeight="1" thickBot="1" x14ac:dyDescent="0.25"/>
    <row r="7699" ht="26.25" customHeight="1" thickBot="1" x14ac:dyDescent="0.25"/>
    <row r="7700" ht="26.25" customHeight="1" thickBot="1" x14ac:dyDescent="0.25"/>
    <row r="7701" ht="26.25" customHeight="1" thickBot="1" x14ac:dyDescent="0.25"/>
    <row r="7702" ht="26.25" customHeight="1" thickBot="1" x14ac:dyDescent="0.25"/>
    <row r="7703" ht="26.25" customHeight="1" thickBot="1" x14ac:dyDescent="0.25"/>
    <row r="7704" ht="26.25" customHeight="1" thickBot="1" x14ac:dyDescent="0.25"/>
    <row r="7705" ht="26.25" customHeight="1" thickBot="1" x14ac:dyDescent="0.25"/>
    <row r="7706" ht="26.25" customHeight="1" thickBot="1" x14ac:dyDescent="0.25"/>
    <row r="7707" ht="26.25" customHeight="1" thickBot="1" x14ac:dyDescent="0.25"/>
    <row r="7708" ht="26.25" customHeight="1" thickBot="1" x14ac:dyDescent="0.25"/>
    <row r="7709" ht="26.25" customHeight="1" thickBot="1" x14ac:dyDescent="0.25"/>
    <row r="7710" ht="26.25" customHeight="1" thickBot="1" x14ac:dyDescent="0.25"/>
    <row r="7711" ht="26.25" customHeight="1" thickBot="1" x14ac:dyDescent="0.25"/>
    <row r="7712" ht="26.25" customHeight="1" thickBot="1" x14ac:dyDescent="0.25"/>
    <row r="7713" ht="26.25" customHeight="1" thickBot="1" x14ac:dyDescent="0.25"/>
    <row r="7714" ht="26.25" customHeight="1" thickBot="1" x14ac:dyDescent="0.25"/>
    <row r="7715" ht="26.25" customHeight="1" thickBot="1" x14ac:dyDescent="0.25"/>
    <row r="7716" ht="26.25" customHeight="1" thickBot="1" x14ac:dyDescent="0.25"/>
    <row r="7717" ht="26.25" customHeight="1" thickBot="1" x14ac:dyDescent="0.25"/>
    <row r="7718" ht="26.25" customHeight="1" thickBot="1" x14ac:dyDescent="0.25"/>
    <row r="7719" ht="26.25" customHeight="1" thickBot="1" x14ac:dyDescent="0.25"/>
    <row r="7720" ht="26.25" customHeight="1" thickBot="1" x14ac:dyDescent="0.25"/>
    <row r="7721" ht="26.25" customHeight="1" thickBot="1" x14ac:dyDescent="0.25"/>
    <row r="7722" ht="26.25" customHeight="1" thickBot="1" x14ac:dyDescent="0.25"/>
    <row r="7723" ht="26.25" customHeight="1" thickBot="1" x14ac:dyDescent="0.25"/>
    <row r="7724" ht="26.25" customHeight="1" thickBot="1" x14ac:dyDescent="0.25"/>
    <row r="7725" ht="26.25" customHeight="1" thickBot="1" x14ac:dyDescent="0.25"/>
    <row r="7726" ht="26.25" customHeight="1" thickBot="1" x14ac:dyDescent="0.25"/>
    <row r="7727" ht="26.25" customHeight="1" thickBot="1" x14ac:dyDescent="0.25"/>
    <row r="7728" ht="26.25" customHeight="1" thickBot="1" x14ac:dyDescent="0.25"/>
    <row r="7729" ht="26.25" customHeight="1" thickBot="1" x14ac:dyDescent="0.25"/>
    <row r="7730" ht="26.25" customHeight="1" thickBot="1" x14ac:dyDescent="0.25"/>
    <row r="7731" ht="26.25" customHeight="1" thickBot="1" x14ac:dyDescent="0.25"/>
    <row r="7732" ht="26.25" customHeight="1" thickBot="1" x14ac:dyDescent="0.25"/>
    <row r="7733" ht="26.25" customHeight="1" thickBot="1" x14ac:dyDescent="0.25"/>
    <row r="7734" ht="26.25" customHeight="1" thickBot="1" x14ac:dyDescent="0.25"/>
    <row r="7735" ht="26.25" customHeight="1" thickBot="1" x14ac:dyDescent="0.25"/>
    <row r="7736" ht="26.25" customHeight="1" thickBot="1" x14ac:dyDescent="0.25"/>
    <row r="7737" ht="26.25" customHeight="1" thickBot="1" x14ac:dyDescent="0.25"/>
    <row r="7738" ht="26.25" customHeight="1" thickBot="1" x14ac:dyDescent="0.25"/>
    <row r="7739" ht="26.25" customHeight="1" thickBot="1" x14ac:dyDescent="0.25"/>
    <row r="7740" ht="26.25" customHeight="1" thickBot="1" x14ac:dyDescent="0.25"/>
    <row r="7741" ht="26.25" customHeight="1" thickBot="1" x14ac:dyDescent="0.25"/>
    <row r="7742" ht="26.25" customHeight="1" thickBot="1" x14ac:dyDescent="0.25"/>
    <row r="7743" ht="26.25" customHeight="1" thickBot="1" x14ac:dyDescent="0.25"/>
    <row r="7744" ht="26.25" customHeight="1" thickBot="1" x14ac:dyDescent="0.25"/>
    <row r="7745" ht="26.25" customHeight="1" thickBot="1" x14ac:dyDescent="0.25"/>
    <row r="7746" ht="26.25" customHeight="1" thickBot="1" x14ac:dyDescent="0.25"/>
    <row r="7747" ht="26.25" customHeight="1" thickBot="1" x14ac:dyDescent="0.25"/>
    <row r="7748" ht="26.25" customHeight="1" thickBot="1" x14ac:dyDescent="0.25"/>
    <row r="7749" ht="26.25" customHeight="1" thickBot="1" x14ac:dyDescent="0.25"/>
    <row r="7750" ht="26.25" customHeight="1" thickBot="1" x14ac:dyDescent="0.25"/>
    <row r="7751" ht="26.25" customHeight="1" thickBot="1" x14ac:dyDescent="0.25"/>
    <row r="7752" ht="26.25" customHeight="1" thickBot="1" x14ac:dyDescent="0.25"/>
    <row r="7753" ht="26.25" customHeight="1" thickBot="1" x14ac:dyDescent="0.25"/>
    <row r="7754" ht="26.25" customHeight="1" thickBot="1" x14ac:dyDescent="0.25"/>
    <row r="7755" ht="26.25" customHeight="1" thickBot="1" x14ac:dyDescent="0.25"/>
    <row r="7756" ht="26.25" customHeight="1" thickBot="1" x14ac:dyDescent="0.25"/>
    <row r="7757" ht="26.25" customHeight="1" thickBot="1" x14ac:dyDescent="0.25"/>
    <row r="7758" ht="26.25" customHeight="1" thickBot="1" x14ac:dyDescent="0.25"/>
    <row r="7759" ht="26.25" customHeight="1" thickBot="1" x14ac:dyDescent="0.25"/>
    <row r="7760" ht="26.25" customHeight="1" thickBot="1" x14ac:dyDescent="0.25"/>
    <row r="7761" ht="26.25" customHeight="1" thickBot="1" x14ac:dyDescent="0.25"/>
    <row r="7762" ht="26.25" customHeight="1" thickBot="1" x14ac:dyDescent="0.25"/>
    <row r="7763" ht="26.25" customHeight="1" thickBot="1" x14ac:dyDescent="0.25"/>
    <row r="7764" ht="26.25" customHeight="1" thickBot="1" x14ac:dyDescent="0.25"/>
    <row r="7765" ht="26.25" customHeight="1" thickBot="1" x14ac:dyDescent="0.25"/>
    <row r="7766" ht="26.25" customHeight="1" thickBot="1" x14ac:dyDescent="0.25"/>
    <row r="7767" ht="26.25" customHeight="1" thickBot="1" x14ac:dyDescent="0.25"/>
    <row r="7768" ht="26.25" customHeight="1" thickBot="1" x14ac:dyDescent="0.25"/>
    <row r="7769" ht="26.25" customHeight="1" thickBot="1" x14ac:dyDescent="0.25"/>
    <row r="7770" ht="26.25" customHeight="1" thickBot="1" x14ac:dyDescent="0.25"/>
    <row r="7771" ht="26.25" customHeight="1" thickBot="1" x14ac:dyDescent="0.25"/>
    <row r="7772" ht="26.25" customHeight="1" thickBot="1" x14ac:dyDescent="0.25"/>
    <row r="7773" ht="26.25" customHeight="1" thickBot="1" x14ac:dyDescent="0.25"/>
    <row r="7774" ht="26.25" customHeight="1" thickBot="1" x14ac:dyDescent="0.25"/>
    <row r="7775" ht="26.25" customHeight="1" thickBot="1" x14ac:dyDescent="0.25"/>
    <row r="7776" ht="26.25" customHeight="1" thickBot="1" x14ac:dyDescent="0.25"/>
    <row r="7777" ht="26.25" customHeight="1" thickBot="1" x14ac:dyDescent="0.25"/>
    <row r="7778" ht="26.25" customHeight="1" thickBot="1" x14ac:dyDescent="0.25"/>
    <row r="7779" ht="26.25" customHeight="1" thickBot="1" x14ac:dyDescent="0.25"/>
    <row r="7780" ht="26.25" customHeight="1" thickBot="1" x14ac:dyDescent="0.25"/>
    <row r="7781" ht="26.25" customHeight="1" thickBot="1" x14ac:dyDescent="0.25"/>
    <row r="7782" ht="26.25" customHeight="1" thickBot="1" x14ac:dyDescent="0.25"/>
    <row r="7783" ht="26.25" customHeight="1" thickBot="1" x14ac:dyDescent="0.25"/>
    <row r="7784" ht="26.25" customHeight="1" thickBot="1" x14ac:dyDescent="0.25"/>
    <row r="7785" ht="26.25" customHeight="1" thickBot="1" x14ac:dyDescent="0.25"/>
    <row r="7786" ht="26.25" customHeight="1" thickBot="1" x14ac:dyDescent="0.25"/>
    <row r="7787" ht="26.25" customHeight="1" thickBot="1" x14ac:dyDescent="0.25"/>
    <row r="7788" ht="26.25" customHeight="1" thickBot="1" x14ac:dyDescent="0.25"/>
    <row r="7789" ht="26.25" customHeight="1" thickBot="1" x14ac:dyDescent="0.25"/>
    <row r="7790" ht="26.25" customHeight="1" thickBot="1" x14ac:dyDescent="0.25"/>
    <row r="7791" ht="26.25" customHeight="1" thickBot="1" x14ac:dyDescent="0.25"/>
    <row r="7792" ht="26.25" customHeight="1" thickBot="1" x14ac:dyDescent="0.25"/>
    <row r="7793" ht="26.25" customHeight="1" thickBot="1" x14ac:dyDescent="0.25"/>
    <row r="7794" ht="26.25" customHeight="1" thickBot="1" x14ac:dyDescent="0.25"/>
    <row r="7795" ht="26.25" customHeight="1" thickBot="1" x14ac:dyDescent="0.25"/>
    <row r="7796" ht="26.25" customHeight="1" thickBot="1" x14ac:dyDescent="0.25"/>
    <row r="7797" ht="26.25" customHeight="1" thickBot="1" x14ac:dyDescent="0.25"/>
    <row r="7798" ht="26.25" customHeight="1" thickBot="1" x14ac:dyDescent="0.25"/>
    <row r="7799" ht="26.25" customHeight="1" thickBot="1" x14ac:dyDescent="0.25"/>
    <row r="7800" ht="26.25" customHeight="1" thickBot="1" x14ac:dyDescent="0.25"/>
    <row r="7801" ht="26.25" customHeight="1" thickBot="1" x14ac:dyDescent="0.25"/>
    <row r="7802" ht="26.25" customHeight="1" thickBot="1" x14ac:dyDescent="0.25"/>
    <row r="7803" ht="26.25" customHeight="1" thickBot="1" x14ac:dyDescent="0.25"/>
    <row r="7804" ht="26.25" customHeight="1" thickBot="1" x14ac:dyDescent="0.25"/>
    <row r="7805" ht="26.25" customHeight="1" thickBot="1" x14ac:dyDescent="0.25"/>
    <row r="7806" ht="26.25" customHeight="1" thickBot="1" x14ac:dyDescent="0.25"/>
    <row r="7807" ht="26.25" customHeight="1" thickBot="1" x14ac:dyDescent="0.25"/>
    <row r="7808" ht="26.25" customHeight="1" thickBot="1" x14ac:dyDescent="0.25"/>
    <row r="7809" ht="26.25" customHeight="1" thickBot="1" x14ac:dyDescent="0.25"/>
    <row r="7810" ht="26.25" customHeight="1" thickBot="1" x14ac:dyDescent="0.25"/>
    <row r="7811" ht="26.25" customHeight="1" thickBot="1" x14ac:dyDescent="0.25"/>
    <row r="7812" ht="26.25" customHeight="1" thickBot="1" x14ac:dyDescent="0.25"/>
    <row r="7813" ht="26.25" customHeight="1" thickBot="1" x14ac:dyDescent="0.25"/>
    <row r="7814" ht="26.25" customHeight="1" thickBot="1" x14ac:dyDescent="0.25"/>
    <row r="7815" ht="26.25" customHeight="1" thickBot="1" x14ac:dyDescent="0.25"/>
    <row r="7816" ht="26.25" customHeight="1" thickBot="1" x14ac:dyDescent="0.25"/>
    <row r="7817" ht="26.25" customHeight="1" thickBot="1" x14ac:dyDescent="0.25"/>
    <row r="7818" ht="26.25" customHeight="1" thickBot="1" x14ac:dyDescent="0.25"/>
    <row r="7819" ht="26.25" customHeight="1" thickBot="1" x14ac:dyDescent="0.25"/>
    <row r="7820" ht="26.25" customHeight="1" thickBot="1" x14ac:dyDescent="0.25"/>
    <row r="7821" ht="26.25" customHeight="1" thickBot="1" x14ac:dyDescent="0.25"/>
    <row r="7822" ht="26.25" customHeight="1" thickBot="1" x14ac:dyDescent="0.25"/>
    <row r="7823" ht="26.25" customHeight="1" thickBot="1" x14ac:dyDescent="0.25"/>
    <row r="7824" ht="26.25" customHeight="1" thickBot="1" x14ac:dyDescent="0.25"/>
    <row r="7825" ht="26.25" customHeight="1" thickBot="1" x14ac:dyDescent="0.25"/>
    <row r="7826" ht="26.25" customHeight="1" thickBot="1" x14ac:dyDescent="0.25"/>
    <row r="7827" ht="26.25" customHeight="1" thickBot="1" x14ac:dyDescent="0.25"/>
    <row r="7828" ht="26.25" customHeight="1" thickBot="1" x14ac:dyDescent="0.25"/>
    <row r="7829" ht="26.25" customHeight="1" thickBot="1" x14ac:dyDescent="0.25"/>
    <row r="7830" ht="26.25" customHeight="1" thickBot="1" x14ac:dyDescent="0.25"/>
    <row r="7831" ht="26.25" customHeight="1" thickBot="1" x14ac:dyDescent="0.25"/>
    <row r="7832" ht="26.25" customHeight="1" thickBot="1" x14ac:dyDescent="0.25"/>
    <row r="7833" ht="26.25" customHeight="1" thickBot="1" x14ac:dyDescent="0.25"/>
    <row r="7834" ht="26.25" customHeight="1" thickBot="1" x14ac:dyDescent="0.25"/>
    <row r="7835" ht="26.25" customHeight="1" thickBot="1" x14ac:dyDescent="0.25"/>
    <row r="7836" ht="26.25" customHeight="1" thickBot="1" x14ac:dyDescent="0.25"/>
    <row r="7837" ht="26.25" customHeight="1" thickBot="1" x14ac:dyDescent="0.25"/>
    <row r="7838" ht="26.25" customHeight="1" thickBot="1" x14ac:dyDescent="0.25"/>
    <row r="7839" ht="26.25" customHeight="1" thickBot="1" x14ac:dyDescent="0.25"/>
    <row r="7840" ht="26.25" customHeight="1" thickBot="1" x14ac:dyDescent="0.25"/>
    <row r="7841" ht="26.25" customHeight="1" thickBot="1" x14ac:dyDescent="0.25"/>
    <row r="7842" ht="26.25" customHeight="1" thickBot="1" x14ac:dyDescent="0.25"/>
    <row r="7843" ht="26.25" customHeight="1" thickBot="1" x14ac:dyDescent="0.25"/>
    <row r="7844" ht="26.25" customHeight="1" thickBot="1" x14ac:dyDescent="0.25"/>
    <row r="7845" ht="26.25" customHeight="1" thickBot="1" x14ac:dyDescent="0.25"/>
    <row r="7846" ht="26.25" customHeight="1" thickBot="1" x14ac:dyDescent="0.25"/>
    <row r="7847" ht="26.25" customHeight="1" thickBot="1" x14ac:dyDescent="0.25"/>
    <row r="7848" ht="26.25" customHeight="1" thickBot="1" x14ac:dyDescent="0.25"/>
    <row r="7849" ht="26.25" customHeight="1" thickBot="1" x14ac:dyDescent="0.25"/>
    <row r="7850" ht="26.25" customHeight="1" thickBot="1" x14ac:dyDescent="0.25"/>
    <row r="7851" ht="26.25" customHeight="1" thickBot="1" x14ac:dyDescent="0.25"/>
    <row r="7852" ht="26.25" customHeight="1" thickBot="1" x14ac:dyDescent="0.25"/>
    <row r="7853" ht="26.25" customHeight="1" thickBot="1" x14ac:dyDescent="0.25"/>
    <row r="7854" ht="26.25" customHeight="1" thickBot="1" x14ac:dyDescent="0.25"/>
    <row r="7855" ht="26.25" customHeight="1" thickBot="1" x14ac:dyDescent="0.25"/>
    <row r="7856" ht="26.25" customHeight="1" thickBot="1" x14ac:dyDescent="0.25"/>
    <row r="7857" ht="26.25" customHeight="1" thickBot="1" x14ac:dyDescent="0.25"/>
    <row r="7858" ht="26.25" customHeight="1" thickBot="1" x14ac:dyDescent="0.25"/>
    <row r="7859" ht="26.25" customHeight="1" thickBot="1" x14ac:dyDescent="0.25"/>
    <row r="7860" ht="26.25" customHeight="1" thickBot="1" x14ac:dyDescent="0.25"/>
    <row r="7861" ht="26.25" customHeight="1" thickBot="1" x14ac:dyDescent="0.25"/>
    <row r="7862" ht="26.25" customHeight="1" thickBot="1" x14ac:dyDescent="0.25"/>
    <row r="7863" ht="26.25" customHeight="1" thickBot="1" x14ac:dyDescent="0.25"/>
    <row r="7864" ht="26.25" customHeight="1" thickBot="1" x14ac:dyDescent="0.25"/>
    <row r="7865" ht="26.25" customHeight="1" thickBot="1" x14ac:dyDescent="0.25"/>
    <row r="7866" ht="26.25" customHeight="1" thickBot="1" x14ac:dyDescent="0.25"/>
    <row r="7867" ht="26.25" customHeight="1" thickBot="1" x14ac:dyDescent="0.25"/>
    <row r="7868" ht="26.25" customHeight="1" thickBot="1" x14ac:dyDescent="0.25"/>
    <row r="7869" ht="26.25" customHeight="1" thickBot="1" x14ac:dyDescent="0.25"/>
    <row r="7870" ht="26.25" customHeight="1" thickBot="1" x14ac:dyDescent="0.25"/>
    <row r="7871" ht="26.25" customHeight="1" thickBot="1" x14ac:dyDescent="0.25"/>
    <row r="7872" ht="26.25" customHeight="1" thickBot="1" x14ac:dyDescent="0.25"/>
    <row r="7873" ht="26.25" customHeight="1" thickBot="1" x14ac:dyDescent="0.25"/>
    <row r="7874" ht="26.25" customHeight="1" thickBot="1" x14ac:dyDescent="0.25"/>
    <row r="7875" ht="26.25" customHeight="1" thickBot="1" x14ac:dyDescent="0.25"/>
    <row r="7876" ht="26.25" customHeight="1" thickBot="1" x14ac:dyDescent="0.25"/>
    <row r="7877" ht="26.25" customHeight="1" thickBot="1" x14ac:dyDescent="0.25"/>
    <row r="7878" ht="26.25" customHeight="1" thickBot="1" x14ac:dyDescent="0.25"/>
    <row r="7879" ht="26.25" customHeight="1" thickBot="1" x14ac:dyDescent="0.25"/>
    <row r="7880" ht="26.25" customHeight="1" thickBot="1" x14ac:dyDescent="0.25"/>
    <row r="7881" ht="26.25" customHeight="1" thickBot="1" x14ac:dyDescent="0.25"/>
    <row r="7882" ht="26.25" customHeight="1" thickBot="1" x14ac:dyDescent="0.25"/>
    <row r="7883" ht="26.25" customHeight="1" thickBot="1" x14ac:dyDescent="0.25"/>
    <row r="7884" ht="26.25" customHeight="1" thickBot="1" x14ac:dyDescent="0.25"/>
    <row r="7885" ht="26.25" customHeight="1" thickBot="1" x14ac:dyDescent="0.25"/>
    <row r="7886" ht="26.25" customHeight="1" thickBot="1" x14ac:dyDescent="0.25"/>
    <row r="7887" ht="26.25" customHeight="1" thickBot="1" x14ac:dyDescent="0.25"/>
    <row r="7888" ht="26.25" customHeight="1" thickBot="1" x14ac:dyDescent="0.25"/>
    <row r="7889" ht="26.25" customHeight="1" thickBot="1" x14ac:dyDescent="0.25"/>
    <row r="7890" ht="26.25" customHeight="1" thickBot="1" x14ac:dyDescent="0.25"/>
    <row r="7891" ht="26.25" customHeight="1" thickBot="1" x14ac:dyDescent="0.25"/>
    <row r="7892" ht="26.25" customHeight="1" thickBot="1" x14ac:dyDescent="0.25"/>
    <row r="7893" ht="26.25" customHeight="1" thickBot="1" x14ac:dyDescent="0.25"/>
    <row r="7894" ht="26.25" customHeight="1" thickBot="1" x14ac:dyDescent="0.25"/>
    <row r="7895" ht="26.25" customHeight="1" thickBot="1" x14ac:dyDescent="0.25"/>
    <row r="7896" ht="26.25" customHeight="1" thickBot="1" x14ac:dyDescent="0.25"/>
    <row r="7897" ht="26.25" customHeight="1" thickBot="1" x14ac:dyDescent="0.25"/>
    <row r="7898" ht="26.25" customHeight="1" thickBot="1" x14ac:dyDescent="0.25"/>
    <row r="7899" ht="26.25" customHeight="1" thickBot="1" x14ac:dyDescent="0.25"/>
    <row r="7900" ht="26.25" customHeight="1" thickBot="1" x14ac:dyDescent="0.25"/>
    <row r="7901" ht="26.25" customHeight="1" thickBot="1" x14ac:dyDescent="0.25"/>
    <row r="7902" ht="26.25" customHeight="1" thickBot="1" x14ac:dyDescent="0.25"/>
    <row r="7903" ht="26.25" customHeight="1" thickBot="1" x14ac:dyDescent="0.25"/>
    <row r="7904" ht="26.25" customHeight="1" thickBot="1" x14ac:dyDescent="0.25"/>
    <row r="7905" ht="26.25" customHeight="1" thickBot="1" x14ac:dyDescent="0.25"/>
    <row r="7906" ht="26.25" customHeight="1" thickBot="1" x14ac:dyDescent="0.25"/>
    <row r="7907" ht="26.25" customHeight="1" thickBot="1" x14ac:dyDescent="0.25"/>
    <row r="7908" ht="26.25" customHeight="1" thickBot="1" x14ac:dyDescent="0.25"/>
    <row r="7909" ht="26.25" customHeight="1" thickBot="1" x14ac:dyDescent="0.25"/>
    <row r="7910" ht="26.25" customHeight="1" thickBot="1" x14ac:dyDescent="0.25"/>
    <row r="7911" ht="26.25" customHeight="1" thickBot="1" x14ac:dyDescent="0.25"/>
    <row r="7912" ht="26.25" customHeight="1" thickBot="1" x14ac:dyDescent="0.25"/>
    <row r="7913" ht="26.25" customHeight="1" thickBot="1" x14ac:dyDescent="0.25"/>
    <row r="7914" ht="26.25" customHeight="1" thickBot="1" x14ac:dyDescent="0.25"/>
    <row r="7915" ht="26.25" customHeight="1" thickBot="1" x14ac:dyDescent="0.25"/>
    <row r="7916" ht="26.25" customHeight="1" thickBot="1" x14ac:dyDescent="0.25"/>
    <row r="7917" ht="26.25" customHeight="1" thickBot="1" x14ac:dyDescent="0.25"/>
    <row r="7918" ht="26.25" customHeight="1" thickBot="1" x14ac:dyDescent="0.25"/>
    <row r="7919" ht="26.25" customHeight="1" thickBot="1" x14ac:dyDescent="0.25"/>
    <row r="7920" ht="26.25" customHeight="1" thickBot="1" x14ac:dyDescent="0.25"/>
    <row r="7921" ht="26.25" customHeight="1" thickBot="1" x14ac:dyDescent="0.25"/>
    <row r="7922" ht="26.25" customHeight="1" thickBot="1" x14ac:dyDescent="0.25"/>
    <row r="7923" ht="26.25" customHeight="1" thickBot="1" x14ac:dyDescent="0.25"/>
    <row r="7924" ht="26.25" customHeight="1" thickBot="1" x14ac:dyDescent="0.25"/>
    <row r="7925" ht="26.25" customHeight="1" thickBot="1" x14ac:dyDescent="0.25"/>
    <row r="7926" ht="26.25" customHeight="1" thickBot="1" x14ac:dyDescent="0.25"/>
    <row r="7927" ht="26.25" customHeight="1" thickBot="1" x14ac:dyDescent="0.25"/>
    <row r="7928" ht="26.25" customHeight="1" thickBot="1" x14ac:dyDescent="0.25"/>
    <row r="7929" ht="26.25" customHeight="1" thickBot="1" x14ac:dyDescent="0.25"/>
    <row r="7930" ht="26.25" customHeight="1" thickBot="1" x14ac:dyDescent="0.25"/>
    <row r="7931" ht="26.25" customHeight="1" thickBot="1" x14ac:dyDescent="0.25"/>
    <row r="7932" ht="26.25" customHeight="1" thickBot="1" x14ac:dyDescent="0.25"/>
    <row r="7933" ht="26.25" customHeight="1" thickBot="1" x14ac:dyDescent="0.25"/>
    <row r="7934" ht="26.25" customHeight="1" thickBot="1" x14ac:dyDescent="0.25"/>
    <row r="7935" ht="26.25" customHeight="1" thickBot="1" x14ac:dyDescent="0.25"/>
    <row r="7936" ht="26.25" customHeight="1" thickBot="1" x14ac:dyDescent="0.25"/>
    <row r="7937" ht="26.25" customHeight="1" thickBot="1" x14ac:dyDescent="0.25"/>
    <row r="7938" ht="26.25" customHeight="1" thickBot="1" x14ac:dyDescent="0.25"/>
    <row r="7939" ht="26.25" customHeight="1" thickBot="1" x14ac:dyDescent="0.25"/>
    <row r="7940" ht="26.25" customHeight="1" thickBot="1" x14ac:dyDescent="0.25"/>
    <row r="7941" ht="26.25" customHeight="1" thickBot="1" x14ac:dyDescent="0.25"/>
    <row r="7942" ht="26.25" customHeight="1" thickBot="1" x14ac:dyDescent="0.25"/>
    <row r="7943" ht="26.25" customHeight="1" thickBot="1" x14ac:dyDescent="0.25"/>
    <row r="7944" ht="26.25" customHeight="1" thickBot="1" x14ac:dyDescent="0.25"/>
    <row r="7945" ht="26.25" customHeight="1" thickBot="1" x14ac:dyDescent="0.25"/>
    <row r="7946" ht="26.25" customHeight="1" thickBot="1" x14ac:dyDescent="0.25"/>
    <row r="7947" ht="26.25" customHeight="1" thickBot="1" x14ac:dyDescent="0.25"/>
    <row r="7948" ht="26.25" customHeight="1" thickBot="1" x14ac:dyDescent="0.25"/>
    <row r="7949" ht="26.25" customHeight="1" thickBot="1" x14ac:dyDescent="0.25"/>
    <row r="7950" ht="26.25" customHeight="1" thickBot="1" x14ac:dyDescent="0.25"/>
    <row r="7951" ht="26.25" customHeight="1" thickBot="1" x14ac:dyDescent="0.25"/>
    <row r="7952" ht="26.25" customHeight="1" thickBot="1" x14ac:dyDescent="0.25"/>
    <row r="7953" ht="26.25" customHeight="1" thickBot="1" x14ac:dyDescent="0.25"/>
    <row r="7954" ht="26.25" customHeight="1" thickBot="1" x14ac:dyDescent="0.25"/>
    <row r="7955" ht="26.25" customHeight="1" thickBot="1" x14ac:dyDescent="0.25"/>
    <row r="7956" ht="26.25" customHeight="1" thickBot="1" x14ac:dyDescent="0.25"/>
    <row r="7957" ht="26.25" customHeight="1" thickBot="1" x14ac:dyDescent="0.25"/>
    <row r="7958" ht="26.25" customHeight="1" thickBot="1" x14ac:dyDescent="0.25"/>
    <row r="7959" ht="26.25" customHeight="1" thickBot="1" x14ac:dyDescent="0.25"/>
    <row r="7960" ht="26.25" customHeight="1" thickBot="1" x14ac:dyDescent="0.25"/>
    <row r="7961" ht="26.25" customHeight="1" thickBot="1" x14ac:dyDescent="0.25"/>
    <row r="7962" ht="26.25" customHeight="1" thickBot="1" x14ac:dyDescent="0.25"/>
    <row r="7963" ht="26.25" customHeight="1" thickBot="1" x14ac:dyDescent="0.25"/>
    <row r="7964" ht="26.25" customHeight="1" thickBot="1" x14ac:dyDescent="0.25"/>
    <row r="7965" ht="26.25" customHeight="1" thickBot="1" x14ac:dyDescent="0.25"/>
    <row r="7966" ht="26.25" customHeight="1" thickBot="1" x14ac:dyDescent="0.25"/>
    <row r="7967" ht="26.25" customHeight="1" thickBot="1" x14ac:dyDescent="0.25"/>
    <row r="7968" ht="26.25" customHeight="1" thickBot="1" x14ac:dyDescent="0.25"/>
    <row r="7969" ht="26.25" customHeight="1" thickBot="1" x14ac:dyDescent="0.25"/>
    <row r="7970" ht="26.25" customHeight="1" thickBot="1" x14ac:dyDescent="0.25"/>
    <row r="7971" ht="26.25" customHeight="1" thickBot="1" x14ac:dyDescent="0.25"/>
    <row r="7972" ht="26.25" customHeight="1" thickBot="1" x14ac:dyDescent="0.25"/>
    <row r="7973" ht="26.25" customHeight="1" thickBot="1" x14ac:dyDescent="0.25"/>
    <row r="7974" ht="26.25" customHeight="1" thickBot="1" x14ac:dyDescent="0.25"/>
    <row r="7975" ht="26.25" customHeight="1" thickBot="1" x14ac:dyDescent="0.25"/>
    <row r="7976" ht="26.25" customHeight="1" thickBot="1" x14ac:dyDescent="0.25"/>
    <row r="7977" ht="26.25" customHeight="1" thickBot="1" x14ac:dyDescent="0.25"/>
    <row r="7978" ht="26.25" customHeight="1" thickBot="1" x14ac:dyDescent="0.25"/>
    <row r="7979" ht="26.25" customHeight="1" thickBot="1" x14ac:dyDescent="0.25"/>
    <row r="7980" ht="26.25" customHeight="1" thickBot="1" x14ac:dyDescent="0.25"/>
    <row r="7981" ht="26.25" customHeight="1" thickBot="1" x14ac:dyDescent="0.25"/>
    <row r="7982" ht="26.25" customHeight="1" thickBot="1" x14ac:dyDescent="0.25"/>
    <row r="7983" ht="26.25" customHeight="1" thickBot="1" x14ac:dyDescent="0.25"/>
    <row r="7984" ht="26.25" customHeight="1" thickBot="1" x14ac:dyDescent="0.25"/>
    <row r="7985" ht="26.25" customHeight="1" thickBot="1" x14ac:dyDescent="0.25"/>
    <row r="7986" ht="26.25" customHeight="1" thickBot="1" x14ac:dyDescent="0.25"/>
    <row r="7987" ht="26.25" customHeight="1" thickBot="1" x14ac:dyDescent="0.25"/>
    <row r="7988" ht="26.25" customHeight="1" thickBot="1" x14ac:dyDescent="0.25"/>
    <row r="7989" ht="26.25" customHeight="1" thickBot="1" x14ac:dyDescent="0.25"/>
    <row r="7990" ht="26.25" customHeight="1" thickBot="1" x14ac:dyDescent="0.25"/>
    <row r="7991" ht="26.25" customHeight="1" thickBot="1" x14ac:dyDescent="0.25"/>
    <row r="7992" ht="26.25" customHeight="1" thickBot="1" x14ac:dyDescent="0.25"/>
    <row r="7993" ht="26.25" customHeight="1" thickBot="1" x14ac:dyDescent="0.25"/>
    <row r="7994" ht="26.25" customHeight="1" thickBot="1" x14ac:dyDescent="0.25"/>
    <row r="7995" ht="26.25" customHeight="1" thickBot="1" x14ac:dyDescent="0.25"/>
    <row r="7996" ht="26.25" customHeight="1" thickBot="1" x14ac:dyDescent="0.25"/>
    <row r="7997" ht="26.25" customHeight="1" thickBot="1" x14ac:dyDescent="0.25"/>
    <row r="7998" ht="26.25" customHeight="1" thickBot="1" x14ac:dyDescent="0.25"/>
    <row r="7999" ht="26.25" customHeight="1" thickBot="1" x14ac:dyDescent="0.25"/>
    <row r="8000" ht="26.25" customHeight="1" thickBot="1" x14ac:dyDescent="0.25"/>
    <row r="8001" ht="26.25" customHeight="1" thickBot="1" x14ac:dyDescent="0.25"/>
    <row r="8002" ht="26.25" customHeight="1" thickBot="1" x14ac:dyDescent="0.25"/>
    <row r="8003" ht="26.25" customHeight="1" thickBot="1" x14ac:dyDescent="0.25"/>
    <row r="8004" ht="26.25" customHeight="1" thickBot="1" x14ac:dyDescent="0.25"/>
    <row r="8005" ht="26.25" customHeight="1" thickBot="1" x14ac:dyDescent="0.25"/>
    <row r="8006" ht="26.25" customHeight="1" thickBot="1" x14ac:dyDescent="0.25"/>
    <row r="8007" ht="26.25" customHeight="1" thickBot="1" x14ac:dyDescent="0.25"/>
    <row r="8008" ht="26.25" customHeight="1" thickBot="1" x14ac:dyDescent="0.25"/>
    <row r="8009" ht="26.25" customHeight="1" thickBot="1" x14ac:dyDescent="0.25"/>
    <row r="8010" ht="26.25" customHeight="1" thickBot="1" x14ac:dyDescent="0.25"/>
    <row r="8011" ht="26.25" customHeight="1" thickBot="1" x14ac:dyDescent="0.25"/>
    <row r="8012" ht="26.25" customHeight="1" thickBot="1" x14ac:dyDescent="0.25"/>
    <row r="8013" ht="26.25" customHeight="1" thickBot="1" x14ac:dyDescent="0.25"/>
    <row r="8014" ht="26.25" customHeight="1" thickBot="1" x14ac:dyDescent="0.25"/>
    <row r="8015" ht="26.25" customHeight="1" thickBot="1" x14ac:dyDescent="0.25"/>
    <row r="8016" ht="26.25" customHeight="1" thickBot="1" x14ac:dyDescent="0.25"/>
    <row r="8017" ht="26.25" customHeight="1" thickBot="1" x14ac:dyDescent="0.25"/>
    <row r="8018" ht="26.25" customHeight="1" thickBot="1" x14ac:dyDescent="0.25"/>
    <row r="8019" ht="26.25" customHeight="1" thickBot="1" x14ac:dyDescent="0.25"/>
    <row r="8020" ht="26.25" customHeight="1" thickBot="1" x14ac:dyDescent="0.25"/>
    <row r="8021" ht="26.25" customHeight="1" thickBot="1" x14ac:dyDescent="0.25"/>
    <row r="8022" ht="26.25" customHeight="1" thickBot="1" x14ac:dyDescent="0.25"/>
    <row r="8023" ht="26.25" customHeight="1" thickBot="1" x14ac:dyDescent="0.25"/>
    <row r="8024" ht="26.25" customHeight="1" thickBot="1" x14ac:dyDescent="0.25"/>
    <row r="8025" ht="26.25" customHeight="1" thickBot="1" x14ac:dyDescent="0.25"/>
    <row r="8026" ht="26.25" customHeight="1" thickBot="1" x14ac:dyDescent="0.25"/>
    <row r="8027" ht="26.25" customHeight="1" thickBot="1" x14ac:dyDescent="0.25"/>
    <row r="8028" ht="26.25" customHeight="1" thickBot="1" x14ac:dyDescent="0.25"/>
    <row r="8029" ht="26.25" customHeight="1" thickBot="1" x14ac:dyDescent="0.25"/>
    <row r="8030" ht="26.25" customHeight="1" thickBot="1" x14ac:dyDescent="0.25"/>
    <row r="8031" ht="26.25" customHeight="1" thickBot="1" x14ac:dyDescent="0.25"/>
    <row r="8032" ht="26.25" customHeight="1" thickBot="1" x14ac:dyDescent="0.25"/>
    <row r="8033" ht="26.25" customHeight="1" thickBot="1" x14ac:dyDescent="0.25"/>
    <row r="8034" ht="26.25" customHeight="1" thickBot="1" x14ac:dyDescent="0.25"/>
    <row r="8035" ht="26.25" customHeight="1" thickBot="1" x14ac:dyDescent="0.25"/>
    <row r="8036" ht="26.25" customHeight="1" thickBot="1" x14ac:dyDescent="0.25"/>
    <row r="8037" ht="26.25" customHeight="1" thickBot="1" x14ac:dyDescent="0.25"/>
    <row r="8038" ht="26.25" customHeight="1" thickBot="1" x14ac:dyDescent="0.25"/>
    <row r="8039" ht="26.25" customHeight="1" thickBot="1" x14ac:dyDescent="0.25"/>
    <row r="8040" ht="26.25" customHeight="1" thickBot="1" x14ac:dyDescent="0.25"/>
    <row r="8041" ht="15.75" x14ac:dyDescent="0.2"/>
    <row r="8042" ht="15.75" x14ac:dyDescent="0.2"/>
    <row r="8043" ht="15.75" x14ac:dyDescent="0.2"/>
    <row r="8044" ht="15.75" x14ac:dyDescent="0.2"/>
    <row r="8045" ht="15.75" x14ac:dyDescent="0.2"/>
    <row r="8046" ht="15.75" x14ac:dyDescent="0.2"/>
    <row r="8047" ht="15.75" x14ac:dyDescent="0.2"/>
    <row r="8048" ht="15.75" x14ac:dyDescent="0.2"/>
    <row r="8049" ht="15.75" x14ac:dyDescent="0.2"/>
    <row r="8050" ht="15.75" x14ac:dyDescent="0.2"/>
  </sheetData>
  <sheetProtection formatCells="0" formatColumns="0" formatRows="0" insertColumns="0" insertRows="0" deleteRows="0" selectLockedCells="1"/>
  <mergeCells count="12">
    <mergeCell ref="D3:E3"/>
    <mergeCell ref="B2:E2"/>
    <mergeCell ref="B15:E16"/>
    <mergeCell ref="D12:E12"/>
    <mergeCell ref="D11:E11"/>
    <mergeCell ref="D10:E10"/>
    <mergeCell ref="D9:E9"/>
    <mergeCell ref="D4:E4"/>
    <mergeCell ref="D5:E5"/>
    <mergeCell ref="D8:E8"/>
    <mergeCell ref="D7:E7"/>
    <mergeCell ref="D6:E6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1:H8031"/>
  <sheetViews>
    <sheetView zoomScale="85" zoomScaleNormal="85" workbookViewId="0">
      <pane ySplit="1" topLeftCell="A2" activePane="bottomLeft" state="frozen"/>
      <selection pane="bottomLeft" activeCell="B3" sqref="B3:E3"/>
    </sheetView>
  </sheetViews>
  <sheetFormatPr baseColWidth="10" defaultColWidth="9" defaultRowHeight="15.75" x14ac:dyDescent="0.2"/>
  <cols>
    <col min="1" max="1" width="9.375" style="91" customWidth="1"/>
    <col min="2" max="2" width="28" style="91" customWidth="1"/>
    <col min="3" max="4" width="14.25" style="91" customWidth="1"/>
    <col min="5" max="5" width="28.625" style="91" customWidth="1"/>
    <col min="6" max="8" width="14.25" style="91" customWidth="1"/>
    <col min="9" max="17" width="11.375" style="91" customWidth="1"/>
    <col min="18" max="230" width="11" style="91" customWidth="1"/>
    <col min="231" max="254" width="9" style="91" customWidth="1"/>
    <col min="255" max="16384" width="9" style="91"/>
  </cols>
  <sheetData>
    <row r="1" spans="2:8" ht="0.6" customHeight="1" x14ac:dyDescent="0.2">
      <c r="B1" s="147"/>
      <c r="C1" s="148"/>
      <c r="D1" s="149"/>
      <c r="E1" s="149"/>
      <c r="F1" s="93"/>
      <c r="G1" s="93"/>
    </row>
    <row r="2" spans="2:8" ht="26.25" customHeight="1" x14ac:dyDescent="0.2">
      <c r="B2" s="150"/>
      <c r="C2" s="151"/>
      <c r="D2" s="152"/>
      <c r="E2" s="152"/>
      <c r="F2" s="93"/>
      <c r="G2" s="93"/>
      <c r="H2" s="153"/>
    </row>
    <row r="3" spans="2:8" ht="26.25" customHeight="1" x14ac:dyDescent="0.2">
      <c r="B3" s="270" t="s">
        <v>146</v>
      </c>
      <c r="C3" s="270"/>
      <c r="D3" s="270"/>
      <c r="E3" s="270"/>
      <c r="F3" s="154"/>
      <c r="G3" s="155"/>
    </row>
    <row r="4" spans="2:8" ht="26.25" customHeight="1" x14ac:dyDescent="0.2">
      <c r="B4" s="16"/>
      <c r="C4" s="156"/>
      <c r="D4" s="157"/>
      <c r="E4" s="157"/>
      <c r="F4" s="158"/>
      <c r="G4" s="155"/>
    </row>
    <row r="5" spans="2:8" ht="26.25" customHeight="1" x14ac:dyDescent="0.2">
      <c r="B5" s="279" t="s">
        <v>147</v>
      </c>
      <c r="C5" s="279"/>
      <c r="D5" s="279"/>
      <c r="E5" s="279"/>
      <c r="F5" s="93"/>
      <c r="G5" s="93"/>
      <c r="H5" s="150"/>
    </row>
    <row r="6" spans="2:8" ht="26.25" customHeight="1" x14ac:dyDescent="0.2">
      <c r="B6" s="279"/>
      <c r="C6" s="279"/>
      <c r="D6" s="279"/>
      <c r="E6" s="279"/>
      <c r="F6" s="93"/>
      <c r="G6" s="93"/>
      <c r="H6" s="16"/>
    </row>
    <row r="7" spans="2:8" ht="26.1" customHeight="1" x14ac:dyDescent="0.2">
      <c r="B7" s="279" t="s">
        <v>148</v>
      </c>
      <c r="C7" s="279"/>
      <c r="D7" s="279"/>
      <c r="E7" s="279"/>
      <c r="F7" s="93"/>
      <c r="G7" s="93"/>
      <c r="H7" s="153"/>
    </row>
    <row r="8" spans="2:8" ht="26.25" customHeight="1" x14ac:dyDescent="0.2">
      <c r="B8" s="279"/>
      <c r="C8" s="279"/>
      <c r="D8" s="279"/>
      <c r="E8" s="279"/>
      <c r="F8" s="155"/>
      <c r="G8" s="155"/>
    </row>
    <row r="9" spans="2:8" ht="26.25" customHeight="1" x14ac:dyDescent="0.2">
      <c r="B9" s="279" t="s">
        <v>149</v>
      </c>
      <c r="C9" s="279"/>
      <c r="D9" s="279"/>
      <c r="E9" s="279"/>
      <c r="F9" s="93"/>
      <c r="G9" s="93"/>
    </row>
    <row r="10" spans="2:8" ht="26.25" customHeight="1" x14ac:dyDescent="0.2">
      <c r="B10" s="279"/>
      <c r="C10" s="279"/>
      <c r="D10" s="279"/>
      <c r="E10" s="279"/>
      <c r="F10" s="93"/>
      <c r="G10" s="93"/>
    </row>
    <row r="11" spans="2:8" ht="26.25" customHeight="1" x14ac:dyDescent="0.2">
      <c r="B11" s="279" t="s">
        <v>151</v>
      </c>
      <c r="C11" s="279"/>
      <c r="D11" s="279"/>
      <c r="E11" s="279"/>
      <c r="F11" s="93"/>
      <c r="G11" s="93"/>
    </row>
    <row r="12" spans="2:8" ht="26.25" customHeight="1" x14ac:dyDescent="0.2">
      <c r="B12" s="279"/>
      <c r="C12" s="279"/>
      <c r="D12" s="279"/>
      <c r="E12" s="279"/>
      <c r="F12" s="93"/>
      <c r="G12" s="93"/>
    </row>
    <row r="13" spans="2:8" ht="26.25" customHeight="1" x14ac:dyDescent="0.2">
      <c r="B13" s="279"/>
      <c r="C13" s="279"/>
      <c r="D13" s="279"/>
      <c r="E13" s="279"/>
      <c r="F13" s="93"/>
      <c r="G13" s="93"/>
    </row>
    <row r="14" spans="2:8" ht="26.25" customHeight="1" x14ac:dyDescent="0.2">
      <c r="B14" s="159"/>
      <c r="C14" s="155"/>
      <c r="D14" s="155"/>
      <c r="E14" s="155"/>
      <c r="F14" s="155"/>
      <c r="G14" s="155"/>
    </row>
    <row r="15" spans="2:8" ht="26.25" customHeight="1" x14ac:dyDescent="0.2">
      <c r="B15" s="278" t="s">
        <v>150</v>
      </c>
      <c r="C15" s="278"/>
      <c r="D15" s="278"/>
      <c r="E15" s="278"/>
      <c r="F15" s="93"/>
      <c r="G15" s="93"/>
    </row>
    <row r="16" spans="2:8" ht="26.25" customHeight="1" x14ac:dyDescent="0.2">
      <c r="B16" s="278"/>
      <c r="C16" s="278"/>
      <c r="D16" s="278"/>
      <c r="E16" s="278"/>
      <c r="F16" s="93"/>
      <c r="G16" s="93"/>
    </row>
    <row r="17" spans="2:7" ht="26.25" customHeight="1" x14ac:dyDescent="0.2">
      <c r="D17" s="92"/>
      <c r="E17" s="93"/>
      <c r="F17" s="93"/>
      <c r="G17" s="93"/>
    </row>
    <row r="18" spans="2:7" ht="26.25" customHeight="1" x14ac:dyDescent="0.2">
      <c r="B18" s="222" t="s">
        <v>137</v>
      </c>
      <c r="C18" s="155"/>
      <c r="D18" s="160"/>
      <c r="E18" s="161"/>
      <c r="F18" s="161"/>
      <c r="G18" s="161"/>
    </row>
    <row r="19" spans="2:7" ht="26.25" customHeight="1" x14ac:dyDescent="0.2">
      <c r="B19" s="155"/>
      <c r="C19" s="155"/>
      <c r="D19" s="155"/>
      <c r="E19" s="161"/>
      <c r="F19" s="161"/>
      <c r="G19" s="161"/>
    </row>
    <row r="20" spans="2:7" ht="26.25" customHeight="1" x14ac:dyDescent="0.2">
      <c r="B20" s="162"/>
      <c r="C20" s="162"/>
      <c r="D20" s="162"/>
      <c r="E20" s="162"/>
      <c r="F20" s="162"/>
      <c r="G20" s="162"/>
    </row>
    <row r="21" spans="2:7" ht="26.25" customHeight="1" x14ac:dyDescent="0.2"/>
    <row r="22" spans="2:7" ht="26.25" customHeight="1" x14ac:dyDescent="0.2"/>
    <row r="23" spans="2:7" ht="26.25" customHeight="1" x14ac:dyDescent="0.2"/>
    <row r="24" spans="2:7" ht="26.25" customHeight="1" x14ac:dyDescent="0.2"/>
    <row r="25" spans="2:7" ht="26.25" customHeight="1" x14ac:dyDescent="0.2"/>
    <row r="26" spans="2:7" ht="26.25" customHeight="1" x14ac:dyDescent="0.2"/>
    <row r="27" spans="2:7" ht="26.25" customHeight="1" x14ac:dyDescent="0.2"/>
    <row r="28" spans="2:7" ht="26.25" customHeight="1" x14ac:dyDescent="0.2"/>
    <row r="29" spans="2:7" ht="26.25" customHeight="1" x14ac:dyDescent="0.2"/>
    <row r="30" spans="2:7" ht="26.25" customHeight="1" x14ac:dyDescent="0.2"/>
    <row r="31" spans="2:7" ht="26.25" customHeight="1" x14ac:dyDescent="0.2"/>
    <row r="32" spans="2:7" ht="26.25" customHeight="1" x14ac:dyDescent="0.2"/>
    <row r="33" ht="26.25" customHeight="1" x14ac:dyDescent="0.2"/>
    <row r="34" ht="26.25" customHeight="1" x14ac:dyDescent="0.2"/>
    <row r="35" ht="26.25" customHeight="1" x14ac:dyDescent="0.2"/>
    <row r="36" ht="26.25" customHeight="1" x14ac:dyDescent="0.2"/>
    <row r="37" ht="26.25" customHeight="1" x14ac:dyDescent="0.2"/>
    <row r="38" ht="26.25" customHeight="1" x14ac:dyDescent="0.2"/>
    <row r="39" ht="26.25" customHeight="1" x14ac:dyDescent="0.2"/>
    <row r="40" ht="26.25" customHeight="1" x14ac:dyDescent="0.2"/>
    <row r="41" ht="26.25" customHeight="1" x14ac:dyDescent="0.2"/>
    <row r="42" ht="26.25" customHeight="1" x14ac:dyDescent="0.2"/>
    <row r="43" ht="26.25" customHeight="1" x14ac:dyDescent="0.2"/>
    <row r="44" ht="26.25" customHeight="1" x14ac:dyDescent="0.2"/>
    <row r="45" ht="26.25" customHeight="1" x14ac:dyDescent="0.2"/>
    <row r="46" ht="26.25" customHeight="1" x14ac:dyDescent="0.2"/>
    <row r="47" ht="26.25" customHeight="1" x14ac:dyDescent="0.2"/>
    <row r="48" ht="26.25" customHeight="1" x14ac:dyDescent="0.2"/>
    <row r="49" ht="26.25" customHeight="1" x14ac:dyDescent="0.2"/>
    <row r="50" ht="26.25" customHeight="1" x14ac:dyDescent="0.2"/>
    <row r="51" ht="26.25" customHeight="1" x14ac:dyDescent="0.2"/>
    <row r="52" ht="26.25" customHeight="1" x14ac:dyDescent="0.2"/>
    <row r="53" ht="26.25" customHeight="1" x14ac:dyDescent="0.2"/>
    <row r="54" ht="26.25" customHeight="1" x14ac:dyDescent="0.2"/>
    <row r="55" ht="26.25" customHeight="1" x14ac:dyDescent="0.2"/>
    <row r="56" ht="26.25" customHeight="1" x14ac:dyDescent="0.2"/>
    <row r="57" ht="26.25" customHeight="1" x14ac:dyDescent="0.2"/>
    <row r="58" ht="26.25" customHeight="1" x14ac:dyDescent="0.2"/>
    <row r="59" ht="26.25" customHeight="1" x14ac:dyDescent="0.2"/>
    <row r="60" ht="26.25" customHeight="1" x14ac:dyDescent="0.2"/>
    <row r="61" ht="26.25" customHeight="1" x14ac:dyDescent="0.2"/>
    <row r="62" ht="26.25" customHeight="1" x14ac:dyDescent="0.2"/>
    <row r="63" ht="26.25" customHeight="1" x14ac:dyDescent="0.2"/>
    <row r="64" ht="26.25" customHeight="1" x14ac:dyDescent="0.2"/>
    <row r="65" ht="26.25" customHeight="1" x14ac:dyDescent="0.2"/>
    <row r="66" ht="26.25" customHeight="1" x14ac:dyDescent="0.2"/>
    <row r="67" ht="26.25" customHeight="1" x14ac:dyDescent="0.2"/>
    <row r="68" ht="26.25" customHeight="1" x14ac:dyDescent="0.2"/>
    <row r="69" ht="26.25" customHeight="1" x14ac:dyDescent="0.2"/>
    <row r="70" ht="26.25" customHeight="1" x14ac:dyDescent="0.2"/>
    <row r="71" ht="26.25" customHeight="1" x14ac:dyDescent="0.2"/>
    <row r="72" ht="26.25" customHeight="1" x14ac:dyDescent="0.2"/>
    <row r="73" ht="26.25" customHeight="1" x14ac:dyDescent="0.2"/>
    <row r="74" ht="26.25" customHeight="1" x14ac:dyDescent="0.2"/>
    <row r="75" ht="26.25" customHeight="1" x14ac:dyDescent="0.2"/>
    <row r="76" ht="26.25" customHeight="1" x14ac:dyDescent="0.2"/>
    <row r="77" ht="26.25" customHeight="1" x14ac:dyDescent="0.2"/>
    <row r="78" ht="26.25" customHeight="1" x14ac:dyDescent="0.2"/>
    <row r="79" ht="26.25" customHeight="1" x14ac:dyDescent="0.2"/>
    <row r="80" ht="26.25" customHeight="1" x14ac:dyDescent="0.2"/>
    <row r="81" ht="26.25" customHeight="1" x14ac:dyDescent="0.2"/>
    <row r="82" ht="26.25" customHeight="1" x14ac:dyDescent="0.2"/>
    <row r="83" ht="26.25" customHeight="1" x14ac:dyDescent="0.2"/>
    <row r="84" ht="26.25" customHeight="1" x14ac:dyDescent="0.2"/>
    <row r="85" ht="26.25" customHeight="1" x14ac:dyDescent="0.2"/>
    <row r="86" ht="26.25" customHeight="1" x14ac:dyDescent="0.2"/>
    <row r="87" ht="26.25" customHeight="1" x14ac:dyDescent="0.2"/>
    <row r="88" ht="26.25" customHeight="1" x14ac:dyDescent="0.2"/>
    <row r="89" ht="26.25" customHeight="1" x14ac:dyDescent="0.2"/>
    <row r="90" ht="26.25" customHeight="1" x14ac:dyDescent="0.2"/>
    <row r="91" ht="26.25" customHeight="1" x14ac:dyDescent="0.2"/>
    <row r="92" ht="26.25" customHeight="1" x14ac:dyDescent="0.2"/>
    <row r="93" ht="26.25" customHeight="1" x14ac:dyDescent="0.2"/>
    <row r="94" ht="26.25" customHeight="1" x14ac:dyDescent="0.2"/>
    <row r="95" ht="26.25" customHeight="1" x14ac:dyDescent="0.2"/>
    <row r="96" ht="26.25" customHeight="1" x14ac:dyDescent="0.2"/>
    <row r="97" ht="26.25" customHeight="1" x14ac:dyDescent="0.2"/>
    <row r="98" ht="26.25" customHeight="1" x14ac:dyDescent="0.2"/>
    <row r="99" ht="26.25" customHeight="1" x14ac:dyDescent="0.2"/>
    <row r="100" ht="26.25" customHeight="1" x14ac:dyDescent="0.2"/>
    <row r="101" ht="26.25" customHeight="1" x14ac:dyDescent="0.2"/>
    <row r="102" ht="26.25" customHeight="1" x14ac:dyDescent="0.2"/>
    <row r="103" ht="26.25" customHeight="1" x14ac:dyDescent="0.2"/>
    <row r="104" ht="26.25" customHeight="1" x14ac:dyDescent="0.2"/>
    <row r="105" ht="26.25" customHeight="1" x14ac:dyDescent="0.2"/>
    <row r="106" ht="26.25" customHeight="1" x14ac:dyDescent="0.2"/>
    <row r="107" ht="26.25" customHeight="1" x14ac:dyDescent="0.2"/>
    <row r="108" ht="26.25" customHeight="1" x14ac:dyDescent="0.2"/>
    <row r="109" ht="26.25" customHeight="1" x14ac:dyDescent="0.2"/>
    <row r="110" ht="26.25" customHeight="1" x14ac:dyDescent="0.2"/>
    <row r="111" ht="26.25" customHeight="1" x14ac:dyDescent="0.2"/>
    <row r="112" ht="26.25" customHeight="1" x14ac:dyDescent="0.2"/>
    <row r="113" ht="26.25" customHeight="1" x14ac:dyDescent="0.2"/>
    <row r="114" ht="26.25" customHeight="1" x14ac:dyDescent="0.2"/>
    <row r="115" ht="26.25" customHeight="1" x14ac:dyDescent="0.2"/>
    <row r="116" ht="26.25" customHeight="1" x14ac:dyDescent="0.2"/>
    <row r="117" ht="26.25" customHeight="1" x14ac:dyDescent="0.2"/>
    <row r="118" ht="26.25" customHeight="1" x14ac:dyDescent="0.2"/>
    <row r="119" ht="26.25" customHeight="1" x14ac:dyDescent="0.2"/>
    <row r="120" ht="26.25" customHeight="1" x14ac:dyDescent="0.2"/>
    <row r="121" ht="26.25" customHeight="1" x14ac:dyDescent="0.2"/>
    <row r="122" ht="26.25" customHeight="1" x14ac:dyDescent="0.2"/>
    <row r="123" ht="26.25" customHeight="1" x14ac:dyDescent="0.2"/>
    <row r="124" ht="26.25" customHeight="1" x14ac:dyDescent="0.2"/>
    <row r="125" ht="26.25" customHeight="1" x14ac:dyDescent="0.2"/>
    <row r="126" ht="26.25" customHeight="1" x14ac:dyDescent="0.2"/>
    <row r="127" ht="26.25" customHeight="1" x14ac:dyDescent="0.2"/>
    <row r="128" ht="26.25" customHeight="1" x14ac:dyDescent="0.2"/>
    <row r="129" ht="26.25" customHeight="1" x14ac:dyDescent="0.2"/>
    <row r="130" ht="26.25" customHeight="1" x14ac:dyDescent="0.2"/>
    <row r="131" ht="26.25" customHeight="1" x14ac:dyDescent="0.2"/>
    <row r="132" ht="26.25" customHeight="1" x14ac:dyDescent="0.2"/>
    <row r="133" ht="26.25" customHeight="1" x14ac:dyDescent="0.2"/>
    <row r="134" ht="26.25" customHeight="1" x14ac:dyDescent="0.2"/>
    <row r="135" ht="26.25" customHeight="1" x14ac:dyDescent="0.2"/>
    <row r="136" ht="26.25" customHeight="1" x14ac:dyDescent="0.2"/>
    <row r="137" ht="26.25" customHeight="1" x14ac:dyDescent="0.2"/>
    <row r="138" ht="26.25" customHeight="1" x14ac:dyDescent="0.2"/>
    <row r="139" ht="26.25" customHeight="1" x14ac:dyDescent="0.2"/>
    <row r="140" ht="26.25" customHeight="1" x14ac:dyDescent="0.2"/>
    <row r="141" ht="26.25" customHeight="1" x14ac:dyDescent="0.2"/>
    <row r="142" ht="26.25" customHeight="1" x14ac:dyDescent="0.2"/>
    <row r="143" ht="26.25" customHeight="1" x14ac:dyDescent="0.2"/>
    <row r="144" ht="26.25" customHeight="1" x14ac:dyDescent="0.2"/>
    <row r="145" ht="26.25" customHeight="1" x14ac:dyDescent="0.2"/>
    <row r="146" ht="26.25" customHeight="1" x14ac:dyDescent="0.2"/>
    <row r="147" ht="26.25" customHeight="1" x14ac:dyDescent="0.2"/>
    <row r="148" ht="26.25" customHeight="1" x14ac:dyDescent="0.2"/>
    <row r="149" ht="26.25" customHeight="1" x14ac:dyDescent="0.2"/>
    <row r="150" ht="26.25" customHeight="1" x14ac:dyDescent="0.2"/>
    <row r="151" ht="26.25" customHeight="1" x14ac:dyDescent="0.2"/>
    <row r="152" ht="26.25" customHeight="1" x14ac:dyDescent="0.2"/>
    <row r="153" ht="26.25" customHeight="1" x14ac:dyDescent="0.2"/>
    <row r="154" ht="26.25" customHeight="1" x14ac:dyDescent="0.2"/>
    <row r="155" ht="26.25" customHeight="1" x14ac:dyDescent="0.2"/>
    <row r="156" ht="26.25" customHeight="1" x14ac:dyDescent="0.2"/>
    <row r="157" ht="26.25" customHeight="1" x14ac:dyDescent="0.2"/>
    <row r="158" ht="26.25" customHeight="1" x14ac:dyDescent="0.2"/>
    <row r="159" ht="26.25" customHeight="1" x14ac:dyDescent="0.2"/>
    <row r="160" ht="26.25" customHeight="1" x14ac:dyDescent="0.2"/>
    <row r="161" ht="26.25" customHeight="1" x14ac:dyDescent="0.2"/>
    <row r="162" ht="26.25" customHeight="1" x14ac:dyDescent="0.2"/>
    <row r="163" ht="26.25" customHeight="1" x14ac:dyDescent="0.2"/>
    <row r="164" ht="26.25" customHeight="1" x14ac:dyDescent="0.2"/>
    <row r="165" ht="26.25" customHeight="1" x14ac:dyDescent="0.2"/>
    <row r="166" ht="26.25" customHeight="1" x14ac:dyDescent="0.2"/>
    <row r="167" ht="26.25" customHeight="1" x14ac:dyDescent="0.2"/>
    <row r="168" ht="26.25" customHeight="1" x14ac:dyDescent="0.2"/>
    <row r="169" ht="26.25" customHeight="1" x14ac:dyDescent="0.2"/>
    <row r="170" ht="26.25" customHeight="1" x14ac:dyDescent="0.2"/>
    <row r="171" ht="26.25" customHeight="1" x14ac:dyDescent="0.2"/>
    <row r="172" ht="26.25" customHeight="1" x14ac:dyDescent="0.2"/>
    <row r="173" ht="26.25" customHeight="1" x14ac:dyDescent="0.2"/>
    <row r="174" ht="26.25" customHeight="1" x14ac:dyDescent="0.2"/>
    <row r="175" ht="26.25" customHeight="1" x14ac:dyDescent="0.2"/>
    <row r="176" ht="26.25" customHeight="1" x14ac:dyDescent="0.2"/>
    <row r="177" ht="26.25" customHeight="1" x14ac:dyDescent="0.2"/>
    <row r="178" ht="26.25" customHeight="1" x14ac:dyDescent="0.2"/>
    <row r="179" ht="26.25" customHeight="1" x14ac:dyDescent="0.2"/>
    <row r="180" ht="26.25" customHeight="1" x14ac:dyDescent="0.2"/>
    <row r="181" ht="26.25" customHeight="1" x14ac:dyDescent="0.2"/>
    <row r="182" ht="26.25" customHeight="1" x14ac:dyDescent="0.2"/>
    <row r="183" ht="26.25" customHeight="1" x14ac:dyDescent="0.2"/>
    <row r="184" ht="26.25" customHeight="1" x14ac:dyDescent="0.2"/>
    <row r="185" ht="26.25" customHeight="1" x14ac:dyDescent="0.2"/>
    <row r="186" ht="26.25" customHeight="1" x14ac:dyDescent="0.2"/>
    <row r="187" ht="26.25" customHeight="1" x14ac:dyDescent="0.2"/>
    <row r="188" ht="26.25" customHeight="1" x14ac:dyDescent="0.2"/>
    <row r="189" ht="26.25" customHeight="1" x14ac:dyDescent="0.2"/>
    <row r="190" ht="26.25" customHeight="1" x14ac:dyDescent="0.2"/>
    <row r="191" ht="26.25" customHeight="1" x14ac:dyDescent="0.2"/>
    <row r="192" ht="26.25" customHeight="1" x14ac:dyDescent="0.2"/>
    <row r="193" ht="26.25" customHeight="1" x14ac:dyDescent="0.2"/>
    <row r="194" ht="26.25" customHeight="1" x14ac:dyDescent="0.2"/>
    <row r="195" ht="26.25" customHeight="1" x14ac:dyDescent="0.2"/>
    <row r="196" ht="26.25" customHeight="1" x14ac:dyDescent="0.2"/>
    <row r="197" ht="26.25" customHeight="1" x14ac:dyDescent="0.2"/>
    <row r="198" ht="26.25" customHeight="1" x14ac:dyDescent="0.2"/>
    <row r="199" ht="26.25" customHeight="1" x14ac:dyDescent="0.2"/>
    <row r="200" ht="26.25" customHeight="1" x14ac:dyDescent="0.2"/>
    <row r="201" ht="26.25" customHeight="1" x14ac:dyDescent="0.2"/>
    <row r="202" ht="26.25" customHeight="1" x14ac:dyDescent="0.2"/>
    <row r="203" ht="26.25" customHeight="1" x14ac:dyDescent="0.2"/>
    <row r="204" ht="26.25" customHeight="1" x14ac:dyDescent="0.2"/>
    <row r="205" ht="26.25" customHeight="1" x14ac:dyDescent="0.2"/>
    <row r="206" ht="26.25" customHeight="1" x14ac:dyDescent="0.2"/>
    <row r="207" ht="26.25" customHeight="1" x14ac:dyDescent="0.2"/>
    <row r="208" ht="26.25" customHeight="1" x14ac:dyDescent="0.2"/>
    <row r="209" ht="26.25" customHeight="1" x14ac:dyDescent="0.2"/>
    <row r="210" ht="26.25" customHeight="1" x14ac:dyDescent="0.2"/>
    <row r="211" ht="26.25" customHeight="1" x14ac:dyDescent="0.2"/>
    <row r="212" ht="26.25" customHeight="1" x14ac:dyDescent="0.2"/>
    <row r="213" ht="26.25" customHeight="1" x14ac:dyDescent="0.2"/>
    <row r="214" ht="26.25" customHeight="1" x14ac:dyDescent="0.2"/>
    <row r="215" ht="26.25" customHeight="1" x14ac:dyDescent="0.2"/>
    <row r="216" ht="26.25" customHeight="1" x14ac:dyDescent="0.2"/>
    <row r="217" ht="26.25" customHeight="1" x14ac:dyDescent="0.2"/>
    <row r="218" ht="26.25" customHeight="1" x14ac:dyDescent="0.2"/>
    <row r="219" ht="26.25" customHeight="1" x14ac:dyDescent="0.2"/>
    <row r="220" ht="26.25" customHeight="1" x14ac:dyDescent="0.2"/>
    <row r="221" ht="26.25" customHeight="1" x14ac:dyDescent="0.2"/>
    <row r="222" ht="26.25" customHeight="1" x14ac:dyDescent="0.2"/>
    <row r="223" ht="26.25" customHeight="1" x14ac:dyDescent="0.2"/>
    <row r="224" ht="26.25" customHeight="1" x14ac:dyDescent="0.2"/>
    <row r="225" ht="26.25" customHeight="1" x14ac:dyDescent="0.2"/>
    <row r="226" ht="26.25" customHeight="1" x14ac:dyDescent="0.2"/>
    <row r="227" ht="26.25" customHeight="1" x14ac:dyDescent="0.2"/>
    <row r="228" ht="26.25" customHeight="1" x14ac:dyDescent="0.2"/>
    <row r="229" ht="26.25" customHeight="1" x14ac:dyDescent="0.2"/>
    <row r="230" ht="26.25" customHeight="1" x14ac:dyDescent="0.2"/>
    <row r="231" ht="26.25" customHeight="1" x14ac:dyDescent="0.2"/>
    <row r="232" ht="26.25" customHeight="1" x14ac:dyDescent="0.2"/>
    <row r="233" ht="26.25" customHeight="1" x14ac:dyDescent="0.2"/>
    <row r="234" ht="26.25" customHeight="1" x14ac:dyDescent="0.2"/>
    <row r="235" ht="26.25" customHeight="1" x14ac:dyDescent="0.2"/>
    <row r="236" ht="26.25" customHeight="1" x14ac:dyDescent="0.2"/>
    <row r="237" ht="26.25" customHeight="1" x14ac:dyDescent="0.2"/>
    <row r="238" ht="26.25" customHeight="1" x14ac:dyDescent="0.2"/>
    <row r="239" ht="26.25" customHeight="1" x14ac:dyDescent="0.2"/>
    <row r="240" ht="26.25" customHeight="1" x14ac:dyDescent="0.2"/>
    <row r="241" ht="26.25" customHeight="1" x14ac:dyDescent="0.2"/>
    <row r="242" ht="26.25" customHeight="1" x14ac:dyDescent="0.2"/>
    <row r="243" ht="26.25" customHeight="1" x14ac:dyDescent="0.2"/>
    <row r="244" ht="26.25" customHeight="1" x14ac:dyDescent="0.2"/>
    <row r="245" ht="26.25" customHeight="1" x14ac:dyDescent="0.2"/>
    <row r="246" ht="26.25" customHeight="1" x14ac:dyDescent="0.2"/>
    <row r="247" ht="26.25" customHeight="1" x14ac:dyDescent="0.2"/>
    <row r="248" ht="26.25" customHeight="1" x14ac:dyDescent="0.2"/>
    <row r="249" ht="26.25" customHeight="1" x14ac:dyDescent="0.2"/>
    <row r="250" ht="26.25" customHeight="1" x14ac:dyDescent="0.2"/>
    <row r="251" ht="26.25" customHeight="1" x14ac:dyDescent="0.2"/>
    <row r="252" ht="26.25" customHeight="1" x14ac:dyDescent="0.2"/>
    <row r="253" ht="26.25" customHeight="1" x14ac:dyDescent="0.2"/>
    <row r="254" ht="26.25" customHeight="1" x14ac:dyDescent="0.2"/>
    <row r="255" ht="26.25" customHeight="1" x14ac:dyDescent="0.2"/>
    <row r="256" ht="26.25" customHeight="1" x14ac:dyDescent="0.2"/>
    <row r="257" ht="26.25" customHeight="1" x14ac:dyDescent="0.2"/>
    <row r="258" ht="26.25" customHeight="1" x14ac:dyDescent="0.2"/>
    <row r="259" ht="26.25" customHeight="1" x14ac:dyDescent="0.2"/>
    <row r="260" ht="26.25" customHeight="1" x14ac:dyDescent="0.2"/>
    <row r="261" ht="26.25" customHeight="1" x14ac:dyDescent="0.2"/>
    <row r="262" ht="26.25" customHeight="1" x14ac:dyDescent="0.2"/>
    <row r="263" ht="26.25" customHeight="1" x14ac:dyDescent="0.2"/>
    <row r="264" ht="26.25" customHeight="1" x14ac:dyDescent="0.2"/>
    <row r="265" ht="26.25" customHeight="1" x14ac:dyDescent="0.2"/>
    <row r="266" ht="26.25" customHeight="1" x14ac:dyDescent="0.2"/>
    <row r="267" ht="26.25" customHeight="1" x14ac:dyDescent="0.2"/>
    <row r="268" ht="26.25" customHeight="1" x14ac:dyDescent="0.2"/>
    <row r="269" ht="26.25" customHeight="1" x14ac:dyDescent="0.2"/>
    <row r="270" ht="26.25" customHeight="1" x14ac:dyDescent="0.2"/>
    <row r="271" ht="26.25" customHeight="1" x14ac:dyDescent="0.2"/>
    <row r="272" ht="26.25" customHeight="1" x14ac:dyDescent="0.2"/>
    <row r="273" ht="26.25" customHeight="1" x14ac:dyDescent="0.2"/>
    <row r="274" ht="26.25" customHeight="1" x14ac:dyDescent="0.2"/>
    <row r="275" ht="26.25" customHeight="1" x14ac:dyDescent="0.2"/>
    <row r="276" ht="26.25" customHeight="1" x14ac:dyDescent="0.2"/>
    <row r="277" ht="26.25" customHeight="1" x14ac:dyDescent="0.2"/>
    <row r="278" ht="26.25" customHeight="1" x14ac:dyDescent="0.2"/>
    <row r="279" ht="26.25" customHeight="1" x14ac:dyDescent="0.2"/>
    <row r="280" ht="26.25" customHeight="1" x14ac:dyDescent="0.2"/>
    <row r="281" ht="26.25" customHeight="1" x14ac:dyDescent="0.2"/>
    <row r="282" ht="26.25" customHeight="1" x14ac:dyDescent="0.2"/>
    <row r="283" ht="26.25" customHeight="1" x14ac:dyDescent="0.2"/>
    <row r="284" ht="26.25" customHeight="1" x14ac:dyDescent="0.2"/>
    <row r="285" ht="26.25" customHeight="1" x14ac:dyDescent="0.2"/>
    <row r="286" ht="26.25" customHeight="1" x14ac:dyDescent="0.2"/>
    <row r="287" ht="26.25" customHeight="1" x14ac:dyDescent="0.2"/>
    <row r="288" ht="26.25" customHeight="1" x14ac:dyDescent="0.2"/>
    <row r="289" ht="26.25" customHeight="1" x14ac:dyDescent="0.2"/>
    <row r="290" ht="26.25" customHeight="1" x14ac:dyDescent="0.2"/>
    <row r="291" ht="26.25" customHeight="1" x14ac:dyDescent="0.2"/>
    <row r="292" ht="26.25" customHeight="1" x14ac:dyDescent="0.2"/>
    <row r="293" ht="26.25" customHeight="1" x14ac:dyDescent="0.2"/>
    <row r="294" ht="26.25" customHeight="1" x14ac:dyDescent="0.2"/>
    <row r="295" ht="26.25" customHeight="1" x14ac:dyDescent="0.2"/>
    <row r="296" ht="26.25" customHeight="1" x14ac:dyDescent="0.2"/>
    <row r="297" ht="26.25" customHeight="1" x14ac:dyDescent="0.2"/>
    <row r="298" ht="26.25" customHeight="1" x14ac:dyDescent="0.2"/>
    <row r="299" ht="26.25" customHeight="1" x14ac:dyDescent="0.2"/>
    <row r="300" ht="26.25" customHeight="1" x14ac:dyDescent="0.2"/>
    <row r="301" ht="26.25" customHeight="1" x14ac:dyDescent="0.2"/>
    <row r="302" ht="26.25" customHeight="1" x14ac:dyDescent="0.2"/>
    <row r="303" ht="26.25" customHeight="1" x14ac:dyDescent="0.2"/>
    <row r="304" ht="26.25" customHeight="1" x14ac:dyDescent="0.2"/>
    <row r="305" ht="26.25" customHeight="1" x14ac:dyDescent="0.2"/>
    <row r="306" ht="26.25" customHeight="1" x14ac:dyDescent="0.2"/>
    <row r="307" ht="26.25" customHeight="1" x14ac:dyDescent="0.2"/>
    <row r="308" ht="26.25" customHeight="1" x14ac:dyDescent="0.2"/>
    <row r="309" ht="26.25" customHeight="1" x14ac:dyDescent="0.2"/>
    <row r="310" ht="26.25" customHeight="1" x14ac:dyDescent="0.2"/>
    <row r="311" ht="26.25" customHeight="1" x14ac:dyDescent="0.2"/>
    <row r="312" ht="26.25" customHeight="1" x14ac:dyDescent="0.2"/>
    <row r="313" ht="26.25" customHeight="1" x14ac:dyDescent="0.2"/>
    <row r="314" ht="26.25" customHeight="1" x14ac:dyDescent="0.2"/>
    <row r="315" ht="26.25" customHeight="1" x14ac:dyDescent="0.2"/>
    <row r="316" ht="26.25" customHeight="1" x14ac:dyDescent="0.2"/>
    <row r="317" ht="26.25" customHeight="1" x14ac:dyDescent="0.2"/>
    <row r="318" ht="26.25" customHeight="1" x14ac:dyDescent="0.2"/>
    <row r="319" ht="26.25" customHeight="1" x14ac:dyDescent="0.2"/>
    <row r="320" ht="26.25" customHeight="1" x14ac:dyDescent="0.2"/>
    <row r="321" ht="26.25" customHeight="1" x14ac:dyDescent="0.2"/>
    <row r="322" ht="26.25" customHeight="1" x14ac:dyDescent="0.2"/>
    <row r="323" ht="26.25" customHeight="1" x14ac:dyDescent="0.2"/>
    <row r="324" ht="26.25" customHeight="1" x14ac:dyDescent="0.2"/>
    <row r="325" ht="26.25" customHeight="1" x14ac:dyDescent="0.2"/>
    <row r="326" ht="26.25" customHeight="1" x14ac:dyDescent="0.2"/>
    <row r="327" ht="26.25" customHeight="1" x14ac:dyDescent="0.2"/>
    <row r="328" ht="26.25" customHeight="1" x14ac:dyDescent="0.2"/>
    <row r="329" ht="26.25" customHeight="1" x14ac:dyDescent="0.2"/>
    <row r="330" ht="26.25" customHeight="1" x14ac:dyDescent="0.2"/>
    <row r="331" ht="26.25" customHeight="1" x14ac:dyDescent="0.2"/>
    <row r="332" ht="26.25" customHeight="1" x14ac:dyDescent="0.2"/>
    <row r="333" ht="26.25" customHeight="1" x14ac:dyDescent="0.2"/>
    <row r="334" ht="26.25" customHeight="1" x14ac:dyDescent="0.2"/>
    <row r="335" ht="26.25" customHeight="1" x14ac:dyDescent="0.2"/>
    <row r="336" ht="26.25" customHeight="1" x14ac:dyDescent="0.2"/>
    <row r="337" ht="26.25" customHeight="1" x14ac:dyDescent="0.2"/>
    <row r="338" ht="26.25" customHeight="1" x14ac:dyDescent="0.2"/>
    <row r="339" ht="26.25" customHeight="1" x14ac:dyDescent="0.2"/>
    <row r="340" ht="26.25" customHeight="1" x14ac:dyDescent="0.2"/>
    <row r="341" ht="26.25" customHeight="1" x14ac:dyDescent="0.2"/>
    <row r="342" ht="26.25" customHeight="1" x14ac:dyDescent="0.2"/>
    <row r="343" ht="26.25" customHeight="1" x14ac:dyDescent="0.2"/>
    <row r="344" ht="26.25" customHeight="1" x14ac:dyDescent="0.2"/>
    <row r="345" ht="26.25" customHeight="1" x14ac:dyDescent="0.2"/>
    <row r="346" ht="26.25" customHeight="1" x14ac:dyDescent="0.2"/>
    <row r="347" ht="26.25" customHeight="1" x14ac:dyDescent="0.2"/>
    <row r="348" ht="26.25" customHeight="1" x14ac:dyDescent="0.2"/>
    <row r="349" ht="26.25" customHeight="1" x14ac:dyDescent="0.2"/>
    <row r="350" ht="26.25" customHeight="1" x14ac:dyDescent="0.2"/>
    <row r="351" ht="26.25" customHeight="1" x14ac:dyDescent="0.2"/>
    <row r="352" ht="26.25" customHeight="1" x14ac:dyDescent="0.2"/>
    <row r="353" ht="26.25" customHeight="1" x14ac:dyDescent="0.2"/>
    <row r="354" ht="26.25" customHeight="1" x14ac:dyDescent="0.2"/>
    <row r="355" ht="26.25" customHeight="1" x14ac:dyDescent="0.2"/>
    <row r="356" ht="26.25" customHeight="1" x14ac:dyDescent="0.2"/>
    <row r="357" ht="26.25" customHeight="1" x14ac:dyDescent="0.2"/>
    <row r="358" ht="26.25" customHeight="1" x14ac:dyDescent="0.2"/>
    <row r="359" ht="26.25" customHeight="1" x14ac:dyDescent="0.2"/>
    <row r="360" ht="26.25" customHeight="1" x14ac:dyDescent="0.2"/>
    <row r="361" ht="26.25" customHeight="1" x14ac:dyDescent="0.2"/>
    <row r="362" ht="26.25" customHeight="1" x14ac:dyDescent="0.2"/>
    <row r="363" ht="26.25" customHeight="1" x14ac:dyDescent="0.2"/>
    <row r="364" ht="26.25" customHeight="1" x14ac:dyDescent="0.2"/>
    <row r="365" ht="26.25" customHeight="1" x14ac:dyDescent="0.2"/>
    <row r="366" ht="26.25" customHeight="1" x14ac:dyDescent="0.2"/>
    <row r="367" ht="26.25" customHeight="1" x14ac:dyDescent="0.2"/>
    <row r="368" ht="26.25" customHeight="1" x14ac:dyDescent="0.2"/>
    <row r="369" ht="26.25" customHeight="1" x14ac:dyDescent="0.2"/>
    <row r="370" ht="26.25" customHeight="1" x14ac:dyDescent="0.2"/>
    <row r="371" ht="26.25" customHeight="1" x14ac:dyDescent="0.2"/>
    <row r="372" ht="26.25" customHeight="1" x14ac:dyDescent="0.2"/>
    <row r="373" ht="26.25" customHeight="1" x14ac:dyDescent="0.2"/>
    <row r="374" ht="26.25" customHeight="1" x14ac:dyDescent="0.2"/>
    <row r="375" ht="26.25" customHeight="1" x14ac:dyDescent="0.2"/>
    <row r="376" ht="26.25" customHeight="1" x14ac:dyDescent="0.2"/>
    <row r="377" ht="26.25" customHeight="1" x14ac:dyDescent="0.2"/>
    <row r="378" ht="26.25" customHeight="1" x14ac:dyDescent="0.2"/>
    <row r="379" ht="26.25" customHeight="1" x14ac:dyDescent="0.2"/>
    <row r="380" ht="26.25" customHeight="1" x14ac:dyDescent="0.2"/>
    <row r="381" ht="26.25" customHeight="1" x14ac:dyDescent="0.2"/>
    <row r="382" ht="26.25" customHeight="1" x14ac:dyDescent="0.2"/>
    <row r="383" ht="26.25" customHeight="1" x14ac:dyDescent="0.2"/>
    <row r="384" ht="26.25" customHeight="1" x14ac:dyDescent="0.2"/>
    <row r="385" ht="26.25" customHeight="1" x14ac:dyDescent="0.2"/>
    <row r="386" ht="26.25" customHeight="1" x14ac:dyDescent="0.2"/>
    <row r="387" ht="26.25" customHeight="1" x14ac:dyDescent="0.2"/>
    <row r="388" ht="26.25" customHeight="1" x14ac:dyDescent="0.2"/>
    <row r="389" ht="26.25" customHeight="1" x14ac:dyDescent="0.2"/>
    <row r="390" ht="26.25" customHeight="1" x14ac:dyDescent="0.2"/>
    <row r="391" ht="26.25" customHeight="1" x14ac:dyDescent="0.2"/>
    <row r="392" ht="26.25" customHeight="1" x14ac:dyDescent="0.2"/>
    <row r="393" ht="26.25" customHeight="1" x14ac:dyDescent="0.2"/>
    <row r="394" ht="26.25" customHeight="1" x14ac:dyDescent="0.2"/>
    <row r="395" ht="26.25" customHeight="1" x14ac:dyDescent="0.2"/>
    <row r="396" ht="26.25" customHeight="1" x14ac:dyDescent="0.2"/>
    <row r="397" ht="26.25" customHeight="1" x14ac:dyDescent="0.2"/>
    <row r="398" ht="26.25" customHeight="1" x14ac:dyDescent="0.2"/>
    <row r="399" ht="26.25" customHeight="1" x14ac:dyDescent="0.2"/>
    <row r="400" ht="26.25" customHeight="1" x14ac:dyDescent="0.2"/>
    <row r="401" ht="26.25" customHeight="1" x14ac:dyDescent="0.2"/>
    <row r="402" ht="26.25" customHeight="1" x14ac:dyDescent="0.2"/>
    <row r="403" ht="26.25" customHeight="1" x14ac:dyDescent="0.2"/>
    <row r="404" ht="26.25" customHeight="1" x14ac:dyDescent="0.2"/>
    <row r="405" ht="26.25" customHeight="1" x14ac:dyDescent="0.2"/>
    <row r="406" ht="26.25" customHeight="1" x14ac:dyDescent="0.2"/>
    <row r="407" ht="26.25" customHeight="1" x14ac:dyDescent="0.2"/>
    <row r="408" ht="26.25" customHeight="1" x14ac:dyDescent="0.2"/>
    <row r="409" ht="26.25" customHeight="1" x14ac:dyDescent="0.2"/>
    <row r="410" ht="26.25" customHeight="1" x14ac:dyDescent="0.2"/>
    <row r="411" ht="26.25" customHeight="1" x14ac:dyDescent="0.2"/>
    <row r="412" ht="26.25" customHeight="1" x14ac:dyDescent="0.2"/>
    <row r="413" ht="26.25" customHeight="1" x14ac:dyDescent="0.2"/>
    <row r="414" ht="26.25" customHeight="1" x14ac:dyDescent="0.2"/>
    <row r="415" ht="26.25" customHeight="1" x14ac:dyDescent="0.2"/>
    <row r="416" ht="26.25" customHeight="1" x14ac:dyDescent="0.2"/>
    <row r="417" ht="26.25" customHeight="1" x14ac:dyDescent="0.2"/>
    <row r="418" ht="26.25" customHeight="1" x14ac:dyDescent="0.2"/>
    <row r="419" ht="26.25" customHeight="1" x14ac:dyDescent="0.2"/>
    <row r="420" ht="26.25" customHeight="1" x14ac:dyDescent="0.2"/>
    <row r="421" ht="26.25" customHeight="1" x14ac:dyDescent="0.2"/>
    <row r="422" ht="26.25" customHeight="1" x14ac:dyDescent="0.2"/>
    <row r="423" ht="26.25" customHeight="1" x14ac:dyDescent="0.2"/>
    <row r="424" ht="26.25" customHeight="1" x14ac:dyDescent="0.2"/>
    <row r="425" ht="26.25" customHeight="1" x14ac:dyDescent="0.2"/>
    <row r="426" ht="26.25" customHeight="1" x14ac:dyDescent="0.2"/>
    <row r="427" ht="26.25" customHeight="1" x14ac:dyDescent="0.2"/>
    <row r="428" ht="26.25" customHeight="1" x14ac:dyDescent="0.2"/>
    <row r="429" ht="26.25" customHeight="1" x14ac:dyDescent="0.2"/>
    <row r="430" ht="26.25" customHeight="1" x14ac:dyDescent="0.2"/>
    <row r="431" ht="26.25" customHeight="1" x14ac:dyDescent="0.2"/>
    <row r="432" ht="26.25" customHeight="1" x14ac:dyDescent="0.2"/>
    <row r="433" ht="26.25" customHeight="1" x14ac:dyDescent="0.2"/>
    <row r="434" ht="26.25" customHeight="1" x14ac:dyDescent="0.2"/>
    <row r="435" ht="26.25" customHeight="1" x14ac:dyDescent="0.2"/>
    <row r="436" ht="26.25" customHeight="1" x14ac:dyDescent="0.2"/>
    <row r="437" ht="26.25" customHeight="1" x14ac:dyDescent="0.2"/>
    <row r="438" ht="26.25" customHeight="1" x14ac:dyDescent="0.2"/>
    <row r="439" ht="26.25" customHeight="1" x14ac:dyDescent="0.2"/>
    <row r="440" ht="26.25" customHeight="1" x14ac:dyDescent="0.2"/>
    <row r="441" ht="26.25" customHeight="1" x14ac:dyDescent="0.2"/>
    <row r="442" ht="26.25" customHeight="1" x14ac:dyDescent="0.2"/>
    <row r="443" ht="26.25" customHeight="1" x14ac:dyDescent="0.2"/>
    <row r="444" ht="26.25" customHeight="1" x14ac:dyDescent="0.2"/>
    <row r="445" ht="26.25" customHeight="1" x14ac:dyDescent="0.2"/>
    <row r="446" ht="26.25" customHeight="1" x14ac:dyDescent="0.2"/>
    <row r="447" ht="26.25" customHeight="1" x14ac:dyDescent="0.2"/>
    <row r="448" ht="26.25" customHeight="1" x14ac:dyDescent="0.2"/>
    <row r="449" ht="26.25" customHeight="1" x14ac:dyDescent="0.2"/>
    <row r="450" ht="26.25" customHeight="1" x14ac:dyDescent="0.2"/>
    <row r="451" ht="26.25" customHeight="1" x14ac:dyDescent="0.2"/>
    <row r="452" ht="26.25" customHeight="1" x14ac:dyDescent="0.2"/>
    <row r="453" ht="26.25" customHeight="1" x14ac:dyDescent="0.2"/>
    <row r="454" ht="26.25" customHeight="1" x14ac:dyDescent="0.2"/>
    <row r="455" ht="26.25" customHeight="1" x14ac:dyDescent="0.2"/>
    <row r="456" ht="26.25" customHeight="1" x14ac:dyDescent="0.2"/>
    <row r="457" ht="26.25" customHeight="1" x14ac:dyDescent="0.2"/>
    <row r="458" ht="26.25" customHeight="1" x14ac:dyDescent="0.2"/>
    <row r="459" ht="26.25" customHeight="1" x14ac:dyDescent="0.2"/>
    <row r="460" ht="26.25" customHeight="1" x14ac:dyDescent="0.2"/>
    <row r="461" ht="26.25" customHeight="1" x14ac:dyDescent="0.2"/>
    <row r="462" ht="26.25" customHeight="1" x14ac:dyDescent="0.2"/>
    <row r="463" ht="26.25" customHeight="1" x14ac:dyDescent="0.2"/>
    <row r="464" ht="26.25" customHeight="1" x14ac:dyDescent="0.2"/>
    <row r="465" ht="26.25" customHeight="1" x14ac:dyDescent="0.2"/>
    <row r="466" ht="26.25" customHeight="1" x14ac:dyDescent="0.2"/>
    <row r="467" ht="26.25" customHeight="1" x14ac:dyDescent="0.2"/>
    <row r="468" ht="26.25" customHeight="1" x14ac:dyDescent="0.2"/>
    <row r="469" ht="26.25" customHeight="1" x14ac:dyDescent="0.2"/>
    <row r="470" ht="26.25" customHeight="1" x14ac:dyDescent="0.2"/>
    <row r="471" ht="26.25" customHeight="1" x14ac:dyDescent="0.2"/>
    <row r="472" ht="26.25" customHeight="1" x14ac:dyDescent="0.2"/>
    <row r="473" ht="26.25" customHeight="1" x14ac:dyDescent="0.2"/>
    <row r="474" ht="26.25" customHeight="1" x14ac:dyDescent="0.2"/>
    <row r="475" ht="26.25" customHeight="1" x14ac:dyDescent="0.2"/>
    <row r="476" ht="26.25" customHeight="1" x14ac:dyDescent="0.2"/>
    <row r="477" ht="26.25" customHeight="1" x14ac:dyDescent="0.2"/>
    <row r="478" ht="26.25" customHeight="1" x14ac:dyDescent="0.2"/>
    <row r="479" ht="26.25" customHeight="1" x14ac:dyDescent="0.2"/>
    <row r="480" ht="26.25" customHeight="1" x14ac:dyDescent="0.2"/>
    <row r="481" ht="26.25" customHeight="1" x14ac:dyDescent="0.2"/>
    <row r="482" ht="26.25" customHeight="1" x14ac:dyDescent="0.2"/>
    <row r="483" ht="26.25" customHeight="1" x14ac:dyDescent="0.2"/>
    <row r="484" ht="26.25" customHeight="1" x14ac:dyDescent="0.2"/>
    <row r="485" ht="26.25" customHeight="1" x14ac:dyDescent="0.2"/>
    <row r="486" ht="26.25" customHeight="1" x14ac:dyDescent="0.2"/>
    <row r="487" ht="26.25" customHeight="1" x14ac:dyDescent="0.2"/>
    <row r="488" ht="26.25" customHeight="1" x14ac:dyDescent="0.2"/>
    <row r="489" ht="26.25" customHeight="1" x14ac:dyDescent="0.2"/>
    <row r="490" ht="26.25" customHeight="1" x14ac:dyDescent="0.2"/>
    <row r="491" ht="26.25" customHeight="1" x14ac:dyDescent="0.2"/>
    <row r="492" ht="26.25" customHeight="1" x14ac:dyDescent="0.2"/>
    <row r="493" ht="26.25" customHeight="1" x14ac:dyDescent="0.2"/>
    <row r="494" ht="26.25" customHeight="1" x14ac:dyDescent="0.2"/>
    <row r="495" ht="26.25" customHeight="1" x14ac:dyDescent="0.2"/>
    <row r="496" ht="26.25" customHeight="1" x14ac:dyDescent="0.2"/>
    <row r="497" ht="26.25" customHeight="1" x14ac:dyDescent="0.2"/>
    <row r="498" ht="26.25" customHeight="1" x14ac:dyDescent="0.2"/>
    <row r="499" ht="26.25" customHeight="1" x14ac:dyDescent="0.2"/>
    <row r="500" ht="26.25" customHeight="1" x14ac:dyDescent="0.2"/>
    <row r="501" ht="26.25" customHeight="1" x14ac:dyDescent="0.2"/>
    <row r="502" ht="26.25" customHeight="1" x14ac:dyDescent="0.2"/>
    <row r="503" ht="26.25" customHeight="1" x14ac:dyDescent="0.2"/>
    <row r="504" ht="26.25" customHeight="1" x14ac:dyDescent="0.2"/>
    <row r="505" ht="26.25" customHeight="1" x14ac:dyDescent="0.2"/>
    <row r="506" ht="26.25" customHeight="1" x14ac:dyDescent="0.2"/>
    <row r="507" ht="26.25" customHeight="1" x14ac:dyDescent="0.2"/>
    <row r="508" ht="26.25" customHeight="1" x14ac:dyDescent="0.2"/>
    <row r="509" ht="26.25" customHeight="1" x14ac:dyDescent="0.2"/>
    <row r="510" ht="26.25" customHeight="1" x14ac:dyDescent="0.2"/>
    <row r="511" ht="26.25" customHeight="1" x14ac:dyDescent="0.2"/>
    <row r="512" ht="26.25" customHeight="1" x14ac:dyDescent="0.2"/>
    <row r="513" ht="26.25" customHeight="1" x14ac:dyDescent="0.2"/>
    <row r="514" ht="26.25" customHeight="1" x14ac:dyDescent="0.2"/>
    <row r="515" ht="26.25" customHeight="1" x14ac:dyDescent="0.2"/>
    <row r="516" ht="26.25" customHeight="1" x14ac:dyDescent="0.2"/>
    <row r="517" ht="26.25" customHeight="1" x14ac:dyDescent="0.2"/>
    <row r="518" ht="26.25" customHeight="1" x14ac:dyDescent="0.2"/>
    <row r="519" ht="26.25" customHeight="1" x14ac:dyDescent="0.2"/>
    <row r="520" ht="26.25" customHeight="1" x14ac:dyDescent="0.2"/>
    <row r="521" ht="26.25" customHeight="1" x14ac:dyDescent="0.2"/>
    <row r="522" ht="26.25" customHeight="1" x14ac:dyDescent="0.2"/>
    <row r="523" ht="26.25" customHeight="1" x14ac:dyDescent="0.2"/>
    <row r="524" ht="26.25" customHeight="1" x14ac:dyDescent="0.2"/>
    <row r="525" ht="26.25" customHeight="1" x14ac:dyDescent="0.2"/>
    <row r="526" ht="26.25" customHeight="1" x14ac:dyDescent="0.2"/>
    <row r="527" ht="26.25" customHeight="1" x14ac:dyDescent="0.2"/>
    <row r="528" ht="26.25" customHeight="1" x14ac:dyDescent="0.2"/>
    <row r="529" ht="26.25" customHeight="1" x14ac:dyDescent="0.2"/>
    <row r="530" ht="26.25" customHeight="1" x14ac:dyDescent="0.2"/>
    <row r="531" ht="26.25" customHeight="1" x14ac:dyDescent="0.2"/>
    <row r="532" ht="26.25" customHeight="1" x14ac:dyDescent="0.2"/>
    <row r="533" ht="26.25" customHeight="1" x14ac:dyDescent="0.2"/>
    <row r="534" ht="26.25" customHeight="1" x14ac:dyDescent="0.2"/>
    <row r="535" ht="26.25" customHeight="1" x14ac:dyDescent="0.2"/>
    <row r="536" ht="26.25" customHeight="1" x14ac:dyDescent="0.2"/>
    <row r="537" ht="26.25" customHeight="1" x14ac:dyDescent="0.2"/>
    <row r="538" ht="26.25" customHeight="1" x14ac:dyDescent="0.2"/>
    <row r="539" ht="26.25" customHeight="1" x14ac:dyDescent="0.2"/>
    <row r="540" ht="26.25" customHeight="1" x14ac:dyDescent="0.2"/>
    <row r="541" ht="26.25" customHeight="1" x14ac:dyDescent="0.2"/>
    <row r="542" ht="26.25" customHeight="1" x14ac:dyDescent="0.2"/>
    <row r="543" ht="26.25" customHeight="1" x14ac:dyDescent="0.2"/>
    <row r="544" ht="26.25" customHeight="1" x14ac:dyDescent="0.2"/>
    <row r="545" ht="26.25" customHeight="1" x14ac:dyDescent="0.2"/>
    <row r="546" ht="26.25" customHeight="1" x14ac:dyDescent="0.2"/>
    <row r="547" ht="26.25" customHeight="1" x14ac:dyDescent="0.2"/>
    <row r="548" ht="26.25" customHeight="1" x14ac:dyDescent="0.2"/>
    <row r="549" ht="26.25" customHeight="1" x14ac:dyDescent="0.2"/>
    <row r="550" ht="26.25" customHeight="1" x14ac:dyDescent="0.2"/>
    <row r="551" ht="26.25" customHeight="1" x14ac:dyDescent="0.2"/>
    <row r="552" ht="26.25" customHeight="1" x14ac:dyDescent="0.2"/>
    <row r="553" ht="26.25" customHeight="1" x14ac:dyDescent="0.2"/>
    <row r="554" ht="26.25" customHeight="1" x14ac:dyDescent="0.2"/>
    <row r="555" ht="26.25" customHeight="1" x14ac:dyDescent="0.2"/>
    <row r="556" ht="26.25" customHeight="1" x14ac:dyDescent="0.2"/>
    <row r="557" ht="26.25" customHeight="1" x14ac:dyDescent="0.2"/>
    <row r="558" ht="26.25" customHeight="1" x14ac:dyDescent="0.2"/>
    <row r="559" ht="26.25" customHeight="1" x14ac:dyDescent="0.2"/>
    <row r="560" ht="26.25" customHeight="1" x14ac:dyDescent="0.2"/>
    <row r="561" ht="26.25" customHeight="1" x14ac:dyDescent="0.2"/>
    <row r="562" ht="26.25" customHeight="1" x14ac:dyDescent="0.2"/>
    <row r="563" ht="26.25" customHeight="1" x14ac:dyDescent="0.2"/>
    <row r="564" ht="26.25" customHeight="1" x14ac:dyDescent="0.2"/>
    <row r="565" ht="26.25" customHeight="1" x14ac:dyDescent="0.2"/>
    <row r="566" ht="26.25" customHeight="1" x14ac:dyDescent="0.2"/>
    <row r="567" ht="26.25" customHeight="1" x14ac:dyDescent="0.2"/>
    <row r="568" ht="26.25" customHeight="1" x14ac:dyDescent="0.2"/>
    <row r="569" ht="26.25" customHeight="1" x14ac:dyDescent="0.2"/>
    <row r="570" ht="26.25" customHeight="1" x14ac:dyDescent="0.2"/>
    <row r="571" ht="26.25" customHeight="1" x14ac:dyDescent="0.2"/>
    <row r="572" ht="26.25" customHeight="1" x14ac:dyDescent="0.2"/>
    <row r="573" ht="26.25" customHeight="1" x14ac:dyDescent="0.2"/>
    <row r="574" ht="26.25" customHeight="1" x14ac:dyDescent="0.2"/>
    <row r="575" ht="26.25" customHeight="1" x14ac:dyDescent="0.2"/>
    <row r="576" ht="26.25" customHeight="1" x14ac:dyDescent="0.2"/>
    <row r="577" ht="26.25" customHeight="1" x14ac:dyDescent="0.2"/>
    <row r="578" ht="26.25" customHeight="1" x14ac:dyDescent="0.2"/>
    <row r="579" ht="26.25" customHeight="1" x14ac:dyDescent="0.2"/>
    <row r="580" ht="26.25" customHeight="1" x14ac:dyDescent="0.2"/>
    <row r="581" ht="26.25" customHeight="1" x14ac:dyDescent="0.2"/>
    <row r="582" ht="26.25" customHeight="1" x14ac:dyDescent="0.2"/>
    <row r="583" ht="26.25" customHeight="1" x14ac:dyDescent="0.2"/>
    <row r="584" ht="26.25" customHeight="1" x14ac:dyDescent="0.2"/>
    <row r="585" ht="26.25" customHeight="1" x14ac:dyDescent="0.2"/>
    <row r="586" ht="26.25" customHeight="1" x14ac:dyDescent="0.2"/>
    <row r="587" ht="26.25" customHeight="1" x14ac:dyDescent="0.2"/>
    <row r="588" ht="26.25" customHeight="1" x14ac:dyDescent="0.2"/>
    <row r="589" ht="26.25" customHeight="1" x14ac:dyDescent="0.2"/>
    <row r="590" ht="26.25" customHeight="1" x14ac:dyDescent="0.2"/>
    <row r="591" ht="26.25" customHeight="1" x14ac:dyDescent="0.2"/>
    <row r="592" ht="26.25" customHeight="1" x14ac:dyDescent="0.2"/>
    <row r="593" ht="26.25" customHeight="1" x14ac:dyDescent="0.2"/>
    <row r="594" ht="26.25" customHeight="1" x14ac:dyDescent="0.2"/>
    <row r="595" ht="26.25" customHeight="1" x14ac:dyDescent="0.2"/>
    <row r="596" ht="26.25" customHeight="1" x14ac:dyDescent="0.2"/>
    <row r="597" ht="26.25" customHeight="1" x14ac:dyDescent="0.2"/>
    <row r="598" ht="26.25" customHeight="1" x14ac:dyDescent="0.2"/>
    <row r="599" ht="26.25" customHeight="1" x14ac:dyDescent="0.2"/>
    <row r="600" ht="26.25" customHeight="1" x14ac:dyDescent="0.2"/>
    <row r="601" ht="26.25" customHeight="1" x14ac:dyDescent="0.2"/>
    <row r="602" ht="26.25" customHeight="1" x14ac:dyDescent="0.2"/>
    <row r="603" ht="26.25" customHeight="1" x14ac:dyDescent="0.2"/>
    <row r="604" ht="26.25" customHeight="1" x14ac:dyDescent="0.2"/>
    <row r="605" ht="26.25" customHeight="1" x14ac:dyDescent="0.2"/>
    <row r="606" ht="26.25" customHeight="1" x14ac:dyDescent="0.2"/>
    <row r="607" ht="26.25" customHeight="1" x14ac:dyDescent="0.2"/>
    <row r="608" ht="26.25" customHeight="1" x14ac:dyDescent="0.2"/>
    <row r="609" ht="26.25" customHeight="1" x14ac:dyDescent="0.2"/>
    <row r="610" ht="26.25" customHeight="1" x14ac:dyDescent="0.2"/>
    <row r="611" ht="26.25" customHeight="1" x14ac:dyDescent="0.2"/>
    <row r="612" ht="26.25" customHeight="1" x14ac:dyDescent="0.2"/>
    <row r="613" ht="26.25" customHeight="1" x14ac:dyDescent="0.2"/>
    <row r="614" ht="26.25" customHeight="1" x14ac:dyDescent="0.2"/>
    <row r="615" ht="26.25" customHeight="1" x14ac:dyDescent="0.2"/>
    <row r="616" ht="26.25" customHeight="1" x14ac:dyDescent="0.2"/>
    <row r="617" ht="26.25" customHeight="1" x14ac:dyDescent="0.2"/>
    <row r="618" ht="26.25" customHeight="1" x14ac:dyDescent="0.2"/>
    <row r="619" ht="26.25" customHeight="1" x14ac:dyDescent="0.2"/>
    <row r="620" ht="26.25" customHeight="1" x14ac:dyDescent="0.2"/>
    <row r="621" ht="26.25" customHeight="1" x14ac:dyDescent="0.2"/>
    <row r="622" ht="26.25" customHeight="1" x14ac:dyDescent="0.2"/>
    <row r="623" ht="26.25" customHeight="1" x14ac:dyDescent="0.2"/>
    <row r="624" ht="26.25" customHeight="1" x14ac:dyDescent="0.2"/>
    <row r="625" ht="26.25" customHeight="1" x14ac:dyDescent="0.2"/>
    <row r="626" ht="26.25" customHeight="1" x14ac:dyDescent="0.2"/>
    <row r="627" ht="26.25" customHeight="1" x14ac:dyDescent="0.2"/>
    <row r="628" ht="26.25" customHeight="1" x14ac:dyDescent="0.2"/>
    <row r="629" ht="26.25" customHeight="1" x14ac:dyDescent="0.2"/>
    <row r="630" ht="26.25" customHeight="1" x14ac:dyDescent="0.2"/>
    <row r="631" ht="26.25" customHeight="1" x14ac:dyDescent="0.2"/>
    <row r="632" ht="26.25" customHeight="1" x14ac:dyDescent="0.2"/>
    <row r="633" ht="26.25" customHeight="1" x14ac:dyDescent="0.2"/>
    <row r="634" ht="26.25" customHeight="1" x14ac:dyDescent="0.2"/>
    <row r="635" ht="26.25" customHeight="1" x14ac:dyDescent="0.2"/>
    <row r="636" ht="26.25" customHeight="1" x14ac:dyDescent="0.2"/>
    <row r="637" ht="26.25" customHeight="1" x14ac:dyDescent="0.2"/>
    <row r="638" ht="26.25" customHeight="1" x14ac:dyDescent="0.2"/>
    <row r="639" ht="26.25" customHeight="1" x14ac:dyDescent="0.2"/>
    <row r="640" ht="26.25" customHeight="1" x14ac:dyDescent="0.2"/>
    <row r="641" ht="26.25" customHeight="1" x14ac:dyDescent="0.2"/>
    <row r="642" ht="26.25" customHeight="1" x14ac:dyDescent="0.2"/>
    <row r="643" ht="26.25" customHeight="1" x14ac:dyDescent="0.2"/>
    <row r="644" ht="26.25" customHeight="1" x14ac:dyDescent="0.2"/>
    <row r="645" ht="26.25" customHeight="1" x14ac:dyDescent="0.2"/>
    <row r="646" ht="26.25" customHeight="1" x14ac:dyDescent="0.2"/>
    <row r="647" ht="26.25" customHeight="1" x14ac:dyDescent="0.2"/>
    <row r="648" ht="26.25" customHeight="1" x14ac:dyDescent="0.2"/>
    <row r="649" ht="26.25" customHeight="1" x14ac:dyDescent="0.2"/>
    <row r="650" ht="26.25" customHeight="1" x14ac:dyDescent="0.2"/>
    <row r="651" ht="26.25" customHeight="1" x14ac:dyDescent="0.2"/>
    <row r="652" ht="26.25" customHeight="1" x14ac:dyDescent="0.2"/>
    <row r="653" ht="26.25" customHeight="1" x14ac:dyDescent="0.2"/>
    <row r="654" ht="26.25" customHeight="1" x14ac:dyDescent="0.2"/>
    <row r="655" ht="26.25" customHeight="1" x14ac:dyDescent="0.2"/>
    <row r="656" ht="26.25" customHeight="1" x14ac:dyDescent="0.2"/>
    <row r="657" ht="26.25" customHeight="1" x14ac:dyDescent="0.2"/>
    <row r="658" ht="26.25" customHeight="1" x14ac:dyDescent="0.2"/>
    <row r="659" ht="26.25" customHeight="1" x14ac:dyDescent="0.2"/>
    <row r="660" ht="26.25" customHeight="1" x14ac:dyDescent="0.2"/>
    <row r="661" ht="26.25" customHeight="1" x14ac:dyDescent="0.2"/>
    <row r="662" ht="26.25" customHeight="1" x14ac:dyDescent="0.2"/>
    <row r="663" ht="26.25" customHeight="1" x14ac:dyDescent="0.2"/>
    <row r="664" ht="26.25" customHeight="1" x14ac:dyDescent="0.2"/>
    <row r="665" ht="26.25" customHeight="1" x14ac:dyDescent="0.2"/>
    <row r="666" ht="26.25" customHeight="1" x14ac:dyDescent="0.2"/>
    <row r="667" ht="26.25" customHeight="1" x14ac:dyDescent="0.2"/>
    <row r="668" ht="26.25" customHeight="1" x14ac:dyDescent="0.2"/>
    <row r="669" ht="26.25" customHeight="1" x14ac:dyDescent="0.2"/>
    <row r="670" ht="26.25" customHeight="1" x14ac:dyDescent="0.2"/>
    <row r="671" ht="26.25" customHeight="1" x14ac:dyDescent="0.2"/>
    <row r="672" ht="26.25" customHeight="1" x14ac:dyDescent="0.2"/>
    <row r="673" ht="26.25" customHeight="1" x14ac:dyDescent="0.2"/>
    <row r="674" ht="26.25" customHeight="1" x14ac:dyDescent="0.2"/>
    <row r="675" ht="26.25" customHeight="1" x14ac:dyDescent="0.2"/>
    <row r="676" ht="26.25" customHeight="1" x14ac:dyDescent="0.2"/>
    <row r="677" ht="26.25" customHeight="1" x14ac:dyDescent="0.2"/>
    <row r="678" ht="26.25" customHeight="1" x14ac:dyDescent="0.2"/>
    <row r="679" ht="26.25" customHeight="1" x14ac:dyDescent="0.2"/>
    <row r="680" ht="26.25" customHeight="1" x14ac:dyDescent="0.2"/>
    <row r="681" ht="26.25" customHeight="1" x14ac:dyDescent="0.2"/>
    <row r="682" ht="26.25" customHeight="1" x14ac:dyDescent="0.2"/>
    <row r="683" ht="26.25" customHeight="1" x14ac:dyDescent="0.2"/>
    <row r="684" ht="26.25" customHeight="1" x14ac:dyDescent="0.2"/>
    <row r="685" ht="26.25" customHeight="1" x14ac:dyDescent="0.2"/>
    <row r="686" ht="26.25" customHeight="1" x14ac:dyDescent="0.2"/>
    <row r="687" ht="26.25" customHeight="1" x14ac:dyDescent="0.2"/>
    <row r="688" ht="26.25" customHeight="1" x14ac:dyDescent="0.2"/>
    <row r="689" ht="26.25" customHeight="1" x14ac:dyDescent="0.2"/>
    <row r="690" ht="26.25" customHeight="1" x14ac:dyDescent="0.2"/>
    <row r="691" ht="26.25" customHeight="1" x14ac:dyDescent="0.2"/>
    <row r="692" ht="26.25" customHeight="1" x14ac:dyDescent="0.2"/>
    <row r="693" ht="26.25" customHeight="1" x14ac:dyDescent="0.2"/>
    <row r="694" ht="26.25" customHeight="1" x14ac:dyDescent="0.2"/>
    <row r="695" ht="26.25" customHeight="1" x14ac:dyDescent="0.2"/>
    <row r="696" ht="26.25" customHeight="1" x14ac:dyDescent="0.2"/>
    <row r="697" ht="26.25" customHeight="1" x14ac:dyDescent="0.2"/>
    <row r="698" ht="26.25" customHeight="1" x14ac:dyDescent="0.2"/>
    <row r="699" ht="26.25" customHeight="1" x14ac:dyDescent="0.2"/>
    <row r="700" ht="26.25" customHeight="1" x14ac:dyDescent="0.2"/>
    <row r="701" ht="26.25" customHeight="1" x14ac:dyDescent="0.2"/>
    <row r="702" ht="26.25" customHeight="1" x14ac:dyDescent="0.2"/>
    <row r="703" ht="26.25" customHeight="1" x14ac:dyDescent="0.2"/>
    <row r="704" ht="26.25" customHeight="1" x14ac:dyDescent="0.2"/>
    <row r="705" ht="26.25" customHeight="1" x14ac:dyDescent="0.2"/>
    <row r="706" ht="26.25" customHeight="1" x14ac:dyDescent="0.2"/>
    <row r="707" ht="26.25" customHeight="1" x14ac:dyDescent="0.2"/>
    <row r="708" ht="26.25" customHeight="1" x14ac:dyDescent="0.2"/>
    <row r="709" ht="26.25" customHeight="1" x14ac:dyDescent="0.2"/>
    <row r="710" ht="26.25" customHeight="1" x14ac:dyDescent="0.2"/>
    <row r="711" ht="26.25" customHeight="1" x14ac:dyDescent="0.2"/>
    <row r="712" ht="26.25" customHeight="1" x14ac:dyDescent="0.2"/>
    <row r="713" ht="26.25" customHeight="1" x14ac:dyDescent="0.2"/>
    <row r="714" ht="26.25" customHeight="1" x14ac:dyDescent="0.2"/>
    <row r="715" ht="26.25" customHeight="1" x14ac:dyDescent="0.2"/>
    <row r="716" ht="26.25" customHeight="1" x14ac:dyDescent="0.2"/>
    <row r="717" ht="26.25" customHeight="1" x14ac:dyDescent="0.2"/>
    <row r="718" ht="26.25" customHeight="1" x14ac:dyDescent="0.2"/>
    <row r="719" ht="26.25" customHeight="1" x14ac:dyDescent="0.2"/>
    <row r="720" ht="26.25" customHeight="1" x14ac:dyDescent="0.2"/>
    <row r="721" ht="26.25" customHeight="1" x14ac:dyDescent="0.2"/>
    <row r="722" ht="26.25" customHeight="1" x14ac:dyDescent="0.2"/>
    <row r="723" ht="26.25" customHeight="1" x14ac:dyDescent="0.2"/>
    <row r="724" ht="26.25" customHeight="1" x14ac:dyDescent="0.2"/>
    <row r="725" ht="26.25" customHeight="1" x14ac:dyDescent="0.2"/>
    <row r="726" ht="26.25" customHeight="1" x14ac:dyDescent="0.2"/>
    <row r="727" ht="26.25" customHeight="1" x14ac:dyDescent="0.2"/>
    <row r="728" ht="26.25" customHeight="1" x14ac:dyDescent="0.2"/>
    <row r="729" ht="26.25" customHeight="1" x14ac:dyDescent="0.2"/>
    <row r="730" ht="26.25" customHeight="1" x14ac:dyDescent="0.2"/>
    <row r="731" ht="26.25" customHeight="1" x14ac:dyDescent="0.2"/>
    <row r="732" ht="26.25" customHeight="1" x14ac:dyDescent="0.2"/>
    <row r="733" ht="26.25" customHeight="1" x14ac:dyDescent="0.2"/>
    <row r="734" ht="26.25" customHeight="1" x14ac:dyDescent="0.2"/>
    <row r="735" ht="26.25" customHeight="1" x14ac:dyDescent="0.2"/>
    <row r="736" ht="26.25" customHeight="1" x14ac:dyDescent="0.2"/>
    <row r="737" ht="26.25" customHeight="1" x14ac:dyDescent="0.2"/>
    <row r="738" ht="26.25" customHeight="1" x14ac:dyDescent="0.2"/>
    <row r="739" ht="26.25" customHeight="1" x14ac:dyDescent="0.2"/>
    <row r="740" ht="26.25" customHeight="1" x14ac:dyDescent="0.2"/>
    <row r="741" ht="26.25" customHeight="1" x14ac:dyDescent="0.2"/>
    <row r="742" ht="26.25" customHeight="1" x14ac:dyDescent="0.2"/>
    <row r="743" ht="26.25" customHeight="1" x14ac:dyDescent="0.2"/>
    <row r="744" ht="26.25" customHeight="1" x14ac:dyDescent="0.2"/>
    <row r="745" ht="26.25" customHeight="1" x14ac:dyDescent="0.2"/>
    <row r="746" ht="26.25" customHeight="1" x14ac:dyDescent="0.2"/>
    <row r="747" ht="26.25" customHeight="1" x14ac:dyDescent="0.2"/>
    <row r="748" ht="26.25" customHeight="1" x14ac:dyDescent="0.2"/>
    <row r="749" ht="26.25" customHeight="1" x14ac:dyDescent="0.2"/>
    <row r="750" ht="26.25" customHeight="1" x14ac:dyDescent="0.2"/>
    <row r="751" ht="26.25" customHeight="1" x14ac:dyDescent="0.2"/>
    <row r="752" ht="26.25" customHeight="1" x14ac:dyDescent="0.2"/>
    <row r="753" ht="26.25" customHeight="1" x14ac:dyDescent="0.2"/>
    <row r="754" ht="26.25" customHeight="1" x14ac:dyDescent="0.2"/>
    <row r="755" ht="26.25" customHeight="1" x14ac:dyDescent="0.2"/>
    <row r="756" ht="26.25" customHeight="1" x14ac:dyDescent="0.2"/>
    <row r="757" ht="26.25" customHeight="1" x14ac:dyDescent="0.2"/>
    <row r="758" ht="26.25" customHeight="1" x14ac:dyDescent="0.2"/>
    <row r="759" ht="26.25" customHeight="1" x14ac:dyDescent="0.2"/>
    <row r="760" ht="26.25" customHeight="1" x14ac:dyDescent="0.2"/>
    <row r="761" ht="26.25" customHeight="1" x14ac:dyDescent="0.2"/>
    <row r="762" ht="26.25" customHeight="1" x14ac:dyDescent="0.2"/>
    <row r="763" ht="26.25" customHeight="1" x14ac:dyDescent="0.2"/>
    <row r="764" ht="26.25" customHeight="1" x14ac:dyDescent="0.2"/>
    <row r="765" ht="26.25" customHeight="1" x14ac:dyDescent="0.2"/>
    <row r="766" ht="26.25" customHeight="1" x14ac:dyDescent="0.2"/>
    <row r="767" ht="26.25" customHeight="1" x14ac:dyDescent="0.2"/>
    <row r="768" ht="26.25" customHeight="1" x14ac:dyDescent="0.2"/>
    <row r="769" ht="26.25" customHeight="1" x14ac:dyDescent="0.2"/>
    <row r="770" ht="26.25" customHeight="1" x14ac:dyDescent="0.2"/>
    <row r="771" ht="26.25" customHeight="1" x14ac:dyDescent="0.2"/>
    <row r="772" ht="26.25" customHeight="1" x14ac:dyDescent="0.2"/>
    <row r="773" ht="26.25" customHeight="1" x14ac:dyDescent="0.2"/>
    <row r="774" ht="26.25" customHeight="1" x14ac:dyDescent="0.2"/>
    <row r="775" ht="26.25" customHeight="1" x14ac:dyDescent="0.2"/>
    <row r="776" ht="26.25" customHeight="1" x14ac:dyDescent="0.2"/>
    <row r="777" ht="26.25" customHeight="1" x14ac:dyDescent="0.2"/>
    <row r="778" ht="26.25" customHeight="1" x14ac:dyDescent="0.2"/>
    <row r="779" ht="26.25" customHeight="1" x14ac:dyDescent="0.2"/>
    <row r="780" ht="26.25" customHeight="1" x14ac:dyDescent="0.2"/>
    <row r="781" ht="26.25" customHeight="1" x14ac:dyDescent="0.2"/>
    <row r="782" ht="26.25" customHeight="1" x14ac:dyDescent="0.2"/>
    <row r="783" ht="26.25" customHeight="1" x14ac:dyDescent="0.2"/>
    <row r="784" ht="26.25" customHeight="1" x14ac:dyDescent="0.2"/>
    <row r="785" ht="26.25" customHeight="1" x14ac:dyDescent="0.2"/>
    <row r="786" ht="26.25" customHeight="1" x14ac:dyDescent="0.2"/>
    <row r="787" ht="26.25" customHeight="1" x14ac:dyDescent="0.2"/>
    <row r="788" ht="26.25" customHeight="1" x14ac:dyDescent="0.2"/>
    <row r="789" ht="26.25" customHeight="1" x14ac:dyDescent="0.2"/>
    <row r="790" ht="26.25" customHeight="1" x14ac:dyDescent="0.2"/>
    <row r="791" ht="26.25" customHeight="1" x14ac:dyDescent="0.2"/>
    <row r="792" ht="26.25" customHeight="1" x14ac:dyDescent="0.2"/>
    <row r="793" ht="26.25" customHeight="1" x14ac:dyDescent="0.2"/>
    <row r="794" ht="26.25" customHeight="1" x14ac:dyDescent="0.2"/>
    <row r="795" ht="26.25" customHeight="1" x14ac:dyDescent="0.2"/>
    <row r="796" ht="26.25" customHeight="1" x14ac:dyDescent="0.2"/>
    <row r="797" ht="26.25" customHeight="1" x14ac:dyDescent="0.2"/>
    <row r="798" ht="26.25" customHeight="1" x14ac:dyDescent="0.2"/>
    <row r="799" ht="26.25" customHeight="1" x14ac:dyDescent="0.2"/>
    <row r="800" ht="26.25" customHeight="1" x14ac:dyDescent="0.2"/>
    <row r="801" ht="26.25" customHeight="1" x14ac:dyDescent="0.2"/>
    <row r="802" ht="26.25" customHeight="1" x14ac:dyDescent="0.2"/>
    <row r="803" ht="26.25" customHeight="1" x14ac:dyDescent="0.2"/>
    <row r="804" ht="26.25" customHeight="1" x14ac:dyDescent="0.2"/>
    <row r="805" ht="26.25" customHeight="1" x14ac:dyDescent="0.2"/>
    <row r="806" ht="26.25" customHeight="1" x14ac:dyDescent="0.2"/>
    <row r="807" ht="26.25" customHeight="1" x14ac:dyDescent="0.2"/>
    <row r="808" ht="26.25" customHeight="1" x14ac:dyDescent="0.2"/>
    <row r="809" ht="26.25" customHeight="1" x14ac:dyDescent="0.2"/>
    <row r="810" ht="26.25" customHeight="1" x14ac:dyDescent="0.2"/>
    <row r="811" ht="26.25" customHeight="1" x14ac:dyDescent="0.2"/>
    <row r="812" ht="26.25" customHeight="1" x14ac:dyDescent="0.2"/>
    <row r="813" ht="26.25" customHeight="1" x14ac:dyDescent="0.2"/>
    <row r="814" ht="26.25" customHeight="1" x14ac:dyDescent="0.2"/>
    <row r="815" ht="26.25" customHeight="1" x14ac:dyDescent="0.2"/>
    <row r="816" ht="26.25" customHeight="1" x14ac:dyDescent="0.2"/>
    <row r="817" ht="26.25" customHeight="1" x14ac:dyDescent="0.2"/>
    <row r="818" ht="26.25" customHeight="1" x14ac:dyDescent="0.2"/>
    <row r="819" ht="26.25" customHeight="1" x14ac:dyDescent="0.2"/>
    <row r="820" ht="26.25" customHeight="1" x14ac:dyDescent="0.2"/>
    <row r="821" ht="26.25" customHeight="1" x14ac:dyDescent="0.2"/>
    <row r="822" ht="26.25" customHeight="1" x14ac:dyDescent="0.2"/>
    <row r="823" ht="26.25" customHeight="1" x14ac:dyDescent="0.2"/>
    <row r="824" ht="26.25" customHeight="1" x14ac:dyDescent="0.2"/>
    <row r="825" ht="26.25" customHeight="1" x14ac:dyDescent="0.2"/>
    <row r="826" ht="26.25" customHeight="1" x14ac:dyDescent="0.2"/>
    <row r="827" ht="26.25" customHeight="1" x14ac:dyDescent="0.2"/>
    <row r="828" ht="26.25" customHeight="1" x14ac:dyDescent="0.2"/>
    <row r="829" ht="26.25" customHeight="1" x14ac:dyDescent="0.2"/>
    <row r="830" ht="26.25" customHeight="1" x14ac:dyDescent="0.2"/>
    <row r="831" ht="26.25" customHeight="1" x14ac:dyDescent="0.2"/>
    <row r="832" ht="26.25" customHeight="1" x14ac:dyDescent="0.2"/>
    <row r="833" ht="26.25" customHeight="1" x14ac:dyDescent="0.2"/>
    <row r="834" ht="26.25" customHeight="1" x14ac:dyDescent="0.2"/>
    <row r="835" ht="26.25" customHeight="1" x14ac:dyDescent="0.2"/>
    <row r="836" ht="26.25" customHeight="1" x14ac:dyDescent="0.2"/>
    <row r="837" ht="26.25" customHeight="1" x14ac:dyDescent="0.2"/>
    <row r="838" ht="26.25" customHeight="1" x14ac:dyDescent="0.2"/>
    <row r="839" ht="26.25" customHeight="1" x14ac:dyDescent="0.2"/>
    <row r="840" ht="26.25" customHeight="1" x14ac:dyDescent="0.2"/>
    <row r="841" ht="26.25" customHeight="1" x14ac:dyDescent="0.2"/>
    <row r="842" ht="26.25" customHeight="1" x14ac:dyDescent="0.2"/>
    <row r="843" ht="26.25" customHeight="1" x14ac:dyDescent="0.2"/>
    <row r="844" ht="26.25" customHeight="1" x14ac:dyDescent="0.2"/>
    <row r="845" ht="26.25" customHeight="1" x14ac:dyDescent="0.2"/>
    <row r="846" ht="26.25" customHeight="1" x14ac:dyDescent="0.2"/>
    <row r="847" ht="26.25" customHeight="1" x14ac:dyDescent="0.2"/>
    <row r="848" ht="26.25" customHeight="1" x14ac:dyDescent="0.2"/>
    <row r="849" ht="26.25" customHeight="1" x14ac:dyDescent="0.2"/>
    <row r="850" ht="26.25" customHeight="1" x14ac:dyDescent="0.2"/>
    <row r="851" ht="26.25" customHeight="1" x14ac:dyDescent="0.2"/>
    <row r="852" ht="26.25" customHeight="1" x14ac:dyDescent="0.2"/>
    <row r="853" ht="26.25" customHeight="1" x14ac:dyDescent="0.2"/>
    <row r="854" ht="26.25" customHeight="1" x14ac:dyDescent="0.2"/>
    <row r="855" ht="26.25" customHeight="1" x14ac:dyDescent="0.2"/>
    <row r="856" ht="26.25" customHeight="1" x14ac:dyDescent="0.2"/>
    <row r="857" ht="26.25" customHeight="1" x14ac:dyDescent="0.2"/>
    <row r="858" ht="26.25" customHeight="1" x14ac:dyDescent="0.2"/>
    <row r="859" ht="26.25" customHeight="1" x14ac:dyDescent="0.2"/>
    <row r="860" ht="26.25" customHeight="1" x14ac:dyDescent="0.2"/>
    <row r="861" ht="26.25" customHeight="1" x14ac:dyDescent="0.2"/>
    <row r="862" ht="26.25" customHeight="1" x14ac:dyDescent="0.2"/>
    <row r="863" ht="26.25" customHeight="1" x14ac:dyDescent="0.2"/>
    <row r="864" ht="26.25" customHeight="1" x14ac:dyDescent="0.2"/>
    <row r="865" ht="26.25" customHeight="1" x14ac:dyDescent="0.2"/>
    <row r="866" ht="26.25" customHeight="1" x14ac:dyDescent="0.2"/>
    <row r="867" ht="26.25" customHeight="1" x14ac:dyDescent="0.2"/>
    <row r="868" ht="26.25" customHeight="1" x14ac:dyDescent="0.2"/>
    <row r="869" ht="26.25" customHeight="1" x14ac:dyDescent="0.2"/>
    <row r="870" ht="26.25" customHeight="1" x14ac:dyDescent="0.2"/>
    <row r="871" ht="26.25" customHeight="1" x14ac:dyDescent="0.2"/>
    <row r="872" ht="26.25" customHeight="1" x14ac:dyDescent="0.2"/>
    <row r="873" ht="26.25" customHeight="1" x14ac:dyDescent="0.2"/>
    <row r="874" ht="26.25" customHeight="1" x14ac:dyDescent="0.2"/>
    <row r="875" ht="26.25" customHeight="1" x14ac:dyDescent="0.2"/>
    <row r="876" ht="26.25" customHeight="1" x14ac:dyDescent="0.2"/>
    <row r="877" ht="26.25" customHeight="1" x14ac:dyDescent="0.2"/>
    <row r="878" ht="26.25" customHeight="1" x14ac:dyDescent="0.2"/>
    <row r="879" ht="26.25" customHeight="1" x14ac:dyDescent="0.2"/>
    <row r="880" ht="26.25" customHeight="1" x14ac:dyDescent="0.2"/>
    <row r="881" ht="26.25" customHeight="1" x14ac:dyDescent="0.2"/>
    <row r="882" ht="26.25" customHeight="1" x14ac:dyDescent="0.2"/>
    <row r="883" ht="26.25" customHeight="1" x14ac:dyDescent="0.2"/>
    <row r="884" ht="26.25" customHeight="1" x14ac:dyDescent="0.2"/>
    <row r="885" ht="26.25" customHeight="1" x14ac:dyDescent="0.2"/>
    <row r="886" ht="26.25" customHeight="1" x14ac:dyDescent="0.2"/>
    <row r="887" ht="26.25" customHeight="1" x14ac:dyDescent="0.2"/>
    <row r="888" ht="26.25" customHeight="1" x14ac:dyDescent="0.2"/>
    <row r="889" ht="26.25" customHeight="1" x14ac:dyDescent="0.2"/>
    <row r="890" ht="26.25" customHeight="1" x14ac:dyDescent="0.2"/>
    <row r="891" ht="26.25" customHeight="1" x14ac:dyDescent="0.2"/>
    <row r="892" ht="26.25" customHeight="1" x14ac:dyDescent="0.2"/>
    <row r="893" ht="26.25" customHeight="1" x14ac:dyDescent="0.2"/>
    <row r="894" ht="26.25" customHeight="1" x14ac:dyDescent="0.2"/>
    <row r="895" ht="26.25" customHeight="1" x14ac:dyDescent="0.2"/>
    <row r="896" ht="26.25" customHeight="1" x14ac:dyDescent="0.2"/>
    <row r="897" ht="26.25" customHeight="1" x14ac:dyDescent="0.2"/>
    <row r="898" ht="26.25" customHeight="1" x14ac:dyDescent="0.2"/>
    <row r="899" ht="26.25" customHeight="1" x14ac:dyDescent="0.2"/>
    <row r="900" ht="26.25" customHeight="1" x14ac:dyDescent="0.2"/>
    <row r="901" ht="26.25" customHeight="1" x14ac:dyDescent="0.2"/>
    <row r="902" ht="26.25" customHeight="1" x14ac:dyDescent="0.2"/>
    <row r="903" ht="26.25" customHeight="1" x14ac:dyDescent="0.2"/>
    <row r="904" ht="26.25" customHeight="1" x14ac:dyDescent="0.2"/>
    <row r="905" ht="26.25" customHeight="1" x14ac:dyDescent="0.2"/>
    <row r="906" ht="26.25" customHeight="1" x14ac:dyDescent="0.2"/>
    <row r="907" ht="26.25" customHeight="1" x14ac:dyDescent="0.2"/>
    <row r="908" ht="26.25" customHeight="1" x14ac:dyDescent="0.2"/>
    <row r="909" ht="26.25" customHeight="1" x14ac:dyDescent="0.2"/>
    <row r="910" ht="26.25" customHeight="1" x14ac:dyDescent="0.2"/>
    <row r="911" ht="26.25" customHeight="1" x14ac:dyDescent="0.2"/>
    <row r="912" ht="26.25" customHeight="1" x14ac:dyDescent="0.2"/>
    <row r="913" ht="26.25" customHeight="1" x14ac:dyDescent="0.2"/>
    <row r="914" ht="26.25" customHeight="1" x14ac:dyDescent="0.2"/>
    <row r="915" ht="26.25" customHeight="1" x14ac:dyDescent="0.2"/>
    <row r="916" ht="26.25" customHeight="1" x14ac:dyDescent="0.2"/>
    <row r="917" ht="26.25" customHeight="1" x14ac:dyDescent="0.2"/>
    <row r="918" ht="26.25" customHeight="1" x14ac:dyDescent="0.2"/>
    <row r="919" ht="26.25" customHeight="1" x14ac:dyDescent="0.2"/>
    <row r="920" ht="26.25" customHeight="1" x14ac:dyDescent="0.2"/>
    <row r="921" ht="26.25" customHeight="1" x14ac:dyDescent="0.2"/>
    <row r="922" ht="26.25" customHeight="1" x14ac:dyDescent="0.2"/>
    <row r="923" ht="26.25" customHeight="1" x14ac:dyDescent="0.2"/>
    <row r="924" ht="26.25" customHeight="1" x14ac:dyDescent="0.2"/>
    <row r="925" ht="26.25" customHeight="1" x14ac:dyDescent="0.2"/>
    <row r="926" ht="26.25" customHeight="1" x14ac:dyDescent="0.2"/>
    <row r="927" ht="26.25" customHeight="1" x14ac:dyDescent="0.2"/>
    <row r="928" ht="26.25" customHeight="1" x14ac:dyDescent="0.2"/>
    <row r="929" ht="26.25" customHeight="1" x14ac:dyDescent="0.2"/>
    <row r="930" ht="26.25" customHeight="1" x14ac:dyDescent="0.2"/>
    <row r="931" ht="26.25" customHeight="1" x14ac:dyDescent="0.2"/>
    <row r="932" ht="26.25" customHeight="1" x14ac:dyDescent="0.2"/>
    <row r="933" ht="26.25" customHeight="1" x14ac:dyDescent="0.2"/>
    <row r="934" ht="26.25" customHeight="1" x14ac:dyDescent="0.2"/>
    <row r="935" ht="26.25" customHeight="1" x14ac:dyDescent="0.2"/>
    <row r="936" ht="26.25" customHeight="1" x14ac:dyDescent="0.2"/>
    <row r="937" ht="26.25" customHeight="1" x14ac:dyDescent="0.2"/>
    <row r="938" ht="26.25" customHeight="1" x14ac:dyDescent="0.2"/>
    <row r="939" ht="26.25" customHeight="1" x14ac:dyDescent="0.2"/>
    <row r="940" ht="26.25" customHeight="1" x14ac:dyDescent="0.2"/>
    <row r="941" ht="26.25" customHeight="1" x14ac:dyDescent="0.2"/>
    <row r="942" ht="26.25" customHeight="1" x14ac:dyDescent="0.2"/>
    <row r="943" ht="26.25" customHeight="1" x14ac:dyDescent="0.2"/>
    <row r="944" ht="26.25" customHeight="1" x14ac:dyDescent="0.2"/>
    <row r="945" ht="26.25" customHeight="1" x14ac:dyDescent="0.2"/>
    <row r="946" ht="26.25" customHeight="1" x14ac:dyDescent="0.2"/>
    <row r="947" ht="26.25" customHeight="1" x14ac:dyDescent="0.2"/>
    <row r="948" ht="26.25" customHeight="1" x14ac:dyDescent="0.2"/>
    <row r="949" ht="26.25" customHeight="1" x14ac:dyDescent="0.2"/>
    <row r="950" ht="26.25" customHeight="1" x14ac:dyDescent="0.2"/>
    <row r="951" ht="26.25" customHeight="1" x14ac:dyDescent="0.2"/>
    <row r="952" ht="26.25" customHeight="1" x14ac:dyDescent="0.2"/>
    <row r="953" ht="26.25" customHeight="1" x14ac:dyDescent="0.2"/>
    <row r="954" ht="26.25" customHeight="1" x14ac:dyDescent="0.2"/>
    <row r="955" ht="26.25" customHeight="1" x14ac:dyDescent="0.2"/>
    <row r="956" ht="26.25" customHeight="1" x14ac:dyDescent="0.2"/>
    <row r="957" ht="26.25" customHeight="1" x14ac:dyDescent="0.2"/>
    <row r="958" ht="26.25" customHeight="1" x14ac:dyDescent="0.2"/>
    <row r="959" ht="26.25" customHeight="1" x14ac:dyDescent="0.2"/>
    <row r="960" ht="26.25" customHeight="1" x14ac:dyDescent="0.2"/>
    <row r="961" ht="26.25" customHeight="1" x14ac:dyDescent="0.2"/>
    <row r="962" ht="26.25" customHeight="1" x14ac:dyDescent="0.2"/>
    <row r="963" ht="26.25" customHeight="1" x14ac:dyDescent="0.2"/>
    <row r="964" ht="26.25" customHeight="1" x14ac:dyDescent="0.2"/>
    <row r="965" ht="26.25" customHeight="1" x14ac:dyDescent="0.2"/>
    <row r="966" ht="26.25" customHeight="1" x14ac:dyDescent="0.2"/>
    <row r="967" ht="26.25" customHeight="1" x14ac:dyDescent="0.2"/>
    <row r="968" ht="26.25" customHeight="1" x14ac:dyDescent="0.2"/>
    <row r="969" ht="26.25" customHeight="1" x14ac:dyDescent="0.2"/>
    <row r="970" ht="26.25" customHeight="1" x14ac:dyDescent="0.2"/>
    <row r="971" ht="26.25" customHeight="1" x14ac:dyDescent="0.2"/>
    <row r="972" ht="26.25" customHeight="1" x14ac:dyDescent="0.2"/>
    <row r="973" ht="26.25" customHeight="1" x14ac:dyDescent="0.2"/>
    <row r="974" ht="26.25" customHeight="1" x14ac:dyDescent="0.2"/>
    <row r="975" ht="26.25" customHeight="1" x14ac:dyDescent="0.2"/>
    <row r="976" ht="26.25" customHeight="1" x14ac:dyDescent="0.2"/>
    <row r="977" ht="26.25" customHeight="1" x14ac:dyDescent="0.2"/>
    <row r="978" ht="26.25" customHeight="1" x14ac:dyDescent="0.2"/>
    <row r="979" ht="26.25" customHeight="1" x14ac:dyDescent="0.2"/>
    <row r="980" ht="26.25" customHeight="1" x14ac:dyDescent="0.2"/>
    <row r="981" ht="26.25" customHeight="1" x14ac:dyDescent="0.2"/>
    <row r="982" ht="26.25" customHeight="1" x14ac:dyDescent="0.2"/>
    <row r="983" ht="26.25" customHeight="1" x14ac:dyDescent="0.2"/>
    <row r="984" ht="26.25" customHeight="1" x14ac:dyDescent="0.2"/>
    <row r="985" ht="26.25" customHeight="1" x14ac:dyDescent="0.2"/>
    <row r="986" ht="26.25" customHeight="1" x14ac:dyDescent="0.2"/>
    <row r="987" ht="26.25" customHeight="1" x14ac:dyDescent="0.2"/>
    <row r="988" ht="26.25" customHeight="1" x14ac:dyDescent="0.2"/>
    <row r="989" ht="26.25" customHeight="1" x14ac:dyDescent="0.2"/>
    <row r="990" ht="26.25" customHeight="1" x14ac:dyDescent="0.2"/>
    <row r="991" ht="26.25" customHeight="1" x14ac:dyDescent="0.2"/>
    <row r="992" ht="26.25" customHeight="1" x14ac:dyDescent="0.2"/>
    <row r="993" ht="26.25" customHeight="1" x14ac:dyDescent="0.2"/>
    <row r="994" ht="26.25" customHeight="1" x14ac:dyDescent="0.2"/>
    <row r="995" ht="26.25" customHeight="1" x14ac:dyDescent="0.2"/>
    <row r="996" ht="26.25" customHeight="1" x14ac:dyDescent="0.2"/>
    <row r="997" ht="26.25" customHeight="1" x14ac:dyDescent="0.2"/>
    <row r="998" ht="26.25" customHeight="1" x14ac:dyDescent="0.2"/>
    <row r="999" ht="26.25" customHeight="1" x14ac:dyDescent="0.2"/>
    <row r="1000" ht="26.25" customHeight="1" x14ac:dyDescent="0.2"/>
    <row r="1001" ht="26.25" customHeight="1" x14ac:dyDescent="0.2"/>
    <row r="1002" ht="26.25" customHeight="1" x14ac:dyDescent="0.2"/>
    <row r="1003" ht="26.25" customHeight="1" x14ac:dyDescent="0.2"/>
    <row r="1004" ht="26.25" customHeight="1" x14ac:dyDescent="0.2"/>
    <row r="1005" ht="26.25" customHeight="1" x14ac:dyDescent="0.2"/>
    <row r="1006" ht="26.25" customHeight="1" x14ac:dyDescent="0.2"/>
    <row r="1007" ht="26.25" customHeight="1" x14ac:dyDescent="0.2"/>
    <row r="1008" ht="26.25" customHeight="1" x14ac:dyDescent="0.2"/>
    <row r="1009" ht="26.25" customHeight="1" x14ac:dyDescent="0.2"/>
    <row r="1010" ht="26.25" customHeight="1" x14ac:dyDescent="0.2"/>
    <row r="1011" ht="26.25" customHeight="1" x14ac:dyDescent="0.2"/>
    <row r="1012" ht="26.25" customHeight="1" x14ac:dyDescent="0.2"/>
    <row r="1013" ht="26.25" customHeight="1" x14ac:dyDescent="0.2"/>
    <row r="1014" ht="26.25" customHeight="1" x14ac:dyDescent="0.2"/>
    <row r="1015" ht="26.25" customHeight="1" x14ac:dyDescent="0.2"/>
    <row r="1016" ht="26.25" customHeight="1" x14ac:dyDescent="0.2"/>
    <row r="1017" ht="26.25" customHeight="1" x14ac:dyDescent="0.2"/>
    <row r="1018" ht="26.25" customHeight="1" x14ac:dyDescent="0.2"/>
    <row r="1019" ht="26.25" customHeight="1" x14ac:dyDescent="0.2"/>
    <row r="1020" ht="26.25" customHeight="1" x14ac:dyDescent="0.2"/>
    <row r="1021" ht="26.25" customHeight="1" x14ac:dyDescent="0.2"/>
    <row r="1022" ht="26.25" customHeight="1" x14ac:dyDescent="0.2"/>
    <row r="1023" ht="26.25" customHeight="1" x14ac:dyDescent="0.2"/>
    <row r="1024" ht="26.25" customHeight="1" x14ac:dyDescent="0.2"/>
    <row r="1025" ht="26.25" customHeight="1" x14ac:dyDescent="0.2"/>
    <row r="1026" ht="26.25" customHeight="1" x14ac:dyDescent="0.2"/>
    <row r="1027" ht="26.25" customHeight="1" x14ac:dyDescent="0.2"/>
    <row r="1028" ht="26.25" customHeight="1" x14ac:dyDescent="0.2"/>
    <row r="1029" ht="26.25" customHeight="1" x14ac:dyDescent="0.2"/>
    <row r="1030" ht="26.25" customHeight="1" x14ac:dyDescent="0.2"/>
    <row r="1031" ht="26.25" customHeight="1" x14ac:dyDescent="0.2"/>
    <row r="1032" ht="26.25" customHeight="1" x14ac:dyDescent="0.2"/>
    <row r="1033" ht="26.25" customHeight="1" x14ac:dyDescent="0.2"/>
    <row r="1034" ht="26.25" customHeight="1" x14ac:dyDescent="0.2"/>
    <row r="1035" ht="26.25" customHeight="1" x14ac:dyDescent="0.2"/>
    <row r="1036" ht="26.25" customHeight="1" x14ac:dyDescent="0.2"/>
    <row r="1037" ht="26.25" customHeight="1" x14ac:dyDescent="0.2"/>
    <row r="1038" ht="26.25" customHeight="1" x14ac:dyDescent="0.2"/>
    <row r="1039" ht="26.25" customHeight="1" x14ac:dyDescent="0.2"/>
    <row r="1040" ht="26.25" customHeight="1" x14ac:dyDescent="0.2"/>
    <row r="1041" ht="26.25" customHeight="1" x14ac:dyDescent="0.2"/>
    <row r="1042" ht="26.25" customHeight="1" x14ac:dyDescent="0.2"/>
    <row r="1043" ht="26.25" customHeight="1" x14ac:dyDescent="0.2"/>
    <row r="1044" ht="26.25" customHeight="1" x14ac:dyDescent="0.2"/>
    <row r="1045" ht="26.25" customHeight="1" x14ac:dyDescent="0.2"/>
    <row r="1046" ht="26.25" customHeight="1" x14ac:dyDescent="0.2"/>
    <row r="1047" ht="26.25" customHeight="1" x14ac:dyDescent="0.2"/>
    <row r="1048" ht="26.25" customHeight="1" x14ac:dyDescent="0.2"/>
    <row r="1049" ht="26.25" customHeight="1" x14ac:dyDescent="0.2"/>
    <row r="1050" ht="26.25" customHeight="1" x14ac:dyDescent="0.2"/>
    <row r="1051" ht="26.25" customHeight="1" x14ac:dyDescent="0.2"/>
    <row r="1052" ht="26.25" customHeight="1" x14ac:dyDescent="0.2"/>
    <row r="1053" ht="26.25" customHeight="1" x14ac:dyDescent="0.2"/>
    <row r="1054" ht="26.25" customHeight="1" x14ac:dyDescent="0.2"/>
    <row r="1055" ht="26.25" customHeight="1" x14ac:dyDescent="0.2"/>
    <row r="1056" ht="26.25" customHeight="1" x14ac:dyDescent="0.2"/>
    <row r="1057" ht="26.25" customHeight="1" x14ac:dyDescent="0.2"/>
    <row r="1058" ht="26.25" customHeight="1" x14ac:dyDescent="0.2"/>
    <row r="1059" ht="26.25" customHeight="1" x14ac:dyDescent="0.2"/>
    <row r="1060" ht="26.25" customHeight="1" x14ac:dyDescent="0.2"/>
    <row r="1061" ht="26.25" customHeight="1" x14ac:dyDescent="0.2"/>
    <row r="1062" ht="26.25" customHeight="1" x14ac:dyDescent="0.2"/>
    <row r="1063" ht="26.25" customHeight="1" x14ac:dyDescent="0.2"/>
    <row r="1064" ht="26.25" customHeight="1" x14ac:dyDescent="0.2"/>
    <row r="1065" ht="26.25" customHeight="1" x14ac:dyDescent="0.2"/>
    <row r="1066" ht="26.25" customHeight="1" x14ac:dyDescent="0.2"/>
    <row r="1067" ht="26.25" customHeight="1" x14ac:dyDescent="0.2"/>
    <row r="1068" ht="26.25" customHeight="1" x14ac:dyDescent="0.2"/>
    <row r="1069" ht="26.25" customHeight="1" x14ac:dyDescent="0.2"/>
    <row r="1070" ht="26.25" customHeight="1" x14ac:dyDescent="0.2"/>
    <row r="1071" ht="26.25" customHeight="1" x14ac:dyDescent="0.2"/>
    <row r="1072" ht="26.25" customHeight="1" x14ac:dyDescent="0.2"/>
    <row r="1073" ht="26.25" customHeight="1" x14ac:dyDescent="0.2"/>
    <row r="1074" ht="26.25" customHeight="1" x14ac:dyDescent="0.2"/>
    <row r="1075" ht="26.25" customHeight="1" x14ac:dyDescent="0.2"/>
    <row r="1076" ht="26.25" customHeight="1" x14ac:dyDescent="0.2"/>
    <row r="1077" ht="26.25" customHeight="1" x14ac:dyDescent="0.2"/>
    <row r="1078" ht="26.25" customHeight="1" x14ac:dyDescent="0.2"/>
    <row r="1079" ht="26.25" customHeight="1" x14ac:dyDescent="0.2"/>
    <row r="1080" ht="26.25" customHeight="1" x14ac:dyDescent="0.2"/>
    <row r="1081" ht="26.25" customHeight="1" x14ac:dyDescent="0.2"/>
    <row r="1082" ht="26.25" customHeight="1" x14ac:dyDescent="0.2"/>
    <row r="1083" ht="26.25" customHeight="1" x14ac:dyDescent="0.2"/>
    <row r="1084" ht="26.25" customHeight="1" x14ac:dyDescent="0.2"/>
    <row r="1085" ht="26.25" customHeight="1" x14ac:dyDescent="0.2"/>
    <row r="1086" ht="26.25" customHeight="1" x14ac:dyDescent="0.2"/>
    <row r="1087" ht="26.25" customHeight="1" x14ac:dyDescent="0.2"/>
    <row r="1088" ht="26.25" customHeight="1" x14ac:dyDescent="0.2"/>
    <row r="1089" ht="26.25" customHeight="1" x14ac:dyDescent="0.2"/>
    <row r="1090" ht="26.25" customHeight="1" x14ac:dyDescent="0.2"/>
    <row r="1091" ht="26.25" customHeight="1" x14ac:dyDescent="0.2"/>
    <row r="1092" ht="26.25" customHeight="1" x14ac:dyDescent="0.2"/>
    <row r="1093" ht="26.25" customHeight="1" x14ac:dyDescent="0.2"/>
    <row r="1094" ht="26.25" customHeight="1" x14ac:dyDescent="0.2"/>
    <row r="1095" ht="26.25" customHeight="1" x14ac:dyDescent="0.2"/>
    <row r="1096" ht="26.25" customHeight="1" x14ac:dyDescent="0.2"/>
    <row r="1097" ht="26.25" customHeight="1" x14ac:dyDescent="0.2"/>
    <row r="1098" ht="26.25" customHeight="1" x14ac:dyDescent="0.2"/>
    <row r="1099" ht="26.25" customHeight="1" x14ac:dyDescent="0.2"/>
    <row r="1100" ht="26.25" customHeight="1" x14ac:dyDescent="0.2"/>
    <row r="1101" ht="26.25" customHeight="1" x14ac:dyDescent="0.2"/>
    <row r="1102" ht="26.25" customHeight="1" x14ac:dyDescent="0.2"/>
    <row r="1103" ht="26.25" customHeight="1" x14ac:dyDescent="0.2"/>
    <row r="1104" ht="26.25" customHeight="1" x14ac:dyDescent="0.2"/>
    <row r="1105" ht="26.25" customHeight="1" x14ac:dyDescent="0.2"/>
    <row r="1106" ht="26.25" customHeight="1" x14ac:dyDescent="0.2"/>
    <row r="1107" ht="26.25" customHeight="1" x14ac:dyDescent="0.2"/>
    <row r="1108" ht="26.25" customHeight="1" x14ac:dyDescent="0.2"/>
    <row r="1109" ht="26.25" customHeight="1" x14ac:dyDescent="0.2"/>
    <row r="1110" ht="26.25" customHeight="1" x14ac:dyDescent="0.2"/>
    <row r="1111" ht="26.25" customHeight="1" x14ac:dyDescent="0.2"/>
    <row r="1112" ht="26.25" customHeight="1" x14ac:dyDescent="0.2"/>
    <row r="1113" ht="26.25" customHeight="1" x14ac:dyDescent="0.2"/>
    <row r="1114" ht="26.25" customHeight="1" x14ac:dyDescent="0.2"/>
    <row r="1115" ht="26.25" customHeight="1" x14ac:dyDescent="0.2"/>
    <row r="1116" ht="26.25" customHeight="1" x14ac:dyDescent="0.2"/>
    <row r="1117" ht="26.25" customHeight="1" x14ac:dyDescent="0.2"/>
    <row r="1118" ht="26.25" customHeight="1" x14ac:dyDescent="0.2"/>
    <row r="1119" ht="26.25" customHeight="1" x14ac:dyDescent="0.2"/>
    <row r="1120" ht="26.25" customHeight="1" x14ac:dyDescent="0.2"/>
    <row r="1121" ht="26.25" customHeight="1" x14ac:dyDescent="0.2"/>
    <row r="1122" ht="26.25" customHeight="1" x14ac:dyDescent="0.2"/>
    <row r="1123" ht="26.25" customHeight="1" x14ac:dyDescent="0.2"/>
    <row r="1124" ht="26.25" customHeight="1" x14ac:dyDescent="0.2"/>
    <row r="1125" ht="26.25" customHeight="1" x14ac:dyDescent="0.2"/>
    <row r="1126" ht="26.25" customHeight="1" x14ac:dyDescent="0.2"/>
    <row r="1127" ht="26.25" customHeight="1" x14ac:dyDescent="0.2"/>
    <row r="1128" ht="26.25" customHeight="1" x14ac:dyDescent="0.2"/>
    <row r="1129" ht="26.25" customHeight="1" x14ac:dyDescent="0.2"/>
    <row r="1130" ht="26.25" customHeight="1" x14ac:dyDescent="0.2"/>
    <row r="1131" ht="26.25" customHeight="1" x14ac:dyDescent="0.2"/>
    <row r="1132" ht="26.25" customHeight="1" x14ac:dyDescent="0.2"/>
    <row r="1133" ht="26.25" customHeight="1" x14ac:dyDescent="0.2"/>
    <row r="1134" ht="26.25" customHeight="1" x14ac:dyDescent="0.2"/>
    <row r="1135" ht="26.25" customHeight="1" x14ac:dyDescent="0.2"/>
    <row r="1136" ht="26.25" customHeight="1" x14ac:dyDescent="0.2"/>
    <row r="1137" ht="26.25" customHeight="1" x14ac:dyDescent="0.2"/>
    <row r="1138" ht="26.25" customHeight="1" x14ac:dyDescent="0.2"/>
    <row r="1139" ht="26.25" customHeight="1" x14ac:dyDescent="0.2"/>
    <row r="1140" ht="26.25" customHeight="1" x14ac:dyDescent="0.2"/>
    <row r="1141" ht="26.25" customHeight="1" x14ac:dyDescent="0.2"/>
    <row r="1142" ht="26.25" customHeight="1" x14ac:dyDescent="0.2"/>
    <row r="1143" ht="26.25" customHeight="1" x14ac:dyDescent="0.2"/>
    <row r="1144" ht="26.25" customHeight="1" x14ac:dyDescent="0.2"/>
    <row r="1145" ht="26.25" customHeight="1" x14ac:dyDescent="0.2"/>
    <row r="1146" ht="26.25" customHeight="1" x14ac:dyDescent="0.2"/>
    <row r="1147" ht="26.25" customHeight="1" x14ac:dyDescent="0.2"/>
    <row r="1148" ht="26.25" customHeight="1" x14ac:dyDescent="0.2"/>
    <row r="1149" ht="26.25" customHeight="1" x14ac:dyDescent="0.2"/>
    <row r="1150" ht="26.25" customHeight="1" x14ac:dyDescent="0.2"/>
    <row r="1151" ht="26.25" customHeight="1" x14ac:dyDescent="0.2"/>
    <row r="1152" ht="26.25" customHeight="1" x14ac:dyDescent="0.2"/>
    <row r="1153" ht="26.25" customHeight="1" x14ac:dyDescent="0.2"/>
    <row r="1154" ht="26.25" customHeight="1" x14ac:dyDescent="0.2"/>
    <row r="1155" ht="26.25" customHeight="1" x14ac:dyDescent="0.2"/>
    <row r="1156" ht="26.25" customHeight="1" x14ac:dyDescent="0.2"/>
    <row r="1157" ht="26.25" customHeight="1" x14ac:dyDescent="0.2"/>
    <row r="1158" ht="26.25" customHeight="1" x14ac:dyDescent="0.2"/>
    <row r="1159" ht="26.25" customHeight="1" x14ac:dyDescent="0.2"/>
    <row r="1160" ht="26.25" customHeight="1" x14ac:dyDescent="0.2"/>
    <row r="1161" ht="26.25" customHeight="1" x14ac:dyDescent="0.2"/>
    <row r="1162" ht="26.25" customHeight="1" x14ac:dyDescent="0.2"/>
    <row r="1163" ht="26.25" customHeight="1" x14ac:dyDescent="0.2"/>
    <row r="1164" ht="26.25" customHeight="1" x14ac:dyDescent="0.2"/>
    <row r="1165" ht="26.25" customHeight="1" x14ac:dyDescent="0.2"/>
    <row r="1166" ht="26.25" customHeight="1" x14ac:dyDescent="0.2"/>
    <row r="1167" ht="26.25" customHeight="1" x14ac:dyDescent="0.2"/>
    <row r="1168" ht="26.25" customHeight="1" x14ac:dyDescent="0.2"/>
    <row r="1169" ht="26.25" customHeight="1" x14ac:dyDescent="0.2"/>
    <row r="1170" ht="26.25" customHeight="1" x14ac:dyDescent="0.2"/>
    <row r="1171" ht="26.25" customHeight="1" x14ac:dyDescent="0.2"/>
    <row r="1172" ht="26.25" customHeight="1" x14ac:dyDescent="0.2"/>
    <row r="1173" ht="26.25" customHeight="1" x14ac:dyDescent="0.2"/>
    <row r="1174" ht="26.25" customHeight="1" x14ac:dyDescent="0.2"/>
    <row r="1175" ht="26.25" customHeight="1" x14ac:dyDescent="0.2"/>
    <row r="1176" ht="26.25" customHeight="1" x14ac:dyDescent="0.2"/>
    <row r="1177" ht="26.25" customHeight="1" x14ac:dyDescent="0.2"/>
    <row r="1178" ht="26.25" customHeight="1" x14ac:dyDescent="0.2"/>
    <row r="1179" ht="26.25" customHeight="1" x14ac:dyDescent="0.2"/>
    <row r="1180" ht="26.25" customHeight="1" x14ac:dyDescent="0.2"/>
    <row r="1181" ht="26.25" customHeight="1" x14ac:dyDescent="0.2"/>
    <row r="1182" ht="26.25" customHeight="1" x14ac:dyDescent="0.2"/>
    <row r="1183" ht="26.25" customHeight="1" x14ac:dyDescent="0.2"/>
    <row r="1184" ht="26.25" customHeight="1" x14ac:dyDescent="0.2"/>
    <row r="1185" ht="26.25" customHeight="1" x14ac:dyDescent="0.2"/>
    <row r="1186" ht="26.25" customHeight="1" x14ac:dyDescent="0.2"/>
    <row r="1187" ht="26.25" customHeight="1" x14ac:dyDescent="0.2"/>
    <row r="1188" ht="26.25" customHeight="1" x14ac:dyDescent="0.2"/>
    <row r="1189" ht="26.25" customHeight="1" x14ac:dyDescent="0.2"/>
    <row r="1190" ht="26.25" customHeight="1" x14ac:dyDescent="0.2"/>
    <row r="1191" ht="26.25" customHeight="1" x14ac:dyDescent="0.2"/>
    <row r="1192" ht="26.25" customHeight="1" x14ac:dyDescent="0.2"/>
    <row r="1193" ht="26.25" customHeight="1" x14ac:dyDescent="0.2"/>
    <row r="1194" ht="26.25" customHeight="1" x14ac:dyDescent="0.2"/>
    <row r="1195" ht="26.25" customHeight="1" x14ac:dyDescent="0.2"/>
    <row r="1196" ht="26.25" customHeight="1" x14ac:dyDescent="0.2"/>
    <row r="1197" ht="26.25" customHeight="1" x14ac:dyDescent="0.2"/>
    <row r="1198" ht="26.25" customHeight="1" x14ac:dyDescent="0.2"/>
    <row r="1199" ht="26.25" customHeight="1" x14ac:dyDescent="0.2"/>
    <row r="1200" ht="26.25" customHeight="1" x14ac:dyDescent="0.2"/>
    <row r="1201" ht="26.25" customHeight="1" x14ac:dyDescent="0.2"/>
    <row r="1202" ht="26.25" customHeight="1" x14ac:dyDescent="0.2"/>
    <row r="1203" ht="26.25" customHeight="1" x14ac:dyDescent="0.2"/>
    <row r="1204" ht="26.25" customHeight="1" x14ac:dyDescent="0.2"/>
    <row r="1205" ht="26.25" customHeight="1" x14ac:dyDescent="0.2"/>
    <row r="1206" ht="26.25" customHeight="1" x14ac:dyDescent="0.2"/>
    <row r="1207" ht="26.25" customHeight="1" x14ac:dyDescent="0.2"/>
    <row r="1208" ht="26.25" customHeight="1" x14ac:dyDescent="0.2"/>
    <row r="1209" ht="26.25" customHeight="1" x14ac:dyDescent="0.2"/>
    <row r="1210" ht="26.25" customHeight="1" x14ac:dyDescent="0.2"/>
    <row r="1211" ht="26.25" customHeight="1" x14ac:dyDescent="0.2"/>
    <row r="1212" ht="26.25" customHeight="1" x14ac:dyDescent="0.2"/>
    <row r="1213" ht="26.25" customHeight="1" x14ac:dyDescent="0.2"/>
    <row r="1214" ht="26.25" customHeight="1" x14ac:dyDescent="0.2"/>
    <row r="1215" ht="26.25" customHeight="1" x14ac:dyDescent="0.2"/>
    <row r="1216" ht="26.25" customHeight="1" x14ac:dyDescent="0.2"/>
    <row r="1217" ht="26.25" customHeight="1" x14ac:dyDescent="0.2"/>
    <row r="1218" ht="26.25" customHeight="1" x14ac:dyDescent="0.2"/>
    <row r="1219" ht="26.25" customHeight="1" x14ac:dyDescent="0.2"/>
    <row r="1220" ht="26.25" customHeight="1" x14ac:dyDescent="0.2"/>
    <row r="1221" ht="26.25" customHeight="1" x14ac:dyDescent="0.2"/>
    <row r="1222" ht="26.25" customHeight="1" x14ac:dyDescent="0.2"/>
    <row r="1223" ht="26.25" customHeight="1" x14ac:dyDescent="0.2"/>
    <row r="1224" ht="26.25" customHeight="1" x14ac:dyDescent="0.2"/>
    <row r="1225" ht="26.25" customHeight="1" x14ac:dyDescent="0.2"/>
    <row r="1226" ht="26.25" customHeight="1" x14ac:dyDescent="0.2"/>
    <row r="1227" ht="26.25" customHeight="1" x14ac:dyDescent="0.2"/>
    <row r="1228" ht="26.25" customHeight="1" x14ac:dyDescent="0.2"/>
    <row r="1229" ht="26.25" customHeight="1" x14ac:dyDescent="0.2"/>
    <row r="1230" ht="26.25" customHeight="1" x14ac:dyDescent="0.2"/>
    <row r="1231" ht="26.25" customHeight="1" x14ac:dyDescent="0.2"/>
    <row r="1232" ht="26.25" customHeight="1" x14ac:dyDescent="0.2"/>
    <row r="1233" ht="26.25" customHeight="1" x14ac:dyDescent="0.2"/>
    <row r="1234" ht="26.25" customHeight="1" x14ac:dyDescent="0.2"/>
    <row r="1235" ht="26.25" customHeight="1" x14ac:dyDescent="0.2"/>
    <row r="1236" ht="26.25" customHeight="1" x14ac:dyDescent="0.2"/>
    <row r="1237" ht="26.25" customHeight="1" x14ac:dyDescent="0.2"/>
    <row r="1238" ht="26.25" customHeight="1" x14ac:dyDescent="0.2"/>
    <row r="1239" ht="26.25" customHeight="1" x14ac:dyDescent="0.2"/>
    <row r="1240" ht="26.25" customHeight="1" x14ac:dyDescent="0.2"/>
    <row r="1241" ht="26.25" customHeight="1" x14ac:dyDescent="0.2"/>
    <row r="1242" ht="26.25" customHeight="1" x14ac:dyDescent="0.2"/>
    <row r="1243" ht="26.25" customHeight="1" x14ac:dyDescent="0.2"/>
    <row r="1244" ht="26.25" customHeight="1" x14ac:dyDescent="0.2"/>
    <row r="1245" ht="26.25" customHeight="1" x14ac:dyDescent="0.2"/>
    <row r="1246" ht="26.25" customHeight="1" x14ac:dyDescent="0.2"/>
    <row r="1247" ht="26.25" customHeight="1" x14ac:dyDescent="0.2"/>
    <row r="1248" ht="26.25" customHeight="1" x14ac:dyDescent="0.2"/>
    <row r="1249" ht="26.25" customHeight="1" x14ac:dyDescent="0.2"/>
    <row r="1250" ht="26.25" customHeight="1" x14ac:dyDescent="0.2"/>
    <row r="1251" ht="26.25" customHeight="1" x14ac:dyDescent="0.2"/>
    <row r="1252" ht="26.25" customHeight="1" x14ac:dyDescent="0.2"/>
    <row r="1253" ht="26.25" customHeight="1" x14ac:dyDescent="0.2"/>
    <row r="1254" ht="26.25" customHeight="1" x14ac:dyDescent="0.2"/>
    <row r="1255" ht="26.25" customHeight="1" x14ac:dyDescent="0.2"/>
    <row r="1256" ht="26.25" customHeight="1" x14ac:dyDescent="0.2"/>
    <row r="1257" ht="26.25" customHeight="1" x14ac:dyDescent="0.2"/>
    <row r="1258" ht="26.25" customHeight="1" x14ac:dyDescent="0.2"/>
    <row r="1259" ht="26.25" customHeight="1" x14ac:dyDescent="0.2"/>
    <row r="1260" ht="26.25" customHeight="1" x14ac:dyDescent="0.2"/>
    <row r="1261" ht="26.25" customHeight="1" x14ac:dyDescent="0.2"/>
    <row r="1262" ht="26.25" customHeight="1" x14ac:dyDescent="0.2"/>
    <row r="1263" ht="26.25" customHeight="1" x14ac:dyDescent="0.2"/>
    <row r="1264" ht="26.25" customHeight="1" x14ac:dyDescent="0.2"/>
    <row r="1265" ht="26.25" customHeight="1" x14ac:dyDescent="0.2"/>
    <row r="1266" ht="26.25" customHeight="1" x14ac:dyDescent="0.2"/>
    <row r="1267" ht="26.25" customHeight="1" x14ac:dyDescent="0.2"/>
    <row r="1268" ht="26.25" customHeight="1" x14ac:dyDescent="0.2"/>
    <row r="1269" ht="26.25" customHeight="1" x14ac:dyDescent="0.2"/>
    <row r="1270" ht="26.25" customHeight="1" x14ac:dyDescent="0.2"/>
    <row r="1271" ht="26.25" customHeight="1" x14ac:dyDescent="0.2"/>
    <row r="1272" ht="26.25" customHeight="1" x14ac:dyDescent="0.2"/>
    <row r="1273" ht="26.25" customHeight="1" x14ac:dyDescent="0.2"/>
    <row r="1274" ht="26.25" customHeight="1" x14ac:dyDescent="0.2"/>
    <row r="1275" ht="26.25" customHeight="1" x14ac:dyDescent="0.2"/>
    <row r="1276" ht="26.25" customHeight="1" x14ac:dyDescent="0.2"/>
    <row r="1277" ht="26.25" customHeight="1" x14ac:dyDescent="0.2"/>
    <row r="1278" ht="26.25" customHeight="1" x14ac:dyDescent="0.2"/>
    <row r="1279" ht="26.25" customHeight="1" x14ac:dyDescent="0.2"/>
    <row r="1280" ht="26.25" customHeight="1" x14ac:dyDescent="0.2"/>
    <row r="1281" ht="26.25" customHeight="1" x14ac:dyDescent="0.2"/>
    <row r="1282" ht="26.25" customHeight="1" x14ac:dyDescent="0.2"/>
    <row r="1283" ht="26.25" customHeight="1" x14ac:dyDescent="0.2"/>
    <row r="1284" ht="26.25" customHeight="1" x14ac:dyDescent="0.2"/>
    <row r="1285" ht="26.25" customHeight="1" x14ac:dyDescent="0.2"/>
    <row r="1286" ht="26.25" customHeight="1" x14ac:dyDescent="0.2"/>
    <row r="1287" ht="26.25" customHeight="1" x14ac:dyDescent="0.2"/>
    <row r="1288" ht="26.25" customHeight="1" x14ac:dyDescent="0.2"/>
    <row r="1289" ht="26.25" customHeight="1" x14ac:dyDescent="0.2"/>
    <row r="1290" ht="26.25" customHeight="1" x14ac:dyDescent="0.2"/>
    <row r="1291" ht="26.25" customHeight="1" x14ac:dyDescent="0.2"/>
    <row r="1292" ht="26.25" customHeight="1" x14ac:dyDescent="0.2"/>
    <row r="1293" ht="26.25" customHeight="1" x14ac:dyDescent="0.2"/>
    <row r="1294" ht="26.25" customHeight="1" x14ac:dyDescent="0.2"/>
    <row r="1295" ht="26.25" customHeight="1" x14ac:dyDescent="0.2"/>
    <row r="1296" ht="26.25" customHeight="1" x14ac:dyDescent="0.2"/>
    <row r="1297" ht="26.25" customHeight="1" x14ac:dyDescent="0.2"/>
    <row r="1298" ht="26.25" customHeight="1" x14ac:dyDescent="0.2"/>
    <row r="1299" ht="26.25" customHeight="1" x14ac:dyDescent="0.2"/>
    <row r="1300" ht="26.25" customHeight="1" x14ac:dyDescent="0.2"/>
    <row r="1301" ht="26.25" customHeight="1" x14ac:dyDescent="0.2"/>
    <row r="1302" ht="26.25" customHeight="1" x14ac:dyDescent="0.2"/>
    <row r="1303" ht="26.25" customHeight="1" x14ac:dyDescent="0.2"/>
    <row r="1304" ht="26.25" customHeight="1" x14ac:dyDescent="0.2"/>
    <row r="1305" ht="26.25" customHeight="1" x14ac:dyDescent="0.2"/>
    <row r="1306" ht="26.25" customHeight="1" x14ac:dyDescent="0.2"/>
    <row r="1307" ht="26.25" customHeight="1" x14ac:dyDescent="0.2"/>
    <row r="1308" ht="26.25" customHeight="1" x14ac:dyDescent="0.2"/>
    <row r="1309" ht="26.25" customHeight="1" x14ac:dyDescent="0.2"/>
    <row r="1310" ht="26.25" customHeight="1" x14ac:dyDescent="0.2"/>
    <row r="1311" ht="26.25" customHeight="1" x14ac:dyDescent="0.2"/>
    <row r="1312" ht="26.25" customHeight="1" x14ac:dyDescent="0.2"/>
    <row r="1313" ht="26.25" customHeight="1" x14ac:dyDescent="0.2"/>
    <row r="1314" ht="26.25" customHeight="1" x14ac:dyDescent="0.2"/>
    <row r="1315" ht="26.25" customHeight="1" x14ac:dyDescent="0.2"/>
    <row r="1316" ht="26.25" customHeight="1" x14ac:dyDescent="0.2"/>
    <row r="1317" ht="26.25" customHeight="1" x14ac:dyDescent="0.2"/>
    <row r="1318" ht="26.25" customHeight="1" x14ac:dyDescent="0.2"/>
    <row r="1319" ht="26.25" customHeight="1" x14ac:dyDescent="0.2"/>
    <row r="1320" ht="26.25" customHeight="1" x14ac:dyDescent="0.2"/>
    <row r="1321" ht="26.25" customHeight="1" x14ac:dyDescent="0.2"/>
    <row r="1322" ht="26.25" customHeight="1" x14ac:dyDescent="0.2"/>
    <row r="1323" ht="26.25" customHeight="1" x14ac:dyDescent="0.2"/>
    <row r="1324" ht="26.25" customHeight="1" x14ac:dyDescent="0.2"/>
    <row r="1325" ht="26.25" customHeight="1" x14ac:dyDescent="0.2"/>
    <row r="1326" ht="26.25" customHeight="1" x14ac:dyDescent="0.2"/>
    <row r="1327" ht="26.25" customHeight="1" x14ac:dyDescent="0.2"/>
    <row r="1328" ht="26.25" customHeight="1" x14ac:dyDescent="0.2"/>
    <row r="1329" ht="26.25" customHeight="1" x14ac:dyDescent="0.2"/>
    <row r="1330" ht="26.25" customHeight="1" x14ac:dyDescent="0.2"/>
    <row r="1331" ht="26.25" customHeight="1" x14ac:dyDescent="0.2"/>
    <row r="1332" ht="26.25" customHeight="1" x14ac:dyDescent="0.2"/>
    <row r="1333" ht="26.25" customHeight="1" x14ac:dyDescent="0.2"/>
    <row r="1334" ht="26.25" customHeight="1" x14ac:dyDescent="0.2"/>
    <row r="1335" ht="26.25" customHeight="1" x14ac:dyDescent="0.2"/>
    <row r="1336" ht="26.25" customHeight="1" x14ac:dyDescent="0.2"/>
    <row r="1337" ht="26.25" customHeight="1" x14ac:dyDescent="0.2"/>
    <row r="1338" ht="26.25" customHeight="1" x14ac:dyDescent="0.2"/>
    <row r="1339" ht="26.25" customHeight="1" x14ac:dyDescent="0.2"/>
    <row r="1340" ht="26.25" customHeight="1" x14ac:dyDescent="0.2"/>
    <row r="1341" ht="26.25" customHeight="1" x14ac:dyDescent="0.2"/>
    <row r="1342" ht="26.25" customHeight="1" x14ac:dyDescent="0.2"/>
    <row r="1343" ht="26.25" customHeight="1" x14ac:dyDescent="0.2"/>
    <row r="1344" ht="26.25" customHeight="1" x14ac:dyDescent="0.2"/>
    <row r="1345" ht="26.25" customHeight="1" x14ac:dyDescent="0.2"/>
    <row r="1346" ht="26.25" customHeight="1" x14ac:dyDescent="0.2"/>
    <row r="1347" ht="26.25" customHeight="1" x14ac:dyDescent="0.2"/>
    <row r="1348" ht="26.25" customHeight="1" x14ac:dyDescent="0.2"/>
    <row r="1349" ht="26.25" customHeight="1" x14ac:dyDescent="0.2"/>
    <row r="1350" ht="26.25" customHeight="1" x14ac:dyDescent="0.2"/>
    <row r="1351" ht="26.25" customHeight="1" x14ac:dyDescent="0.2"/>
    <row r="1352" ht="26.25" customHeight="1" x14ac:dyDescent="0.2"/>
    <row r="1353" ht="26.25" customHeight="1" x14ac:dyDescent="0.2"/>
    <row r="1354" ht="26.25" customHeight="1" x14ac:dyDescent="0.2"/>
    <row r="1355" ht="26.25" customHeight="1" x14ac:dyDescent="0.2"/>
    <row r="1356" ht="26.25" customHeight="1" x14ac:dyDescent="0.2"/>
    <row r="1357" ht="26.25" customHeight="1" x14ac:dyDescent="0.2"/>
    <row r="1358" ht="26.25" customHeight="1" x14ac:dyDescent="0.2"/>
    <row r="1359" ht="26.25" customHeight="1" x14ac:dyDescent="0.2"/>
    <row r="1360" ht="26.25" customHeight="1" x14ac:dyDescent="0.2"/>
    <row r="1361" ht="26.25" customHeight="1" x14ac:dyDescent="0.2"/>
    <row r="1362" ht="26.25" customHeight="1" x14ac:dyDescent="0.2"/>
    <row r="1363" ht="26.25" customHeight="1" x14ac:dyDescent="0.2"/>
    <row r="1364" ht="26.25" customHeight="1" x14ac:dyDescent="0.2"/>
    <row r="1365" ht="26.25" customHeight="1" x14ac:dyDescent="0.2"/>
    <row r="1366" ht="26.25" customHeight="1" x14ac:dyDescent="0.2"/>
    <row r="1367" ht="26.25" customHeight="1" x14ac:dyDescent="0.2"/>
    <row r="1368" ht="26.25" customHeight="1" x14ac:dyDescent="0.2"/>
    <row r="1369" ht="26.25" customHeight="1" x14ac:dyDescent="0.2"/>
    <row r="1370" ht="26.25" customHeight="1" x14ac:dyDescent="0.2"/>
    <row r="1371" ht="26.25" customHeight="1" x14ac:dyDescent="0.2"/>
    <row r="1372" ht="26.25" customHeight="1" x14ac:dyDescent="0.2"/>
    <row r="1373" ht="26.25" customHeight="1" x14ac:dyDescent="0.2"/>
    <row r="1374" ht="26.25" customHeight="1" x14ac:dyDescent="0.2"/>
    <row r="1375" ht="26.25" customHeight="1" x14ac:dyDescent="0.2"/>
    <row r="1376" ht="26.25" customHeight="1" x14ac:dyDescent="0.2"/>
    <row r="1377" ht="26.25" customHeight="1" x14ac:dyDescent="0.2"/>
    <row r="1378" ht="26.25" customHeight="1" x14ac:dyDescent="0.2"/>
    <row r="1379" ht="26.25" customHeight="1" x14ac:dyDescent="0.2"/>
    <row r="1380" ht="26.25" customHeight="1" x14ac:dyDescent="0.2"/>
    <row r="1381" ht="26.25" customHeight="1" x14ac:dyDescent="0.2"/>
    <row r="1382" ht="26.25" customHeight="1" x14ac:dyDescent="0.2"/>
    <row r="1383" ht="26.25" customHeight="1" x14ac:dyDescent="0.2"/>
    <row r="1384" ht="26.25" customHeight="1" x14ac:dyDescent="0.2"/>
    <row r="1385" ht="26.25" customHeight="1" x14ac:dyDescent="0.2"/>
    <row r="1386" ht="26.25" customHeight="1" x14ac:dyDescent="0.2"/>
    <row r="1387" ht="26.25" customHeight="1" x14ac:dyDescent="0.2"/>
    <row r="1388" ht="26.25" customHeight="1" x14ac:dyDescent="0.2"/>
    <row r="1389" ht="26.25" customHeight="1" x14ac:dyDescent="0.2"/>
    <row r="1390" ht="26.25" customHeight="1" x14ac:dyDescent="0.2"/>
    <row r="1391" ht="26.25" customHeight="1" x14ac:dyDescent="0.2"/>
    <row r="1392" ht="26.25" customHeight="1" x14ac:dyDescent="0.2"/>
    <row r="1393" ht="26.25" customHeight="1" x14ac:dyDescent="0.2"/>
    <row r="1394" ht="26.25" customHeight="1" x14ac:dyDescent="0.2"/>
    <row r="1395" ht="26.25" customHeight="1" x14ac:dyDescent="0.2"/>
    <row r="1396" ht="26.25" customHeight="1" x14ac:dyDescent="0.2"/>
    <row r="1397" ht="26.25" customHeight="1" x14ac:dyDescent="0.2"/>
    <row r="1398" ht="26.25" customHeight="1" x14ac:dyDescent="0.2"/>
    <row r="1399" ht="26.25" customHeight="1" x14ac:dyDescent="0.2"/>
    <row r="1400" ht="26.25" customHeight="1" x14ac:dyDescent="0.2"/>
    <row r="1401" ht="26.25" customHeight="1" x14ac:dyDescent="0.2"/>
    <row r="1402" ht="26.25" customHeight="1" x14ac:dyDescent="0.2"/>
    <row r="1403" ht="26.25" customHeight="1" x14ac:dyDescent="0.2"/>
    <row r="1404" ht="26.25" customHeight="1" x14ac:dyDescent="0.2"/>
    <row r="1405" ht="26.25" customHeight="1" x14ac:dyDescent="0.2"/>
    <row r="1406" ht="26.25" customHeight="1" x14ac:dyDescent="0.2"/>
    <row r="1407" ht="26.25" customHeight="1" x14ac:dyDescent="0.2"/>
    <row r="1408" ht="26.25" customHeight="1" x14ac:dyDescent="0.2"/>
    <row r="1409" ht="26.25" customHeight="1" x14ac:dyDescent="0.2"/>
    <row r="1410" ht="26.25" customHeight="1" x14ac:dyDescent="0.2"/>
    <row r="1411" ht="26.25" customHeight="1" x14ac:dyDescent="0.2"/>
    <row r="1412" ht="26.25" customHeight="1" x14ac:dyDescent="0.2"/>
    <row r="1413" ht="26.25" customHeight="1" x14ac:dyDescent="0.2"/>
    <row r="1414" ht="26.25" customHeight="1" x14ac:dyDescent="0.2"/>
    <row r="1415" ht="26.25" customHeight="1" x14ac:dyDescent="0.2"/>
    <row r="1416" ht="26.25" customHeight="1" x14ac:dyDescent="0.2"/>
    <row r="1417" ht="26.25" customHeight="1" x14ac:dyDescent="0.2"/>
    <row r="1418" ht="26.25" customHeight="1" x14ac:dyDescent="0.2"/>
    <row r="1419" ht="26.25" customHeight="1" x14ac:dyDescent="0.2"/>
    <row r="1420" ht="26.25" customHeight="1" x14ac:dyDescent="0.2"/>
    <row r="1421" ht="26.25" customHeight="1" x14ac:dyDescent="0.2"/>
    <row r="1422" ht="26.25" customHeight="1" x14ac:dyDescent="0.2"/>
    <row r="1423" ht="26.25" customHeight="1" x14ac:dyDescent="0.2"/>
    <row r="1424" ht="26.25" customHeight="1" x14ac:dyDescent="0.2"/>
    <row r="1425" ht="26.25" customHeight="1" x14ac:dyDescent="0.2"/>
    <row r="1426" ht="26.25" customHeight="1" x14ac:dyDescent="0.2"/>
    <row r="1427" ht="26.25" customHeight="1" x14ac:dyDescent="0.2"/>
    <row r="1428" ht="26.25" customHeight="1" x14ac:dyDescent="0.2"/>
    <row r="1429" ht="26.25" customHeight="1" x14ac:dyDescent="0.2"/>
    <row r="1430" ht="26.25" customHeight="1" x14ac:dyDescent="0.2"/>
    <row r="1431" ht="26.25" customHeight="1" x14ac:dyDescent="0.2"/>
    <row r="1432" ht="26.25" customHeight="1" x14ac:dyDescent="0.2"/>
    <row r="1433" ht="26.25" customHeight="1" x14ac:dyDescent="0.2"/>
    <row r="1434" ht="26.25" customHeight="1" x14ac:dyDescent="0.2"/>
    <row r="1435" ht="26.25" customHeight="1" x14ac:dyDescent="0.2"/>
    <row r="1436" ht="26.25" customHeight="1" x14ac:dyDescent="0.2"/>
    <row r="1437" ht="26.25" customHeight="1" x14ac:dyDescent="0.2"/>
    <row r="1438" ht="26.25" customHeight="1" x14ac:dyDescent="0.2"/>
    <row r="1439" ht="26.25" customHeight="1" x14ac:dyDescent="0.2"/>
    <row r="1440" ht="26.25" customHeight="1" x14ac:dyDescent="0.2"/>
    <row r="1441" ht="26.25" customHeight="1" x14ac:dyDescent="0.2"/>
    <row r="1442" ht="26.25" customHeight="1" x14ac:dyDescent="0.2"/>
    <row r="1443" ht="26.25" customHeight="1" x14ac:dyDescent="0.2"/>
    <row r="1444" ht="26.25" customHeight="1" x14ac:dyDescent="0.2"/>
    <row r="1445" ht="26.25" customHeight="1" x14ac:dyDescent="0.2"/>
    <row r="1446" ht="26.25" customHeight="1" x14ac:dyDescent="0.2"/>
    <row r="1447" ht="26.25" customHeight="1" x14ac:dyDescent="0.2"/>
    <row r="1448" ht="26.25" customHeight="1" x14ac:dyDescent="0.2"/>
    <row r="1449" ht="26.25" customHeight="1" x14ac:dyDescent="0.2"/>
    <row r="1450" ht="26.25" customHeight="1" x14ac:dyDescent="0.2"/>
    <row r="1451" ht="26.25" customHeight="1" x14ac:dyDescent="0.2"/>
    <row r="1452" ht="26.25" customHeight="1" x14ac:dyDescent="0.2"/>
    <row r="1453" ht="26.25" customHeight="1" x14ac:dyDescent="0.2"/>
    <row r="1454" ht="26.25" customHeight="1" x14ac:dyDescent="0.2"/>
    <row r="1455" ht="26.25" customHeight="1" x14ac:dyDescent="0.2"/>
    <row r="1456" ht="26.25" customHeight="1" x14ac:dyDescent="0.2"/>
    <row r="1457" ht="26.25" customHeight="1" x14ac:dyDescent="0.2"/>
    <row r="1458" ht="26.25" customHeight="1" x14ac:dyDescent="0.2"/>
    <row r="1459" ht="26.25" customHeight="1" x14ac:dyDescent="0.2"/>
    <row r="1460" ht="26.25" customHeight="1" x14ac:dyDescent="0.2"/>
    <row r="1461" ht="26.25" customHeight="1" x14ac:dyDescent="0.2"/>
    <row r="1462" ht="26.25" customHeight="1" x14ac:dyDescent="0.2"/>
    <row r="1463" ht="26.25" customHeight="1" x14ac:dyDescent="0.2"/>
    <row r="1464" ht="26.25" customHeight="1" x14ac:dyDescent="0.2"/>
    <row r="1465" ht="26.25" customHeight="1" x14ac:dyDescent="0.2"/>
    <row r="1466" ht="26.25" customHeight="1" x14ac:dyDescent="0.2"/>
    <row r="1467" ht="26.25" customHeight="1" x14ac:dyDescent="0.2"/>
    <row r="1468" ht="26.25" customHeight="1" x14ac:dyDescent="0.2"/>
    <row r="1469" ht="26.25" customHeight="1" x14ac:dyDescent="0.2"/>
    <row r="1470" ht="26.25" customHeight="1" x14ac:dyDescent="0.2"/>
    <row r="1471" ht="26.25" customHeight="1" x14ac:dyDescent="0.2"/>
    <row r="1472" ht="26.25" customHeight="1" x14ac:dyDescent="0.2"/>
    <row r="1473" ht="26.25" customHeight="1" x14ac:dyDescent="0.2"/>
    <row r="1474" ht="26.25" customHeight="1" x14ac:dyDescent="0.2"/>
    <row r="1475" ht="26.25" customHeight="1" x14ac:dyDescent="0.2"/>
    <row r="1476" ht="26.25" customHeight="1" x14ac:dyDescent="0.2"/>
    <row r="1477" ht="26.25" customHeight="1" x14ac:dyDescent="0.2"/>
    <row r="1478" ht="26.25" customHeight="1" x14ac:dyDescent="0.2"/>
    <row r="1479" ht="26.25" customHeight="1" x14ac:dyDescent="0.2"/>
    <row r="1480" ht="26.25" customHeight="1" x14ac:dyDescent="0.2"/>
    <row r="1481" ht="26.25" customHeight="1" x14ac:dyDescent="0.2"/>
    <row r="1482" ht="26.25" customHeight="1" x14ac:dyDescent="0.2"/>
    <row r="1483" ht="26.25" customHeight="1" x14ac:dyDescent="0.2"/>
    <row r="1484" ht="26.25" customHeight="1" x14ac:dyDescent="0.2"/>
    <row r="1485" ht="26.25" customHeight="1" x14ac:dyDescent="0.2"/>
    <row r="1486" ht="26.25" customHeight="1" x14ac:dyDescent="0.2"/>
    <row r="1487" ht="26.25" customHeight="1" x14ac:dyDescent="0.2"/>
    <row r="1488" ht="26.25" customHeight="1" x14ac:dyDescent="0.2"/>
    <row r="1489" ht="26.25" customHeight="1" x14ac:dyDescent="0.2"/>
    <row r="1490" ht="26.25" customHeight="1" x14ac:dyDescent="0.2"/>
    <row r="1491" ht="26.25" customHeight="1" x14ac:dyDescent="0.2"/>
    <row r="1492" ht="26.25" customHeight="1" x14ac:dyDescent="0.2"/>
    <row r="1493" ht="26.25" customHeight="1" x14ac:dyDescent="0.2"/>
    <row r="1494" ht="26.25" customHeight="1" x14ac:dyDescent="0.2"/>
    <row r="1495" ht="26.25" customHeight="1" x14ac:dyDescent="0.2"/>
    <row r="1496" ht="26.25" customHeight="1" x14ac:dyDescent="0.2"/>
    <row r="1497" ht="26.25" customHeight="1" x14ac:dyDescent="0.2"/>
    <row r="1498" ht="26.25" customHeight="1" x14ac:dyDescent="0.2"/>
    <row r="1499" ht="26.25" customHeight="1" x14ac:dyDescent="0.2"/>
    <row r="1500" ht="26.25" customHeight="1" x14ac:dyDescent="0.2"/>
    <row r="1501" ht="26.25" customHeight="1" x14ac:dyDescent="0.2"/>
    <row r="1502" ht="26.25" customHeight="1" x14ac:dyDescent="0.2"/>
    <row r="1503" ht="26.25" customHeight="1" x14ac:dyDescent="0.2"/>
    <row r="1504" ht="26.25" customHeight="1" x14ac:dyDescent="0.2"/>
    <row r="1505" ht="26.25" customHeight="1" x14ac:dyDescent="0.2"/>
    <row r="1506" ht="26.25" customHeight="1" x14ac:dyDescent="0.2"/>
    <row r="1507" ht="26.25" customHeight="1" x14ac:dyDescent="0.2"/>
    <row r="1508" ht="26.25" customHeight="1" x14ac:dyDescent="0.2"/>
    <row r="1509" ht="26.25" customHeight="1" x14ac:dyDescent="0.2"/>
    <row r="1510" ht="26.25" customHeight="1" x14ac:dyDescent="0.2"/>
    <row r="1511" ht="26.25" customHeight="1" x14ac:dyDescent="0.2"/>
    <row r="1512" ht="26.25" customHeight="1" x14ac:dyDescent="0.2"/>
    <row r="1513" ht="26.25" customHeight="1" x14ac:dyDescent="0.2"/>
    <row r="1514" ht="26.25" customHeight="1" x14ac:dyDescent="0.2"/>
    <row r="1515" ht="26.25" customHeight="1" x14ac:dyDescent="0.2"/>
    <row r="1516" ht="26.25" customHeight="1" x14ac:dyDescent="0.2"/>
    <row r="1517" ht="26.25" customHeight="1" x14ac:dyDescent="0.2"/>
    <row r="1518" ht="26.25" customHeight="1" x14ac:dyDescent="0.2"/>
    <row r="1519" ht="26.25" customHeight="1" x14ac:dyDescent="0.2"/>
    <row r="1520" ht="26.25" customHeight="1" x14ac:dyDescent="0.2"/>
    <row r="1521" ht="26.25" customHeight="1" x14ac:dyDescent="0.2"/>
    <row r="1522" ht="26.25" customHeight="1" x14ac:dyDescent="0.2"/>
    <row r="1523" ht="26.25" customHeight="1" x14ac:dyDescent="0.2"/>
    <row r="1524" ht="26.25" customHeight="1" x14ac:dyDescent="0.2"/>
    <row r="1525" ht="26.25" customHeight="1" x14ac:dyDescent="0.2"/>
    <row r="1526" ht="26.25" customHeight="1" x14ac:dyDescent="0.2"/>
    <row r="1527" ht="26.25" customHeight="1" x14ac:dyDescent="0.2"/>
    <row r="1528" ht="26.25" customHeight="1" x14ac:dyDescent="0.2"/>
    <row r="1529" ht="26.25" customHeight="1" x14ac:dyDescent="0.2"/>
    <row r="1530" ht="26.25" customHeight="1" x14ac:dyDescent="0.2"/>
    <row r="1531" ht="26.25" customHeight="1" x14ac:dyDescent="0.2"/>
    <row r="1532" ht="26.25" customHeight="1" x14ac:dyDescent="0.2"/>
    <row r="1533" ht="26.25" customHeight="1" x14ac:dyDescent="0.2"/>
    <row r="1534" ht="26.25" customHeight="1" x14ac:dyDescent="0.2"/>
    <row r="1535" ht="26.25" customHeight="1" x14ac:dyDescent="0.2"/>
    <row r="1536" ht="26.25" customHeight="1" x14ac:dyDescent="0.2"/>
    <row r="1537" ht="26.25" customHeight="1" x14ac:dyDescent="0.2"/>
    <row r="1538" ht="26.25" customHeight="1" x14ac:dyDescent="0.2"/>
    <row r="1539" ht="26.25" customHeight="1" x14ac:dyDescent="0.2"/>
    <row r="1540" ht="26.25" customHeight="1" x14ac:dyDescent="0.2"/>
    <row r="1541" ht="26.25" customHeight="1" x14ac:dyDescent="0.2"/>
    <row r="1542" ht="26.25" customHeight="1" x14ac:dyDescent="0.2"/>
    <row r="1543" ht="26.25" customHeight="1" x14ac:dyDescent="0.2"/>
    <row r="1544" ht="26.25" customHeight="1" x14ac:dyDescent="0.2"/>
    <row r="1545" ht="26.25" customHeight="1" x14ac:dyDescent="0.2"/>
    <row r="1546" ht="26.25" customHeight="1" x14ac:dyDescent="0.2"/>
    <row r="1547" ht="26.25" customHeight="1" x14ac:dyDescent="0.2"/>
    <row r="1548" ht="26.25" customHeight="1" x14ac:dyDescent="0.2"/>
    <row r="1549" ht="26.25" customHeight="1" x14ac:dyDescent="0.2"/>
    <row r="1550" ht="26.25" customHeight="1" x14ac:dyDescent="0.2"/>
    <row r="1551" ht="26.25" customHeight="1" x14ac:dyDescent="0.2"/>
    <row r="1552" ht="26.25" customHeight="1" x14ac:dyDescent="0.2"/>
    <row r="1553" ht="26.25" customHeight="1" x14ac:dyDescent="0.2"/>
    <row r="1554" ht="26.25" customHeight="1" x14ac:dyDescent="0.2"/>
    <row r="1555" ht="26.25" customHeight="1" x14ac:dyDescent="0.2"/>
    <row r="1556" ht="26.25" customHeight="1" x14ac:dyDescent="0.2"/>
    <row r="1557" ht="26.25" customHeight="1" x14ac:dyDescent="0.2"/>
    <row r="1558" ht="26.25" customHeight="1" x14ac:dyDescent="0.2"/>
    <row r="1559" ht="26.25" customHeight="1" x14ac:dyDescent="0.2"/>
    <row r="1560" ht="26.25" customHeight="1" x14ac:dyDescent="0.2"/>
    <row r="1561" ht="26.25" customHeight="1" x14ac:dyDescent="0.2"/>
    <row r="1562" ht="26.25" customHeight="1" x14ac:dyDescent="0.2"/>
    <row r="1563" ht="26.25" customHeight="1" x14ac:dyDescent="0.2"/>
    <row r="1564" ht="26.25" customHeight="1" x14ac:dyDescent="0.2"/>
    <row r="1565" ht="26.25" customHeight="1" x14ac:dyDescent="0.2"/>
    <row r="1566" ht="26.25" customHeight="1" x14ac:dyDescent="0.2"/>
    <row r="1567" ht="26.25" customHeight="1" x14ac:dyDescent="0.2"/>
    <row r="1568" ht="26.25" customHeight="1" x14ac:dyDescent="0.2"/>
    <row r="1569" ht="26.25" customHeight="1" x14ac:dyDescent="0.2"/>
    <row r="1570" ht="26.25" customHeight="1" x14ac:dyDescent="0.2"/>
    <row r="1571" ht="26.25" customHeight="1" x14ac:dyDescent="0.2"/>
    <row r="1572" ht="26.25" customHeight="1" x14ac:dyDescent="0.2"/>
    <row r="1573" ht="26.25" customHeight="1" x14ac:dyDescent="0.2"/>
    <row r="1574" ht="26.25" customHeight="1" x14ac:dyDescent="0.2"/>
    <row r="1575" ht="26.25" customHeight="1" x14ac:dyDescent="0.2"/>
    <row r="1576" ht="26.25" customHeight="1" x14ac:dyDescent="0.2"/>
    <row r="1577" ht="26.25" customHeight="1" x14ac:dyDescent="0.2"/>
    <row r="1578" ht="26.25" customHeight="1" x14ac:dyDescent="0.2"/>
    <row r="1579" ht="26.25" customHeight="1" x14ac:dyDescent="0.2"/>
    <row r="1580" ht="26.25" customHeight="1" x14ac:dyDescent="0.2"/>
    <row r="1581" ht="26.25" customHeight="1" x14ac:dyDescent="0.2"/>
    <row r="1582" ht="26.25" customHeight="1" x14ac:dyDescent="0.2"/>
    <row r="1583" ht="26.25" customHeight="1" x14ac:dyDescent="0.2"/>
    <row r="1584" ht="26.25" customHeight="1" x14ac:dyDescent="0.2"/>
    <row r="1585" ht="26.25" customHeight="1" x14ac:dyDescent="0.2"/>
    <row r="1586" ht="26.25" customHeight="1" x14ac:dyDescent="0.2"/>
    <row r="1587" ht="26.25" customHeight="1" x14ac:dyDescent="0.2"/>
    <row r="1588" ht="26.25" customHeight="1" x14ac:dyDescent="0.2"/>
    <row r="1589" ht="26.25" customHeight="1" x14ac:dyDescent="0.2"/>
    <row r="1590" ht="26.25" customHeight="1" x14ac:dyDescent="0.2"/>
    <row r="1591" ht="26.25" customHeight="1" x14ac:dyDescent="0.2"/>
    <row r="1592" ht="26.25" customHeight="1" x14ac:dyDescent="0.2"/>
    <row r="1593" ht="26.25" customHeight="1" x14ac:dyDescent="0.2"/>
    <row r="1594" ht="26.25" customHeight="1" x14ac:dyDescent="0.2"/>
    <row r="1595" ht="26.25" customHeight="1" x14ac:dyDescent="0.2"/>
    <row r="1596" ht="26.25" customHeight="1" x14ac:dyDescent="0.2"/>
    <row r="1597" ht="26.25" customHeight="1" x14ac:dyDescent="0.2"/>
    <row r="1598" ht="26.25" customHeight="1" x14ac:dyDescent="0.2"/>
    <row r="1599" ht="26.25" customHeight="1" x14ac:dyDescent="0.2"/>
    <row r="1600" ht="26.25" customHeight="1" x14ac:dyDescent="0.2"/>
    <row r="1601" ht="26.25" customHeight="1" x14ac:dyDescent="0.2"/>
    <row r="1602" ht="26.25" customHeight="1" x14ac:dyDescent="0.2"/>
    <row r="1603" ht="26.25" customHeight="1" x14ac:dyDescent="0.2"/>
    <row r="1604" ht="26.25" customHeight="1" x14ac:dyDescent="0.2"/>
    <row r="1605" ht="26.25" customHeight="1" x14ac:dyDescent="0.2"/>
    <row r="1606" ht="26.25" customHeight="1" x14ac:dyDescent="0.2"/>
    <row r="1607" ht="26.25" customHeight="1" x14ac:dyDescent="0.2"/>
    <row r="1608" ht="26.25" customHeight="1" x14ac:dyDescent="0.2"/>
    <row r="1609" ht="26.25" customHeight="1" x14ac:dyDescent="0.2"/>
    <row r="1610" ht="26.25" customHeight="1" x14ac:dyDescent="0.2"/>
    <row r="1611" ht="26.25" customHeight="1" x14ac:dyDescent="0.2"/>
    <row r="1612" ht="26.25" customHeight="1" x14ac:dyDescent="0.2"/>
    <row r="1613" ht="26.25" customHeight="1" x14ac:dyDescent="0.2"/>
    <row r="1614" ht="26.25" customHeight="1" x14ac:dyDescent="0.2"/>
    <row r="1615" ht="26.25" customHeight="1" x14ac:dyDescent="0.2"/>
    <row r="1616" ht="26.25" customHeight="1" x14ac:dyDescent="0.2"/>
    <row r="1617" ht="26.25" customHeight="1" x14ac:dyDescent="0.2"/>
    <row r="1618" ht="26.25" customHeight="1" x14ac:dyDescent="0.2"/>
    <row r="1619" ht="26.25" customHeight="1" x14ac:dyDescent="0.2"/>
    <row r="1620" ht="26.25" customHeight="1" x14ac:dyDescent="0.2"/>
    <row r="1621" ht="26.25" customHeight="1" x14ac:dyDescent="0.2"/>
    <row r="1622" ht="26.25" customHeight="1" x14ac:dyDescent="0.2"/>
    <row r="1623" ht="26.25" customHeight="1" x14ac:dyDescent="0.2"/>
    <row r="1624" ht="26.25" customHeight="1" x14ac:dyDescent="0.2"/>
    <row r="1625" ht="26.25" customHeight="1" x14ac:dyDescent="0.2"/>
    <row r="1626" ht="26.25" customHeight="1" x14ac:dyDescent="0.2"/>
    <row r="1627" ht="26.25" customHeight="1" x14ac:dyDescent="0.2"/>
    <row r="1628" ht="26.25" customHeight="1" x14ac:dyDescent="0.2"/>
    <row r="1629" ht="26.25" customHeight="1" x14ac:dyDescent="0.2"/>
    <row r="1630" ht="26.25" customHeight="1" x14ac:dyDescent="0.2"/>
    <row r="1631" ht="26.25" customHeight="1" x14ac:dyDescent="0.2"/>
    <row r="1632" ht="26.25" customHeight="1" x14ac:dyDescent="0.2"/>
    <row r="1633" ht="26.25" customHeight="1" x14ac:dyDescent="0.2"/>
    <row r="1634" ht="26.25" customHeight="1" x14ac:dyDescent="0.2"/>
    <row r="1635" ht="26.25" customHeight="1" x14ac:dyDescent="0.2"/>
    <row r="1636" ht="26.25" customHeight="1" x14ac:dyDescent="0.2"/>
    <row r="1637" ht="26.25" customHeight="1" x14ac:dyDescent="0.2"/>
    <row r="1638" ht="26.25" customHeight="1" x14ac:dyDescent="0.2"/>
    <row r="1639" ht="26.25" customHeight="1" x14ac:dyDescent="0.2"/>
    <row r="1640" ht="26.25" customHeight="1" x14ac:dyDescent="0.2"/>
    <row r="1641" ht="26.25" customHeight="1" x14ac:dyDescent="0.2"/>
    <row r="1642" ht="26.25" customHeight="1" x14ac:dyDescent="0.2"/>
    <row r="1643" ht="26.25" customHeight="1" x14ac:dyDescent="0.2"/>
    <row r="1644" ht="26.25" customHeight="1" x14ac:dyDescent="0.2"/>
    <row r="1645" ht="26.25" customHeight="1" x14ac:dyDescent="0.2"/>
    <row r="1646" ht="26.25" customHeight="1" x14ac:dyDescent="0.2"/>
    <row r="1647" ht="26.25" customHeight="1" x14ac:dyDescent="0.2"/>
    <row r="1648" ht="26.25" customHeight="1" x14ac:dyDescent="0.2"/>
    <row r="1649" ht="26.25" customHeight="1" x14ac:dyDescent="0.2"/>
    <row r="1650" ht="26.25" customHeight="1" x14ac:dyDescent="0.2"/>
    <row r="1651" ht="26.25" customHeight="1" x14ac:dyDescent="0.2"/>
    <row r="1652" ht="26.25" customHeight="1" x14ac:dyDescent="0.2"/>
    <row r="1653" ht="26.25" customHeight="1" x14ac:dyDescent="0.2"/>
    <row r="1654" ht="26.25" customHeight="1" x14ac:dyDescent="0.2"/>
    <row r="1655" ht="26.25" customHeight="1" x14ac:dyDescent="0.2"/>
    <row r="1656" ht="26.25" customHeight="1" x14ac:dyDescent="0.2"/>
    <row r="1657" ht="26.25" customHeight="1" x14ac:dyDescent="0.2"/>
    <row r="1658" ht="26.25" customHeight="1" x14ac:dyDescent="0.2"/>
    <row r="1659" ht="26.25" customHeight="1" x14ac:dyDescent="0.2"/>
    <row r="1660" ht="26.25" customHeight="1" x14ac:dyDescent="0.2"/>
    <row r="1661" ht="26.25" customHeight="1" x14ac:dyDescent="0.2"/>
    <row r="1662" ht="26.25" customHeight="1" x14ac:dyDescent="0.2"/>
    <row r="1663" ht="26.25" customHeight="1" x14ac:dyDescent="0.2"/>
    <row r="1664" ht="26.25" customHeight="1" x14ac:dyDescent="0.2"/>
    <row r="1665" ht="26.25" customHeight="1" x14ac:dyDescent="0.2"/>
    <row r="1666" ht="26.25" customHeight="1" x14ac:dyDescent="0.2"/>
    <row r="1667" ht="26.25" customHeight="1" x14ac:dyDescent="0.2"/>
    <row r="1668" ht="26.25" customHeight="1" x14ac:dyDescent="0.2"/>
    <row r="1669" ht="26.25" customHeight="1" x14ac:dyDescent="0.2"/>
    <row r="1670" ht="26.25" customHeight="1" x14ac:dyDescent="0.2"/>
    <row r="1671" ht="26.25" customHeight="1" x14ac:dyDescent="0.2"/>
    <row r="1672" ht="26.25" customHeight="1" x14ac:dyDescent="0.2"/>
    <row r="1673" ht="26.25" customHeight="1" x14ac:dyDescent="0.2"/>
    <row r="1674" ht="26.25" customHeight="1" x14ac:dyDescent="0.2"/>
    <row r="1675" ht="26.25" customHeight="1" x14ac:dyDescent="0.2"/>
    <row r="1676" ht="26.25" customHeight="1" x14ac:dyDescent="0.2"/>
    <row r="1677" ht="26.25" customHeight="1" x14ac:dyDescent="0.2"/>
    <row r="1678" ht="26.25" customHeight="1" x14ac:dyDescent="0.2"/>
    <row r="1679" ht="26.25" customHeight="1" x14ac:dyDescent="0.2"/>
    <row r="1680" ht="26.25" customHeight="1" x14ac:dyDescent="0.2"/>
    <row r="1681" ht="26.25" customHeight="1" x14ac:dyDescent="0.2"/>
    <row r="1682" ht="26.25" customHeight="1" x14ac:dyDescent="0.2"/>
    <row r="1683" ht="26.25" customHeight="1" x14ac:dyDescent="0.2"/>
    <row r="1684" ht="26.25" customHeight="1" x14ac:dyDescent="0.2"/>
    <row r="1685" ht="26.25" customHeight="1" x14ac:dyDescent="0.2"/>
    <row r="1686" ht="26.25" customHeight="1" x14ac:dyDescent="0.2"/>
    <row r="1687" ht="26.25" customHeight="1" x14ac:dyDescent="0.2"/>
    <row r="1688" ht="26.25" customHeight="1" x14ac:dyDescent="0.2"/>
    <row r="1689" ht="26.25" customHeight="1" x14ac:dyDescent="0.2"/>
    <row r="1690" ht="26.25" customHeight="1" x14ac:dyDescent="0.2"/>
    <row r="1691" ht="26.25" customHeight="1" x14ac:dyDescent="0.2"/>
    <row r="1692" ht="26.25" customHeight="1" x14ac:dyDescent="0.2"/>
    <row r="1693" ht="26.25" customHeight="1" x14ac:dyDescent="0.2"/>
    <row r="1694" ht="26.25" customHeight="1" x14ac:dyDescent="0.2"/>
    <row r="1695" ht="26.25" customHeight="1" x14ac:dyDescent="0.2"/>
    <row r="1696" ht="26.25" customHeight="1" x14ac:dyDescent="0.2"/>
    <row r="1697" ht="26.25" customHeight="1" x14ac:dyDescent="0.2"/>
    <row r="1698" ht="26.25" customHeight="1" x14ac:dyDescent="0.2"/>
    <row r="1699" ht="26.25" customHeight="1" x14ac:dyDescent="0.2"/>
    <row r="1700" ht="26.25" customHeight="1" x14ac:dyDescent="0.2"/>
    <row r="1701" ht="26.25" customHeight="1" x14ac:dyDescent="0.2"/>
    <row r="1702" ht="26.25" customHeight="1" x14ac:dyDescent="0.2"/>
    <row r="1703" ht="26.25" customHeight="1" x14ac:dyDescent="0.2"/>
    <row r="1704" ht="26.25" customHeight="1" x14ac:dyDescent="0.2"/>
    <row r="1705" ht="26.25" customHeight="1" x14ac:dyDescent="0.2"/>
    <row r="1706" ht="26.25" customHeight="1" x14ac:dyDescent="0.2"/>
    <row r="1707" ht="26.25" customHeight="1" x14ac:dyDescent="0.2"/>
    <row r="1708" ht="26.25" customHeight="1" x14ac:dyDescent="0.2"/>
    <row r="1709" ht="26.25" customHeight="1" x14ac:dyDescent="0.2"/>
    <row r="1710" ht="26.25" customHeight="1" x14ac:dyDescent="0.2"/>
    <row r="1711" ht="26.25" customHeight="1" x14ac:dyDescent="0.2"/>
    <row r="1712" ht="26.25" customHeight="1" x14ac:dyDescent="0.2"/>
    <row r="1713" ht="26.25" customHeight="1" x14ac:dyDescent="0.2"/>
    <row r="1714" ht="26.25" customHeight="1" x14ac:dyDescent="0.2"/>
    <row r="1715" ht="26.25" customHeight="1" x14ac:dyDescent="0.2"/>
    <row r="1716" ht="26.25" customHeight="1" x14ac:dyDescent="0.2"/>
    <row r="1717" ht="26.25" customHeight="1" x14ac:dyDescent="0.2"/>
    <row r="1718" ht="26.25" customHeight="1" x14ac:dyDescent="0.2"/>
    <row r="1719" ht="26.25" customHeight="1" x14ac:dyDescent="0.2"/>
    <row r="1720" ht="26.25" customHeight="1" x14ac:dyDescent="0.2"/>
    <row r="1721" ht="26.25" customHeight="1" x14ac:dyDescent="0.2"/>
    <row r="1722" ht="26.25" customHeight="1" x14ac:dyDescent="0.2"/>
    <row r="1723" ht="26.25" customHeight="1" x14ac:dyDescent="0.2"/>
    <row r="1724" ht="26.25" customHeight="1" x14ac:dyDescent="0.2"/>
    <row r="1725" ht="26.25" customHeight="1" x14ac:dyDescent="0.2"/>
    <row r="1726" ht="26.25" customHeight="1" x14ac:dyDescent="0.2"/>
    <row r="1727" ht="26.25" customHeight="1" x14ac:dyDescent="0.2"/>
    <row r="1728" ht="26.25" customHeight="1" x14ac:dyDescent="0.2"/>
    <row r="1729" ht="26.25" customHeight="1" x14ac:dyDescent="0.2"/>
    <row r="1730" ht="26.25" customHeight="1" x14ac:dyDescent="0.2"/>
    <row r="1731" ht="26.25" customHeight="1" x14ac:dyDescent="0.2"/>
    <row r="1732" ht="26.25" customHeight="1" x14ac:dyDescent="0.2"/>
    <row r="1733" ht="26.25" customHeight="1" x14ac:dyDescent="0.2"/>
    <row r="1734" ht="26.25" customHeight="1" x14ac:dyDescent="0.2"/>
    <row r="1735" ht="26.25" customHeight="1" x14ac:dyDescent="0.2"/>
    <row r="1736" ht="26.25" customHeight="1" x14ac:dyDescent="0.2"/>
    <row r="1737" ht="26.25" customHeight="1" x14ac:dyDescent="0.2"/>
    <row r="1738" ht="26.25" customHeight="1" x14ac:dyDescent="0.2"/>
    <row r="1739" ht="26.25" customHeight="1" x14ac:dyDescent="0.2"/>
    <row r="1740" ht="26.25" customHeight="1" x14ac:dyDescent="0.2"/>
    <row r="1741" ht="26.25" customHeight="1" x14ac:dyDescent="0.2"/>
    <row r="1742" ht="26.25" customHeight="1" x14ac:dyDescent="0.2"/>
    <row r="1743" ht="26.25" customHeight="1" x14ac:dyDescent="0.2"/>
    <row r="1744" ht="26.25" customHeight="1" x14ac:dyDescent="0.2"/>
    <row r="1745" ht="26.25" customHeight="1" x14ac:dyDescent="0.2"/>
    <row r="1746" ht="26.25" customHeight="1" x14ac:dyDescent="0.2"/>
    <row r="1747" ht="26.25" customHeight="1" x14ac:dyDescent="0.2"/>
    <row r="1748" ht="26.25" customHeight="1" x14ac:dyDescent="0.2"/>
    <row r="1749" ht="26.25" customHeight="1" x14ac:dyDescent="0.2"/>
    <row r="1750" ht="26.25" customHeight="1" x14ac:dyDescent="0.2"/>
    <row r="1751" ht="26.25" customHeight="1" x14ac:dyDescent="0.2"/>
    <row r="1752" ht="26.25" customHeight="1" x14ac:dyDescent="0.2"/>
    <row r="1753" ht="26.25" customHeight="1" x14ac:dyDescent="0.2"/>
    <row r="1754" ht="26.25" customHeight="1" x14ac:dyDescent="0.2"/>
    <row r="1755" ht="26.25" customHeight="1" x14ac:dyDescent="0.2"/>
    <row r="1756" ht="26.25" customHeight="1" x14ac:dyDescent="0.2"/>
    <row r="1757" ht="26.25" customHeight="1" x14ac:dyDescent="0.2"/>
    <row r="1758" ht="26.25" customHeight="1" x14ac:dyDescent="0.2"/>
    <row r="1759" ht="26.25" customHeight="1" x14ac:dyDescent="0.2"/>
    <row r="1760" ht="26.25" customHeight="1" x14ac:dyDescent="0.2"/>
    <row r="1761" ht="26.25" customHeight="1" x14ac:dyDescent="0.2"/>
    <row r="1762" ht="26.25" customHeight="1" x14ac:dyDescent="0.2"/>
    <row r="1763" ht="26.25" customHeight="1" x14ac:dyDescent="0.2"/>
    <row r="1764" ht="26.25" customHeight="1" x14ac:dyDescent="0.2"/>
    <row r="1765" ht="26.25" customHeight="1" x14ac:dyDescent="0.2"/>
    <row r="1766" ht="26.25" customHeight="1" x14ac:dyDescent="0.2"/>
    <row r="1767" ht="26.25" customHeight="1" x14ac:dyDescent="0.2"/>
    <row r="1768" ht="26.25" customHeight="1" x14ac:dyDescent="0.2"/>
    <row r="1769" ht="26.25" customHeight="1" x14ac:dyDescent="0.2"/>
    <row r="1770" ht="26.25" customHeight="1" x14ac:dyDescent="0.2"/>
    <row r="1771" ht="26.25" customHeight="1" x14ac:dyDescent="0.2"/>
    <row r="1772" ht="26.25" customHeight="1" x14ac:dyDescent="0.2"/>
    <row r="1773" ht="26.25" customHeight="1" x14ac:dyDescent="0.2"/>
    <row r="1774" ht="26.25" customHeight="1" x14ac:dyDescent="0.2"/>
    <row r="1775" ht="26.25" customHeight="1" x14ac:dyDescent="0.2"/>
    <row r="1776" ht="26.25" customHeight="1" x14ac:dyDescent="0.2"/>
    <row r="1777" ht="26.25" customHeight="1" x14ac:dyDescent="0.2"/>
    <row r="1778" ht="26.25" customHeight="1" x14ac:dyDescent="0.2"/>
    <row r="1779" ht="26.25" customHeight="1" x14ac:dyDescent="0.2"/>
    <row r="1780" ht="26.25" customHeight="1" x14ac:dyDescent="0.2"/>
    <row r="1781" ht="26.25" customHeight="1" x14ac:dyDescent="0.2"/>
    <row r="1782" ht="26.25" customHeight="1" x14ac:dyDescent="0.2"/>
    <row r="1783" ht="26.25" customHeight="1" x14ac:dyDescent="0.2"/>
    <row r="1784" ht="26.25" customHeight="1" x14ac:dyDescent="0.2"/>
    <row r="1785" ht="26.25" customHeight="1" x14ac:dyDescent="0.2"/>
    <row r="1786" ht="26.25" customHeight="1" x14ac:dyDescent="0.2"/>
    <row r="1787" ht="26.25" customHeight="1" x14ac:dyDescent="0.2"/>
    <row r="1788" ht="26.25" customHeight="1" x14ac:dyDescent="0.2"/>
    <row r="1789" ht="26.25" customHeight="1" x14ac:dyDescent="0.2"/>
    <row r="1790" ht="26.25" customHeight="1" x14ac:dyDescent="0.2"/>
    <row r="1791" ht="26.25" customHeight="1" x14ac:dyDescent="0.2"/>
    <row r="1792" ht="26.25" customHeight="1" x14ac:dyDescent="0.2"/>
    <row r="1793" ht="26.25" customHeight="1" x14ac:dyDescent="0.2"/>
    <row r="1794" ht="26.25" customHeight="1" x14ac:dyDescent="0.2"/>
    <row r="1795" ht="26.25" customHeight="1" x14ac:dyDescent="0.2"/>
    <row r="1796" ht="26.25" customHeight="1" x14ac:dyDescent="0.2"/>
    <row r="1797" ht="26.25" customHeight="1" x14ac:dyDescent="0.2"/>
    <row r="1798" ht="26.25" customHeight="1" x14ac:dyDescent="0.2"/>
    <row r="1799" ht="26.25" customHeight="1" x14ac:dyDescent="0.2"/>
    <row r="1800" ht="26.25" customHeight="1" x14ac:dyDescent="0.2"/>
    <row r="1801" ht="26.25" customHeight="1" x14ac:dyDescent="0.2"/>
    <row r="1802" ht="26.25" customHeight="1" x14ac:dyDescent="0.2"/>
    <row r="1803" ht="26.25" customHeight="1" x14ac:dyDescent="0.2"/>
    <row r="1804" ht="26.25" customHeight="1" x14ac:dyDescent="0.2"/>
    <row r="1805" ht="26.25" customHeight="1" x14ac:dyDescent="0.2"/>
    <row r="1806" ht="26.25" customHeight="1" x14ac:dyDescent="0.2"/>
    <row r="1807" ht="26.25" customHeight="1" x14ac:dyDescent="0.2"/>
    <row r="1808" ht="26.25" customHeight="1" x14ac:dyDescent="0.2"/>
    <row r="1809" ht="26.25" customHeight="1" x14ac:dyDescent="0.2"/>
    <row r="1810" ht="26.25" customHeight="1" x14ac:dyDescent="0.2"/>
    <row r="1811" ht="26.25" customHeight="1" x14ac:dyDescent="0.2"/>
    <row r="1812" ht="26.25" customHeight="1" x14ac:dyDescent="0.2"/>
    <row r="1813" ht="26.25" customHeight="1" x14ac:dyDescent="0.2"/>
    <row r="1814" ht="26.25" customHeight="1" x14ac:dyDescent="0.2"/>
    <row r="1815" ht="26.25" customHeight="1" x14ac:dyDescent="0.2"/>
    <row r="1816" ht="26.25" customHeight="1" x14ac:dyDescent="0.2"/>
    <row r="1817" ht="26.25" customHeight="1" x14ac:dyDescent="0.2"/>
    <row r="1818" ht="26.25" customHeight="1" x14ac:dyDescent="0.2"/>
    <row r="1819" ht="26.25" customHeight="1" x14ac:dyDescent="0.2"/>
    <row r="1820" ht="26.25" customHeight="1" x14ac:dyDescent="0.2"/>
    <row r="1821" ht="26.25" customHeight="1" x14ac:dyDescent="0.2"/>
    <row r="1822" ht="26.25" customHeight="1" x14ac:dyDescent="0.2"/>
    <row r="1823" ht="26.25" customHeight="1" x14ac:dyDescent="0.2"/>
    <row r="1824" ht="26.25" customHeight="1" x14ac:dyDescent="0.2"/>
    <row r="1825" ht="26.25" customHeight="1" x14ac:dyDescent="0.2"/>
    <row r="1826" ht="26.25" customHeight="1" x14ac:dyDescent="0.2"/>
    <row r="1827" ht="26.25" customHeight="1" x14ac:dyDescent="0.2"/>
    <row r="1828" ht="26.25" customHeight="1" x14ac:dyDescent="0.2"/>
    <row r="1829" ht="26.25" customHeight="1" x14ac:dyDescent="0.2"/>
    <row r="1830" ht="26.25" customHeight="1" x14ac:dyDescent="0.2"/>
    <row r="1831" ht="26.25" customHeight="1" x14ac:dyDescent="0.2"/>
    <row r="1832" ht="26.25" customHeight="1" x14ac:dyDescent="0.2"/>
    <row r="1833" ht="26.25" customHeight="1" x14ac:dyDescent="0.2"/>
    <row r="1834" ht="26.25" customHeight="1" x14ac:dyDescent="0.2"/>
    <row r="1835" ht="26.25" customHeight="1" x14ac:dyDescent="0.2"/>
    <row r="1836" ht="26.25" customHeight="1" x14ac:dyDescent="0.2"/>
    <row r="1837" ht="26.25" customHeight="1" x14ac:dyDescent="0.2"/>
    <row r="1838" ht="26.25" customHeight="1" x14ac:dyDescent="0.2"/>
    <row r="1839" ht="26.25" customHeight="1" x14ac:dyDescent="0.2"/>
    <row r="1840" ht="26.25" customHeight="1" x14ac:dyDescent="0.2"/>
    <row r="1841" ht="26.25" customHeight="1" x14ac:dyDescent="0.2"/>
    <row r="1842" ht="26.25" customHeight="1" x14ac:dyDescent="0.2"/>
    <row r="1843" ht="26.25" customHeight="1" x14ac:dyDescent="0.2"/>
    <row r="1844" ht="26.25" customHeight="1" x14ac:dyDescent="0.2"/>
    <row r="1845" ht="26.25" customHeight="1" x14ac:dyDescent="0.2"/>
    <row r="1846" ht="26.25" customHeight="1" x14ac:dyDescent="0.2"/>
    <row r="1847" ht="26.25" customHeight="1" x14ac:dyDescent="0.2"/>
    <row r="1848" ht="26.25" customHeight="1" x14ac:dyDescent="0.2"/>
    <row r="1849" ht="26.25" customHeight="1" x14ac:dyDescent="0.2"/>
    <row r="1850" ht="26.25" customHeight="1" x14ac:dyDescent="0.2"/>
    <row r="1851" ht="26.25" customHeight="1" x14ac:dyDescent="0.2"/>
    <row r="1852" ht="26.25" customHeight="1" x14ac:dyDescent="0.2"/>
    <row r="1853" ht="26.25" customHeight="1" x14ac:dyDescent="0.2"/>
    <row r="1854" ht="26.25" customHeight="1" x14ac:dyDescent="0.2"/>
    <row r="1855" ht="26.25" customHeight="1" x14ac:dyDescent="0.2"/>
    <row r="1856" ht="26.25" customHeight="1" x14ac:dyDescent="0.2"/>
    <row r="1857" ht="26.25" customHeight="1" x14ac:dyDescent="0.2"/>
    <row r="1858" ht="26.25" customHeight="1" x14ac:dyDescent="0.2"/>
    <row r="1859" ht="26.25" customHeight="1" x14ac:dyDescent="0.2"/>
    <row r="1860" ht="26.25" customHeight="1" x14ac:dyDescent="0.2"/>
    <row r="1861" ht="26.25" customHeight="1" x14ac:dyDescent="0.2"/>
    <row r="1862" ht="26.25" customHeight="1" x14ac:dyDescent="0.2"/>
    <row r="1863" ht="26.25" customHeight="1" x14ac:dyDescent="0.2"/>
    <row r="1864" ht="26.25" customHeight="1" x14ac:dyDescent="0.2"/>
    <row r="1865" ht="26.25" customHeight="1" x14ac:dyDescent="0.2"/>
    <row r="1866" ht="26.25" customHeight="1" x14ac:dyDescent="0.2"/>
    <row r="1867" ht="26.25" customHeight="1" x14ac:dyDescent="0.2"/>
    <row r="1868" ht="26.25" customHeight="1" x14ac:dyDescent="0.2"/>
    <row r="1869" ht="26.25" customHeight="1" x14ac:dyDescent="0.2"/>
    <row r="1870" ht="26.25" customHeight="1" x14ac:dyDescent="0.2"/>
    <row r="1871" ht="26.25" customHeight="1" x14ac:dyDescent="0.2"/>
    <row r="1872" ht="26.25" customHeight="1" x14ac:dyDescent="0.2"/>
    <row r="1873" ht="26.25" customHeight="1" x14ac:dyDescent="0.2"/>
    <row r="1874" ht="26.25" customHeight="1" x14ac:dyDescent="0.2"/>
    <row r="1875" ht="26.25" customHeight="1" x14ac:dyDescent="0.2"/>
    <row r="1876" ht="26.25" customHeight="1" x14ac:dyDescent="0.2"/>
    <row r="1877" ht="26.25" customHeight="1" x14ac:dyDescent="0.2"/>
    <row r="1878" ht="26.25" customHeight="1" x14ac:dyDescent="0.2"/>
    <row r="1879" ht="26.25" customHeight="1" x14ac:dyDescent="0.2"/>
    <row r="1880" ht="26.25" customHeight="1" x14ac:dyDescent="0.2"/>
    <row r="1881" ht="26.25" customHeight="1" x14ac:dyDescent="0.2"/>
    <row r="1882" ht="26.25" customHeight="1" x14ac:dyDescent="0.2"/>
    <row r="1883" ht="26.25" customHeight="1" x14ac:dyDescent="0.2"/>
    <row r="1884" ht="26.25" customHeight="1" x14ac:dyDescent="0.2"/>
    <row r="1885" ht="26.25" customHeight="1" x14ac:dyDescent="0.2"/>
    <row r="1886" ht="26.25" customHeight="1" x14ac:dyDescent="0.2"/>
    <row r="1887" ht="26.25" customHeight="1" x14ac:dyDescent="0.2"/>
    <row r="1888" ht="26.25" customHeight="1" x14ac:dyDescent="0.2"/>
    <row r="1889" ht="26.25" customHeight="1" x14ac:dyDescent="0.2"/>
    <row r="1890" ht="26.25" customHeight="1" x14ac:dyDescent="0.2"/>
    <row r="1891" ht="26.25" customHeight="1" x14ac:dyDescent="0.2"/>
    <row r="1892" ht="26.25" customHeight="1" x14ac:dyDescent="0.2"/>
    <row r="1893" ht="26.25" customHeight="1" x14ac:dyDescent="0.2"/>
    <row r="1894" ht="26.25" customHeight="1" x14ac:dyDescent="0.2"/>
    <row r="1895" ht="26.25" customHeight="1" x14ac:dyDescent="0.2"/>
    <row r="1896" ht="26.25" customHeight="1" x14ac:dyDescent="0.2"/>
    <row r="1897" ht="26.25" customHeight="1" x14ac:dyDescent="0.2"/>
    <row r="1898" ht="26.25" customHeight="1" x14ac:dyDescent="0.2"/>
    <row r="1899" ht="26.25" customHeight="1" x14ac:dyDescent="0.2"/>
    <row r="1900" ht="26.25" customHeight="1" x14ac:dyDescent="0.2"/>
    <row r="1901" ht="26.25" customHeight="1" x14ac:dyDescent="0.2"/>
    <row r="1902" ht="26.25" customHeight="1" x14ac:dyDescent="0.2"/>
    <row r="1903" ht="26.25" customHeight="1" x14ac:dyDescent="0.2"/>
    <row r="1904" ht="26.25" customHeight="1" x14ac:dyDescent="0.2"/>
    <row r="1905" ht="26.25" customHeight="1" x14ac:dyDescent="0.2"/>
    <row r="1906" ht="26.25" customHeight="1" x14ac:dyDescent="0.2"/>
    <row r="1907" ht="26.25" customHeight="1" x14ac:dyDescent="0.2"/>
    <row r="1908" ht="26.25" customHeight="1" x14ac:dyDescent="0.2"/>
    <row r="1909" ht="26.25" customHeight="1" x14ac:dyDescent="0.2"/>
    <row r="1910" ht="26.25" customHeight="1" x14ac:dyDescent="0.2"/>
    <row r="1911" ht="26.25" customHeight="1" x14ac:dyDescent="0.2"/>
    <row r="1912" ht="26.25" customHeight="1" x14ac:dyDescent="0.2"/>
    <row r="1913" ht="26.25" customHeight="1" x14ac:dyDescent="0.2"/>
    <row r="1914" ht="26.25" customHeight="1" x14ac:dyDescent="0.2"/>
    <row r="1915" ht="26.25" customHeight="1" x14ac:dyDescent="0.2"/>
    <row r="1916" ht="26.25" customHeight="1" x14ac:dyDescent="0.2"/>
    <row r="1917" ht="26.25" customHeight="1" x14ac:dyDescent="0.2"/>
    <row r="1918" ht="26.25" customHeight="1" x14ac:dyDescent="0.2"/>
    <row r="1919" ht="26.25" customHeight="1" x14ac:dyDescent="0.2"/>
    <row r="1920" ht="26.25" customHeight="1" x14ac:dyDescent="0.2"/>
    <row r="1921" ht="26.25" customHeight="1" x14ac:dyDescent="0.2"/>
    <row r="1922" ht="26.25" customHeight="1" x14ac:dyDescent="0.2"/>
    <row r="1923" ht="26.25" customHeight="1" x14ac:dyDescent="0.2"/>
    <row r="1924" ht="26.25" customHeight="1" x14ac:dyDescent="0.2"/>
    <row r="1925" ht="26.25" customHeight="1" x14ac:dyDescent="0.2"/>
    <row r="1926" ht="26.25" customHeight="1" x14ac:dyDescent="0.2"/>
    <row r="1927" ht="26.25" customHeight="1" x14ac:dyDescent="0.2"/>
    <row r="1928" ht="26.25" customHeight="1" x14ac:dyDescent="0.2"/>
    <row r="1929" ht="26.25" customHeight="1" x14ac:dyDescent="0.2"/>
    <row r="1930" ht="26.25" customHeight="1" x14ac:dyDescent="0.2"/>
    <row r="1931" ht="26.25" customHeight="1" x14ac:dyDescent="0.2"/>
    <row r="1932" ht="26.25" customHeight="1" x14ac:dyDescent="0.2"/>
    <row r="1933" ht="26.25" customHeight="1" x14ac:dyDescent="0.2"/>
    <row r="1934" ht="26.25" customHeight="1" x14ac:dyDescent="0.2"/>
    <row r="1935" ht="26.25" customHeight="1" x14ac:dyDescent="0.2"/>
    <row r="1936" ht="26.25" customHeight="1" x14ac:dyDescent="0.2"/>
    <row r="1937" ht="26.25" customHeight="1" x14ac:dyDescent="0.2"/>
    <row r="1938" ht="26.25" customHeight="1" x14ac:dyDescent="0.2"/>
    <row r="1939" ht="26.25" customHeight="1" x14ac:dyDescent="0.2"/>
    <row r="1940" ht="26.25" customHeight="1" x14ac:dyDescent="0.2"/>
    <row r="1941" ht="26.25" customHeight="1" x14ac:dyDescent="0.2"/>
    <row r="1942" ht="26.25" customHeight="1" x14ac:dyDescent="0.2"/>
    <row r="1943" ht="26.25" customHeight="1" x14ac:dyDescent="0.2"/>
    <row r="1944" ht="26.25" customHeight="1" x14ac:dyDescent="0.2"/>
    <row r="1945" ht="26.25" customHeight="1" x14ac:dyDescent="0.2"/>
    <row r="1946" ht="26.25" customHeight="1" x14ac:dyDescent="0.2"/>
    <row r="1947" ht="26.25" customHeight="1" x14ac:dyDescent="0.2"/>
    <row r="1948" ht="26.25" customHeight="1" x14ac:dyDescent="0.2"/>
    <row r="1949" ht="26.25" customHeight="1" x14ac:dyDescent="0.2"/>
    <row r="1950" ht="26.25" customHeight="1" x14ac:dyDescent="0.2"/>
    <row r="1951" ht="26.25" customHeight="1" x14ac:dyDescent="0.2"/>
    <row r="1952" ht="26.25" customHeight="1" x14ac:dyDescent="0.2"/>
    <row r="1953" ht="26.25" customHeight="1" x14ac:dyDescent="0.2"/>
    <row r="1954" ht="26.25" customHeight="1" x14ac:dyDescent="0.2"/>
    <row r="1955" ht="26.25" customHeight="1" x14ac:dyDescent="0.2"/>
    <row r="1956" ht="26.25" customHeight="1" x14ac:dyDescent="0.2"/>
    <row r="1957" ht="26.25" customHeight="1" x14ac:dyDescent="0.2"/>
    <row r="1958" ht="26.25" customHeight="1" x14ac:dyDescent="0.2"/>
    <row r="1959" ht="26.25" customHeight="1" x14ac:dyDescent="0.2"/>
    <row r="1960" ht="26.25" customHeight="1" x14ac:dyDescent="0.2"/>
    <row r="1961" ht="26.25" customHeight="1" x14ac:dyDescent="0.2"/>
    <row r="1962" ht="26.25" customHeight="1" x14ac:dyDescent="0.2"/>
    <row r="1963" ht="26.25" customHeight="1" x14ac:dyDescent="0.2"/>
    <row r="1964" ht="26.25" customHeight="1" x14ac:dyDescent="0.2"/>
    <row r="1965" ht="26.25" customHeight="1" x14ac:dyDescent="0.2"/>
    <row r="1966" ht="26.25" customHeight="1" x14ac:dyDescent="0.2"/>
    <row r="1967" ht="26.25" customHeight="1" x14ac:dyDescent="0.2"/>
    <row r="1968" ht="26.25" customHeight="1" x14ac:dyDescent="0.2"/>
    <row r="1969" ht="26.25" customHeight="1" x14ac:dyDescent="0.2"/>
    <row r="1970" ht="26.25" customHeight="1" x14ac:dyDescent="0.2"/>
    <row r="1971" ht="26.25" customHeight="1" x14ac:dyDescent="0.2"/>
    <row r="1972" ht="26.25" customHeight="1" x14ac:dyDescent="0.2"/>
    <row r="1973" ht="26.25" customHeight="1" x14ac:dyDescent="0.2"/>
    <row r="1974" ht="26.25" customHeight="1" x14ac:dyDescent="0.2"/>
    <row r="1975" ht="26.25" customHeight="1" x14ac:dyDescent="0.2"/>
    <row r="1976" ht="26.25" customHeight="1" x14ac:dyDescent="0.2"/>
    <row r="1977" ht="26.25" customHeight="1" x14ac:dyDescent="0.2"/>
    <row r="1978" ht="26.25" customHeight="1" x14ac:dyDescent="0.2"/>
    <row r="1979" ht="26.25" customHeight="1" x14ac:dyDescent="0.2"/>
    <row r="1980" ht="26.25" customHeight="1" x14ac:dyDescent="0.2"/>
    <row r="1981" ht="26.25" customHeight="1" x14ac:dyDescent="0.2"/>
    <row r="1982" ht="26.25" customHeight="1" x14ac:dyDescent="0.2"/>
    <row r="1983" ht="26.25" customHeight="1" x14ac:dyDescent="0.2"/>
    <row r="1984" ht="26.25" customHeight="1" x14ac:dyDescent="0.2"/>
    <row r="1985" ht="26.25" customHeight="1" x14ac:dyDescent="0.2"/>
    <row r="1986" ht="26.25" customHeight="1" x14ac:dyDescent="0.2"/>
    <row r="1987" ht="26.25" customHeight="1" x14ac:dyDescent="0.2"/>
    <row r="1988" ht="26.25" customHeight="1" x14ac:dyDescent="0.2"/>
    <row r="1989" ht="26.25" customHeight="1" x14ac:dyDescent="0.2"/>
    <row r="1990" ht="26.25" customHeight="1" x14ac:dyDescent="0.2"/>
    <row r="1991" ht="26.25" customHeight="1" x14ac:dyDescent="0.2"/>
    <row r="1992" ht="26.25" customHeight="1" x14ac:dyDescent="0.2"/>
    <row r="1993" ht="26.25" customHeight="1" x14ac:dyDescent="0.2"/>
    <row r="1994" ht="26.25" customHeight="1" x14ac:dyDescent="0.2"/>
    <row r="1995" ht="26.25" customHeight="1" x14ac:dyDescent="0.2"/>
    <row r="1996" ht="26.25" customHeight="1" x14ac:dyDescent="0.2"/>
    <row r="1997" ht="26.25" customHeight="1" x14ac:dyDescent="0.2"/>
    <row r="1998" ht="26.25" customHeight="1" x14ac:dyDescent="0.2"/>
    <row r="1999" ht="26.25" customHeight="1" x14ac:dyDescent="0.2"/>
    <row r="2000" ht="26.25" customHeight="1" x14ac:dyDescent="0.2"/>
    <row r="2001" ht="26.25" customHeight="1" x14ac:dyDescent="0.2"/>
    <row r="2002" ht="26.25" customHeight="1" x14ac:dyDescent="0.2"/>
    <row r="2003" ht="26.25" customHeight="1" x14ac:dyDescent="0.2"/>
    <row r="2004" ht="26.25" customHeight="1" x14ac:dyDescent="0.2"/>
    <row r="2005" ht="26.25" customHeight="1" x14ac:dyDescent="0.2"/>
    <row r="2006" ht="26.25" customHeight="1" x14ac:dyDescent="0.2"/>
    <row r="2007" ht="26.25" customHeight="1" x14ac:dyDescent="0.2"/>
    <row r="2008" ht="26.25" customHeight="1" x14ac:dyDescent="0.2"/>
    <row r="2009" ht="26.25" customHeight="1" x14ac:dyDescent="0.2"/>
    <row r="2010" ht="26.25" customHeight="1" x14ac:dyDescent="0.2"/>
    <row r="2011" ht="26.25" customHeight="1" x14ac:dyDescent="0.2"/>
    <row r="2012" ht="26.25" customHeight="1" x14ac:dyDescent="0.2"/>
    <row r="2013" ht="26.25" customHeight="1" x14ac:dyDescent="0.2"/>
    <row r="2014" ht="26.25" customHeight="1" x14ac:dyDescent="0.2"/>
    <row r="2015" ht="26.25" customHeight="1" x14ac:dyDescent="0.2"/>
    <row r="2016" ht="26.25" customHeight="1" x14ac:dyDescent="0.2"/>
    <row r="2017" ht="26.25" customHeight="1" x14ac:dyDescent="0.2"/>
    <row r="2018" ht="26.25" customHeight="1" x14ac:dyDescent="0.2"/>
    <row r="2019" ht="26.25" customHeight="1" x14ac:dyDescent="0.2"/>
    <row r="2020" ht="26.25" customHeight="1" x14ac:dyDescent="0.2"/>
    <row r="2021" ht="26.25" customHeight="1" x14ac:dyDescent="0.2"/>
    <row r="2022" ht="26.25" customHeight="1" x14ac:dyDescent="0.2"/>
    <row r="2023" ht="26.25" customHeight="1" x14ac:dyDescent="0.2"/>
    <row r="2024" ht="26.25" customHeight="1" x14ac:dyDescent="0.2"/>
    <row r="2025" ht="26.25" customHeight="1" x14ac:dyDescent="0.2"/>
    <row r="2026" ht="26.25" customHeight="1" x14ac:dyDescent="0.2"/>
    <row r="2027" ht="26.25" customHeight="1" x14ac:dyDescent="0.2"/>
    <row r="2028" ht="26.25" customHeight="1" x14ac:dyDescent="0.2"/>
    <row r="2029" ht="26.25" customHeight="1" x14ac:dyDescent="0.2"/>
    <row r="2030" ht="26.25" customHeight="1" x14ac:dyDescent="0.2"/>
    <row r="2031" ht="26.25" customHeight="1" x14ac:dyDescent="0.2"/>
    <row r="2032" ht="26.25" customHeight="1" x14ac:dyDescent="0.2"/>
    <row r="2033" ht="26.25" customHeight="1" x14ac:dyDescent="0.2"/>
    <row r="2034" ht="26.25" customHeight="1" x14ac:dyDescent="0.2"/>
    <row r="2035" ht="26.25" customHeight="1" x14ac:dyDescent="0.2"/>
    <row r="2036" ht="26.25" customHeight="1" x14ac:dyDescent="0.2"/>
    <row r="2037" ht="26.25" customHeight="1" x14ac:dyDescent="0.2"/>
    <row r="2038" ht="26.25" customHeight="1" x14ac:dyDescent="0.2"/>
    <row r="2039" ht="26.25" customHeight="1" x14ac:dyDescent="0.2"/>
    <row r="2040" ht="26.25" customHeight="1" x14ac:dyDescent="0.2"/>
    <row r="2041" ht="26.25" customHeight="1" x14ac:dyDescent="0.2"/>
    <row r="2042" ht="26.25" customHeight="1" x14ac:dyDescent="0.2"/>
    <row r="2043" ht="26.25" customHeight="1" x14ac:dyDescent="0.2"/>
    <row r="2044" ht="26.25" customHeight="1" x14ac:dyDescent="0.2"/>
    <row r="2045" ht="26.25" customHeight="1" x14ac:dyDescent="0.2"/>
    <row r="2046" ht="26.25" customHeight="1" x14ac:dyDescent="0.2"/>
    <row r="2047" ht="26.25" customHeight="1" x14ac:dyDescent="0.2"/>
    <row r="2048" ht="26.25" customHeight="1" x14ac:dyDescent="0.2"/>
    <row r="2049" ht="26.25" customHeight="1" x14ac:dyDescent="0.2"/>
    <row r="2050" ht="26.25" customHeight="1" x14ac:dyDescent="0.2"/>
    <row r="2051" ht="26.25" customHeight="1" x14ac:dyDescent="0.2"/>
    <row r="2052" ht="26.25" customHeight="1" x14ac:dyDescent="0.2"/>
    <row r="2053" ht="26.25" customHeight="1" x14ac:dyDescent="0.2"/>
    <row r="2054" ht="26.25" customHeight="1" x14ac:dyDescent="0.2"/>
    <row r="2055" ht="26.25" customHeight="1" x14ac:dyDescent="0.2"/>
    <row r="2056" ht="26.25" customHeight="1" x14ac:dyDescent="0.2"/>
    <row r="2057" ht="26.25" customHeight="1" x14ac:dyDescent="0.2"/>
    <row r="2058" ht="26.25" customHeight="1" x14ac:dyDescent="0.2"/>
    <row r="2059" ht="26.25" customHeight="1" x14ac:dyDescent="0.2"/>
    <row r="2060" ht="26.25" customHeight="1" x14ac:dyDescent="0.2"/>
    <row r="2061" ht="26.25" customHeight="1" x14ac:dyDescent="0.2"/>
    <row r="2062" ht="26.25" customHeight="1" x14ac:dyDescent="0.2"/>
    <row r="2063" ht="26.25" customHeight="1" x14ac:dyDescent="0.2"/>
    <row r="2064" ht="26.25" customHeight="1" x14ac:dyDescent="0.2"/>
    <row r="2065" ht="26.25" customHeight="1" x14ac:dyDescent="0.2"/>
    <row r="2066" ht="26.25" customHeight="1" x14ac:dyDescent="0.2"/>
    <row r="2067" ht="26.25" customHeight="1" x14ac:dyDescent="0.2"/>
    <row r="2068" ht="26.25" customHeight="1" x14ac:dyDescent="0.2"/>
    <row r="2069" ht="26.25" customHeight="1" x14ac:dyDescent="0.2"/>
    <row r="2070" ht="26.25" customHeight="1" x14ac:dyDescent="0.2"/>
    <row r="2071" ht="26.25" customHeight="1" x14ac:dyDescent="0.2"/>
    <row r="2072" ht="26.25" customHeight="1" x14ac:dyDescent="0.2"/>
    <row r="2073" ht="26.25" customHeight="1" x14ac:dyDescent="0.2"/>
    <row r="2074" ht="26.25" customHeight="1" x14ac:dyDescent="0.2"/>
    <row r="2075" ht="26.25" customHeight="1" x14ac:dyDescent="0.2"/>
    <row r="2076" ht="26.25" customHeight="1" x14ac:dyDescent="0.2"/>
    <row r="2077" ht="26.25" customHeight="1" x14ac:dyDescent="0.2"/>
    <row r="2078" ht="26.25" customHeight="1" x14ac:dyDescent="0.2"/>
    <row r="2079" ht="26.25" customHeight="1" x14ac:dyDescent="0.2"/>
    <row r="2080" ht="26.25" customHeight="1" x14ac:dyDescent="0.2"/>
    <row r="2081" ht="26.25" customHeight="1" x14ac:dyDescent="0.2"/>
    <row r="2082" ht="26.25" customHeight="1" x14ac:dyDescent="0.2"/>
    <row r="2083" ht="26.25" customHeight="1" x14ac:dyDescent="0.2"/>
    <row r="2084" ht="26.25" customHeight="1" x14ac:dyDescent="0.2"/>
    <row r="2085" ht="26.25" customHeight="1" x14ac:dyDescent="0.2"/>
    <row r="2086" ht="26.25" customHeight="1" x14ac:dyDescent="0.2"/>
    <row r="2087" ht="26.25" customHeight="1" x14ac:dyDescent="0.2"/>
    <row r="2088" ht="26.25" customHeight="1" x14ac:dyDescent="0.2"/>
    <row r="2089" ht="26.25" customHeight="1" x14ac:dyDescent="0.2"/>
    <row r="2090" ht="26.25" customHeight="1" x14ac:dyDescent="0.2"/>
    <row r="2091" ht="26.25" customHeight="1" x14ac:dyDescent="0.2"/>
    <row r="2092" ht="26.25" customHeight="1" x14ac:dyDescent="0.2"/>
    <row r="2093" ht="26.25" customHeight="1" x14ac:dyDescent="0.2"/>
    <row r="2094" ht="26.25" customHeight="1" x14ac:dyDescent="0.2"/>
    <row r="2095" ht="26.25" customHeight="1" x14ac:dyDescent="0.2"/>
    <row r="2096" ht="26.25" customHeight="1" x14ac:dyDescent="0.2"/>
    <row r="2097" ht="26.25" customHeight="1" x14ac:dyDescent="0.2"/>
    <row r="2098" ht="26.25" customHeight="1" x14ac:dyDescent="0.2"/>
    <row r="2099" ht="26.25" customHeight="1" x14ac:dyDescent="0.2"/>
    <row r="2100" ht="26.25" customHeight="1" x14ac:dyDescent="0.2"/>
    <row r="2101" ht="26.25" customHeight="1" x14ac:dyDescent="0.2"/>
    <row r="2102" ht="26.25" customHeight="1" x14ac:dyDescent="0.2"/>
    <row r="2103" ht="26.25" customHeight="1" x14ac:dyDescent="0.2"/>
    <row r="2104" ht="26.25" customHeight="1" x14ac:dyDescent="0.2"/>
    <row r="2105" ht="26.25" customHeight="1" x14ac:dyDescent="0.2"/>
    <row r="2106" ht="26.25" customHeight="1" x14ac:dyDescent="0.2"/>
    <row r="2107" ht="26.25" customHeight="1" x14ac:dyDescent="0.2"/>
    <row r="2108" ht="26.25" customHeight="1" x14ac:dyDescent="0.2"/>
    <row r="2109" ht="26.25" customHeight="1" x14ac:dyDescent="0.2"/>
    <row r="2110" ht="26.25" customHeight="1" x14ac:dyDescent="0.2"/>
    <row r="2111" ht="26.25" customHeight="1" x14ac:dyDescent="0.2"/>
    <row r="2112" ht="26.25" customHeight="1" x14ac:dyDescent="0.2"/>
    <row r="2113" ht="26.25" customHeight="1" x14ac:dyDescent="0.2"/>
    <row r="2114" ht="26.25" customHeight="1" x14ac:dyDescent="0.2"/>
    <row r="2115" ht="26.25" customHeight="1" x14ac:dyDescent="0.2"/>
    <row r="2116" ht="26.25" customHeight="1" x14ac:dyDescent="0.2"/>
    <row r="2117" ht="26.25" customHeight="1" x14ac:dyDescent="0.2"/>
    <row r="2118" ht="26.25" customHeight="1" x14ac:dyDescent="0.2"/>
    <row r="2119" ht="26.25" customHeight="1" x14ac:dyDescent="0.2"/>
    <row r="2120" ht="26.25" customHeight="1" x14ac:dyDescent="0.2"/>
    <row r="2121" ht="26.25" customHeight="1" x14ac:dyDescent="0.2"/>
    <row r="2122" ht="26.25" customHeight="1" x14ac:dyDescent="0.2"/>
    <row r="2123" ht="26.25" customHeight="1" x14ac:dyDescent="0.2"/>
    <row r="2124" ht="26.25" customHeight="1" x14ac:dyDescent="0.2"/>
    <row r="2125" ht="26.25" customHeight="1" x14ac:dyDescent="0.2"/>
    <row r="2126" ht="26.25" customHeight="1" x14ac:dyDescent="0.2"/>
    <row r="2127" ht="26.25" customHeight="1" x14ac:dyDescent="0.2"/>
    <row r="2128" ht="26.25" customHeight="1" x14ac:dyDescent="0.2"/>
    <row r="2129" ht="26.25" customHeight="1" x14ac:dyDescent="0.2"/>
    <row r="2130" ht="26.25" customHeight="1" x14ac:dyDescent="0.2"/>
    <row r="2131" ht="26.25" customHeight="1" x14ac:dyDescent="0.2"/>
    <row r="2132" ht="26.25" customHeight="1" x14ac:dyDescent="0.2"/>
    <row r="2133" ht="26.25" customHeight="1" x14ac:dyDescent="0.2"/>
    <row r="2134" ht="26.25" customHeight="1" x14ac:dyDescent="0.2"/>
    <row r="2135" ht="26.25" customHeight="1" x14ac:dyDescent="0.2"/>
    <row r="2136" ht="26.25" customHeight="1" x14ac:dyDescent="0.2"/>
    <row r="2137" ht="26.25" customHeight="1" x14ac:dyDescent="0.2"/>
    <row r="2138" ht="26.25" customHeight="1" x14ac:dyDescent="0.2"/>
    <row r="2139" ht="26.25" customHeight="1" x14ac:dyDescent="0.2"/>
    <row r="2140" ht="26.25" customHeight="1" x14ac:dyDescent="0.2"/>
    <row r="2141" ht="26.25" customHeight="1" x14ac:dyDescent="0.2"/>
    <row r="2142" ht="26.25" customHeight="1" x14ac:dyDescent="0.2"/>
    <row r="2143" ht="26.25" customHeight="1" x14ac:dyDescent="0.2"/>
    <row r="2144" ht="26.25" customHeight="1" x14ac:dyDescent="0.2"/>
    <row r="2145" ht="26.25" customHeight="1" x14ac:dyDescent="0.2"/>
    <row r="2146" ht="26.25" customHeight="1" x14ac:dyDescent="0.2"/>
    <row r="2147" ht="26.25" customHeight="1" x14ac:dyDescent="0.2"/>
    <row r="2148" ht="26.25" customHeight="1" x14ac:dyDescent="0.2"/>
    <row r="2149" ht="26.25" customHeight="1" x14ac:dyDescent="0.2"/>
    <row r="2150" ht="26.25" customHeight="1" x14ac:dyDescent="0.2"/>
    <row r="2151" ht="26.25" customHeight="1" x14ac:dyDescent="0.2"/>
    <row r="2152" ht="26.25" customHeight="1" x14ac:dyDescent="0.2"/>
    <row r="2153" ht="26.25" customHeight="1" x14ac:dyDescent="0.2"/>
    <row r="2154" ht="26.25" customHeight="1" x14ac:dyDescent="0.2"/>
    <row r="2155" ht="26.25" customHeight="1" x14ac:dyDescent="0.2"/>
    <row r="2156" ht="26.25" customHeight="1" x14ac:dyDescent="0.2"/>
    <row r="2157" ht="26.25" customHeight="1" x14ac:dyDescent="0.2"/>
    <row r="2158" ht="26.25" customHeight="1" x14ac:dyDescent="0.2"/>
    <row r="2159" ht="26.25" customHeight="1" x14ac:dyDescent="0.2"/>
    <row r="2160" ht="26.25" customHeight="1" x14ac:dyDescent="0.2"/>
    <row r="2161" ht="26.25" customHeight="1" x14ac:dyDescent="0.2"/>
    <row r="2162" ht="26.25" customHeight="1" x14ac:dyDescent="0.2"/>
    <row r="2163" ht="26.25" customHeight="1" x14ac:dyDescent="0.2"/>
    <row r="2164" ht="26.25" customHeight="1" x14ac:dyDescent="0.2"/>
    <row r="2165" ht="26.25" customHeight="1" x14ac:dyDescent="0.2"/>
    <row r="2166" ht="26.25" customHeight="1" x14ac:dyDescent="0.2"/>
    <row r="2167" ht="26.25" customHeight="1" x14ac:dyDescent="0.2"/>
    <row r="2168" ht="26.25" customHeight="1" x14ac:dyDescent="0.2"/>
    <row r="2169" ht="26.25" customHeight="1" x14ac:dyDescent="0.2"/>
    <row r="2170" ht="26.25" customHeight="1" x14ac:dyDescent="0.2"/>
    <row r="2171" ht="26.25" customHeight="1" x14ac:dyDescent="0.2"/>
    <row r="2172" ht="26.25" customHeight="1" x14ac:dyDescent="0.2"/>
    <row r="2173" ht="26.25" customHeight="1" x14ac:dyDescent="0.2"/>
    <row r="2174" ht="26.25" customHeight="1" x14ac:dyDescent="0.2"/>
    <row r="2175" ht="26.25" customHeight="1" x14ac:dyDescent="0.2"/>
    <row r="2176" ht="26.25" customHeight="1" x14ac:dyDescent="0.2"/>
    <row r="2177" ht="26.25" customHeight="1" x14ac:dyDescent="0.2"/>
    <row r="2178" ht="26.25" customHeight="1" x14ac:dyDescent="0.2"/>
    <row r="2179" ht="26.25" customHeight="1" x14ac:dyDescent="0.2"/>
    <row r="2180" ht="26.25" customHeight="1" x14ac:dyDescent="0.2"/>
    <row r="2181" ht="26.25" customHeight="1" x14ac:dyDescent="0.2"/>
    <row r="2182" ht="26.25" customHeight="1" x14ac:dyDescent="0.2"/>
    <row r="2183" ht="26.25" customHeight="1" x14ac:dyDescent="0.2"/>
    <row r="2184" ht="26.25" customHeight="1" x14ac:dyDescent="0.2"/>
    <row r="2185" ht="26.25" customHeight="1" x14ac:dyDescent="0.2"/>
    <row r="2186" ht="26.25" customHeight="1" x14ac:dyDescent="0.2"/>
    <row r="2187" ht="26.25" customHeight="1" x14ac:dyDescent="0.2"/>
    <row r="2188" ht="26.25" customHeight="1" x14ac:dyDescent="0.2"/>
    <row r="2189" ht="26.25" customHeight="1" x14ac:dyDescent="0.2"/>
    <row r="2190" ht="26.25" customHeight="1" x14ac:dyDescent="0.2"/>
    <row r="2191" ht="26.25" customHeight="1" x14ac:dyDescent="0.2"/>
    <row r="2192" ht="26.25" customHeight="1" x14ac:dyDescent="0.2"/>
    <row r="2193" ht="26.25" customHeight="1" x14ac:dyDescent="0.2"/>
    <row r="2194" ht="26.25" customHeight="1" x14ac:dyDescent="0.2"/>
    <row r="2195" ht="26.25" customHeight="1" x14ac:dyDescent="0.2"/>
    <row r="2196" ht="26.25" customHeight="1" x14ac:dyDescent="0.2"/>
    <row r="2197" ht="26.25" customHeight="1" x14ac:dyDescent="0.2"/>
    <row r="2198" ht="26.25" customHeight="1" x14ac:dyDescent="0.2"/>
    <row r="2199" ht="26.25" customHeight="1" x14ac:dyDescent="0.2"/>
    <row r="2200" ht="26.25" customHeight="1" x14ac:dyDescent="0.2"/>
    <row r="2201" ht="26.25" customHeight="1" x14ac:dyDescent="0.2"/>
    <row r="2202" ht="26.25" customHeight="1" x14ac:dyDescent="0.2"/>
    <row r="2203" ht="26.25" customHeight="1" x14ac:dyDescent="0.2"/>
    <row r="2204" ht="26.25" customHeight="1" x14ac:dyDescent="0.2"/>
    <row r="2205" ht="26.25" customHeight="1" x14ac:dyDescent="0.2"/>
    <row r="2206" ht="26.25" customHeight="1" x14ac:dyDescent="0.2"/>
    <row r="2207" ht="26.25" customHeight="1" x14ac:dyDescent="0.2"/>
    <row r="2208" ht="26.25" customHeight="1" x14ac:dyDescent="0.2"/>
    <row r="2209" ht="26.25" customHeight="1" x14ac:dyDescent="0.2"/>
    <row r="2210" ht="26.25" customHeight="1" x14ac:dyDescent="0.2"/>
    <row r="2211" ht="26.25" customHeight="1" x14ac:dyDescent="0.2"/>
    <row r="2212" ht="26.25" customHeight="1" x14ac:dyDescent="0.2"/>
    <row r="2213" ht="26.25" customHeight="1" x14ac:dyDescent="0.2"/>
    <row r="2214" ht="26.25" customHeight="1" x14ac:dyDescent="0.2"/>
    <row r="2215" ht="26.25" customHeight="1" x14ac:dyDescent="0.2"/>
    <row r="2216" ht="26.25" customHeight="1" x14ac:dyDescent="0.2"/>
    <row r="2217" ht="26.25" customHeight="1" x14ac:dyDescent="0.2"/>
    <row r="2218" ht="26.25" customHeight="1" x14ac:dyDescent="0.2"/>
    <row r="2219" ht="26.25" customHeight="1" x14ac:dyDescent="0.2"/>
    <row r="2220" ht="26.25" customHeight="1" x14ac:dyDescent="0.2"/>
    <row r="2221" ht="26.25" customHeight="1" x14ac:dyDescent="0.2"/>
    <row r="2222" ht="26.25" customHeight="1" x14ac:dyDescent="0.2"/>
    <row r="2223" ht="26.25" customHeight="1" x14ac:dyDescent="0.2"/>
    <row r="2224" ht="26.25" customHeight="1" x14ac:dyDescent="0.2"/>
    <row r="2225" ht="26.25" customHeight="1" x14ac:dyDescent="0.2"/>
    <row r="2226" ht="26.25" customHeight="1" x14ac:dyDescent="0.2"/>
    <row r="2227" ht="26.25" customHeight="1" x14ac:dyDescent="0.2"/>
    <row r="2228" ht="26.25" customHeight="1" x14ac:dyDescent="0.2"/>
    <row r="2229" ht="26.25" customHeight="1" x14ac:dyDescent="0.2"/>
    <row r="2230" ht="26.25" customHeight="1" x14ac:dyDescent="0.2"/>
    <row r="2231" ht="26.25" customHeight="1" x14ac:dyDescent="0.2"/>
    <row r="2232" ht="26.25" customHeight="1" x14ac:dyDescent="0.2"/>
    <row r="2233" ht="26.25" customHeight="1" x14ac:dyDescent="0.2"/>
    <row r="2234" ht="26.25" customHeight="1" x14ac:dyDescent="0.2"/>
    <row r="2235" ht="26.25" customHeight="1" x14ac:dyDescent="0.2"/>
    <row r="2236" ht="26.25" customHeight="1" x14ac:dyDescent="0.2"/>
    <row r="2237" ht="26.25" customHeight="1" x14ac:dyDescent="0.2"/>
    <row r="2238" ht="26.25" customHeight="1" x14ac:dyDescent="0.2"/>
    <row r="2239" ht="26.25" customHeight="1" x14ac:dyDescent="0.2"/>
    <row r="2240" ht="26.25" customHeight="1" x14ac:dyDescent="0.2"/>
    <row r="2241" ht="26.25" customHeight="1" x14ac:dyDescent="0.2"/>
    <row r="2242" ht="26.25" customHeight="1" x14ac:dyDescent="0.2"/>
    <row r="2243" ht="26.25" customHeight="1" x14ac:dyDescent="0.2"/>
    <row r="2244" ht="26.25" customHeight="1" x14ac:dyDescent="0.2"/>
    <row r="2245" ht="26.25" customHeight="1" x14ac:dyDescent="0.2"/>
    <row r="2246" ht="26.25" customHeight="1" x14ac:dyDescent="0.2"/>
    <row r="2247" ht="26.25" customHeight="1" x14ac:dyDescent="0.2"/>
    <row r="2248" ht="26.25" customHeight="1" x14ac:dyDescent="0.2"/>
    <row r="2249" ht="26.25" customHeight="1" x14ac:dyDescent="0.2"/>
    <row r="2250" ht="26.25" customHeight="1" x14ac:dyDescent="0.2"/>
    <row r="2251" ht="26.25" customHeight="1" x14ac:dyDescent="0.2"/>
    <row r="2252" ht="26.25" customHeight="1" x14ac:dyDescent="0.2"/>
    <row r="2253" ht="26.25" customHeight="1" x14ac:dyDescent="0.2"/>
    <row r="2254" ht="26.25" customHeight="1" x14ac:dyDescent="0.2"/>
    <row r="2255" ht="26.25" customHeight="1" x14ac:dyDescent="0.2"/>
    <row r="2256" ht="26.25" customHeight="1" x14ac:dyDescent="0.2"/>
    <row r="2257" ht="26.25" customHeight="1" x14ac:dyDescent="0.2"/>
    <row r="2258" ht="26.25" customHeight="1" x14ac:dyDescent="0.2"/>
    <row r="2259" ht="26.25" customHeight="1" x14ac:dyDescent="0.2"/>
    <row r="2260" ht="26.25" customHeight="1" x14ac:dyDescent="0.2"/>
    <row r="2261" ht="26.25" customHeight="1" x14ac:dyDescent="0.2"/>
    <row r="2262" ht="26.25" customHeight="1" x14ac:dyDescent="0.2"/>
    <row r="2263" ht="26.25" customHeight="1" x14ac:dyDescent="0.2"/>
    <row r="2264" ht="26.25" customHeight="1" x14ac:dyDescent="0.2"/>
    <row r="2265" ht="26.25" customHeight="1" x14ac:dyDescent="0.2"/>
    <row r="2266" ht="26.25" customHeight="1" x14ac:dyDescent="0.2"/>
    <row r="2267" ht="26.25" customHeight="1" x14ac:dyDescent="0.2"/>
    <row r="2268" ht="26.25" customHeight="1" x14ac:dyDescent="0.2"/>
    <row r="2269" ht="26.25" customHeight="1" x14ac:dyDescent="0.2"/>
    <row r="2270" ht="26.25" customHeight="1" x14ac:dyDescent="0.2"/>
    <row r="2271" ht="26.25" customHeight="1" x14ac:dyDescent="0.2"/>
    <row r="2272" ht="26.25" customHeight="1" x14ac:dyDescent="0.2"/>
    <row r="2273" ht="26.25" customHeight="1" x14ac:dyDescent="0.2"/>
    <row r="2274" ht="26.25" customHeight="1" x14ac:dyDescent="0.2"/>
    <row r="2275" ht="26.25" customHeight="1" x14ac:dyDescent="0.2"/>
    <row r="2276" ht="26.25" customHeight="1" x14ac:dyDescent="0.2"/>
    <row r="2277" ht="26.25" customHeight="1" x14ac:dyDescent="0.2"/>
    <row r="2278" ht="26.25" customHeight="1" x14ac:dyDescent="0.2"/>
    <row r="2279" ht="26.25" customHeight="1" x14ac:dyDescent="0.2"/>
    <row r="2280" ht="26.25" customHeight="1" x14ac:dyDescent="0.2"/>
    <row r="2281" ht="26.25" customHeight="1" x14ac:dyDescent="0.2"/>
    <row r="2282" ht="26.25" customHeight="1" x14ac:dyDescent="0.2"/>
    <row r="2283" ht="26.25" customHeight="1" x14ac:dyDescent="0.2"/>
    <row r="2284" ht="26.25" customHeight="1" x14ac:dyDescent="0.2"/>
    <row r="2285" ht="26.25" customHeight="1" x14ac:dyDescent="0.2"/>
    <row r="2286" ht="26.25" customHeight="1" x14ac:dyDescent="0.2"/>
    <row r="2287" ht="26.25" customHeight="1" x14ac:dyDescent="0.2"/>
    <row r="2288" ht="26.25" customHeight="1" x14ac:dyDescent="0.2"/>
    <row r="2289" ht="26.25" customHeight="1" x14ac:dyDescent="0.2"/>
    <row r="2290" ht="26.25" customHeight="1" x14ac:dyDescent="0.2"/>
    <row r="2291" ht="26.25" customHeight="1" x14ac:dyDescent="0.2"/>
    <row r="2292" ht="26.25" customHeight="1" x14ac:dyDescent="0.2"/>
    <row r="2293" ht="26.25" customHeight="1" x14ac:dyDescent="0.2"/>
    <row r="2294" ht="26.25" customHeight="1" x14ac:dyDescent="0.2"/>
    <row r="2295" ht="26.25" customHeight="1" x14ac:dyDescent="0.2"/>
    <row r="2296" ht="26.25" customHeight="1" x14ac:dyDescent="0.2"/>
    <row r="2297" ht="26.25" customHeight="1" x14ac:dyDescent="0.2"/>
    <row r="2298" ht="26.25" customHeight="1" x14ac:dyDescent="0.2"/>
    <row r="2299" ht="26.25" customHeight="1" x14ac:dyDescent="0.2"/>
    <row r="2300" ht="26.25" customHeight="1" x14ac:dyDescent="0.2"/>
    <row r="2301" ht="26.25" customHeight="1" x14ac:dyDescent="0.2"/>
    <row r="2302" ht="26.25" customHeight="1" x14ac:dyDescent="0.2"/>
    <row r="2303" ht="26.25" customHeight="1" x14ac:dyDescent="0.2"/>
    <row r="2304" ht="26.25" customHeight="1" x14ac:dyDescent="0.2"/>
    <row r="2305" ht="26.25" customHeight="1" x14ac:dyDescent="0.2"/>
    <row r="2306" ht="26.25" customHeight="1" x14ac:dyDescent="0.2"/>
    <row r="2307" ht="26.25" customHeight="1" x14ac:dyDescent="0.2"/>
    <row r="2308" ht="26.25" customHeight="1" x14ac:dyDescent="0.2"/>
    <row r="2309" ht="26.25" customHeight="1" x14ac:dyDescent="0.2"/>
    <row r="2310" ht="26.25" customHeight="1" x14ac:dyDescent="0.2"/>
    <row r="2311" ht="26.25" customHeight="1" x14ac:dyDescent="0.2"/>
    <row r="2312" ht="26.25" customHeight="1" x14ac:dyDescent="0.2"/>
    <row r="2313" ht="26.25" customHeight="1" x14ac:dyDescent="0.2"/>
    <row r="2314" ht="26.25" customHeight="1" x14ac:dyDescent="0.2"/>
    <row r="2315" ht="26.25" customHeight="1" x14ac:dyDescent="0.2"/>
    <row r="2316" ht="26.25" customHeight="1" x14ac:dyDescent="0.2"/>
    <row r="2317" ht="26.25" customHeight="1" x14ac:dyDescent="0.2"/>
    <row r="2318" ht="26.25" customHeight="1" x14ac:dyDescent="0.2"/>
    <row r="2319" ht="26.25" customHeight="1" x14ac:dyDescent="0.2"/>
    <row r="2320" ht="26.25" customHeight="1" x14ac:dyDescent="0.2"/>
    <row r="2321" ht="26.25" customHeight="1" x14ac:dyDescent="0.2"/>
    <row r="2322" ht="26.25" customHeight="1" x14ac:dyDescent="0.2"/>
    <row r="2323" ht="26.25" customHeight="1" x14ac:dyDescent="0.2"/>
    <row r="2324" ht="26.25" customHeight="1" x14ac:dyDescent="0.2"/>
    <row r="2325" ht="26.25" customHeight="1" x14ac:dyDescent="0.2"/>
    <row r="2326" ht="26.25" customHeight="1" x14ac:dyDescent="0.2"/>
    <row r="2327" ht="26.25" customHeight="1" x14ac:dyDescent="0.2"/>
    <row r="2328" ht="26.25" customHeight="1" x14ac:dyDescent="0.2"/>
    <row r="2329" ht="26.25" customHeight="1" x14ac:dyDescent="0.2"/>
    <row r="2330" ht="26.25" customHeight="1" x14ac:dyDescent="0.2"/>
    <row r="2331" ht="26.25" customHeight="1" x14ac:dyDescent="0.2"/>
    <row r="2332" ht="26.25" customHeight="1" x14ac:dyDescent="0.2"/>
    <row r="2333" ht="26.25" customHeight="1" x14ac:dyDescent="0.2"/>
    <row r="2334" ht="26.25" customHeight="1" x14ac:dyDescent="0.2"/>
    <row r="2335" ht="26.25" customHeight="1" x14ac:dyDescent="0.2"/>
    <row r="2336" ht="26.25" customHeight="1" x14ac:dyDescent="0.2"/>
    <row r="2337" ht="26.25" customHeight="1" x14ac:dyDescent="0.2"/>
    <row r="2338" ht="26.25" customHeight="1" x14ac:dyDescent="0.2"/>
    <row r="2339" ht="26.25" customHeight="1" x14ac:dyDescent="0.2"/>
    <row r="2340" ht="26.25" customHeight="1" x14ac:dyDescent="0.2"/>
    <row r="2341" ht="26.25" customHeight="1" x14ac:dyDescent="0.2"/>
    <row r="2342" ht="26.25" customHeight="1" x14ac:dyDescent="0.2"/>
    <row r="2343" ht="26.25" customHeight="1" x14ac:dyDescent="0.2"/>
    <row r="2344" ht="26.25" customHeight="1" x14ac:dyDescent="0.2"/>
    <row r="2345" ht="26.25" customHeight="1" x14ac:dyDescent="0.2"/>
    <row r="2346" ht="26.25" customHeight="1" x14ac:dyDescent="0.2"/>
    <row r="2347" ht="26.25" customHeight="1" x14ac:dyDescent="0.2"/>
    <row r="2348" ht="26.25" customHeight="1" x14ac:dyDescent="0.2"/>
    <row r="2349" ht="26.25" customHeight="1" x14ac:dyDescent="0.2"/>
    <row r="2350" ht="26.25" customHeight="1" x14ac:dyDescent="0.2"/>
    <row r="2351" ht="26.25" customHeight="1" x14ac:dyDescent="0.2"/>
    <row r="2352" ht="26.25" customHeight="1" x14ac:dyDescent="0.2"/>
    <row r="2353" ht="26.25" customHeight="1" x14ac:dyDescent="0.2"/>
    <row r="2354" ht="26.25" customHeight="1" x14ac:dyDescent="0.2"/>
    <row r="2355" ht="26.25" customHeight="1" x14ac:dyDescent="0.2"/>
    <row r="2356" ht="26.25" customHeight="1" x14ac:dyDescent="0.2"/>
    <row r="2357" ht="26.25" customHeight="1" x14ac:dyDescent="0.2"/>
    <row r="2358" ht="26.25" customHeight="1" x14ac:dyDescent="0.2"/>
    <row r="2359" ht="26.25" customHeight="1" x14ac:dyDescent="0.2"/>
    <row r="2360" ht="26.25" customHeight="1" x14ac:dyDescent="0.2"/>
    <row r="2361" ht="26.25" customHeight="1" x14ac:dyDescent="0.2"/>
    <row r="2362" ht="26.25" customHeight="1" x14ac:dyDescent="0.2"/>
    <row r="2363" ht="26.25" customHeight="1" x14ac:dyDescent="0.2"/>
    <row r="2364" ht="26.25" customHeight="1" x14ac:dyDescent="0.2"/>
    <row r="2365" ht="26.25" customHeight="1" x14ac:dyDescent="0.2"/>
    <row r="2366" ht="26.25" customHeight="1" x14ac:dyDescent="0.2"/>
    <row r="2367" ht="26.25" customHeight="1" x14ac:dyDescent="0.2"/>
    <row r="2368" ht="26.25" customHeight="1" x14ac:dyDescent="0.2"/>
    <row r="2369" ht="26.25" customHeight="1" x14ac:dyDescent="0.2"/>
    <row r="2370" ht="26.25" customHeight="1" x14ac:dyDescent="0.2"/>
    <row r="2371" ht="26.25" customHeight="1" x14ac:dyDescent="0.2"/>
    <row r="2372" ht="26.25" customHeight="1" x14ac:dyDescent="0.2"/>
    <row r="2373" ht="26.25" customHeight="1" x14ac:dyDescent="0.2"/>
    <row r="2374" ht="26.25" customHeight="1" x14ac:dyDescent="0.2"/>
    <row r="2375" ht="26.25" customHeight="1" x14ac:dyDescent="0.2"/>
    <row r="2376" ht="26.25" customHeight="1" x14ac:dyDescent="0.2"/>
    <row r="2377" ht="26.25" customHeight="1" x14ac:dyDescent="0.2"/>
    <row r="2378" ht="26.25" customHeight="1" x14ac:dyDescent="0.2"/>
    <row r="2379" ht="26.25" customHeight="1" x14ac:dyDescent="0.2"/>
    <row r="2380" ht="26.25" customHeight="1" x14ac:dyDescent="0.2"/>
    <row r="2381" ht="26.25" customHeight="1" x14ac:dyDescent="0.2"/>
    <row r="2382" ht="26.25" customHeight="1" x14ac:dyDescent="0.2"/>
    <row r="2383" ht="26.25" customHeight="1" x14ac:dyDescent="0.2"/>
    <row r="2384" ht="26.25" customHeight="1" x14ac:dyDescent="0.2"/>
    <row r="2385" ht="26.25" customHeight="1" x14ac:dyDescent="0.2"/>
    <row r="2386" ht="26.25" customHeight="1" x14ac:dyDescent="0.2"/>
    <row r="2387" ht="26.25" customHeight="1" x14ac:dyDescent="0.2"/>
    <row r="2388" ht="26.25" customHeight="1" x14ac:dyDescent="0.2"/>
    <row r="2389" ht="26.25" customHeight="1" x14ac:dyDescent="0.2"/>
    <row r="2390" ht="26.25" customHeight="1" x14ac:dyDescent="0.2"/>
    <row r="2391" ht="26.25" customHeight="1" x14ac:dyDescent="0.2"/>
    <row r="2392" ht="26.25" customHeight="1" x14ac:dyDescent="0.2"/>
    <row r="2393" ht="26.25" customHeight="1" x14ac:dyDescent="0.2"/>
    <row r="2394" ht="26.25" customHeight="1" x14ac:dyDescent="0.2"/>
    <row r="2395" ht="26.25" customHeight="1" x14ac:dyDescent="0.2"/>
    <row r="2396" ht="26.25" customHeight="1" x14ac:dyDescent="0.2"/>
    <row r="2397" ht="26.25" customHeight="1" x14ac:dyDescent="0.2"/>
    <row r="2398" ht="26.25" customHeight="1" x14ac:dyDescent="0.2"/>
    <row r="2399" ht="26.25" customHeight="1" x14ac:dyDescent="0.2"/>
    <row r="2400" ht="26.25" customHeight="1" x14ac:dyDescent="0.2"/>
    <row r="2401" ht="26.25" customHeight="1" x14ac:dyDescent="0.2"/>
    <row r="2402" ht="26.25" customHeight="1" x14ac:dyDescent="0.2"/>
    <row r="2403" ht="26.25" customHeight="1" x14ac:dyDescent="0.2"/>
    <row r="2404" ht="26.25" customHeight="1" x14ac:dyDescent="0.2"/>
    <row r="2405" ht="26.25" customHeight="1" x14ac:dyDescent="0.2"/>
    <row r="2406" ht="26.25" customHeight="1" x14ac:dyDescent="0.2"/>
    <row r="2407" ht="26.25" customHeight="1" x14ac:dyDescent="0.2"/>
    <row r="2408" ht="26.25" customHeight="1" x14ac:dyDescent="0.2"/>
    <row r="2409" ht="26.25" customHeight="1" x14ac:dyDescent="0.2"/>
    <row r="2410" ht="26.25" customHeight="1" x14ac:dyDescent="0.2"/>
    <row r="2411" ht="26.25" customHeight="1" x14ac:dyDescent="0.2"/>
    <row r="2412" ht="26.25" customHeight="1" x14ac:dyDescent="0.2"/>
    <row r="2413" ht="26.25" customHeight="1" x14ac:dyDescent="0.2"/>
    <row r="2414" ht="26.25" customHeight="1" x14ac:dyDescent="0.2"/>
    <row r="2415" ht="26.25" customHeight="1" x14ac:dyDescent="0.2"/>
    <row r="2416" ht="26.25" customHeight="1" x14ac:dyDescent="0.2"/>
    <row r="2417" ht="26.25" customHeight="1" x14ac:dyDescent="0.2"/>
    <row r="2418" ht="26.25" customHeight="1" x14ac:dyDescent="0.2"/>
    <row r="2419" ht="26.25" customHeight="1" x14ac:dyDescent="0.2"/>
    <row r="2420" ht="26.25" customHeight="1" x14ac:dyDescent="0.2"/>
    <row r="2421" ht="26.25" customHeight="1" x14ac:dyDescent="0.2"/>
    <row r="2422" ht="26.25" customHeight="1" x14ac:dyDescent="0.2"/>
    <row r="2423" ht="26.25" customHeight="1" x14ac:dyDescent="0.2"/>
    <row r="2424" ht="26.25" customHeight="1" x14ac:dyDescent="0.2"/>
    <row r="2425" ht="26.25" customHeight="1" x14ac:dyDescent="0.2"/>
    <row r="2426" ht="26.25" customHeight="1" x14ac:dyDescent="0.2"/>
    <row r="2427" ht="26.25" customHeight="1" x14ac:dyDescent="0.2"/>
    <row r="2428" ht="26.25" customHeight="1" x14ac:dyDescent="0.2"/>
    <row r="2429" ht="26.25" customHeight="1" x14ac:dyDescent="0.2"/>
    <row r="2430" ht="26.25" customHeight="1" x14ac:dyDescent="0.2"/>
    <row r="2431" ht="26.25" customHeight="1" x14ac:dyDescent="0.2"/>
    <row r="2432" ht="26.25" customHeight="1" x14ac:dyDescent="0.2"/>
    <row r="2433" ht="26.25" customHeight="1" x14ac:dyDescent="0.2"/>
    <row r="2434" ht="26.25" customHeight="1" x14ac:dyDescent="0.2"/>
    <row r="2435" ht="26.25" customHeight="1" x14ac:dyDescent="0.2"/>
    <row r="2436" ht="26.25" customHeight="1" x14ac:dyDescent="0.2"/>
    <row r="2437" ht="26.25" customHeight="1" x14ac:dyDescent="0.2"/>
    <row r="2438" ht="26.25" customHeight="1" x14ac:dyDescent="0.2"/>
    <row r="2439" ht="26.25" customHeight="1" x14ac:dyDescent="0.2"/>
    <row r="2440" ht="26.25" customHeight="1" x14ac:dyDescent="0.2"/>
    <row r="2441" ht="26.25" customHeight="1" x14ac:dyDescent="0.2"/>
    <row r="2442" ht="26.25" customHeight="1" x14ac:dyDescent="0.2"/>
    <row r="2443" ht="26.25" customHeight="1" x14ac:dyDescent="0.2"/>
    <row r="2444" ht="26.25" customHeight="1" x14ac:dyDescent="0.2"/>
    <row r="2445" ht="26.25" customHeight="1" x14ac:dyDescent="0.2"/>
    <row r="2446" ht="26.25" customHeight="1" x14ac:dyDescent="0.2"/>
    <row r="2447" ht="26.25" customHeight="1" x14ac:dyDescent="0.2"/>
    <row r="2448" ht="26.25" customHeight="1" x14ac:dyDescent="0.2"/>
    <row r="2449" ht="26.25" customHeight="1" x14ac:dyDescent="0.2"/>
    <row r="2450" ht="26.25" customHeight="1" x14ac:dyDescent="0.2"/>
    <row r="2451" ht="26.25" customHeight="1" x14ac:dyDescent="0.2"/>
    <row r="2452" ht="26.25" customHeight="1" x14ac:dyDescent="0.2"/>
    <row r="2453" ht="26.25" customHeight="1" x14ac:dyDescent="0.2"/>
    <row r="2454" ht="26.25" customHeight="1" x14ac:dyDescent="0.2"/>
    <row r="2455" ht="26.25" customHeight="1" x14ac:dyDescent="0.2"/>
    <row r="2456" ht="26.25" customHeight="1" x14ac:dyDescent="0.2"/>
    <row r="2457" ht="26.25" customHeight="1" x14ac:dyDescent="0.2"/>
    <row r="2458" ht="26.25" customHeight="1" x14ac:dyDescent="0.2"/>
    <row r="2459" ht="26.25" customHeight="1" x14ac:dyDescent="0.2"/>
    <row r="2460" ht="26.25" customHeight="1" x14ac:dyDescent="0.2"/>
    <row r="2461" ht="26.25" customHeight="1" x14ac:dyDescent="0.2"/>
    <row r="2462" ht="26.25" customHeight="1" x14ac:dyDescent="0.2"/>
    <row r="2463" ht="26.25" customHeight="1" x14ac:dyDescent="0.2"/>
    <row r="2464" ht="26.25" customHeight="1" x14ac:dyDescent="0.2"/>
    <row r="2465" ht="26.25" customHeight="1" x14ac:dyDescent="0.2"/>
    <row r="2466" ht="26.25" customHeight="1" x14ac:dyDescent="0.2"/>
    <row r="2467" ht="26.25" customHeight="1" x14ac:dyDescent="0.2"/>
    <row r="2468" ht="26.25" customHeight="1" x14ac:dyDescent="0.2"/>
    <row r="2469" ht="26.25" customHeight="1" x14ac:dyDescent="0.2"/>
    <row r="2470" ht="26.25" customHeight="1" x14ac:dyDescent="0.2"/>
    <row r="2471" ht="26.25" customHeight="1" x14ac:dyDescent="0.2"/>
    <row r="2472" ht="26.25" customHeight="1" x14ac:dyDescent="0.2"/>
    <row r="2473" ht="26.25" customHeight="1" x14ac:dyDescent="0.2"/>
    <row r="2474" ht="26.25" customHeight="1" x14ac:dyDescent="0.2"/>
    <row r="2475" ht="26.25" customHeight="1" x14ac:dyDescent="0.2"/>
    <row r="2476" ht="26.25" customHeight="1" x14ac:dyDescent="0.2"/>
    <row r="2477" ht="26.25" customHeight="1" x14ac:dyDescent="0.2"/>
    <row r="2478" ht="26.25" customHeight="1" x14ac:dyDescent="0.2"/>
    <row r="2479" ht="26.25" customHeight="1" x14ac:dyDescent="0.2"/>
    <row r="2480" ht="26.25" customHeight="1" x14ac:dyDescent="0.2"/>
    <row r="2481" ht="26.25" customHeight="1" x14ac:dyDescent="0.2"/>
    <row r="2482" ht="26.25" customHeight="1" x14ac:dyDescent="0.2"/>
    <row r="2483" ht="26.25" customHeight="1" x14ac:dyDescent="0.2"/>
    <row r="2484" ht="26.25" customHeight="1" x14ac:dyDescent="0.2"/>
    <row r="2485" ht="26.25" customHeight="1" x14ac:dyDescent="0.2"/>
    <row r="2486" ht="26.25" customHeight="1" x14ac:dyDescent="0.2"/>
    <row r="2487" ht="26.25" customHeight="1" x14ac:dyDescent="0.2"/>
    <row r="2488" ht="26.25" customHeight="1" x14ac:dyDescent="0.2"/>
    <row r="2489" ht="26.25" customHeight="1" x14ac:dyDescent="0.2"/>
    <row r="2490" ht="26.25" customHeight="1" x14ac:dyDescent="0.2"/>
    <row r="2491" ht="26.25" customHeight="1" x14ac:dyDescent="0.2"/>
    <row r="2492" ht="26.25" customHeight="1" x14ac:dyDescent="0.2"/>
    <row r="2493" ht="26.25" customHeight="1" x14ac:dyDescent="0.2"/>
    <row r="2494" ht="26.25" customHeight="1" x14ac:dyDescent="0.2"/>
    <row r="2495" ht="26.25" customHeight="1" x14ac:dyDescent="0.2"/>
    <row r="2496" ht="26.25" customHeight="1" x14ac:dyDescent="0.2"/>
    <row r="2497" ht="26.25" customHeight="1" x14ac:dyDescent="0.2"/>
    <row r="2498" ht="26.25" customHeight="1" x14ac:dyDescent="0.2"/>
    <row r="2499" ht="26.25" customHeight="1" x14ac:dyDescent="0.2"/>
    <row r="2500" ht="26.25" customHeight="1" x14ac:dyDescent="0.2"/>
    <row r="2501" ht="26.25" customHeight="1" x14ac:dyDescent="0.2"/>
    <row r="2502" ht="26.25" customHeight="1" x14ac:dyDescent="0.2"/>
    <row r="2503" ht="26.25" customHeight="1" x14ac:dyDescent="0.2"/>
    <row r="2504" ht="26.25" customHeight="1" x14ac:dyDescent="0.2"/>
    <row r="2505" ht="26.25" customHeight="1" x14ac:dyDescent="0.2"/>
    <row r="2506" ht="26.25" customHeight="1" x14ac:dyDescent="0.2"/>
    <row r="2507" ht="26.25" customHeight="1" x14ac:dyDescent="0.2"/>
    <row r="2508" ht="26.25" customHeight="1" x14ac:dyDescent="0.2"/>
    <row r="2509" ht="26.25" customHeight="1" x14ac:dyDescent="0.2"/>
    <row r="2510" ht="26.25" customHeight="1" x14ac:dyDescent="0.2"/>
    <row r="2511" ht="26.25" customHeight="1" x14ac:dyDescent="0.2"/>
    <row r="2512" ht="26.25" customHeight="1" x14ac:dyDescent="0.2"/>
    <row r="2513" ht="26.25" customHeight="1" x14ac:dyDescent="0.2"/>
    <row r="2514" ht="26.25" customHeight="1" x14ac:dyDescent="0.2"/>
    <row r="2515" ht="26.25" customHeight="1" x14ac:dyDescent="0.2"/>
    <row r="2516" ht="26.25" customHeight="1" x14ac:dyDescent="0.2"/>
    <row r="2517" ht="26.25" customHeight="1" x14ac:dyDescent="0.2"/>
    <row r="2518" ht="26.25" customHeight="1" x14ac:dyDescent="0.2"/>
    <row r="2519" ht="26.25" customHeight="1" x14ac:dyDescent="0.2"/>
    <row r="2520" ht="26.25" customHeight="1" x14ac:dyDescent="0.2"/>
    <row r="2521" ht="26.25" customHeight="1" x14ac:dyDescent="0.2"/>
    <row r="2522" ht="26.25" customHeight="1" x14ac:dyDescent="0.2"/>
    <row r="2523" ht="26.25" customHeight="1" x14ac:dyDescent="0.2"/>
    <row r="2524" ht="26.25" customHeight="1" x14ac:dyDescent="0.2"/>
    <row r="2525" ht="26.25" customHeight="1" x14ac:dyDescent="0.2"/>
    <row r="2526" ht="26.25" customHeight="1" x14ac:dyDescent="0.2"/>
    <row r="2527" ht="26.25" customHeight="1" x14ac:dyDescent="0.2"/>
    <row r="2528" ht="26.25" customHeight="1" x14ac:dyDescent="0.2"/>
    <row r="2529" ht="26.25" customHeight="1" x14ac:dyDescent="0.2"/>
    <row r="2530" ht="26.25" customHeight="1" x14ac:dyDescent="0.2"/>
    <row r="2531" ht="26.25" customHeight="1" x14ac:dyDescent="0.2"/>
    <row r="2532" ht="26.25" customHeight="1" x14ac:dyDescent="0.2"/>
    <row r="2533" ht="26.25" customHeight="1" x14ac:dyDescent="0.2"/>
    <row r="2534" ht="26.25" customHeight="1" x14ac:dyDescent="0.2"/>
    <row r="2535" ht="26.25" customHeight="1" x14ac:dyDescent="0.2"/>
    <row r="2536" ht="26.25" customHeight="1" x14ac:dyDescent="0.2"/>
    <row r="2537" ht="26.25" customHeight="1" x14ac:dyDescent="0.2"/>
    <row r="2538" ht="26.25" customHeight="1" x14ac:dyDescent="0.2"/>
    <row r="2539" ht="26.25" customHeight="1" x14ac:dyDescent="0.2"/>
    <row r="2540" ht="26.25" customHeight="1" x14ac:dyDescent="0.2"/>
    <row r="2541" ht="26.25" customHeight="1" x14ac:dyDescent="0.2"/>
    <row r="2542" ht="26.25" customHeight="1" x14ac:dyDescent="0.2"/>
    <row r="2543" ht="26.25" customHeight="1" x14ac:dyDescent="0.2"/>
    <row r="2544" ht="26.25" customHeight="1" x14ac:dyDescent="0.2"/>
    <row r="2545" ht="26.25" customHeight="1" x14ac:dyDescent="0.2"/>
    <row r="2546" ht="26.25" customHeight="1" x14ac:dyDescent="0.2"/>
    <row r="2547" ht="26.25" customHeight="1" x14ac:dyDescent="0.2"/>
    <row r="2548" ht="26.25" customHeight="1" x14ac:dyDescent="0.2"/>
    <row r="2549" ht="26.25" customHeight="1" x14ac:dyDescent="0.2"/>
    <row r="2550" ht="26.25" customHeight="1" x14ac:dyDescent="0.2"/>
    <row r="2551" ht="26.25" customHeight="1" x14ac:dyDescent="0.2"/>
    <row r="2552" ht="26.25" customHeight="1" x14ac:dyDescent="0.2"/>
    <row r="2553" ht="26.25" customHeight="1" x14ac:dyDescent="0.2"/>
    <row r="2554" ht="26.25" customHeight="1" x14ac:dyDescent="0.2"/>
    <row r="2555" ht="26.25" customHeight="1" x14ac:dyDescent="0.2"/>
    <row r="2556" ht="26.25" customHeight="1" x14ac:dyDescent="0.2"/>
    <row r="2557" ht="26.25" customHeight="1" x14ac:dyDescent="0.2"/>
    <row r="2558" ht="26.25" customHeight="1" x14ac:dyDescent="0.2"/>
    <row r="2559" ht="26.25" customHeight="1" x14ac:dyDescent="0.2"/>
    <row r="2560" ht="26.25" customHeight="1" x14ac:dyDescent="0.2"/>
    <row r="2561" ht="26.25" customHeight="1" x14ac:dyDescent="0.2"/>
    <row r="2562" ht="26.25" customHeight="1" x14ac:dyDescent="0.2"/>
    <row r="2563" ht="26.25" customHeight="1" x14ac:dyDescent="0.2"/>
    <row r="2564" ht="26.25" customHeight="1" x14ac:dyDescent="0.2"/>
    <row r="2565" ht="26.25" customHeight="1" x14ac:dyDescent="0.2"/>
    <row r="2566" ht="26.25" customHeight="1" x14ac:dyDescent="0.2"/>
    <row r="2567" ht="26.25" customHeight="1" x14ac:dyDescent="0.2"/>
    <row r="2568" ht="26.25" customHeight="1" x14ac:dyDescent="0.2"/>
    <row r="2569" ht="26.25" customHeight="1" x14ac:dyDescent="0.2"/>
    <row r="2570" ht="26.25" customHeight="1" x14ac:dyDescent="0.2"/>
    <row r="2571" ht="26.25" customHeight="1" x14ac:dyDescent="0.2"/>
    <row r="2572" ht="26.25" customHeight="1" x14ac:dyDescent="0.2"/>
    <row r="2573" ht="26.25" customHeight="1" x14ac:dyDescent="0.2"/>
    <row r="2574" ht="26.25" customHeight="1" x14ac:dyDescent="0.2"/>
    <row r="2575" ht="26.25" customHeight="1" x14ac:dyDescent="0.2"/>
    <row r="2576" ht="26.25" customHeight="1" x14ac:dyDescent="0.2"/>
    <row r="2577" ht="26.25" customHeight="1" x14ac:dyDescent="0.2"/>
    <row r="2578" ht="26.25" customHeight="1" x14ac:dyDescent="0.2"/>
    <row r="2579" ht="26.25" customHeight="1" x14ac:dyDescent="0.2"/>
    <row r="2580" ht="26.25" customHeight="1" x14ac:dyDescent="0.2"/>
    <row r="2581" ht="26.25" customHeight="1" x14ac:dyDescent="0.2"/>
    <row r="2582" ht="26.25" customHeight="1" x14ac:dyDescent="0.2"/>
    <row r="2583" ht="26.25" customHeight="1" x14ac:dyDescent="0.2"/>
    <row r="2584" ht="26.25" customHeight="1" x14ac:dyDescent="0.2"/>
    <row r="2585" ht="26.25" customHeight="1" x14ac:dyDescent="0.2"/>
    <row r="2586" ht="26.25" customHeight="1" x14ac:dyDescent="0.2"/>
    <row r="2587" ht="26.25" customHeight="1" x14ac:dyDescent="0.2"/>
    <row r="2588" ht="26.25" customHeight="1" x14ac:dyDescent="0.2"/>
    <row r="2589" ht="26.25" customHeight="1" x14ac:dyDescent="0.2"/>
    <row r="2590" ht="26.25" customHeight="1" x14ac:dyDescent="0.2"/>
    <row r="2591" ht="26.25" customHeight="1" x14ac:dyDescent="0.2"/>
    <row r="2592" ht="26.25" customHeight="1" x14ac:dyDescent="0.2"/>
    <row r="2593" ht="26.25" customHeight="1" x14ac:dyDescent="0.2"/>
    <row r="2594" ht="26.25" customHeight="1" x14ac:dyDescent="0.2"/>
    <row r="2595" ht="26.25" customHeight="1" x14ac:dyDescent="0.2"/>
    <row r="2596" ht="26.25" customHeight="1" x14ac:dyDescent="0.2"/>
    <row r="2597" ht="26.25" customHeight="1" x14ac:dyDescent="0.2"/>
    <row r="2598" ht="26.25" customHeight="1" x14ac:dyDescent="0.2"/>
    <row r="2599" ht="26.25" customHeight="1" x14ac:dyDescent="0.2"/>
    <row r="2600" ht="26.25" customHeight="1" x14ac:dyDescent="0.2"/>
    <row r="2601" ht="26.25" customHeight="1" x14ac:dyDescent="0.2"/>
    <row r="2602" ht="26.25" customHeight="1" x14ac:dyDescent="0.2"/>
    <row r="2603" ht="26.25" customHeight="1" x14ac:dyDescent="0.2"/>
    <row r="2604" ht="26.25" customHeight="1" x14ac:dyDescent="0.2"/>
    <row r="2605" ht="26.25" customHeight="1" x14ac:dyDescent="0.2"/>
    <row r="2606" ht="26.25" customHeight="1" x14ac:dyDescent="0.2"/>
    <row r="2607" ht="26.25" customHeight="1" x14ac:dyDescent="0.2"/>
    <row r="2608" ht="26.25" customHeight="1" x14ac:dyDescent="0.2"/>
    <row r="2609" ht="26.25" customHeight="1" x14ac:dyDescent="0.2"/>
    <row r="2610" ht="26.25" customHeight="1" x14ac:dyDescent="0.2"/>
    <row r="2611" ht="26.25" customHeight="1" x14ac:dyDescent="0.2"/>
    <row r="2612" ht="26.25" customHeight="1" x14ac:dyDescent="0.2"/>
    <row r="2613" ht="26.25" customHeight="1" x14ac:dyDescent="0.2"/>
    <row r="2614" ht="26.25" customHeight="1" x14ac:dyDescent="0.2"/>
    <row r="2615" ht="26.25" customHeight="1" x14ac:dyDescent="0.2"/>
    <row r="2616" ht="26.25" customHeight="1" x14ac:dyDescent="0.2"/>
    <row r="2617" ht="26.25" customHeight="1" x14ac:dyDescent="0.2"/>
    <row r="2618" ht="26.25" customHeight="1" x14ac:dyDescent="0.2"/>
    <row r="2619" ht="26.25" customHeight="1" x14ac:dyDescent="0.2"/>
    <row r="2620" ht="26.25" customHeight="1" x14ac:dyDescent="0.2"/>
    <row r="2621" ht="26.25" customHeight="1" x14ac:dyDescent="0.2"/>
    <row r="2622" ht="26.25" customHeight="1" x14ac:dyDescent="0.2"/>
    <row r="2623" ht="26.25" customHeight="1" x14ac:dyDescent="0.2"/>
    <row r="2624" ht="26.25" customHeight="1" x14ac:dyDescent="0.2"/>
    <row r="2625" ht="26.25" customHeight="1" x14ac:dyDescent="0.2"/>
    <row r="2626" ht="26.25" customHeight="1" x14ac:dyDescent="0.2"/>
    <row r="2627" ht="26.25" customHeight="1" x14ac:dyDescent="0.2"/>
    <row r="2628" ht="26.25" customHeight="1" x14ac:dyDescent="0.2"/>
    <row r="2629" ht="26.25" customHeight="1" x14ac:dyDescent="0.2"/>
    <row r="2630" ht="26.25" customHeight="1" x14ac:dyDescent="0.2"/>
    <row r="2631" ht="26.25" customHeight="1" x14ac:dyDescent="0.2"/>
    <row r="2632" ht="26.25" customHeight="1" x14ac:dyDescent="0.2"/>
    <row r="2633" ht="26.25" customHeight="1" x14ac:dyDescent="0.2"/>
    <row r="2634" ht="26.25" customHeight="1" x14ac:dyDescent="0.2"/>
    <row r="2635" ht="26.25" customHeight="1" x14ac:dyDescent="0.2"/>
    <row r="2636" ht="26.25" customHeight="1" x14ac:dyDescent="0.2"/>
    <row r="2637" ht="26.25" customHeight="1" x14ac:dyDescent="0.2"/>
    <row r="2638" ht="26.25" customHeight="1" x14ac:dyDescent="0.2"/>
    <row r="2639" ht="26.25" customHeight="1" x14ac:dyDescent="0.2"/>
    <row r="2640" ht="26.25" customHeight="1" x14ac:dyDescent="0.2"/>
    <row r="2641" ht="26.25" customHeight="1" x14ac:dyDescent="0.2"/>
    <row r="2642" ht="26.25" customHeight="1" x14ac:dyDescent="0.2"/>
    <row r="2643" ht="26.25" customHeight="1" x14ac:dyDescent="0.2"/>
    <row r="2644" ht="26.25" customHeight="1" x14ac:dyDescent="0.2"/>
    <row r="2645" ht="26.25" customHeight="1" x14ac:dyDescent="0.2"/>
    <row r="2646" ht="26.25" customHeight="1" x14ac:dyDescent="0.2"/>
    <row r="2647" ht="26.25" customHeight="1" x14ac:dyDescent="0.2"/>
    <row r="2648" ht="26.25" customHeight="1" x14ac:dyDescent="0.2"/>
    <row r="2649" ht="26.25" customHeight="1" x14ac:dyDescent="0.2"/>
    <row r="2650" ht="26.25" customHeight="1" x14ac:dyDescent="0.2"/>
    <row r="2651" ht="26.25" customHeight="1" x14ac:dyDescent="0.2"/>
    <row r="2652" ht="26.25" customHeight="1" x14ac:dyDescent="0.2"/>
    <row r="2653" ht="26.25" customHeight="1" x14ac:dyDescent="0.2"/>
    <row r="2654" ht="26.25" customHeight="1" x14ac:dyDescent="0.2"/>
    <row r="2655" ht="26.25" customHeight="1" x14ac:dyDescent="0.2"/>
    <row r="2656" ht="26.25" customHeight="1" x14ac:dyDescent="0.2"/>
    <row r="2657" ht="26.25" customHeight="1" x14ac:dyDescent="0.2"/>
    <row r="2658" ht="26.25" customHeight="1" x14ac:dyDescent="0.2"/>
    <row r="2659" ht="26.25" customHeight="1" x14ac:dyDescent="0.2"/>
    <row r="2660" ht="26.25" customHeight="1" x14ac:dyDescent="0.2"/>
    <row r="2661" ht="26.25" customHeight="1" x14ac:dyDescent="0.2"/>
    <row r="2662" ht="26.25" customHeight="1" x14ac:dyDescent="0.2"/>
    <row r="2663" ht="26.25" customHeight="1" x14ac:dyDescent="0.2"/>
    <row r="2664" ht="26.25" customHeight="1" x14ac:dyDescent="0.2"/>
    <row r="2665" ht="26.25" customHeight="1" x14ac:dyDescent="0.2"/>
    <row r="2666" ht="26.25" customHeight="1" x14ac:dyDescent="0.2"/>
    <row r="2667" ht="26.25" customHeight="1" x14ac:dyDescent="0.2"/>
    <row r="2668" ht="26.25" customHeight="1" x14ac:dyDescent="0.2"/>
    <row r="2669" ht="26.25" customHeight="1" x14ac:dyDescent="0.2"/>
    <row r="2670" ht="26.25" customHeight="1" x14ac:dyDescent="0.2"/>
    <row r="2671" ht="26.25" customHeight="1" x14ac:dyDescent="0.2"/>
    <row r="2672" ht="26.25" customHeight="1" x14ac:dyDescent="0.2"/>
    <row r="2673" ht="26.25" customHeight="1" x14ac:dyDescent="0.2"/>
    <row r="2674" ht="26.25" customHeight="1" x14ac:dyDescent="0.2"/>
    <row r="2675" ht="26.25" customHeight="1" x14ac:dyDescent="0.2"/>
    <row r="2676" ht="26.25" customHeight="1" x14ac:dyDescent="0.2"/>
    <row r="2677" ht="26.25" customHeight="1" x14ac:dyDescent="0.2"/>
    <row r="2678" ht="26.25" customHeight="1" x14ac:dyDescent="0.2"/>
    <row r="2679" ht="26.25" customHeight="1" x14ac:dyDescent="0.2"/>
    <row r="2680" ht="26.25" customHeight="1" x14ac:dyDescent="0.2"/>
    <row r="2681" ht="26.25" customHeight="1" x14ac:dyDescent="0.2"/>
    <row r="2682" ht="26.25" customHeight="1" x14ac:dyDescent="0.2"/>
    <row r="2683" ht="26.25" customHeight="1" x14ac:dyDescent="0.2"/>
    <row r="2684" ht="26.25" customHeight="1" x14ac:dyDescent="0.2"/>
    <row r="2685" ht="26.25" customHeight="1" x14ac:dyDescent="0.2"/>
    <row r="2686" ht="26.25" customHeight="1" x14ac:dyDescent="0.2"/>
    <row r="2687" ht="26.25" customHeight="1" x14ac:dyDescent="0.2"/>
    <row r="2688" ht="26.25" customHeight="1" x14ac:dyDescent="0.2"/>
    <row r="2689" ht="26.25" customHeight="1" x14ac:dyDescent="0.2"/>
    <row r="2690" ht="26.25" customHeight="1" x14ac:dyDescent="0.2"/>
    <row r="2691" ht="26.25" customHeight="1" x14ac:dyDescent="0.2"/>
    <row r="2692" ht="26.25" customHeight="1" x14ac:dyDescent="0.2"/>
    <row r="2693" ht="26.25" customHeight="1" x14ac:dyDescent="0.2"/>
    <row r="2694" ht="26.25" customHeight="1" x14ac:dyDescent="0.2"/>
    <row r="2695" ht="26.25" customHeight="1" x14ac:dyDescent="0.2"/>
    <row r="2696" ht="26.25" customHeight="1" x14ac:dyDescent="0.2"/>
    <row r="2697" ht="26.25" customHeight="1" x14ac:dyDescent="0.2"/>
    <row r="2698" ht="26.25" customHeight="1" x14ac:dyDescent="0.2"/>
    <row r="2699" ht="26.25" customHeight="1" x14ac:dyDescent="0.2"/>
    <row r="2700" ht="26.25" customHeight="1" x14ac:dyDescent="0.2"/>
    <row r="2701" ht="26.25" customHeight="1" x14ac:dyDescent="0.2"/>
    <row r="2702" ht="26.25" customHeight="1" x14ac:dyDescent="0.2"/>
    <row r="2703" ht="26.25" customHeight="1" x14ac:dyDescent="0.2"/>
    <row r="2704" ht="26.25" customHeight="1" x14ac:dyDescent="0.2"/>
    <row r="2705" ht="26.25" customHeight="1" x14ac:dyDescent="0.2"/>
    <row r="2706" ht="26.25" customHeight="1" x14ac:dyDescent="0.2"/>
    <row r="2707" ht="26.25" customHeight="1" x14ac:dyDescent="0.2"/>
    <row r="2708" ht="26.25" customHeight="1" x14ac:dyDescent="0.2"/>
    <row r="2709" ht="26.25" customHeight="1" x14ac:dyDescent="0.2"/>
    <row r="2710" ht="26.25" customHeight="1" x14ac:dyDescent="0.2"/>
    <row r="2711" ht="26.25" customHeight="1" x14ac:dyDescent="0.2"/>
    <row r="2712" ht="26.25" customHeight="1" x14ac:dyDescent="0.2"/>
    <row r="2713" ht="26.25" customHeight="1" x14ac:dyDescent="0.2"/>
    <row r="2714" ht="26.25" customHeight="1" x14ac:dyDescent="0.2"/>
    <row r="2715" ht="26.25" customHeight="1" x14ac:dyDescent="0.2"/>
    <row r="2716" ht="26.25" customHeight="1" x14ac:dyDescent="0.2"/>
    <row r="2717" ht="26.25" customHeight="1" x14ac:dyDescent="0.2"/>
    <row r="2718" ht="26.25" customHeight="1" x14ac:dyDescent="0.2"/>
    <row r="2719" ht="26.25" customHeight="1" x14ac:dyDescent="0.2"/>
    <row r="2720" ht="26.25" customHeight="1" x14ac:dyDescent="0.2"/>
    <row r="2721" ht="26.25" customHeight="1" x14ac:dyDescent="0.2"/>
    <row r="2722" ht="26.25" customHeight="1" x14ac:dyDescent="0.2"/>
    <row r="2723" ht="26.25" customHeight="1" x14ac:dyDescent="0.2"/>
    <row r="2724" ht="26.25" customHeight="1" x14ac:dyDescent="0.2"/>
    <row r="2725" ht="26.25" customHeight="1" x14ac:dyDescent="0.2"/>
    <row r="2726" ht="26.25" customHeight="1" x14ac:dyDescent="0.2"/>
    <row r="2727" ht="26.25" customHeight="1" x14ac:dyDescent="0.2"/>
    <row r="2728" ht="26.25" customHeight="1" x14ac:dyDescent="0.2"/>
    <row r="2729" ht="26.25" customHeight="1" x14ac:dyDescent="0.2"/>
    <row r="2730" ht="26.25" customHeight="1" x14ac:dyDescent="0.2"/>
    <row r="2731" ht="26.25" customHeight="1" x14ac:dyDescent="0.2"/>
    <row r="2732" ht="26.25" customHeight="1" x14ac:dyDescent="0.2"/>
    <row r="2733" ht="26.25" customHeight="1" x14ac:dyDescent="0.2"/>
    <row r="2734" ht="26.25" customHeight="1" x14ac:dyDescent="0.2"/>
    <row r="2735" ht="26.25" customHeight="1" x14ac:dyDescent="0.2"/>
    <row r="2736" ht="26.25" customHeight="1" x14ac:dyDescent="0.2"/>
    <row r="2737" ht="26.25" customHeight="1" x14ac:dyDescent="0.2"/>
    <row r="2738" ht="26.25" customHeight="1" x14ac:dyDescent="0.2"/>
    <row r="2739" ht="26.25" customHeight="1" x14ac:dyDescent="0.2"/>
    <row r="2740" ht="26.25" customHeight="1" x14ac:dyDescent="0.2"/>
    <row r="2741" ht="26.25" customHeight="1" x14ac:dyDescent="0.2"/>
    <row r="2742" ht="26.25" customHeight="1" x14ac:dyDescent="0.2"/>
    <row r="2743" ht="26.25" customHeight="1" x14ac:dyDescent="0.2"/>
    <row r="2744" ht="26.25" customHeight="1" x14ac:dyDescent="0.2"/>
    <row r="2745" ht="26.25" customHeight="1" x14ac:dyDescent="0.2"/>
    <row r="2746" ht="26.25" customHeight="1" x14ac:dyDescent="0.2"/>
    <row r="2747" ht="26.25" customHeight="1" x14ac:dyDescent="0.2"/>
    <row r="2748" ht="26.25" customHeight="1" x14ac:dyDescent="0.2"/>
    <row r="2749" ht="26.25" customHeight="1" x14ac:dyDescent="0.2"/>
    <row r="2750" ht="26.25" customHeight="1" x14ac:dyDescent="0.2"/>
    <row r="2751" ht="26.25" customHeight="1" x14ac:dyDescent="0.2"/>
    <row r="2752" ht="26.25" customHeight="1" x14ac:dyDescent="0.2"/>
    <row r="2753" ht="26.25" customHeight="1" x14ac:dyDescent="0.2"/>
    <row r="2754" ht="26.25" customHeight="1" x14ac:dyDescent="0.2"/>
    <row r="2755" ht="26.25" customHeight="1" x14ac:dyDescent="0.2"/>
    <row r="2756" ht="26.25" customHeight="1" x14ac:dyDescent="0.2"/>
    <row r="2757" ht="26.25" customHeight="1" x14ac:dyDescent="0.2"/>
    <row r="2758" ht="26.25" customHeight="1" x14ac:dyDescent="0.2"/>
    <row r="2759" ht="26.25" customHeight="1" x14ac:dyDescent="0.2"/>
    <row r="2760" ht="26.25" customHeight="1" x14ac:dyDescent="0.2"/>
    <row r="2761" ht="26.25" customHeight="1" x14ac:dyDescent="0.2"/>
    <row r="2762" ht="26.25" customHeight="1" x14ac:dyDescent="0.2"/>
    <row r="2763" ht="26.25" customHeight="1" x14ac:dyDescent="0.2"/>
    <row r="2764" ht="26.25" customHeight="1" x14ac:dyDescent="0.2"/>
    <row r="2765" ht="26.25" customHeight="1" x14ac:dyDescent="0.2"/>
    <row r="2766" ht="26.25" customHeight="1" x14ac:dyDescent="0.2"/>
    <row r="2767" ht="26.25" customHeight="1" x14ac:dyDescent="0.2"/>
    <row r="2768" ht="26.25" customHeight="1" x14ac:dyDescent="0.2"/>
    <row r="2769" ht="26.25" customHeight="1" x14ac:dyDescent="0.2"/>
    <row r="2770" ht="26.25" customHeight="1" x14ac:dyDescent="0.2"/>
    <row r="2771" ht="26.25" customHeight="1" x14ac:dyDescent="0.2"/>
    <row r="2772" ht="26.25" customHeight="1" x14ac:dyDescent="0.2"/>
    <row r="2773" ht="26.25" customHeight="1" x14ac:dyDescent="0.2"/>
    <row r="2774" ht="26.25" customHeight="1" x14ac:dyDescent="0.2"/>
    <row r="2775" ht="26.25" customHeight="1" x14ac:dyDescent="0.2"/>
    <row r="2776" ht="26.25" customHeight="1" x14ac:dyDescent="0.2"/>
    <row r="2777" ht="26.25" customHeight="1" x14ac:dyDescent="0.2"/>
    <row r="2778" ht="26.25" customHeight="1" x14ac:dyDescent="0.2"/>
    <row r="2779" ht="26.25" customHeight="1" x14ac:dyDescent="0.2"/>
    <row r="2780" ht="26.25" customHeight="1" x14ac:dyDescent="0.2"/>
    <row r="2781" ht="26.25" customHeight="1" x14ac:dyDescent="0.2"/>
    <row r="2782" ht="26.25" customHeight="1" x14ac:dyDescent="0.2"/>
    <row r="2783" ht="26.25" customHeight="1" x14ac:dyDescent="0.2"/>
    <row r="2784" ht="26.25" customHeight="1" x14ac:dyDescent="0.2"/>
    <row r="2785" ht="26.25" customHeight="1" x14ac:dyDescent="0.2"/>
    <row r="2786" ht="26.25" customHeight="1" x14ac:dyDescent="0.2"/>
    <row r="2787" ht="26.25" customHeight="1" x14ac:dyDescent="0.2"/>
    <row r="2788" ht="26.25" customHeight="1" x14ac:dyDescent="0.2"/>
    <row r="2789" ht="26.25" customHeight="1" x14ac:dyDescent="0.2"/>
    <row r="2790" ht="26.25" customHeight="1" x14ac:dyDescent="0.2"/>
    <row r="2791" ht="26.25" customHeight="1" x14ac:dyDescent="0.2"/>
    <row r="2792" ht="26.25" customHeight="1" x14ac:dyDescent="0.2"/>
    <row r="2793" ht="26.25" customHeight="1" x14ac:dyDescent="0.2"/>
    <row r="2794" ht="26.25" customHeight="1" x14ac:dyDescent="0.2"/>
    <row r="2795" ht="26.25" customHeight="1" x14ac:dyDescent="0.2"/>
    <row r="2796" ht="26.25" customHeight="1" x14ac:dyDescent="0.2"/>
    <row r="2797" ht="26.25" customHeight="1" x14ac:dyDescent="0.2"/>
    <row r="2798" ht="26.25" customHeight="1" x14ac:dyDescent="0.2"/>
    <row r="2799" ht="26.25" customHeight="1" x14ac:dyDescent="0.2"/>
    <row r="2800" ht="26.25" customHeight="1" x14ac:dyDescent="0.2"/>
    <row r="2801" ht="26.25" customHeight="1" x14ac:dyDescent="0.2"/>
    <row r="2802" ht="26.25" customHeight="1" x14ac:dyDescent="0.2"/>
    <row r="2803" ht="26.25" customHeight="1" x14ac:dyDescent="0.2"/>
    <row r="2804" ht="26.25" customHeight="1" x14ac:dyDescent="0.2"/>
    <row r="2805" ht="26.25" customHeight="1" x14ac:dyDescent="0.2"/>
    <row r="2806" ht="26.25" customHeight="1" x14ac:dyDescent="0.2"/>
    <row r="2807" ht="26.25" customHeight="1" x14ac:dyDescent="0.2"/>
    <row r="2808" ht="26.25" customHeight="1" x14ac:dyDescent="0.2"/>
    <row r="2809" ht="26.25" customHeight="1" x14ac:dyDescent="0.2"/>
    <row r="2810" ht="26.25" customHeight="1" x14ac:dyDescent="0.2"/>
    <row r="2811" ht="26.25" customHeight="1" x14ac:dyDescent="0.2"/>
    <row r="2812" ht="26.25" customHeight="1" x14ac:dyDescent="0.2"/>
    <row r="2813" ht="26.25" customHeight="1" x14ac:dyDescent="0.2"/>
    <row r="2814" ht="26.25" customHeight="1" x14ac:dyDescent="0.2"/>
    <row r="2815" ht="26.25" customHeight="1" x14ac:dyDescent="0.2"/>
    <row r="2816" ht="26.25" customHeight="1" x14ac:dyDescent="0.2"/>
    <row r="2817" ht="26.25" customHeight="1" x14ac:dyDescent="0.2"/>
    <row r="2818" ht="26.25" customHeight="1" x14ac:dyDescent="0.2"/>
    <row r="2819" ht="26.25" customHeight="1" x14ac:dyDescent="0.2"/>
    <row r="2820" ht="26.25" customHeight="1" x14ac:dyDescent="0.2"/>
    <row r="2821" ht="26.25" customHeight="1" x14ac:dyDescent="0.2"/>
    <row r="2822" ht="26.25" customHeight="1" x14ac:dyDescent="0.2"/>
    <row r="2823" ht="26.25" customHeight="1" x14ac:dyDescent="0.2"/>
    <row r="2824" ht="26.25" customHeight="1" x14ac:dyDescent="0.2"/>
    <row r="2825" ht="26.25" customHeight="1" x14ac:dyDescent="0.2"/>
    <row r="2826" ht="26.25" customHeight="1" x14ac:dyDescent="0.2"/>
    <row r="2827" ht="26.25" customHeight="1" x14ac:dyDescent="0.2"/>
    <row r="2828" ht="26.25" customHeight="1" x14ac:dyDescent="0.2"/>
    <row r="2829" ht="26.25" customHeight="1" x14ac:dyDescent="0.2"/>
    <row r="2830" ht="26.25" customHeight="1" x14ac:dyDescent="0.2"/>
    <row r="2831" ht="26.25" customHeight="1" x14ac:dyDescent="0.2"/>
    <row r="2832" ht="26.25" customHeight="1" x14ac:dyDescent="0.2"/>
    <row r="2833" ht="26.25" customHeight="1" x14ac:dyDescent="0.2"/>
    <row r="2834" ht="26.25" customHeight="1" x14ac:dyDescent="0.2"/>
    <row r="2835" ht="26.25" customHeight="1" x14ac:dyDescent="0.2"/>
    <row r="2836" ht="26.25" customHeight="1" x14ac:dyDescent="0.2"/>
    <row r="2837" ht="26.25" customHeight="1" x14ac:dyDescent="0.2"/>
    <row r="2838" ht="26.25" customHeight="1" x14ac:dyDescent="0.2"/>
    <row r="2839" ht="26.25" customHeight="1" x14ac:dyDescent="0.2"/>
    <row r="2840" ht="26.25" customHeight="1" x14ac:dyDescent="0.2"/>
    <row r="2841" ht="26.25" customHeight="1" x14ac:dyDescent="0.2"/>
    <row r="2842" ht="26.25" customHeight="1" x14ac:dyDescent="0.2"/>
    <row r="2843" ht="26.25" customHeight="1" x14ac:dyDescent="0.2"/>
    <row r="2844" ht="26.25" customHeight="1" x14ac:dyDescent="0.2"/>
    <row r="2845" ht="26.25" customHeight="1" x14ac:dyDescent="0.2"/>
    <row r="2846" ht="26.25" customHeight="1" x14ac:dyDescent="0.2"/>
    <row r="2847" ht="26.25" customHeight="1" x14ac:dyDescent="0.2"/>
    <row r="2848" ht="26.25" customHeight="1" x14ac:dyDescent="0.2"/>
    <row r="2849" ht="26.25" customHeight="1" x14ac:dyDescent="0.2"/>
    <row r="2850" ht="26.25" customHeight="1" x14ac:dyDescent="0.2"/>
    <row r="2851" ht="26.25" customHeight="1" x14ac:dyDescent="0.2"/>
    <row r="2852" ht="26.25" customHeight="1" x14ac:dyDescent="0.2"/>
    <row r="2853" ht="26.25" customHeight="1" x14ac:dyDescent="0.2"/>
    <row r="2854" ht="26.25" customHeight="1" x14ac:dyDescent="0.2"/>
    <row r="2855" ht="26.25" customHeight="1" x14ac:dyDescent="0.2"/>
    <row r="2856" ht="26.25" customHeight="1" x14ac:dyDescent="0.2"/>
    <row r="2857" ht="26.25" customHeight="1" x14ac:dyDescent="0.2"/>
    <row r="2858" ht="26.25" customHeight="1" x14ac:dyDescent="0.2"/>
    <row r="2859" ht="26.25" customHeight="1" x14ac:dyDescent="0.2"/>
    <row r="2860" ht="26.25" customHeight="1" x14ac:dyDescent="0.2"/>
    <row r="2861" ht="26.25" customHeight="1" x14ac:dyDescent="0.2"/>
    <row r="2862" ht="26.25" customHeight="1" x14ac:dyDescent="0.2"/>
    <row r="2863" ht="26.25" customHeight="1" x14ac:dyDescent="0.2"/>
    <row r="2864" ht="26.25" customHeight="1" x14ac:dyDescent="0.2"/>
    <row r="2865" ht="26.25" customHeight="1" x14ac:dyDescent="0.2"/>
    <row r="2866" ht="26.25" customHeight="1" x14ac:dyDescent="0.2"/>
    <row r="2867" ht="26.25" customHeight="1" x14ac:dyDescent="0.2"/>
    <row r="2868" ht="26.25" customHeight="1" x14ac:dyDescent="0.2"/>
    <row r="2869" ht="26.25" customHeight="1" x14ac:dyDescent="0.2"/>
    <row r="2870" ht="26.25" customHeight="1" x14ac:dyDescent="0.2"/>
    <row r="2871" ht="26.25" customHeight="1" x14ac:dyDescent="0.2"/>
    <row r="2872" ht="26.25" customHeight="1" x14ac:dyDescent="0.2"/>
    <row r="2873" ht="26.25" customHeight="1" x14ac:dyDescent="0.2"/>
    <row r="2874" ht="26.25" customHeight="1" x14ac:dyDescent="0.2"/>
    <row r="2875" ht="26.25" customHeight="1" x14ac:dyDescent="0.2"/>
    <row r="2876" ht="26.25" customHeight="1" x14ac:dyDescent="0.2"/>
    <row r="2877" ht="26.25" customHeight="1" x14ac:dyDescent="0.2"/>
    <row r="2878" ht="26.25" customHeight="1" x14ac:dyDescent="0.2"/>
    <row r="2879" ht="26.25" customHeight="1" x14ac:dyDescent="0.2"/>
    <row r="2880" ht="26.25" customHeight="1" x14ac:dyDescent="0.2"/>
    <row r="2881" ht="26.25" customHeight="1" x14ac:dyDescent="0.2"/>
    <row r="2882" ht="26.25" customHeight="1" x14ac:dyDescent="0.2"/>
    <row r="2883" ht="26.25" customHeight="1" x14ac:dyDescent="0.2"/>
    <row r="2884" ht="26.25" customHeight="1" x14ac:dyDescent="0.2"/>
    <row r="2885" ht="26.25" customHeight="1" x14ac:dyDescent="0.2"/>
    <row r="2886" ht="26.25" customHeight="1" x14ac:dyDescent="0.2"/>
    <row r="2887" ht="26.25" customHeight="1" x14ac:dyDescent="0.2"/>
    <row r="2888" ht="26.25" customHeight="1" x14ac:dyDescent="0.2"/>
    <row r="2889" ht="26.25" customHeight="1" x14ac:dyDescent="0.2"/>
    <row r="2890" ht="26.25" customHeight="1" x14ac:dyDescent="0.2"/>
    <row r="2891" ht="26.25" customHeight="1" x14ac:dyDescent="0.2"/>
    <row r="2892" ht="26.25" customHeight="1" x14ac:dyDescent="0.2"/>
    <row r="2893" ht="26.25" customHeight="1" x14ac:dyDescent="0.2"/>
    <row r="2894" ht="26.25" customHeight="1" x14ac:dyDescent="0.2"/>
    <row r="2895" ht="26.25" customHeight="1" x14ac:dyDescent="0.2"/>
    <row r="2896" ht="26.25" customHeight="1" x14ac:dyDescent="0.2"/>
    <row r="2897" ht="26.25" customHeight="1" x14ac:dyDescent="0.2"/>
    <row r="2898" ht="26.25" customHeight="1" x14ac:dyDescent="0.2"/>
    <row r="2899" ht="26.25" customHeight="1" x14ac:dyDescent="0.2"/>
    <row r="2900" ht="26.25" customHeight="1" x14ac:dyDescent="0.2"/>
    <row r="2901" ht="26.25" customHeight="1" x14ac:dyDescent="0.2"/>
    <row r="2902" ht="26.25" customHeight="1" x14ac:dyDescent="0.2"/>
    <row r="2903" ht="26.25" customHeight="1" x14ac:dyDescent="0.2"/>
    <row r="2904" ht="26.25" customHeight="1" x14ac:dyDescent="0.2"/>
    <row r="2905" ht="26.25" customHeight="1" x14ac:dyDescent="0.2"/>
    <row r="2906" ht="26.25" customHeight="1" x14ac:dyDescent="0.2"/>
    <row r="2907" ht="26.25" customHeight="1" x14ac:dyDescent="0.2"/>
    <row r="2908" ht="26.25" customHeight="1" x14ac:dyDescent="0.2"/>
    <row r="2909" ht="26.25" customHeight="1" x14ac:dyDescent="0.2"/>
    <row r="2910" ht="26.25" customHeight="1" x14ac:dyDescent="0.2"/>
    <row r="2911" ht="26.25" customHeight="1" x14ac:dyDescent="0.2"/>
    <row r="2912" ht="26.25" customHeight="1" x14ac:dyDescent="0.2"/>
    <row r="2913" ht="26.25" customHeight="1" x14ac:dyDescent="0.2"/>
    <row r="2914" ht="26.25" customHeight="1" x14ac:dyDescent="0.2"/>
    <row r="2915" ht="26.25" customHeight="1" x14ac:dyDescent="0.2"/>
    <row r="2916" ht="26.25" customHeight="1" x14ac:dyDescent="0.2"/>
    <row r="2917" ht="26.25" customHeight="1" x14ac:dyDescent="0.2"/>
    <row r="2918" ht="26.25" customHeight="1" x14ac:dyDescent="0.2"/>
    <row r="2919" ht="26.25" customHeight="1" x14ac:dyDescent="0.2"/>
    <row r="2920" ht="26.25" customHeight="1" x14ac:dyDescent="0.2"/>
    <row r="2921" ht="26.25" customHeight="1" x14ac:dyDescent="0.2"/>
    <row r="2922" ht="26.25" customHeight="1" x14ac:dyDescent="0.2"/>
    <row r="2923" ht="26.25" customHeight="1" x14ac:dyDescent="0.2"/>
    <row r="2924" ht="26.25" customHeight="1" x14ac:dyDescent="0.2"/>
    <row r="2925" ht="26.25" customHeight="1" x14ac:dyDescent="0.2"/>
    <row r="2926" ht="26.25" customHeight="1" x14ac:dyDescent="0.2"/>
    <row r="2927" ht="26.25" customHeight="1" x14ac:dyDescent="0.2"/>
    <row r="2928" ht="26.25" customHeight="1" x14ac:dyDescent="0.2"/>
    <row r="2929" ht="26.25" customHeight="1" x14ac:dyDescent="0.2"/>
    <row r="2930" ht="26.25" customHeight="1" x14ac:dyDescent="0.2"/>
    <row r="2931" ht="26.25" customHeight="1" x14ac:dyDescent="0.2"/>
    <row r="2932" ht="26.25" customHeight="1" x14ac:dyDescent="0.2"/>
    <row r="2933" ht="26.25" customHeight="1" x14ac:dyDescent="0.2"/>
    <row r="2934" ht="26.25" customHeight="1" x14ac:dyDescent="0.2"/>
    <row r="2935" ht="26.25" customHeight="1" x14ac:dyDescent="0.2"/>
    <row r="2936" ht="26.25" customHeight="1" x14ac:dyDescent="0.2"/>
    <row r="2937" ht="26.25" customHeight="1" x14ac:dyDescent="0.2"/>
    <row r="2938" ht="26.25" customHeight="1" x14ac:dyDescent="0.2"/>
    <row r="2939" ht="26.25" customHeight="1" x14ac:dyDescent="0.2"/>
    <row r="2940" ht="26.25" customHeight="1" x14ac:dyDescent="0.2"/>
    <row r="2941" ht="26.25" customHeight="1" x14ac:dyDescent="0.2"/>
    <row r="2942" ht="26.25" customHeight="1" x14ac:dyDescent="0.2"/>
    <row r="2943" ht="26.25" customHeight="1" x14ac:dyDescent="0.2"/>
    <row r="2944" ht="26.25" customHeight="1" x14ac:dyDescent="0.2"/>
    <row r="2945" ht="26.25" customHeight="1" x14ac:dyDescent="0.2"/>
    <row r="2946" ht="26.25" customHeight="1" x14ac:dyDescent="0.2"/>
    <row r="2947" ht="26.25" customHeight="1" x14ac:dyDescent="0.2"/>
    <row r="2948" ht="26.25" customHeight="1" x14ac:dyDescent="0.2"/>
    <row r="2949" ht="26.25" customHeight="1" x14ac:dyDescent="0.2"/>
    <row r="2950" ht="26.25" customHeight="1" x14ac:dyDescent="0.2"/>
    <row r="2951" ht="26.25" customHeight="1" x14ac:dyDescent="0.2"/>
    <row r="2952" ht="26.25" customHeight="1" x14ac:dyDescent="0.2"/>
    <row r="2953" ht="26.25" customHeight="1" x14ac:dyDescent="0.2"/>
    <row r="2954" ht="26.25" customHeight="1" x14ac:dyDescent="0.2"/>
    <row r="2955" ht="26.25" customHeight="1" x14ac:dyDescent="0.2"/>
    <row r="2956" ht="26.25" customHeight="1" x14ac:dyDescent="0.2"/>
    <row r="2957" ht="26.25" customHeight="1" x14ac:dyDescent="0.2"/>
    <row r="2958" ht="26.25" customHeight="1" x14ac:dyDescent="0.2"/>
    <row r="2959" ht="26.25" customHeight="1" x14ac:dyDescent="0.2"/>
    <row r="2960" ht="26.25" customHeight="1" x14ac:dyDescent="0.2"/>
    <row r="2961" ht="26.25" customHeight="1" x14ac:dyDescent="0.2"/>
    <row r="2962" ht="26.25" customHeight="1" x14ac:dyDescent="0.2"/>
    <row r="2963" ht="26.25" customHeight="1" x14ac:dyDescent="0.2"/>
    <row r="2964" ht="26.25" customHeight="1" x14ac:dyDescent="0.2"/>
    <row r="2965" ht="26.25" customHeight="1" x14ac:dyDescent="0.2"/>
    <row r="2966" ht="26.25" customHeight="1" x14ac:dyDescent="0.2"/>
    <row r="2967" ht="26.25" customHeight="1" x14ac:dyDescent="0.2"/>
    <row r="2968" ht="26.25" customHeight="1" x14ac:dyDescent="0.2"/>
    <row r="2969" ht="26.25" customHeight="1" x14ac:dyDescent="0.2"/>
    <row r="2970" ht="26.25" customHeight="1" x14ac:dyDescent="0.2"/>
    <row r="2971" ht="26.25" customHeight="1" x14ac:dyDescent="0.2"/>
    <row r="2972" ht="26.25" customHeight="1" x14ac:dyDescent="0.2"/>
    <row r="2973" ht="26.25" customHeight="1" x14ac:dyDescent="0.2"/>
    <row r="2974" ht="26.25" customHeight="1" x14ac:dyDescent="0.2"/>
    <row r="2975" ht="26.25" customHeight="1" x14ac:dyDescent="0.2"/>
    <row r="2976" ht="26.25" customHeight="1" x14ac:dyDescent="0.2"/>
    <row r="2977" ht="26.25" customHeight="1" x14ac:dyDescent="0.2"/>
    <row r="2978" ht="26.25" customHeight="1" x14ac:dyDescent="0.2"/>
    <row r="2979" ht="26.25" customHeight="1" x14ac:dyDescent="0.2"/>
    <row r="2980" ht="26.25" customHeight="1" x14ac:dyDescent="0.2"/>
    <row r="2981" ht="26.25" customHeight="1" x14ac:dyDescent="0.2"/>
    <row r="2982" ht="26.25" customHeight="1" x14ac:dyDescent="0.2"/>
    <row r="2983" ht="26.25" customHeight="1" x14ac:dyDescent="0.2"/>
    <row r="2984" ht="26.25" customHeight="1" x14ac:dyDescent="0.2"/>
    <row r="2985" ht="26.25" customHeight="1" x14ac:dyDescent="0.2"/>
    <row r="2986" ht="26.25" customHeight="1" x14ac:dyDescent="0.2"/>
    <row r="2987" ht="26.25" customHeight="1" x14ac:dyDescent="0.2"/>
    <row r="2988" ht="26.25" customHeight="1" x14ac:dyDescent="0.2"/>
    <row r="2989" ht="26.25" customHeight="1" x14ac:dyDescent="0.2"/>
    <row r="2990" ht="26.25" customHeight="1" x14ac:dyDescent="0.2"/>
    <row r="2991" ht="26.25" customHeight="1" x14ac:dyDescent="0.2"/>
    <row r="2992" ht="26.25" customHeight="1" x14ac:dyDescent="0.2"/>
    <row r="2993" ht="26.25" customHeight="1" x14ac:dyDescent="0.2"/>
    <row r="2994" ht="26.25" customHeight="1" x14ac:dyDescent="0.2"/>
    <row r="2995" ht="26.25" customHeight="1" x14ac:dyDescent="0.2"/>
    <row r="2996" ht="26.25" customHeight="1" x14ac:dyDescent="0.2"/>
    <row r="2997" ht="26.25" customHeight="1" x14ac:dyDescent="0.2"/>
    <row r="2998" ht="26.25" customHeight="1" x14ac:dyDescent="0.2"/>
    <row r="2999" ht="26.25" customHeight="1" x14ac:dyDescent="0.2"/>
    <row r="3000" ht="26.25" customHeight="1" x14ac:dyDescent="0.2"/>
    <row r="3001" ht="26.25" customHeight="1" x14ac:dyDescent="0.2"/>
    <row r="3002" ht="26.25" customHeight="1" x14ac:dyDescent="0.2"/>
    <row r="3003" ht="26.25" customHeight="1" x14ac:dyDescent="0.2"/>
    <row r="3004" ht="26.25" customHeight="1" x14ac:dyDescent="0.2"/>
    <row r="3005" ht="26.25" customHeight="1" x14ac:dyDescent="0.2"/>
    <row r="3006" ht="26.25" customHeight="1" x14ac:dyDescent="0.2"/>
    <row r="3007" ht="26.25" customHeight="1" x14ac:dyDescent="0.2"/>
    <row r="3008" ht="26.25" customHeight="1" x14ac:dyDescent="0.2"/>
    <row r="3009" ht="26.25" customHeight="1" x14ac:dyDescent="0.2"/>
    <row r="3010" ht="26.25" customHeight="1" x14ac:dyDescent="0.2"/>
    <row r="3011" ht="26.25" customHeight="1" x14ac:dyDescent="0.2"/>
    <row r="3012" ht="26.25" customHeight="1" x14ac:dyDescent="0.2"/>
    <row r="3013" ht="26.25" customHeight="1" x14ac:dyDescent="0.2"/>
    <row r="3014" ht="26.25" customHeight="1" x14ac:dyDescent="0.2"/>
    <row r="3015" ht="26.25" customHeight="1" x14ac:dyDescent="0.2"/>
    <row r="3016" ht="26.25" customHeight="1" x14ac:dyDescent="0.2"/>
    <row r="3017" ht="26.25" customHeight="1" x14ac:dyDescent="0.2"/>
    <row r="3018" ht="26.25" customHeight="1" x14ac:dyDescent="0.2"/>
    <row r="3019" ht="26.25" customHeight="1" x14ac:dyDescent="0.2"/>
    <row r="3020" ht="26.25" customHeight="1" x14ac:dyDescent="0.2"/>
    <row r="3021" ht="26.25" customHeight="1" x14ac:dyDescent="0.2"/>
    <row r="3022" ht="26.25" customHeight="1" x14ac:dyDescent="0.2"/>
    <row r="3023" ht="26.25" customHeight="1" x14ac:dyDescent="0.2"/>
    <row r="3024" ht="26.25" customHeight="1" x14ac:dyDescent="0.2"/>
    <row r="3025" ht="26.25" customHeight="1" x14ac:dyDescent="0.2"/>
    <row r="3026" ht="26.25" customHeight="1" x14ac:dyDescent="0.2"/>
    <row r="3027" ht="26.25" customHeight="1" x14ac:dyDescent="0.2"/>
    <row r="3028" ht="26.25" customHeight="1" x14ac:dyDescent="0.2"/>
    <row r="3029" ht="26.25" customHeight="1" x14ac:dyDescent="0.2"/>
    <row r="3030" ht="26.25" customHeight="1" x14ac:dyDescent="0.2"/>
    <row r="3031" ht="26.25" customHeight="1" x14ac:dyDescent="0.2"/>
    <row r="3032" ht="26.25" customHeight="1" x14ac:dyDescent="0.2"/>
    <row r="3033" ht="26.25" customHeight="1" x14ac:dyDescent="0.2"/>
    <row r="3034" ht="26.25" customHeight="1" x14ac:dyDescent="0.2"/>
    <row r="3035" ht="26.25" customHeight="1" x14ac:dyDescent="0.2"/>
    <row r="3036" ht="26.25" customHeight="1" x14ac:dyDescent="0.2"/>
    <row r="3037" ht="26.25" customHeight="1" x14ac:dyDescent="0.2"/>
    <row r="3038" ht="26.25" customHeight="1" x14ac:dyDescent="0.2"/>
    <row r="3039" ht="26.25" customHeight="1" x14ac:dyDescent="0.2"/>
    <row r="3040" ht="26.25" customHeight="1" x14ac:dyDescent="0.2"/>
    <row r="3041" ht="26.25" customHeight="1" x14ac:dyDescent="0.2"/>
    <row r="3042" ht="26.25" customHeight="1" x14ac:dyDescent="0.2"/>
    <row r="3043" ht="26.25" customHeight="1" x14ac:dyDescent="0.2"/>
    <row r="3044" ht="26.25" customHeight="1" x14ac:dyDescent="0.2"/>
    <row r="3045" ht="26.25" customHeight="1" x14ac:dyDescent="0.2"/>
    <row r="3046" ht="26.25" customHeight="1" x14ac:dyDescent="0.2"/>
    <row r="3047" ht="26.25" customHeight="1" x14ac:dyDescent="0.2"/>
    <row r="3048" ht="26.25" customHeight="1" x14ac:dyDescent="0.2"/>
    <row r="3049" ht="26.25" customHeight="1" x14ac:dyDescent="0.2"/>
    <row r="3050" ht="26.25" customHeight="1" x14ac:dyDescent="0.2"/>
    <row r="3051" ht="26.25" customHeight="1" x14ac:dyDescent="0.2"/>
    <row r="3052" ht="26.25" customHeight="1" x14ac:dyDescent="0.2"/>
    <row r="3053" ht="26.25" customHeight="1" x14ac:dyDescent="0.2"/>
    <row r="3054" ht="26.25" customHeight="1" x14ac:dyDescent="0.2"/>
    <row r="3055" ht="26.25" customHeight="1" x14ac:dyDescent="0.2"/>
    <row r="3056" ht="26.25" customHeight="1" x14ac:dyDescent="0.2"/>
    <row r="3057" ht="26.25" customHeight="1" x14ac:dyDescent="0.2"/>
    <row r="3058" ht="26.25" customHeight="1" x14ac:dyDescent="0.2"/>
    <row r="3059" ht="26.25" customHeight="1" x14ac:dyDescent="0.2"/>
    <row r="3060" ht="26.25" customHeight="1" x14ac:dyDescent="0.2"/>
    <row r="3061" ht="26.25" customHeight="1" x14ac:dyDescent="0.2"/>
    <row r="3062" ht="26.25" customHeight="1" x14ac:dyDescent="0.2"/>
    <row r="3063" ht="26.25" customHeight="1" x14ac:dyDescent="0.2"/>
    <row r="3064" ht="26.25" customHeight="1" x14ac:dyDescent="0.2"/>
    <row r="3065" ht="26.25" customHeight="1" x14ac:dyDescent="0.2"/>
    <row r="3066" ht="26.25" customHeight="1" x14ac:dyDescent="0.2"/>
    <row r="3067" ht="26.25" customHeight="1" x14ac:dyDescent="0.2"/>
    <row r="3068" ht="26.25" customHeight="1" x14ac:dyDescent="0.2"/>
    <row r="3069" ht="26.25" customHeight="1" x14ac:dyDescent="0.2"/>
    <row r="3070" ht="26.25" customHeight="1" x14ac:dyDescent="0.2"/>
    <row r="3071" ht="26.25" customHeight="1" x14ac:dyDescent="0.2"/>
    <row r="3072" ht="26.25" customHeight="1" x14ac:dyDescent="0.2"/>
    <row r="3073" ht="26.25" customHeight="1" x14ac:dyDescent="0.2"/>
    <row r="3074" ht="26.25" customHeight="1" x14ac:dyDescent="0.2"/>
    <row r="3075" ht="26.25" customHeight="1" x14ac:dyDescent="0.2"/>
    <row r="3076" ht="26.25" customHeight="1" x14ac:dyDescent="0.2"/>
    <row r="3077" ht="26.25" customHeight="1" x14ac:dyDescent="0.2"/>
    <row r="3078" ht="26.25" customHeight="1" x14ac:dyDescent="0.2"/>
    <row r="3079" ht="26.25" customHeight="1" x14ac:dyDescent="0.2"/>
    <row r="3080" ht="26.25" customHeight="1" x14ac:dyDescent="0.2"/>
    <row r="3081" ht="26.25" customHeight="1" x14ac:dyDescent="0.2"/>
    <row r="3082" ht="26.25" customHeight="1" x14ac:dyDescent="0.2"/>
    <row r="3083" ht="26.25" customHeight="1" x14ac:dyDescent="0.2"/>
    <row r="3084" ht="26.25" customHeight="1" x14ac:dyDescent="0.2"/>
    <row r="3085" ht="26.25" customHeight="1" x14ac:dyDescent="0.2"/>
    <row r="3086" ht="26.25" customHeight="1" x14ac:dyDescent="0.2"/>
    <row r="3087" ht="26.25" customHeight="1" x14ac:dyDescent="0.2"/>
    <row r="3088" ht="26.25" customHeight="1" x14ac:dyDescent="0.2"/>
    <row r="3089" ht="26.25" customHeight="1" x14ac:dyDescent="0.2"/>
    <row r="3090" ht="26.25" customHeight="1" x14ac:dyDescent="0.2"/>
    <row r="3091" ht="26.25" customHeight="1" x14ac:dyDescent="0.2"/>
    <row r="3092" ht="26.25" customHeight="1" x14ac:dyDescent="0.2"/>
    <row r="3093" ht="26.25" customHeight="1" x14ac:dyDescent="0.2"/>
    <row r="3094" ht="26.25" customHeight="1" x14ac:dyDescent="0.2"/>
    <row r="3095" ht="26.25" customHeight="1" x14ac:dyDescent="0.2"/>
    <row r="3096" ht="26.25" customHeight="1" x14ac:dyDescent="0.2"/>
    <row r="3097" ht="26.25" customHeight="1" x14ac:dyDescent="0.2"/>
    <row r="3098" ht="26.25" customHeight="1" x14ac:dyDescent="0.2"/>
    <row r="3099" ht="26.25" customHeight="1" x14ac:dyDescent="0.2"/>
    <row r="3100" ht="26.25" customHeight="1" x14ac:dyDescent="0.2"/>
    <row r="3101" ht="26.25" customHeight="1" x14ac:dyDescent="0.2"/>
    <row r="3102" ht="26.25" customHeight="1" x14ac:dyDescent="0.2"/>
    <row r="3103" ht="26.25" customHeight="1" x14ac:dyDescent="0.2"/>
    <row r="3104" ht="26.25" customHeight="1" x14ac:dyDescent="0.2"/>
    <row r="3105" ht="26.25" customHeight="1" x14ac:dyDescent="0.2"/>
    <row r="3106" ht="26.25" customHeight="1" x14ac:dyDescent="0.2"/>
    <row r="3107" ht="26.25" customHeight="1" x14ac:dyDescent="0.2"/>
    <row r="3108" ht="26.25" customHeight="1" x14ac:dyDescent="0.2"/>
    <row r="3109" ht="26.25" customHeight="1" x14ac:dyDescent="0.2"/>
    <row r="3110" ht="26.25" customHeight="1" x14ac:dyDescent="0.2"/>
    <row r="3111" ht="26.25" customHeight="1" x14ac:dyDescent="0.2"/>
    <row r="3112" ht="26.25" customHeight="1" x14ac:dyDescent="0.2"/>
    <row r="3113" ht="26.25" customHeight="1" x14ac:dyDescent="0.2"/>
    <row r="3114" ht="26.25" customHeight="1" x14ac:dyDescent="0.2"/>
    <row r="3115" ht="26.25" customHeight="1" x14ac:dyDescent="0.2"/>
    <row r="3116" ht="26.25" customHeight="1" x14ac:dyDescent="0.2"/>
    <row r="3117" ht="26.25" customHeight="1" x14ac:dyDescent="0.2"/>
    <row r="3118" ht="26.25" customHeight="1" x14ac:dyDescent="0.2"/>
    <row r="3119" ht="26.25" customHeight="1" x14ac:dyDescent="0.2"/>
    <row r="3120" ht="26.25" customHeight="1" x14ac:dyDescent="0.2"/>
    <row r="3121" ht="26.25" customHeight="1" x14ac:dyDescent="0.2"/>
    <row r="3122" ht="26.25" customHeight="1" x14ac:dyDescent="0.2"/>
    <row r="3123" ht="26.25" customHeight="1" x14ac:dyDescent="0.2"/>
    <row r="3124" ht="26.25" customHeight="1" x14ac:dyDescent="0.2"/>
    <row r="3125" ht="26.25" customHeight="1" x14ac:dyDescent="0.2"/>
    <row r="3126" ht="26.25" customHeight="1" x14ac:dyDescent="0.2"/>
    <row r="3127" ht="26.25" customHeight="1" x14ac:dyDescent="0.2"/>
    <row r="3128" ht="26.25" customHeight="1" x14ac:dyDescent="0.2"/>
    <row r="3129" ht="26.25" customHeight="1" x14ac:dyDescent="0.2"/>
    <row r="3130" ht="26.25" customHeight="1" x14ac:dyDescent="0.2"/>
    <row r="3131" ht="26.25" customHeight="1" x14ac:dyDescent="0.2"/>
    <row r="3132" ht="26.25" customHeight="1" x14ac:dyDescent="0.2"/>
    <row r="3133" ht="26.25" customHeight="1" x14ac:dyDescent="0.2"/>
    <row r="3134" ht="26.25" customHeight="1" x14ac:dyDescent="0.2"/>
    <row r="3135" ht="26.25" customHeight="1" x14ac:dyDescent="0.2"/>
    <row r="3136" ht="26.25" customHeight="1" x14ac:dyDescent="0.2"/>
    <row r="3137" ht="26.25" customHeight="1" x14ac:dyDescent="0.2"/>
    <row r="3138" ht="26.25" customHeight="1" x14ac:dyDescent="0.2"/>
    <row r="3139" ht="26.25" customHeight="1" x14ac:dyDescent="0.2"/>
    <row r="3140" ht="26.25" customHeight="1" x14ac:dyDescent="0.2"/>
    <row r="3141" ht="26.25" customHeight="1" x14ac:dyDescent="0.2"/>
    <row r="3142" ht="26.25" customHeight="1" x14ac:dyDescent="0.2"/>
    <row r="3143" ht="26.25" customHeight="1" x14ac:dyDescent="0.2"/>
    <row r="3144" ht="26.25" customHeight="1" x14ac:dyDescent="0.2"/>
    <row r="3145" ht="26.25" customHeight="1" x14ac:dyDescent="0.2"/>
    <row r="3146" ht="26.25" customHeight="1" x14ac:dyDescent="0.2"/>
    <row r="3147" ht="26.25" customHeight="1" x14ac:dyDescent="0.2"/>
    <row r="3148" ht="26.25" customHeight="1" x14ac:dyDescent="0.2"/>
    <row r="3149" ht="26.25" customHeight="1" x14ac:dyDescent="0.2"/>
    <row r="3150" ht="26.25" customHeight="1" x14ac:dyDescent="0.2"/>
    <row r="3151" ht="26.25" customHeight="1" x14ac:dyDescent="0.2"/>
    <row r="3152" ht="26.25" customHeight="1" x14ac:dyDescent="0.2"/>
    <row r="3153" ht="26.25" customHeight="1" x14ac:dyDescent="0.2"/>
    <row r="3154" ht="26.25" customHeight="1" x14ac:dyDescent="0.2"/>
    <row r="3155" ht="26.25" customHeight="1" x14ac:dyDescent="0.2"/>
    <row r="3156" ht="26.25" customHeight="1" x14ac:dyDescent="0.2"/>
    <row r="3157" ht="26.25" customHeight="1" x14ac:dyDescent="0.2"/>
    <row r="3158" ht="26.25" customHeight="1" x14ac:dyDescent="0.2"/>
    <row r="3159" ht="26.25" customHeight="1" x14ac:dyDescent="0.2"/>
    <row r="3160" ht="26.25" customHeight="1" x14ac:dyDescent="0.2"/>
    <row r="3161" ht="26.25" customHeight="1" x14ac:dyDescent="0.2"/>
    <row r="3162" ht="26.25" customHeight="1" x14ac:dyDescent="0.2"/>
    <row r="3163" ht="26.25" customHeight="1" x14ac:dyDescent="0.2"/>
    <row r="3164" ht="26.25" customHeight="1" x14ac:dyDescent="0.2"/>
    <row r="3165" ht="26.25" customHeight="1" x14ac:dyDescent="0.2"/>
    <row r="3166" ht="26.25" customHeight="1" x14ac:dyDescent="0.2"/>
    <row r="3167" ht="26.25" customHeight="1" x14ac:dyDescent="0.2"/>
    <row r="3168" ht="26.25" customHeight="1" x14ac:dyDescent="0.2"/>
    <row r="3169" ht="26.25" customHeight="1" x14ac:dyDescent="0.2"/>
    <row r="3170" ht="26.25" customHeight="1" x14ac:dyDescent="0.2"/>
    <row r="3171" ht="26.25" customHeight="1" x14ac:dyDescent="0.2"/>
    <row r="3172" ht="26.25" customHeight="1" x14ac:dyDescent="0.2"/>
    <row r="3173" ht="26.25" customHeight="1" x14ac:dyDescent="0.2"/>
    <row r="3174" ht="26.25" customHeight="1" x14ac:dyDescent="0.2"/>
    <row r="3175" ht="26.25" customHeight="1" x14ac:dyDescent="0.2"/>
    <row r="3176" ht="26.25" customHeight="1" x14ac:dyDescent="0.2"/>
    <row r="3177" ht="26.25" customHeight="1" x14ac:dyDescent="0.2"/>
    <row r="3178" ht="26.25" customHeight="1" x14ac:dyDescent="0.2"/>
    <row r="3179" ht="26.25" customHeight="1" x14ac:dyDescent="0.2"/>
    <row r="3180" ht="26.25" customHeight="1" x14ac:dyDescent="0.2"/>
    <row r="3181" ht="26.25" customHeight="1" x14ac:dyDescent="0.2"/>
    <row r="3182" ht="26.25" customHeight="1" x14ac:dyDescent="0.2"/>
    <row r="3183" ht="26.25" customHeight="1" x14ac:dyDescent="0.2"/>
    <row r="3184" ht="26.25" customHeight="1" x14ac:dyDescent="0.2"/>
    <row r="3185" ht="26.25" customHeight="1" x14ac:dyDescent="0.2"/>
    <row r="3186" ht="26.25" customHeight="1" x14ac:dyDescent="0.2"/>
    <row r="3187" ht="26.25" customHeight="1" x14ac:dyDescent="0.2"/>
    <row r="3188" ht="26.25" customHeight="1" x14ac:dyDescent="0.2"/>
    <row r="3189" ht="26.25" customHeight="1" x14ac:dyDescent="0.2"/>
    <row r="3190" ht="26.25" customHeight="1" x14ac:dyDescent="0.2"/>
    <row r="3191" ht="26.25" customHeight="1" x14ac:dyDescent="0.2"/>
    <row r="3192" ht="26.25" customHeight="1" x14ac:dyDescent="0.2"/>
    <row r="3193" ht="26.25" customHeight="1" x14ac:dyDescent="0.2"/>
    <row r="3194" ht="26.25" customHeight="1" x14ac:dyDescent="0.2"/>
    <row r="3195" ht="26.25" customHeight="1" x14ac:dyDescent="0.2"/>
    <row r="3196" ht="26.25" customHeight="1" x14ac:dyDescent="0.2"/>
    <row r="3197" ht="26.25" customHeight="1" x14ac:dyDescent="0.2"/>
    <row r="3198" ht="26.25" customHeight="1" x14ac:dyDescent="0.2"/>
    <row r="3199" ht="26.25" customHeight="1" x14ac:dyDescent="0.2"/>
    <row r="3200" ht="26.25" customHeight="1" x14ac:dyDescent="0.2"/>
    <row r="3201" ht="26.25" customHeight="1" x14ac:dyDescent="0.2"/>
    <row r="3202" ht="26.25" customHeight="1" x14ac:dyDescent="0.2"/>
    <row r="3203" ht="26.25" customHeight="1" x14ac:dyDescent="0.2"/>
    <row r="3204" ht="26.25" customHeight="1" x14ac:dyDescent="0.2"/>
    <row r="3205" ht="26.25" customHeight="1" x14ac:dyDescent="0.2"/>
    <row r="3206" ht="26.25" customHeight="1" x14ac:dyDescent="0.2"/>
    <row r="3207" ht="26.25" customHeight="1" x14ac:dyDescent="0.2"/>
    <row r="3208" ht="26.25" customHeight="1" x14ac:dyDescent="0.2"/>
    <row r="3209" ht="26.25" customHeight="1" x14ac:dyDescent="0.2"/>
    <row r="3210" ht="26.25" customHeight="1" x14ac:dyDescent="0.2"/>
    <row r="3211" ht="26.25" customHeight="1" x14ac:dyDescent="0.2"/>
    <row r="3212" ht="26.25" customHeight="1" x14ac:dyDescent="0.2"/>
    <row r="3213" ht="26.25" customHeight="1" x14ac:dyDescent="0.2"/>
    <row r="3214" ht="26.25" customHeight="1" x14ac:dyDescent="0.2"/>
    <row r="3215" ht="26.25" customHeight="1" x14ac:dyDescent="0.2"/>
    <row r="3216" ht="26.25" customHeight="1" x14ac:dyDescent="0.2"/>
    <row r="3217" ht="26.25" customHeight="1" x14ac:dyDescent="0.2"/>
    <row r="3218" ht="26.25" customHeight="1" x14ac:dyDescent="0.2"/>
    <row r="3219" ht="26.25" customHeight="1" x14ac:dyDescent="0.2"/>
    <row r="3220" ht="26.25" customHeight="1" x14ac:dyDescent="0.2"/>
    <row r="3221" ht="26.25" customHeight="1" x14ac:dyDescent="0.2"/>
    <row r="3222" ht="26.25" customHeight="1" x14ac:dyDescent="0.2"/>
    <row r="3223" ht="26.25" customHeight="1" x14ac:dyDescent="0.2"/>
    <row r="3224" ht="26.25" customHeight="1" x14ac:dyDescent="0.2"/>
    <row r="3225" ht="26.25" customHeight="1" x14ac:dyDescent="0.2"/>
    <row r="3226" ht="26.25" customHeight="1" x14ac:dyDescent="0.2"/>
    <row r="3227" ht="26.25" customHeight="1" x14ac:dyDescent="0.2"/>
    <row r="3228" ht="26.25" customHeight="1" x14ac:dyDescent="0.2"/>
    <row r="3229" ht="26.25" customHeight="1" x14ac:dyDescent="0.2"/>
    <row r="3230" ht="26.25" customHeight="1" x14ac:dyDescent="0.2"/>
    <row r="3231" ht="26.25" customHeight="1" x14ac:dyDescent="0.2"/>
    <row r="3232" ht="26.25" customHeight="1" x14ac:dyDescent="0.2"/>
    <row r="3233" ht="26.25" customHeight="1" x14ac:dyDescent="0.2"/>
    <row r="3234" ht="26.25" customHeight="1" x14ac:dyDescent="0.2"/>
    <row r="3235" ht="26.25" customHeight="1" x14ac:dyDescent="0.2"/>
    <row r="3236" ht="26.25" customHeight="1" x14ac:dyDescent="0.2"/>
    <row r="3237" ht="26.25" customHeight="1" x14ac:dyDescent="0.2"/>
    <row r="3238" ht="26.25" customHeight="1" x14ac:dyDescent="0.2"/>
    <row r="3239" ht="26.25" customHeight="1" x14ac:dyDescent="0.2"/>
    <row r="3240" ht="26.25" customHeight="1" x14ac:dyDescent="0.2"/>
    <row r="3241" ht="26.25" customHeight="1" x14ac:dyDescent="0.2"/>
    <row r="3242" ht="26.25" customHeight="1" x14ac:dyDescent="0.2"/>
    <row r="3243" ht="26.25" customHeight="1" x14ac:dyDescent="0.2"/>
    <row r="3244" ht="26.25" customHeight="1" x14ac:dyDescent="0.2"/>
    <row r="3245" ht="26.25" customHeight="1" x14ac:dyDescent="0.2"/>
    <row r="3246" ht="26.25" customHeight="1" x14ac:dyDescent="0.2"/>
    <row r="3247" ht="26.25" customHeight="1" x14ac:dyDescent="0.2"/>
    <row r="3248" ht="26.25" customHeight="1" x14ac:dyDescent="0.2"/>
    <row r="3249" ht="26.25" customHeight="1" x14ac:dyDescent="0.2"/>
    <row r="3250" ht="26.25" customHeight="1" x14ac:dyDescent="0.2"/>
    <row r="3251" ht="26.25" customHeight="1" x14ac:dyDescent="0.2"/>
    <row r="3252" ht="26.25" customHeight="1" x14ac:dyDescent="0.2"/>
    <row r="3253" ht="26.25" customHeight="1" x14ac:dyDescent="0.2"/>
    <row r="3254" ht="26.25" customHeight="1" x14ac:dyDescent="0.2"/>
    <row r="3255" ht="26.25" customHeight="1" x14ac:dyDescent="0.2"/>
    <row r="3256" ht="26.25" customHeight="1" x14ac:dyDescent="0.2"/>
    <row r="3257" ht="26.25" customHeight="1" x14ac:dyDescent="0.2"/>
    <row r="3258" ht="26.25" customHeight="1" x14ac:dyDescent="0.2"/>
    <row r="3259" ht="26.25" customHeight="1" x14ac:dyDescent="0.2"/>
    <row r="3260" ht="26.25" customHeight="1" x14ac:dyDescent="0.2"/>
    <row r="3261" ht="26.25" customHeight="1" x14ac:dyDescent="0.2"/>
    <row r="3262" ht="26.25" customHeight="1" x14ac:dyDescent="0.2"/>
    <row r="3263" ht="26.25" customHeight="1" x14ac:dyDescent="0.2"/>
    <row r="3264" ht="26.25" customHeight="1" x14ac:dyDescent="0.2"/>
    <row r="3265" ht="26.25" customHeight="1" x14ac:dyDescent="0.2"/>
    <row r="3266" ht="26.25" customHeight="1" x14ac:dyDescent="0.2"/>
    <row r="3267" ht="26.25" customHeight="1" x14ac:dyDescent="0.2"/>
    <row r="3268" ht="26.25" customHeight="1" x14ac:dyDescent="0.2"/>
    <row r="3269" ht="26.25" customHeight="1" x14ac:dyDescent="0.2"/>
    <row r="3270" ht="26.25" customHeight="1" x14ac:dyDescent="0.2"/>
    <row r="3271" ht="26.25" customHeight="1" x14ac:dyDescent="0.2"/>
    <row r="3272" ht="26.25" customHeight="1" x14ac:dyDescent="0.2"/>
    <row r="3273" ht="26.25" customHeight="1" x14ac:dyDescent="0.2"/>
    <row r="3274" ht="26.25" customHeight="1" x14ac:dyDescent="0.2"/>
    <row r="3275" ht="26.25" customHeight="1" x14ac:dyDescent="0.2"/>
    <row r="3276" ht="26.25" customHeight="1" x14ac:dyDescent="0.2"/>
    <row r="3277" ht="26.25" customHeight="1" x14ac:dyDescent="0.2"/>
    <row r="3278" ht="26.25" customHeight="1" x14ac:dyDescent="0.2"/>
    <row r="3279" ht="26.25" customHeight="1" x14ac:dyDescent="0.2"/>
    <row r="3280" ht="26.25" customHeight="1" x14ac:dyDescent="0.2"/>
    <row r="3281" ht="26.25" customHeight="1" x14ac:dyDescent="0.2"/>
    <row r="3282" ht="26.25" customHeight="1" x14ac:dyDescent="0.2"/>
    <row r="3283" ht="26.25" customHeight="1" x14ac:dyDescent="0.2"/>
    <row r="3284" ht="26.25" customHeight="1" x14ac:dyDescent="0.2"/>
    <row r="3285" ht="26.25" customHeight="1" x14ac:dyDescent="0.2"/>
    <row r="3286" ht="26.25" customHeight="1" x14ac:dyDescent="0.2"/>
    <row r="3287" ht="26.25" customHeight="1" x14ac:dyDescent="0.2"/>
    <row r="3288" ht="26.25" customHeight="1" x14ac:dyDescent="0.2"/>
    <row r="3289" ht="26.25" customHeight="1" x14ac:dyDescent="0.2"/>
    <row r="3290" ht="26.25" customHeight="1" x14ac:dyDescent="0.2"/>
    <row r="3291" ht="26.25" customHeight="1" x14ac:dyDescent="0.2"/>
    <row r="3292" ht="26.25" customHeight="1" x14ac:dyDescent="0.2"/>
    <row r="3293" ht="26.25" customHeight="1" x14ac:dyDescent="0.2"/>
    <row r="3294" ht="26.25" customHeight="1" x14ac:dyDescent="0.2"/>
    <row r="3295" ht="26.25" customHeight="1" x14ac:dyDescent="0.2"/>
    <row r="3296" ht="26.25" customHeight="1" x14ac:dyDescent="0.2"/>
    <row r="3297" ht="26.25" customHeight="1" x14ac:dyDescent="0.2"/>
    <row r="3298" ht="26.25" customHeight="1" x14ac:dyDescent="0.2"/>
    <row r="3299" ht="26.25" customHeight="1" x14ac:dyDescent="0.2"/>
    <row r="3300" ht="26.25" customHeight="1" x14ac:dyDescent="0.2"/>
    <row r="3301" ht="26.25" customHeight="1" x14ac:dyDescent="0.2"/>
    <row r="3302" ht="26.25" customHeight="1" x14ac:dyDescent="0.2"/>
    <row r="3303" ht="26.25" customHeight="1" x14ac:dyDescent="0.2"/>
    <row r="3304" ht="26.25" customHeight="1" x14ac:dyDescent="0.2"/>
    <row r="3305" ht="26.25" customHeight="1" x14ac:dyDescent="0.2"/>
    <row r="3306" ht="26.25" customHeight="1" x14ac:dyDescent="0.2"/>
    <row r="3307" ht="26.25" customHeight="1" x14ac:dyDescent="0.2"/>
    <row r="3308" ht="26.25" customHeight="1" x14ac:dyDescent="0.2"/>
    <row r="3309" ht="26.25" customHeight="1" x14ac:dyDescent="0.2"/>
    <row r="3310" ht="26.25" customHeight="1" x14ac:dyDescent="0.2"/>
    <row r="3311" ht="26.25" customHeight="1" x14ac:dyDescent="0.2"/>
    <row r="3312" ht="26.25" customHeight="1" x14ac:dyDescent="0.2"/>
    <row r="3313" ht="26.25" customHeight="1" x14ac:dyDescent="0.2"/>
    <row r="3314" ht="26.25" customHeight="1" x14ac:dyDescent="0.2"/>
    <row r="3315" ht="26.25" customHeight="1" x14ac:dyDescent="0.2"/>
    <row r="3316" ht="26.25" customHeight="1" x14ac:dyDescent="0.2"/>
    <row r="3317" ht="26.25" customHeight="1" x14ac:dyDescent="0.2"/>
    <row r="3318" ht="26.25" customHeight="1" x14ac:dyDescent="0.2"/>
    <row r="3319" ht="26.25" customHeight="1" x14ac:dyDescent="0.2"/>
    <row r="3320" ht="26.25" customHeight="1" x14ac:dyDescent="0.2"/>
    <row r="3321" ht="26.25" customHeight="1" x14ac:dyDescent="0.2"/>
    <row r="3322" ht="26.25" customHeight="1" x14ac:dyDescent="0.2"/>
    <row r="3323" ht="26.25" customHeight="1" x14ac:dyDescent="0.2"/>
    <row r="3324" ht="26.25" customHeight="1" x14ac:dyDescent="0.2"/>
    <row r="3325" ht="26.25" customHeight="1" x14ac:dyDescent="0.2"/>
    <row r="3326" ht="26.25" customHeight="1" x14ac:dyDescent="0.2"/>
    <row r="3327" ht="26.25" customHeight="1" x14ac:dyDescent="0.2"/>
    <row r="3328" ht="26.25" customHeight="1" x14ac:dyDescent="0.2"/>
    <row r="3329" ht="26.25" customHeight="1" x14ac:dyDescent="0.2"/>
    <row r="3330" ht="26.25" customHeight="1" x14ac:dyDescent="0.2"/>
    <row r="3331" ht="26.25" customHeight="1" x14ac:dyDescent="0.2"/>
    <row r="3332" ht="26.25" customHeight="1" x14ac:dyDescent="0.2"/>
    <row r="3333" ht="26.25" customHeight="1" x14ac:dyDescent="0.2"/>
    <row r="3334" ht="26.25" customHeight="1" x14ac:dyDescent="0.2"/>
    <row r="3335" ht="26.25" customHeight="1" x14ac:dyDescent="0.2"/>
    <row r="3336" ht="26.25" customHeight="1" x14ac:dyDescent="0.2"/>
    <row r="3337" ht="26.25" customHeight="1" x14ac:dyDescent="0.2"/>
    <row r="3338" ht="26.25" customHeight="1" x14ac:dyDescent="0.2"/>
    <row r="3339" ht="26.25" customHeight="1" x14ac:dyDescent="0.2"/>
    <row r="3340" ht="26.25" customHeight="1" x14ac:dyDescent="0.2"/>
    <row r="3341" ht="26.25" customHeight="1" x14ac:dyDescent="0.2"/>
    <row r="3342" ht="26.25" customHeight="1" x14ac:dyDescent="0.2"/>
    <row r="3343" ht="26.25" customHeight="1" x14ac:dyDescent="0.2"/>
    <row r="3344" ht="26.25" customHeight="1" x14ac:dyDescent="0.2"/>
    <row r="3345" ht="26.25" customHeight="1" x14ac:dyDescent="0.2"/>
    <row r="3346" ht="26.25" customHeight="1" x14ac:dyDescent="0.2"/>
    <row r="3347" ht="26.25" customHeight="1" x14ac:dyDescent="0.2"/>
    <row r="3348" ht="26.25" customHeight="1" x14ac:dyDescent="0.2"/>
    <row r="3349" ht="26.25" customHeight="1" x14ac:dyDescent="0.2"/>
    <row r="3350" ht="26.25" customHeight="1" x14ac:dyDescent="0.2"/>
    <row r="3351" ht="26.25" customHeight="1" x14ac:dyDescent="0.2"/>
    <row r="3352" ht="26.25" customHeight="1" x14ac:dyDescent="0.2"/>
    <row r="3353" ht="26.25" customHeight="1" x14ac:dyDescent="0.2"/>
    <row r="3354" ht="26.25" customHeight="1" x14ac:dyDescent="0.2"/>
    <row r="3355" ht="26.25" customHeight="1" x14ac:dyDescent="0.2"/>
    <row r="3356" ht="26.25" customHeight="1" x14ac:dyDescent="0.2"/>
    <row r="3357" ht="26.25" customHeight="1" x14ac:dyDescent="0.2"/>
    <row r="3358" ht="26.25" customHeight="1" x14ac:dyDescent="0.2"/>
    <row r="3359" ht="26.25" customHeight="1" x14ac:dyDescent="0.2"/>
    <row r="3360" ht="26.25" customHeight="1" x14ac:dyDescent="0.2"/>
    <row r="3361" ht="26.25" customHeight="1" x14ac:dyDescent="0.2"/>
    <row r="3362" ht="26.25" customHeight="1" x14ac:dyDescent="0.2"/>
    <row r="3363" ht="26.25" customHeight="1" x14ac:dyDescent="0.2"/>
    <row r="3364" ht="26.25" customHeight="1" x14ac:dyDescent="0.2"/>
    <row r="3365" ht="26.25" customHeight="1" x14ac:dyDescent="0.2"/>
    <row r="3366" ht="26.25" customHeight="1" x14ac:dyDescent="0.2"/>
    <row r="3367" ht="26.25" customHeight="1" x14ac:dyDescent="0.2"/>
    <row r="3368" ht="26.25" customHeight="1" x14ac:dyDescent="0.2"/>
    <row r="3369" ht="26.25" customHeight="1" x14ac:dyDescent="0.2"/>
    <row r="3370" ht="26.25" customHeight="1" x14ac:dyDescent="0.2"/>
    <row r="3371" ht="26.25" customHeight="1" x14ac:dyDescent="0.2"/>
    <row r="3372" ht="26.25" customHeight="1" x14ac:dyDescent="0.2"/>
    <row r="3373" ht="26.25" customHeight="1" x14ac:dyDescent="0.2"/>
    <row r="3374" ht="26.25" customHeight="1" x14ac:dyDescent="0.2"/>
    <row r="3375" ht="26.25" customHeight="1" x14ac:dyDescent="0.2"/>
    <row r="3376" ht="26.25" customHeight="1" x14ac:dyDescent="0.2"/>
    <row r="3377" ht="26.25" customHeight="1" x14ac:dyDescent="0.2"/>
    <row r="3378" ht="26.25" customHeight="1" x14ac:dyDescent="0.2"/>
    <row r="3379" ht="26.25" customHeight="1" x14ac:dyDescent="0.2"/>
    <row r="3380" ht="26.25" customHeight="1" x14ac:dyDescent="0.2"/>
    <row r="3381" ht="26.25" customHeight="1" x14ac:dyDescent="0.2"/>
    <row r="3382" ht="26.25" customHeight="1" x14ac:dyDescent="0.2"/>
    <row r="3383" ht="26.25" customHeight="1" x14ac:dyDescent="0.2"/>
    <row r="3384" ht="26.25" customHeight="1" x14ac:dyDescent="0.2"/>
    <row r="3385" ht="26.25" customHeight="1" x14ac:dyDescent="0.2"/>
    <row r="3386" ht="26.25" customHeight="1" x14ac:dyDescent="0.2"/>
    <row r="3387" ht="26.25" customHeight="1" x14ac:dyDescent="0.2"/>
    <row r="3388" ht="26.25" customHeight="1" x14ac:dyDescent="0.2"/>
    <row r="3389" ht="26.25" customHeight="1" x14ac:dyDescent="0.2"/>
    <row r="3390" ht="26.25" customHeight="1" x14ac:dyDescent="0.2"/>
    <row r="3391" ht="26.25" customHeight="1" x14ac:dyDescent="0.2"/>
    <row r="3392" ht="26.25" customHeight="1" x14ac:dyDescent="0.2"/>
    <row r="3393" ht="26.25" customHeight="1" x14ac:dyDescent="0.2"/>
    <row r="3394" ht="26.25" customHeight="1" x14ac:dyDescent="0.2"/>
    <row r="3395" ht="26.25" customHeight="1" x14ac:dyDescent="0.2"/>
    <row r="3396" ht="26.25" customHeight="1" x14ac:dyDescent="0.2"/>
    <row r="3397" ht="26.25" customHeight="1" x14ac:dyDescent="0.2"/>
    <row r="3398" ht="26.25" customHeight="1" x14ac:dyDescent="0.2"/>
    <row r="3399" ht="26.25" customHeight="1" x14ac:dyDescent="0.2"/>
    <row r="3400" ht="26.25" customHeight="1" x14ac:dyDescent="0.2"/>
    <row r="3401" ht="26.25" customHeight="1" x14ac:dyDescent="0.2"/>
    <row r="3402" ht="26.25" customHeight="1" x14ac:dyDescent="0.2"/>
    <row r="3403" ht="26.25" customHeight="1" x14ac:dyDescent="0.2"/>
    <row r="3404" ht="26.25" customHeight="1" x14ac:dyDescent="0.2"/>
    <row r="3405" ht="26.25" customHeight="1" x14ac:dyDescent="0.2"/>
    <row r="3406" ht="26.25" customHeight="1" x14ac:dyDescent="0.2"/>
    <row r="3407" ht="26.25" customHeight="1" x14ac:dyDescent="0.2"/>
    <row r="3408" ht="26.25" customHeight="1" x14ac:dyDescent="0.2"/>
    <row r="3409" ht="26.25" customHeight="1" x14ac:dyDescent="0.2"/>
    <row r="3410" ht="26.25" customHeight="1" x14ac:dyDescent="0.2"/>
    <row r="3411" ht="26.25" customHeight="1" x14ac:dyDescent="0.2"/>
    <row r="3412" ht="26.25" customHeight="1" x14ac:dyDescent="0.2"/>
    <row r="3413" ht="26.25" customHeight="1" x14ac:dyDescent="0.2"/>
    <row r="3414" ht="26.25" customHeight="1" x14ac:dyDescent="0.2"/>
    <row r="3415" ht="26.25" customHeight="1" x14ac:dyDescent="0.2"/>
    <row r="3416" ht="26.25" customHeight="1" x14ac:dyDescent="0.2"/>
    <row r="3417" ht="26.25" customHeight="1" x14ac:dyDescent="0.2"/>
    <row r="3418" ht="26.25" customHeight="1" x14ac:dyDescent="0.2"/>
    <row r="3419" ht="26.25" customHeight="1" x14ac:dyDescent="0.2"/>
    <row r="3420" ht="26.25" customHeight="1" x14ac:dyDescent="0.2"/>
    <row r="3421" ht="26.25" customHeight="1" x14ac:dyDescent="0.2"/>
    <row r="3422" ht="26.25" customHeight="1" x14ac:dyDescent="0.2"/>
    <row r="3423" ht="26.25" customHeight="1" x14ac:dyDescent="0.2"/>
    <row r="3424" ht="26.25" customHeight="1" x14ac:dyDescent="0.2"/>
    <row r="3425" ht="26.25" customHeight="1" x14ac:dyDescent="0.2"/>
    <row r="3426" ht="26.25" customHeight="1" x14ac:dyDescent="0.2"/>
    <row r="3427" ht="26.25" customHeight="1" x14ac:dyDescent="0.2"/>
    <row r="3428" ht="26.25" customHeight="1" x14ac:dyDescent="0.2"/>
    <row r="3429" ht="26.25" customHeight="1" x14ac:dyDescent="0.2"/>
    <row r="3430" ht="26.25" customHeight="1" x14ac:dyDescent="0.2"/>
    <row r="3431" ht="26.25" customHeight="1" x14ac:dyDescent="0.2"/>
    <row r="3432" ht="26.25" customHeight="1" x14ac:dyDescent="0.2"/>
    <row r="3433" ht="26.25" customHeight="1" x14ac:dyDescent="0.2"/>
    <row r="3434" ht="26.25" customHeight="1" x14ac:dyDescent="0.2"/>
    <row r="3435" ht="26.25" customHeight="1" x14ac:dyDescent="0.2"/>
    <row r="3436" ht="26.25" customHeight="1" x14ac:dyDescent="0.2"/>
    <row r="3437" ht="26.25" customHeight="1" x14ac:dyDescent="0.2"/>
    <row r="3438" ht="26.25" customHeight="1" x14ac:dyDescent="0.2"/>
    <row r="3439" ht="26.25" customHeight="1" x14ac:dyDescent="0.2"/>
    <row r="3440" ht="26.25" customHeight="1" x14ac:dyDescent="0.2"/>
    <row r="3441" ht="26.25" customHeight="1" x14ac:dyDescent="0.2"/>
    <row r="3442" ht="26.25" customHeight="1" x14ac:dyDescent="0.2"/>
    <row r="3443" ht="26.25" customHeight="1" x14ac:dyDescent="0.2"/>
    <row r="3444" ht="26.25" customHeight="1" x14ac:dyDescent="0.2"/>
    <row r="3445" ht="26.25" customHeight="1" x14ac:dyDescent="0.2"/>
    <row r="3446" ht="26.25" customHeight="1" x14ac:dyDescent="0.2"/>
    <row r="3447" ht="26.25" customHeight="1" x14ac:dyDescent="0.2"/>
    <row r="3448" ht="26.25" customHeight="1" x14ac:dyDescent="0.2"/>
    <row r="3449" ht="26.25" customHeight="1" x14ac:dyDescent="0.2"/>
    <row r="3450" ht="26.25" customHeight="1" x14ac:dyDescent="0.2"/>
    <row r="3451" ht="26.25" customHeight="1" x14ac:dyDescent="0.2"/>
    <row r="3452" ht="26.25" customHeight="1" x14ac:dyDescent="0.2"/>
    <row r="3453" ht="26.25" customHeight="1" x14ac:dyDescent="0.2"/>
    <row r="3454" ht="26.25" customHeight="1" x14ac:dyDescent="0.2"/>
    <row r="3455" ht="26.25" customHeight="1" x14ac:dyDescent="0.2"/>
    <row r="3456" ht="26.25" customHeight="1" x14ac:dyDescent="0.2"/>
    <row r="3457" ht="26.25" customHeight="1" x14ac:dyDescent="0.2"/>
    <row r="3458" ht="26.25" customHeight="1" x14ac:dyDescent="0.2"/>
    <row r="3459" ht="26.25" customHeight="1" x14ac:dyDescent="0.2"/>
    <row r="3460" ht="26.25" customHeight="1" x14ac:dyDescent="0.2"/>
    <row r="3461" ht="26.25" customHeight="1" x14ac:dyDescent="0.2"/>
    <row r="3462" ht="26.25" customHeight="1" x14ac:dyDescent="0.2"/>
    <row r="3463" ht="26.25" customHeight="1" x14ac:dyDescent="0.2"/>
    <row r="3464" ht="26.25" customHeight="1" x14ac:dyDescent="0.2"/>
    <row r="3465" ht="26.25" customHeight="1" x14ac:dyDescent="0.2"/>
    <row r="3466" ht="26.25" customHeight="1" x14ac:dyDescent="0.2"/>
    <row r="3467" ht="26.25" customHeight="1" x14ac:dyDescent="0.2"/>
    <row r="3468" ht="26.25" customHeight="1" x14ac:dyDescent="0.2"/>
    <row r="3469" ht="26.25" customHeight="1" x14ac:dyDescent="0.2"/>
    <row r="3470" ht="26.25" customHeight="1" x14ac:dyDescent="0.2"/>
    <row r="3471" ht="26.25" customHeight="1" x14ac:dyDescent="0.2"/>
    <row r="3472" ht="26.25" customHeight="1" x14ac:dyDescent="0.2"/>
    <row r="3473" ht="26.25" customHeight="1" x14ac:dyDescent="0.2"/>
    <row r="3474" ht="26.25" customHeight="1" x14ac:dyDescent="0.2"/>
    <row r="3475" ht="26.25" customHeight="1" x14ac:dyDescent="0.2"/>
    <row r="3476" ht="26.25" customHeight="1" x14ac:dyDescent="0.2"/>
    <row r="3477" ht="26.25" customHeight="1" x14ac:dyDescent="0.2"/>
    <row r="3478" ht="26.25" customHeight="1" x14ac:dyDescent="0.2"/>
    <row r="3479" ht="26.25" customHeight="1" x14ac:dyDescent="0.2"/>
    <row r="3480" ht="26.25" customHeight="1" x14ac:dyDescent="0.2"/>
    <row r="3481" ht="26.25" customHeight="1" x14ac:dyDescent="0.2"/>
    <row r="3482" ht="26.25" customHeight="1" x14ac:dyDescent="0.2"/>
    <row r="3483" ht="26.25" customHeight="1" x14ac:dyDescent="0.2"/>
    <row r="3484" ht="26.25" customHeight="1" x14ac:dyDescent="0.2"/>
    <row r="3485" ht="26.25" customHeight="1" x14ac:dyDescent="0.2"/>
    <row r="3486" ht="26.25" customHeight="1" x14ac:dyDescent="0.2"/>
    <row r="3487" ht="26.25" customHeight="1" x14ac:dyDescent="0.2"/>
    <row r="3488" ht="26.25" customHeight="1" x14ac:dyDescent="0.2"/>
    <row r="3489" ht="26.25" customHeight="1" x14ac:dyDescent="0.2"/>
    <row r="3490" ht="26.25" customHeight="1" x14ac:dyDescent="0.2"/>
    <row r="3491" ht="26.25" customHeight="1" x14ac:dyDescent="0.2"/>
    <row r="3492" ht="26.25" customHeight="1" x14ac:dyDescent="0.2"/>
    <row r="3493" ht="26.25" customHeight="1" x14ac:dyDescent="0.2"/>
    <row r="3494" ht="26.25" customHeight="1" x14ac:dyDescent="0.2"/>
    <row r="3495" ht="26.25" customHeight="1" x14ac:dyDescent="0.2"/>
    <row r="3496" ht="26.25" customHeight="1" x14ac:dyDescent="0.2"/>
    <row r="3497" ht="26.25" customHeight="1" x14ac:dyDescent="0.2"/>
    <row r="3498" ht="26.25" customHeight="1" x14ac:dyDescent="0.2"/>
    <row r="3499" ht="26.25" customHeight="1" x14ac:dyDescent="0.2"/>
    <row r="3500" ht="26.25" customHeight="1" x14ac:dyDescent="0.2"/>
    <row r="3501" ht="26.25" customHeight="1" x14ac:dyDescent="0.2"/>
    <row r="3502" ht="26.25" customHeight="1" x14ac:dyDescent="0.2"/>
    <row r="3503" ht="26.25" customHeight="1" x14ac:dyDescent="0.2"/>
    <row r="3504" ht="26.25" customHeight="1" x14ac:dyDescent="0.2"/>
    <row r="3505" ht="26.25" customHeight="1" x14ac:dyDescent="0.2"/>
    <row r="3506" ht="26.25" customHeight="1" x14ac:dyDescent="0.2"/>
    <row r="3507" ht="26.25" customHeight="1" x14ac:dyDescent="0.2"/>
    <row r="3508" ht="26.25" customHeight="1" x14ac:dyDescent="0.2"/>
    <row r="3509" ht="26.25" customHeight="1" x14ac:dyDescent="0.2"/>
    <row r="3510" ht="26.25" customHeight="1" x14ac:dyDescent="0.2"/>
    <row r="3511" ht="26.25" customHeight="1" x14ac:dyDescent="0.2"/>
    <row r="3512" ht="26.25" customHeight="1" x14ac:dyDescent="0.2"/>
    <row r="3513" ht="26.25" customHeight="1" x14ac:dyDescent="0.2"/>
    <row r="3514" ht="26.25" customHeight="1" x14ac:dyDescent="0.2"/>
    <row r="3515" ht="26.25" customHeight="1" x14ac:dyDescent="0.2"/>
    <row r="3516" ht="26.25" customHeight="1" x14ac:dyDescent="0.2"/>
    <row r="3517" ht="26.25" customHeight="1" x14ac:dyDescent="0.2"/>
    <row r="3518" ht="26.25" customHeight="1" x14ac:dyDescent="0.2"/>
    <row r="3519" ht="26.25" customHeight="1" x14ac:dyDescent="0.2"/>
    <row r="3520" ht="26.25" customHeight="1" x14ac:dyDescent="0.2"/>
    <row r="3521" ht="26.25" customHeight="1" x14ac:dyDescent="0.2"/>
    <row r="3522" ht="26.25" customHeight="1" x14ac:dyDescent="0.2"/>
    <row r="3523" ht="26.25" customHeight="1" x14ac:dyDescent="0.2"/>
    <row r="3524" ht="26.25" customHeight="1" x14ac:dyDescent="0.2"/>
    <row r="3525" ht="26.25" customHeight="1" x14ac:dyDescent="0.2"/>
    <row r="3526" ht="26.25" customHeight="1" x14ac:dyDescent="0.2"/>
    <row r="3527" ht="26.25" customHeight="1" x14ac:dyDescent="0.2"/>
    <row r="3528" ht="26.25" customHeight="1" x14ac:dyDescent="0.2"/>
    <row r="3529" ht="26.25" customHeight="1" x14ac:dyDescent="0.2"/>
    <row r="3530" ht="26.25" customHeight="1" x14ac:dyDescent="0.2"/>
    <row r="3531" ht="26.25" customHeight="1" x14ac:dyDescent="0.2"/>
    <row r="3532" ht="26.25" customHeight="1" x14ac:dyDescent="0.2"/>
    <row r="3533" ht="26.25" customHeight="1" x14ac:dyDescent="0.2"/>
    <row r="3534" ht="26.25" customHeight="1" x14ac:dyDescent="0.2"/>
    <row r="3535" ht="26.25" customHeight="1" x14ac:dyDescent="0.2"/>
    <row r="3536" ht="26.25" customHeight="1" x14ac:dyDescent="0.2"/>
    <row r="3537" ht="26.25" customHeight="1" x14ac:dyDescent="0.2"/>
    <row r="3538" ht="26.25" customHeight="1" x14ac:dyDescent="0.2"/>
    <row r="3539" ht="26.25" customHeight="1" x14ac:dyDescent="0.2"/>
    <row r="3540" ht="26.25" customHeight="1" x14ac:dyDescent="0.2"/>
    <row r="3541" ht="26.25" customHeight="1" x14ac:dyDescent="0.2"/>
    <row r="3542" ht="26.25" customHeight="1" x14ac:dyDescent="0.2"/>
    <row r="3543" ht="26.25" customHeight="1" x14ac:dyDescent="0.2"/>
    <row r="3544" ht="26.25" customHeight="1" x14ac:dyDescent="0.2"/>
    <row r="3545" ht="26.25" customHeight="1" x14ac:dyDescent="0.2"/>
    <row r="3546" ht="26.25" customHeight="1" x14ac:dyDescent="0.2"/>
    <row r="3547" ht="26.25" customHeight="1" x14ac:dyDescent="0.2"/>
    <row r="3548" ht="26.25" customHeight="1" x14ac:dyDescent="0.2"/>
    <row r="3549" ht="26.25" customHeight="1" x14ac:dyDescent="0.2"/>
    <row r="3550" ht="26.25" customHeight="1" x14ac:dyDescent="0.2"/>
    <row r="3551" ht="26.25" customHeight="1" x14ac:dyDescent="0.2"/>
    <row r="3552" ht="26.25" customHeight="1" x14ac:dyDescent="0.2"/>
    <row r="3553" ht="26.25" customHeight="1" x14ac:dyDescent="0.2"/>
    <row r="3554" ht="26.25" customHeight="1" x14ac:dyDescent="0.2"/>
    <row r="3555" ht="26.25" customHeight="1" x14ac:dyDescent="0.2"/>
    <row r="3556" ht="26.25" customHeight="1" x14ac:dyDescent="0.2"/>
    <row r="3557" ht="26.25" customHeight="1" x14ac:dyDescent="0.2"/>
    <row r="3558" ht="26.25" customHeight="1" x14ac:dyDescent="0.2"/>
    <row r="3559" ht="26.25" customHeight="1" x14ac:dyDescent="0.2"/>
    <row r="3560" ht="26.25" customHeight="1" x14ac:dyDescent="0.2"/>
    <row r="3561" ht="26.25" customHeight="1" x14ac:dyDescent="0.2"/>
    <row r="3562" ht="26.25" customHeight="1" x14ac:dyDescent="0.2"/>
    <row r="3563" ht="26.25" customHeight="1" x14ac:dyDescent="0.2"/>
    <row r="3564" ht="26.25" customHeight="1" x14ac:dyDescent="0.2"/>
    <row r="3565" ht="26.25" customHeight="1" x14ac:dyDescent="0.2"/>
    <row r="3566" ht="26.25" customHeight="1" x14ac:dyDescent="0.2"/>
    <row r="3567" ht="26.25" customHeight="1" x14ac:dyDescent="0.2"/>
    <row r="3568" ht="26.25" customHeight="1" x14ac:dyDescent="0.2"/>
    <row r="3569" ht="26.25" customHeight="1" x14ac:dyDescent="0.2"/>
    <row r="3570" ht="26.25" customHeight="1" x14ac:dyDescent="0.2"/>
    <row r="3571" ht="26.25" customHeight="1" x14ac:dyDescent="0.2"/>
    <row r="3572" ht="26.25" customHeight="1" x14ac:dyDescent="0.2"/>
    <row r="3573" ht="26.25" customHeight="1" x14ac:dyDescent="0.2"/>
    <row r="3574" ht="26.25" customHeight="1" x14ac:dyDescent="0.2"/>
    <row r="3575" ht="26.25" customHeight="1" x14ac:dyDescent="0.2"/>
    <row r="3576" ht="26.25" customHeight="1" x14ac:dyDescent="0.2"/>
    <row r="3577" ht="26.25" customHeight="1" x14ac:dyDescent="0.2"/>
    <row r="3578" ht="26.25" customHeight="1" x14ac:dyDescent="0.2"/>
    <row r="3579" ht="26.25" customHeight="1" x14ac:dyDescent="0.2"/>
    <row r="3580" ht="26.25" customHeight="1" x14ac:dyDescent="0.2"/>
    <row r="3581" ht="26.25" customHeight="1" x14ac:dyDescent="0.2"/>
    <row r="3582" ht="26.25" customHeight="1" x14ac:dyDescent="0.2"/>
    <row r="3583" ht="26.25" customHeight="1" x14ac:dyDescent="0.2"/>
    <row r="3584" ht="26.25" customHeight="1" x14ac:dyDescent="0.2"/>
    <row r="3585" ht="26.25" customHeight="1" x14ac:dyDescent="0.2"/>
    <row r="3586" ht="26.25" customHeight="1" x14ac:dyDescent="0.2"/>
    <row r="3587" ht="26.25" customHeight="1" x14ac:dyDescent="0.2"/>
    <row r="3588" ht="26.25" customHeight="1" x14ac:dyDescent="0.2"/>
    <row r="3589" ht="26.25" customHeight="1" x14ac:dyDescent="0.2"/>
    <row r="3590" ht="26.25" customHeight="1" x14ac:dyDescent="0.2"/>
    <row r="3591" ht="26.25" customHeight="1" x14ac:dyDescent="0.2"/>
    <row r="3592" ht="26.25" customHeight="1" x14ac:dyDescent="0.2"/>
    <row r="3593" ht="26.25" customHeight="1" x14ac:dyDescent="0.2"/>
    <row r="3594" ht="26.25" customHeight="1" x14ac:dyDescent="0.2"/>
    <row r="3595" ht="26.25" customHeight="1" x14ac:dyDescent="0.2"/>
    <row r="3596" ht="26.25" customHeight="1" x14ac:dyDescent="0.2"/>
    <row r="3597" ht="26.25" customHeight="1" x14ac:dyDescent="0.2"/>
    <row r="3598" ht="26.25" customHeight="1" x14ac:dyDescent="0.2"/>
    <row r="3599" ht="26.25" customHeight="1" x14ac:dyDescent="0.2"/>
    <row r="3600" ht="26.25" customHeight="1" x14ac:dyDescent="0.2"/>
    <row r="3601" ht="26.25" customHeight="1" x14ac:dyDescent="0.2"/>
    <row r="3602" ht="26.25" customHeight="1" x14ac:dyDescent="0.2"/>
    <row r="3603" ht="26.25" customHeight="1" x14ac:dyDescent="0.2"/>
    <row r="3604" ht="26.25" customHeight="1" x14ac:dyDescent="0.2"/>
    <row r="3605" ht="26.25" customHeight="1" x14ac:dyDescent="0.2"/>
    <row r="3606" ht="26.25" customHeight="1" x14ac:dyDescent="0.2"/>
    <row r="3607" ht="26.25" customHeight="1" x14ac:dyDescent="0.2"/>
    <row r="3608" ht="26.25" customHeight="1" x14ac:dyDescent="0.2"/>
    <row r="3609" ht="26.25" customHeight="1" x14ac:dyDescent="0.2"/>
    <row r="3610" ht="26.25" customHeight="1" x14ac:dyDescent="0.2"/>
    <row r="3611" ht="26.25" customHeight="1" x14ac:dyDescent="0.2"/>
    <row r="3612" ht="26.25" customHeight="1" x14ac:dyDescent="0.2"/>
    <row r="3613" ht="26.25" customHeight="1" x14ac:dyDescent="0.2"/>
    <row r="3614" ht="26.25" customHeight="1" x14ac:dyDescent="0.2"/>
    <row r="3615" ht="26.25" customHeight="1" x14ac:dyDescent="0.2"/>
    <row r="3616" ht="26.25" customHeight="1" x14ac:dyDescent="0.2"/>
    <row r="3617" ht="26.25" customHeight="1" x14ac:dyDescent="0.2"/>
    <row r="3618" ht="26.25" customHeight="1" x14ac:dyDescent="0.2"/>
    <row r="3619" ht="26.25" customHeight="1" x14ac:dyDescent="0.2"/>
    <row r="3620" ht="26.25" customHeight="1" x14ac:dyDescent="0.2"/>
    <row r="3621" ht="26.25" customHeight="1" x14ac:dyDescent="0.2"/>
    <row r="3622" ht="26.25" customHeight="1" x14ac:dyDescent="0.2"/>
    <row r="3623" ht="26.25" customHeight="1" x14ac:dyDescent="0.2"/>
    <row r="3624" ht="26.25" customHeight="1" x14ac:dyDescent="0.2"/>
    <row r="3625" ht="26.25" customHeight="1" x14ac:dyDescent="0.2"/>
    <row r="3626" ht="26.25" customHeight="1" x14ac:dyDescent="0.2"/>
    <row r="3627" ht="26.25" customHeight="1" x14ac:dyDescent="0.2"/>
    <row r="3628" ht="26.25" customHeight="1" x14ac:dyDescent="0.2"/>
    <row r="3629" ht="26.25" customHeight="1" x14ac:dyDescent="0.2"/>
    <row r="3630" ht="26.25" customHeight="1" x14ac:dyDescent="0.2"/>
    <row r="3631" ht="26.25" customHeight="1" x14ac:dyDescent="0.2"/>
    <row r="3632" ht="26.25" customHeight="1" x14ac:dyDescent="0.2"/>
    <row r="3633" ht="26.25" customHeight="1" x14ac:dyDescent="0.2"/>
    <row r="3634" ht="26.25" customHeight="1" x14ac:dyDescent="0.2"/>
    <row r="3635" ht="26.25" customHeight="1" x14ac:dyDescent="0.2"/>
    <row r="3636" ht="26.25" customHeight="1" x14ac:dyDescent="0.2"/>
    <row r="3637" ht="26.25" customHeight="1" x14ac:dyDescent="0.2"/>
    <row r="3638" ht="26.25" customHeight="1" x14ac:dyDescent="0.2"/>
    <row r="3639" ht="26.25" customHeight="1" x14ac:dyDescent="0.2"/>
    <row r="3640" ht="26.25" customHeight="1" x14ac:dyDescent="0.2"/>
    <row r="3641" ht="26.25" customHeight="1" x14ac:dyDescent="0.2"/>
    <row r="3642" ht="26.25" customHeight="1" x14ac:dyDescent="0.2"/>
    <row r="3643" ht="26.25" customHeight="1" x14ac:dyDescent="0.2"/>
    <row r="3644" ht="26.25" customHeight="1" x14ac:dyDescent="0.2"/>
    <row r="3645" ht="26.25" customHeight="1" x14ac:dyDescent="0.2"/>
    <row r="3646" ht="26.25" customHeight="1" x14ac:dyDescent="0.2"/>
    <row r="3647" ht="26.25" customHeight="1" x14ac:dyDescent="0.2"/>
    <row r="3648" ht="26.25" customHeight="1" x14ac:dyDescent="0.2"/>
    <row r="3649" ht="26.25" customHeight="1" x14ac:dyDescent="0.2"/>
    <row r="3650" ht="26.25" customHeight="1" x14ac:dyDescent="0.2"/>
    <row r="3651" ht="26.25" customHeight="1" x14ac:dyDescent="0.2"/>
    <row r="3652" ht="26.25" customHeight="1" x14ac:dyDescent="0.2"/>
    <row r="3653" ht="26.25" customHeight="1" x14ac:dyDescent="0.2"/>
    <row r="3654" ht="26.25" customHeight="1" x14ac:dyDescent="0.2"/>
    <row r="3655" ht="26.25" customHeight="1" x14ac:dyDescent="0.2"/>
    <row r="3656" ht="26.25" customHeight="1" x14ac:dyDescent="0.2"/>
    <row r="3657" ht="26.25" customHeight="1" x14ac:dyDescent="0.2"/>
    <row r="3658" ht="26.25" customHeight="1" x14ac:dyDescent="0.2"/>
    <row r="3659" ht="26.25" customHeight="1" x14ac:dyDescent="0.2"/>
    <row r="3660" ht="26.25" customHeight="1" x14ac:dyDescent="0.2"/>
    <row r="3661" ht="26.25" customHeight="1" x14ac:dyDescent="0.2"/>
    <row r="3662" ht="26.25" customHeight="1" x14ac:dyDescent="0.2"/>
    <row r="3663" ht="26.25" customHeight="1" x14ac:dyDescent="0.2"/>
    <row r="3664" ht="26.25" customHeight="1" x14ac:dyDescent="0.2"/>
    <row r="3665" ht="26.25" customHeight="1" x14ac:dyDescent="0.2"/>
    <row r="3666" ht="26.25" customHeight="1" x14ac:dyDescent="0.2"/>
    <row r="3667" ht="26.25" customHeight="1" x14ac:dyDescent="0.2"/>
    <row r="3668" ht="26.25" customHeight="1" x14ac:dyDescent="0.2"/>
    <row r="3669" ht="26.25" customHeight="1" x14ac:dyDescent="0.2"/>
    <row r="3670" ht="26.25" customHeight="1" x14ac:dyDescent="0.2"/>
    <row r="3671" ht="26.25" customHeight="1" x14ac:dyDescent="0.2"/>
    <row r="3672" ht="26.25" customHeight="1" x14ac:dyDescent="0.2"/>
    <row r="3673" ht="26.25" customHeight="1" x14ac:dyDescent="0.2"/>
    <row r="3674" ht="26.25" customHeight="1" x14ac:dyDescent="0.2"/>
    <row r="3675" ht="26.25" customHeight="1" x14ac:dyDescent="0.2"/>
    <row r="3676" ht="26.25" customHeight="1" x14ac:dyDescent="0.2"/>
    <row r="3677" ht="26.25" customHeight="1" x14ac:dyDescent="0.2"/>
    <row r="3678" ht="26.25" customHeight="1" x14ac:dyDescent="0.2"/>
    <row r="3679" ht="26.25" customHeight="1" x14ac:dyDescent="0.2"/>
    <row r="3680" ht="26.25" customHeight="1" x14ac:dyDescent="0.2"/>
    <row r="3681" ht="26.25" customHeight="1" x14ac:dyDescent="0.2"/>
    <row r="3682" ht="26.25" customHeight="1" x14ac:dyDescent="0.2"/>
    <row r="3683" ht="26.25" customHeight="1" x14ac:dyDescent="0.2"/>
    <row r="3684" ht="26.25" customHeight="1" x14ac:dyDescent="0.2"/>
    <row r="3685" ht="26.25" customHeight="1" x14ac:dyDescent="0.2"/>
    <row r="3686" ht="26.25" customHeight="1" x14ac:dyDescent="0.2"/>
    <row r="3687" ht="26.25" customHeight="1" x14ac:dyDescent="0.2"/>
    <row r="3688" ht="26.25" customHeight="1" x14ac:dyDescent="0.2"/>
    <row r="3689" ht="26.25" customHeight="1" x14ac:dyDescent="0.2"/>
    <row r="3690" ht="26.25" customHeight="1" x14ac:dyDescent="0.2"/>
    <row r="3691" ht="26.25" customHeight="1" x14ac:dyDescent="0.2"/>
    <row r="3692" ht="26.25" customHeight="1" x14ac:dyDescent="0.2"/>
    <row r="3693" ht="26.25" customHeight="1" x14ac:dyDescent="0.2"/>
    <row r="3694" ht="26.25" customHeight="1" x14ac:dyDescent="0.2"/>
    <row r="3695" ht="26.25" customHeight="1" x14ac:dyDescent="0.2"/>
    <row r="3696" ht="26.25" customHeight="1" x14ac:dyDescent="0.2"/>
    <row r="3697" ht="26.25" customHeight="1" x14ac:dyDescent="0.2"/>
    <row r="3698" ht="26.25" customHeight="1" x14ac:dyDescent="0.2"/>
    <row r="3699" ht="26.25" customHeight="1" x14ac:dyDescent="0.2"/>
    <row r="3700" ht="26.25" customHeight="1" x14ac:dyDescent="0.2"/>
    <row r="3701" ht="26.25" customHeight="1" x14ac:dyDescent="0.2"/>
    <row r="3702" ht="26.25" customHeight="1" x14ac:dyDescent="0.2"/>
    <row r="3703" ht="26.25" customHeight="1" x14ac:dyDescent="0.2"/>
    <row r="3704" ht="26.25" customHeight="1" x14ac:dyDescent="0.2"/>
    <row r="3705" ht="26.25" customHeight="1" x14ac:dyDescent="0.2"/>
    <row r="3706" ht="26.25" customHeight="1" x14ac:dyDescent="0.2"/>
    <row r="3707" ht="26.25" customHeight="1" x14ac:dyDescent="0.2"/>
    <row r="3708" ht="26.25" customHeight="1" x14ac:dyDescent="0.2"/>
    <row r="3709" ht="26.25" customHeight="1" x14ac:dyDescent="0.2"/>
    <row r="3710" ht="26.25" customHeight="1" x14ac:dyDescent="0.2"/>
    <row r="3711" ht="26.25" customHeight="1" x14ac:dyDescent="0.2"/>
    <row r="3712" ht="26.25" customHeight="1" x14ac:dyDescent="0.2"/>
    <row r="3713" ht="26.25" customHeight="1" x14ac:dyDescent="0.2"/>
    <row r="3714" ht="26.25" customHeight="1" x14ac:dyDescent="0.2"/>
    <row r="3715" ht="26.25" customHeight="1" x14ac:dyDescent="0.2"/>
    <row r="3716" ht="26.25" customHeight="1" x14ac:dyDescent="0.2"/>
    <row r="3717" ht="26.25" customHeight="1" x14ac:dyDescent="0.2"/>
    <row r="3718" ht="26.25" customHeight="1" x14ac:dyDescent="0.2"/>
    <row r="3719" ht="26.25" customHeight="1" x14ac:dyDescent="0.2"/>
    <row r="3720" ht="26.25" customHeight="1" x14ac:dyDescent="0.2"/>
    <row r="3721" ht="26.25" customHeight="1" x14ac:dyDescent="0.2"/>
    <row r="3722" ht="26.25" customHeight="1" x14ac:dyDescent="0.2"/>
    <row r="3723" ht="26.25" customHeight="1" x14ac:dyDescent="0.2"/>
    <row r="3724" ht="26.25" customHeight="1" x14ac:dyDescent="0.2"/>
    <row r="3725" ht="26.25" customHeight="1" x14ac:dyDescent="0.2"/>
    <row r="3726" ht="26.25" customHeight="1" x14ac:dyDescent="0.2"/>
    <row r="3727" ht="26.25" customHeight="1" x14ac:dyDescent="0.2"/>
    <row r="3728" ht="26.25" customHeight="1" x14ac:dyDescent="0.2"/>
    <row r="3729" ht="26.25" customHeight="1" x14ac:dyDescent="0.2"/>
    <row r="3730" ht="26.25" customHeight="1" x14ac:dyDescent="0.2"/>
    <row r="3731" ht="26.25" customHeight="1" x14ac:dyDescent="0.2"/>
    <row r="3732" ht="26.25" customHeight="1" x14ac:dyDescent="0.2"/>
    <row r="3733" ht="26.25" customHeight="1" x14ac:dyDescent="0.2"/>
    <row r="3734" ht="26.25" customHeight="1" x14ac:dyDescent="0.2"/>
    <row r="3735" ht="26.25" customHeight="1" x14ac:dyDescent="0.2"/>
    <row r="3736" ht="26.25" customHeight="1" x14ac:dyDescent="0.2"/>
    <row r="3737" ht="26.25" customHeight="1" x14ac:dyDescent="0.2"/>
    <row r="3738" ht="26.25" customHeight="1" x14ac:dyDescent="0.2"/>
    <row r="3739" ht="26.25" customHeight="1" x14ac:dyDescent="0.2"/>
    <row r="3740" ht="26.25" customHeight="1" x14ac:dyDescent="0.2"/>
    <row r="3741" ht="26.25" customHeight="1" x14ac:dyDescent="0.2"/>
    <row r="3742" ht="26.25" customHeight="1" x14ac:dyDescent="0.2"/>
    <row r="3743" ht="26.25" customHeight="1" x14ac:dyDescent="0.2"/>
    <row r="3744" ht="26.25" customHeight="1" x14ac:dyDescent="0.2"/>
    <row r="3745" ht="26.25" customHeight="1" x14ac:dyDescent="0.2"/>
    <row r="3746" ht="26.25" customHeight="1" x14ac:dyDescent="0.2"/>
    <row r="3747" ht="26.25" customHeight="1" x14ac:dyDescent="0.2"/>
    <row r="3748" ht="26.25" customHeight="1" x14ac:dyDescent="0.2"/>
    <row r="3749" ht="26.25" customHeight="1" x14ac:dyDescent="0.2"/>
    <row r="3750" ht="26.25" customHeight="1" x14ac:dyDescent="0.2"/>
    <row r="3751" ht="26.25" customHeight="1" x14ac:dyDescent="0.2"/>
    <row r="3752" ht="26.25" customHeight="1" x14ac:dyDescent="0.2"/>
    <row r="3753" ht="26.25" customHeight="1" x14ac:dyDescent="0.2"/>
    <row r="3754" ht="26.25" customHeight="1" x14ac:dyDescent="0.2"/>
    <row r="3755" ht="26.25" customHeight="1" x14ac:dyDescent="0.2"/>
    <row r="3756" ht="26.25" customHeight="1" x14ac:dyDescent="0.2"/>
    <row r="3757" ht="26.25" customHeight="1" x14ac:dyDescent="0.2"/>
    <row r="3758" ht="26.25" customHeight="1" x14ac:dyDescent="0.2"/>
    <row r="3759" ht="26.25" customHeight="1" x14ac:dyDescent="0.2"/>
    <row r="3760" ht="26.25" customHeight="1" x14ac:dyDescent="0.2"/>
    <row r="3761" ht="26.25" customHeight="1" x14ac:dyDescent="0.2"/>
    <row r="3762" ht="26.25" customHeight="1" x14ac:dyDescent="0.2"/>
    <row r="3763" ht="26.25" customHeight="1" x14ac:dyDescent="0.2"/>
    <row r="3764" ht="26.25" customHeight="1" x14ac:dyDescent="0.2"/>
    <row r="3765" ht="26.25" customHeight="1" x14ac:dyDescent="0.2"/>
    <row r="3766" ht="26.25" customHeight="1" x14ac:dyDescent="0.2"/>
    <row r="3767" ht="26.25" customHeight="1" x14ac:dyDescent="0.2"/>
    <row r="3768" ht="26.25" customHeight="1" x14ac:dyDescent="0.2"/>
    <row r="3769" ht="26.25" customHeight="1" x14ac:dyDescent="0.2"/>
    <row r="3770" ht="26.25" customHeight="1" x14ac:dyDescent="0.2"/>
    <row r="3771" ht="26.25" customHeight="1" x14ac:dyDescent="0.2"/>
    <row r="3772" ht="26.25" customHeight="1" x14ac:dyDescent="0.2"/>
    <row r="3773" ht="26.25" customHeight="1" x14ac:dyDescent="0.2"/>
    <row r="3774" ht="26.25" customHeight="1" x14ac:dyDescent="0.2"/>
    <row r="3775" ht="26.25" customHeight="1" x14ac:dyDescent="0.2"/>
    <row r="3776" ht="26.25" customHeight="1" x14ac:dyDescent="0.2"/>
    <row r="3777" ht="26.25" customHeight="1" x14ac:dyDescent="0.2"/>
    <row r="3778" ht="26.25" customHeight="1" x14ac:dyDescent="0.2"/>
    <row r="3779" ht="26.25" customHeight="1" x14ac:dyDescent="0.2"/>
    <row r="3780" ht="26.25" customHeight="1" x14ac:dyDescent="0.2"/>
    <row r="3781" ht="26.25" customHeight="1" x14ac:dyDescent="0.2"/>
    <row r="3782" ht="26.25" customHeight="1" x14ac:dyDescent="0.2"/>
    <row r="3783" ht="26.25" customHeight="1" x14ac:dyDescent="0.2"/>
    <row r="3784" ht="26.25" customHeight="1" x14ac:dyDescent="0.2"/>
    <row r="3785" ht="26.25" customHeight="1" x14ac:dyDescent="0.2"/>
    <row r="3786" ht="26.25" customHeight="1" x14ac:dyDescent="0.2"/>
    <row r="3787" ht="26.25" customHeight="1" x14ac:dyDescent="0.2"/>
    <row r="3788" ht="26.25" customHeight="1" x14ac:dyDescent="0.2"/>
    <row r="3789" ht="26.25" customHeight="1" x14ac:dyDescent="0.2"/>
    <row r="3790" ht="26.25" customHeight="1" x14ac:dyDescent="0.2"/>
    <row r="3791" ht="26.25" customHeight="1" x14ac:dyDescent="0.2"/>
    <row r="3792" ht="26.25" customHeight="1" x14ac:dyDescent="0.2"/>
    <row r="3793" ht="26.25" customHeight="1" x14ac:dyDescent="0.2"/>
    <row r="3794" ht="26.25" customHeight="1" x14ac:dyDescent="0.2"/>
    <row r="3795" ht="26.25" customHeight="1" x14ac:dyDescent="0.2"/>
    <row r="3796" ht="26.25" customHeight="1" x14ac:dyDescent="0.2"/>
    <row r="3797" ht="26.25" customHeight="1" x14ac:dyDescent="0.2"/>
    <row r="3798" ht="26.25" customHeight="1" x14ac:dyDescent="0.2"/>
    <row r="3799" ht="26.25" customHeight="1" x14ac:dyDescent="0.2"/>
    <row r="3800" ht="26.25" customHeight="1" x14ac:dyDescent="0.2"/>
    <row r="3801" ht="26.25" customHeight="1" x14ac:dyDescent="0.2"/>
    <row r="3802" ht="26.25" customHeight="1" x14ac:dyDescent="0.2"/>
    <row r="3803" ht="26.25" customHeight="1" x14ac:dyDescent="0.2"/>
    <row r="3804" ht="26.25" customHeight="1" x14ac:dyDescent="0.2"/>
    <row r="3805" ht="26.25" customHeight="1" x14ac:dyDescent="0.2"/>
    <row r="3806" ht="26.25" customHeight="1" x14ac:dyDescent="0.2"/>
    <row r="3807" ht="26.25" customHeight="1" x14ac:dyDescent="0.2"/>
    <row r="3808" ht="26.25" customHeight="1" x14ac:dyDescent="0.2"/>
    <row r="3809" ht="26.25" customHeight="1" x14ac:dyDescent="0.2"/>
    <row r="3810" ht="26.25" customHeight="1" x14ac:dyDescent="0.2"/>
    <row r="3811" ht="26.25" customHeight="1" x14ac:dyDescent="0.2"/>
    <row r="3812" ht="26.25" customHeight="1" x14ac:dyDescent="0.2"/>
    <row r="3813" ht="26.25" customHeight="1" x14ac:dyDescent="0.2"/>
    <row r="3814" ht="26.25" customHeight="1" x14ac:dyDescent="0.2"/>
    <row r="3815" ht="26.25" customHeight="1" x14ac:dyDescent="0.2"/>
    <row r="3816" ht="26.25" customHeight="1" x14ac:dyDescent="0.2"/>
    <row r="3817" ht="26.25" customHeight="1" x14ac:dyDescent="0.2"/>
    <row r="3818" ht="26.25" customHeight="1" x14ac:dyDescent="0.2"/>
    <row r="3819" ht="26.25" customHeight="1" x14ac:dyDescent="0.2"/>
    <row r="3820" ht="26.25" customHeight="1" x14ac:dyDescent="0.2"/>
    <row r="3821" ht="26.25" customHeight="1" x14ac:dyDescent="0.2"/>
    <row r="3822" ht="26.25" customHeight="1" x14ac:dyDescent="0.2"/>
    <row r="3823" ht="26.25" customHeight="1" x14ac:dyDescent="0.2"/>
    <row r="3824" ht="26.25" customHeight="1" x14ac:dyDescent="0.2"/>
    <row r="3825" ht="26.25" customHeight="1" x14ac:dyDescent="0.2"/>
    <row r="3826" ht="26.25" customHeight="1" x14ac:dyDescent="0.2"/>
    <row r="3827" ht="26.25" customHeight="1" x14ac:dyDescent="0.2"/>
    <row r="3828" ht="26.25" customHeight="1" x14ac:dyDescent="0.2"/>
    <row r="3829" ht="26.25" customHeight="1" x14ac:dyDescent="0.2"/>
    <row r="3830" ht="26.25" customHeight="1" x14ac:dyDescent="0.2"/>
    <row r="3831" ht="26.25" customHeight="1" x14ac:dyDescent="0.2"/>
    <row r="3832" ht="26.25" customHeight="1" x14ac:dyDescent="0.2"/>
    <row r="3833" ht="26.25" customHeight="1" x14ac:dyDescent="0.2"/>
    <row r="3834" ht="26.25" customHeight="1" x14ac:dyDescent="0.2"/>
    <row r="3835" ht="26.25" customHeight="1" x14ac:dyDescent="0.2"/>
    <row r="3836" ht="26.25" customHeight="1" x14ac:dyDescent="0.2"/>
    <row r="3837" ht="26.25" customHeight="1" x14ac:dyDescent="0.2"/>
    <row r="3838" ht="26.25" customHeight="1" x14ac:dyDescent="0.2"/>
    <row r="3839" ht="26.25" customHeight="1" x14ac:dyDescent="0.2"/>
    <row r="3840" ht="26.25" customHeight="1" x14ac:dyDescent="0.2"/>
    <row r="3841" ht="26.25" customHeight="1" x14ac:dyDescent="0.2"/>
    <row r="3842" ht="26.25" customHeight="1" x14ac:dyDescent="0.2"/>
    <row r="3843" ht="26.25" customHeight="1" x14ac:dyDescent="0.2"/>
    <row r="3844" ht="26.25" customHeight="1" x14ac:dyDescent="0.2"/>
    <row r="3845" ht="26.25" customHeight="1" x14ac:dyDescent="0.2"/>
    <row r="3846" ht="26.25" customHeight="1" x14ac:dyDescent="0.2"/>
    <row r="3847" ht="26.25" customHeight="1" x14ac:dyDescent="0.2"/>
    <row r="3848" ht="26.25" customHeight="1" x14ac:dyDescent="0.2"/>
    <row r="3849" ht="26.25" customHeight="1" x14ac:dyDescent="0.2"/>
    <row r="3850" ht="26.25" customHeight="1" x14ac:dyDescent="0.2"/>
    <row r="3851" ht="26.25" customHeight="1" x14ac:dyDescent="0.2"/>
    <row r="3852" ht="26.25" customHeight="1" x14ac:dyDescent="0.2"/>
    <row r="3853" ht="26.25" customHeight="1" x14ac:dyDescent="0.2"/>
    <row r="3854" ht="26.25" customHeight="1" x14ac:dyDescent="0.2"/>
    <row r="3855" ht="26.25" customHeight="1" x14ac:dyDescent="0.2"/>
    <row r="3856" ht="26.25" customHeight="1" x14ac:dyDescent="0.2"/>
    <row r="3857" ht="26.25" customHeight="1" x14ac:dyDescent="0.2"/>
    <row r="3858" ht="26.25" customHeight="1" x14ac:dyDescent="0.2"/>
    <row r="3859" ht="26.25" customHeight="1" x14ac:dyDescent="0.2"/>
    <row r="3860" ht="26.25" customHeight="1" x14ac:dyDescent="0.2"/>
    <row r="3861" ht="26.25" customHeight="1" x14ac:dyDescent="0.2"/>
    <row r="3862" ht="26.25" customHeight="1" x14ac:dyDescent="0.2"/>
    <row r="3863" ht="26.25" customHeight="1" x14ac:dyDescent="0.2"/>
    <row r="3864" ht="26.25" customHeight="1" x14ac:dyDescent="0.2"/>
    <row r="3865" ht="26.25" customHeight="1" x14ac:dyDescent="0.2"/>
    <row r="3866" ht="26.25" customHeight="1" x14ac:dyDescent="0.2"/>
    <row r="3867" ht="26.25" customHeight="1" x14ac:dyDescent="0.2"/>
    <row r="3868" ht="26.25" customHeight="1" x14ac:dyDescent="0.2"/>
    <row r="3869" ht="26.25" customHeight="1" x14ac:dyDescent="0.2"/>
    <row r="3870" ht="26.25" customHeight="1" x14ac:dyDescent="0.2"/>
    <row r="3871" ht="26.25" customHeight="1" x14ac:dyDescent="0.2"/>
    <row r="3872" ht="26.25" customHeight="1" x14ac:dyDescent="0.2"/>
    <row r="3873" ht="26.25" customHeight="1" x14ac:dyDescent="0.2"/>
    <row r="3874" ht="26.25" customHeight="1" x14ac:dyDescent="0.2"/>
    <row r="3875" ht="26.25" customHeight="1" x14ac:dyDescent="0.2"/>
    <row r="3876" ht="26.25" customHeight="1" x14ac:dyDescent="0.2"/>
    <row r="3877" ht="26.25" customHeight="1" x14ac:dyDescent="0.2"/>
    <row r="3878" ht="26.25" customHeight="1" x14ac:dyDescent="0.2"/>
    <row r="3879" ht="26.25" customHeight="1" x14ac:dyDescent="0.2"/>
    <row r="3880" ht="26.25" customHeight="1" x14ac:dyDescent="0.2"/>
    <row r="3881" ht="26.25" customHeight="1" x14ac:dyDescent="0.2"/>
    <row r="3882" ht="26.25" customHeight="1" x14ac:dyDescent="0.2"/>
    <row r="3883" ht="26.25" customHeight="1" x14ac:dyDescent="0.2"/>
    <row r="3884" ht="26.25" customHeight="1" x14ac:dyDescent="0.2"/>
    <row r="3885" ht="26.25" customHeight="1" x14ac:dyDescent="0.2"/>
    <row r="3886" ht="26.25" customHeight="1" x14ac:dyDescent="0.2"/>
    <row r="3887" ht="26.25" customHeight="1" x14ac:dyDescent="0.2"/>
    <row r="3888" ht="26.25" customHeight="1" x14ac:dyDescent="0.2"/>
    <row r="3889" ht="26.25" customHeight="1" x14ac:dyDescent="0.2"/>
    <row r="3890" ht="26.25" customHeight="1" x14ac:dyDescent="0.2"/>
    <row r="3891" ht="26.25" customHeight="1" x14ac:dyDescent="0.2"/>
    <row r="3892" ht="26.25" customHeight="1" x14ac:dyDescent="0.2"/>
    <row r="3893" ht="26.25" customHeight="1" x14ac:dyDescent="0.2"/>
    <row r="3894" ht="26.25" customHeight="1" x14ac:dyDescent="0.2"/>
    <row r="3895" ht="26.25" customHeight="1" x14ac:dyDescent="0.2"/>
    <row r="3896" ht="26.25" customHeight="1" x14ac:dyDescent="0.2"/>
    <row r="3897" ht="26.25" customHeight="1" x14ac:dyDescent="0.2"/>
    <row r="3898" ht="26.25" customHeight="1" x14ac:dyDescent="0.2"/>
    <row r="3899" ht="26.25" customHeight="1" x14ac:dyDescent="0.2"/>
    <row r="3900" ht="26.25" customHeight="1" x14ac:dyDescent="0.2"/>
    <row r="3901" ht="26.25" customHeight="1" x14ac:dyDescent="0.2"/>
    <row r="3902" ht="26.25" customHeight="1" x14ac:dyDescent="0.2"/>
    <row r="3903" ht="26.25" customHeight="1" x14ac:dyDescent="0.2"/>
    <row r="3904" ht="26.25" customHeight="1" x14ac:dyDescent="0.2"/>
    <row r="3905" ht="26.25" customHeight="1" x14ac:dyDescent="0.2"/>
    <row r="3906" ht="26.25" customHeight="1" x14ac:dyDescent="0.2"/>
    <row r="3907" ht="26.25" customHeight="1" x14ac:dyDescent="0.2"/>
    <row r="3908" ht="26.25" customHeight="1" x14ac:dyDescent="0.2"/>
    <row r="3909" ht="26.25" customHeight="1" x14ac:dyDescent="0.2"/>
    <row r="3910" ht="26.25" customHeight="1" x14ac:dyDescent="0.2"/>
    <row r="3911" ht="26.25" customHeight="1" x14ac:dyDescent="0.2"/>
    <row r="3912" ht="26.25" customHeight="1" x14ac:dyDescent="0.2"/>
    <row r="3913" ht="26.25" customHeight="1" x14ac:dyDescent="0.2"/>
    <row r="3914" ht="26.25" customHeight="1" x14ac:dyDescent="0.2"/>
    <row r="3915" ht="26.25" customHeight="1" x14ac:dyDescent="0.2"/>
    <row r="3916" ht="26.25" customHeight="1" x14ac:dyDescent="0.2"/>
    <row r="3917" ht="26.25" customHeight="1" x14ac:dyDescent="0.2"/>
    <row r="3918" ht="26.25" customHeight="1" x14ac:dyDescent="0.2"/>
    <row r="3919" ht="26.25" customHeight="1" x14ac:dyDescent="0.2"/>
    <row r="3920" ht="26.25" customHeight="1" x14ac:dyDescent="0.2"/>
    <row r="3921" ht="26.25" customHeight="1" x14ac:dyDescent="0.2"/>
    <row r="3922" ht="26.25" customHeight="1" x14ac:dyDescent="0.2"/>
    <row r="3923" ht="26.25" customHeight="1" x14ac:dyDescent="0.2"/>
    <row r="3924" ht="26.25" customHeight="1" x14ac:dyDescent="0.2"/>
    <row r="3925" ht="26.25" customHeight="1" x14ac:dyDescent="0.2"/>
    <row r="3926" ht="26.25" customHeight="1" x14ac:dyDescent="0.2"/>
    <row r="3927" ht="26.25" customHeight="1" x14ac:dyDescent="0.2"/>
    <row r="3928" ht="26.25" customHeight="1" x14ac:dyDescent="0.2"/>
    <row r="3929" ht="26.25" customHeight="1" x14ac:dyDescent="0.2"/>
    <row r="3930" ht="26.25" customHeight="1" x14ac:dyDescent="0.2"/>
    <row r="3931" ht="26.25" customHeight="1" x14ac:dyDescent="0.2"/>
    <row r="3932" ht="26.25" customHeight="1" x14ac:dyDescent="0.2"/>
    <row r="3933" ht="26.25" customHeight="1" x14ac:dyDescent="0.2"/>
    <row r="3934" ht="26.25" customHeight="1" x14ac:dyDescent="0.2"/>
    <row r="3935" ht="26.25" customHeight="1" x14ac:dyDescent="0.2"/>
    <row r="3936" ht="26.25" customHeight="1" x14ac:dyDescent="0.2"/>
    <row r="3937" ht="26.25" customHeight="1" x14ac:dyDescent="0.2"/>
    <row r="3938" ht="26.25" customHeight="1" x14ac:dyDescent="0.2"/>
    <row r="3939" ht="26.25" customHeight="1" x14ac:dyDescent="0.2"/>
    <row r="3940" ht="26.25" customHeight="1" x14ac:dyDescent="0.2"/>
    <row r="3941" ht="26.25" customHeight="1" x14ac:dyDescent="0.2"/>
    <row r="3942" ht="26.25" customHeight="1" x14ac:dyDescent="0.2"/>
    <row r="3943" ht="26.25" customHeight="1" x14ac:dyDescent="0.2"/>
    <row r="3944" ht="26.25" customHeight="1" x14ac:dyDescent="0.2"/>
    <row r="3945" ht="26.25" customHeight="1" x14ac:dyDescent="0.2"/>
    <row r="3946" ht="26.25" customHeight="1" x14ac:dyDescent="0.2"/>
    <row r="3947" ht="26.25" customHeight="1" x14ac:dyDescent="0.2"/>
    <row r="3948" ht="26.25" customHeight="1" x14ac:dyDescent="0.2"/>
    <row r="3949" ht="26.25" customHeight="1" x14ac:dyDescent="0.2"/>
    <row r="3950" ht="26.25" customHeight="1" x14ac:dyDescent="0.2"/>
    <row r="3951" ht="26.25" customHeight="1" x14ac:dyDescent="0.2"/>
    <row r="3952" ht="26.25" customHeight="1" x14ac:dyDescent="0.2"/>
    <row r="3953" ht="26.25" customHeight="1" x14ac:dyDescent="0.2"/>
    <row r="3954" ht="26.25" customHeight="1" x14ac:dyDescent="0.2"/>
    <row r="3955" ht="26.25" customHeight="1" x14ac:dyDescent="0.2"/>
    <row r="3956" ht="26.25" customHeight="1" x14ac:dyDescent="0.2"/>
    <row r="3957" ht="26.25" customHeight="1" x14ac:dyDescent="0.2"/>
    <row r="3958" ht="26.25" customHeight="1" x14ac:dyDescent="0.2"/>
    <row r="3959" ht="26.25" customHeight="1" x14ac:dyDescent="0.2"/>
    <row r="3960" ht="26.25" customHeight="1" x14ac:dyDescent="0.2"/>
    <row r="3961" ht="26.25" customHeight="1" x14ac:dyDescent="0.2"/>
    <row r="3962" ht="26.25" customHeight="1" x14ac:dyDescent="0.2"/>
    <row r="3963" ht="26.25" customHeight="1" x14ac:dyDescent="0.2"/>
    <row r="3964" ht="26.25" customHeight="1" x14ac:dyDescent="0.2"/>
    <row r="3965" ht="26.25" customHeight="1" x14ac:dyDescent="0.2"/>
    <row r="3966" ht="26.25" customHeight="1" x14ac:dyDescent="0.2"/>
    <row r="3967" ht="26.25" customHeight="1" x14ac:dyDescent="0.2"/>
    <row r="3968" ht="26.25" customHeight="1" x14ac:dyDescent="0.2"/>
    <row r="3969" ht="26.25" customHeight="1" x14ac:dyDescent="0.2"/>
    <row r="3970" ht="26.25" customHeight="1" x14ac:dyDescent="0.2"/>
    <row r="3971" ht="26.25" customHeight="1" x14ac:dyDescent="0.2"/>
    <row r="3972" ht="26.25" customHeight="1" x14ac:dyDescent="0.2"/>
    <row r="3973" ht="26.25" customHeight="1" x14ac:dyDescent="0.2"/>
    <row r="3974" ht="26.25" customHeight="1" x14ac:dyDescent="0.2"/>
    <row r="3975" ht="26.25" customHeight="1" x14ac:dyDescent="0.2"/>
    <row r="3976" ht="26.25" customHeight="1" x14ac:dyDescent="0.2"/>
    <row r="3977" ht="26.25" customHeight="1" x14ac:dyDescent="0.2"/>
    <row r="3978" ht="26.25" customHeight="1" x14ac:dyDescent="0.2"/>
    <row r="3979" ht="26.25" customHeight="1" x14ac:dyDescent="0.2"/>
    <row r="3980" ht="26.25" customHeight="1" x14ac:dyDescent="0.2"/>
    <row r="3981" ht="26.25" customHeight="1" x14ac:dyDescent="0.2"/>
    <row r="3982" ht="26.25" customHeight="1" x14ac:dyDescent="0.2"/>
    <row r="3983" ht="26.25" customHeight="1" x14ac:dyDescent="0.2"/>
    <row r="3984" ht="26.25" customHeight="1" x14ac:dyDescent="0.2"/>
    <row r="3985" ht="26.25" customHeight="1" x14ac:dyDescent="0.2"/>
    <row r="3986" ht="26.25" customHeight="1" x14ac:dyDescent="0.2"/>
    <row r="3987" ht="26.25" customHeight="1" x14ac:dyDescent="0.2"/>
    <row r="3988" ht="26.25" customHeight="1" x14ac:dyDescent="0.2"/>
    <row r="3989" ht="26.25" customHeight="1" x14ac:dyDescent="0.2"/>
    <row r="3990" ht="26.25" customHeight="1" x14ac:dyDescent="0.2"/>
    <row r="3991" ht="26.25" customHeight="1" x14ac:dyDescent="0.2"/>
    <row r="3992" ht="26.25" customHeight="1" x14ac:dyDescent="0.2"/>
    <row r="3993" ht="26.25" customHeight="1" x14ac:dyDescent="0.2"/>
    <row r="3994" ht="26.25" customHeight="1" x14ac:dyDescent="0.2"/>
    <row r="3995" ht="26.25" customHeight="1" x14ac:dyDescent="0.2"/>
    <row r="3996" ht="26.25" customHeight="1" x14ac:dyDescent="0.2"/>
    <row r="3997" ht="26.25" customHeight="1" x14ac:dyDescent="0.2"/>
    <row r="3998" ht="26.25" customHeight="1" x14ac:dyDescent="0.2"/>
    <row r="3999" ht="26.25" customHeight="1" x14ac:dyDescent="0.2"/>
    <row r="4000" ht="26.25" customHeight="1" x14ac:dyDescent="0.2"/>
    <row r="4001" ht="26.25" customHeight="1" x14ac:dyDescent="0.2"/>
    <row r="4002" ht="26.25" customHeight="1" x14ac:dyDescent="0.2"/>
    <row r="4003" ht="26.25" customHeight="1" x14ac:dyDescent="0.2"/>
    <row r="4004" ht="26.25" customHeight="1" x14ac:dyDescent="0.2"/>
    <row r="4005" ht="26.25" customHeight="1" x14ac:dyDescent="0.2"/>
    <row r="4006" ht="26.25" customHeight="1" x14ac:dyDescent="0.2"/>
    <row r="4007" ht="26.25" customHeight="1" x14ac:dyDescent="0.2"/>
    <row r="4008" ht="26.25" customHeight="1" x14ac:dyDescent="0.2"/>
    <row r="4009" ht="26.25" customHeight="1" x14ac:dyDescent="0.2"/>
    <row r="4010" ht="26.25" customHeight="1" x14ac:dyDescent="0.2"/>
    <row r="4011" ht="26.25" customHeight="1" x14ac:dyDescent="0.2"/>
    <row r="4012" ht="26.25" customHeight="1" x14ac:dyDescent="0.2"/>
    <row r="4013" ht="26.25" customHeight="1" x14ac:dyDescent="0.2"/>
    <row r="4014" ht="26.25" customHeight="1" x14ac:dyDescent="0.2"/>
    <row r="4015" ht="26.25" customHeight="1" x14ac:dyDescent="0.2"/>
    <row r="4016" ht="26.25" customHeight="1" x14ac:dyDescent="0.2"/>
    <row r="4017" ht="26.25" customHeight="1" x14ac:dyDescent="0.2"/>
    <row r="4018" ht="26.25" customHeight="1" x14ac:dyDescent="0.2"/>
    <row r="4019" ht="26.25" customHeight="1" x14ac:dyDescent="0.2"/>
    <row r="4020" ht="26.25" customHeight="1" x14ac:dyDescent="0.2"/>
    <row r="4021" ht="26.25" customHeight="1" x14ac:dyDescent="0.2"/>
    <row r="4022" ht="26.25" customHeight="1" x14ac:dyDescent="0.2"/>
    <row r="4023" ht="26.25" customHeight="1" x14ac:dyDescent="0.2"/>
    <row r="4024" ht="26.25" customHeight="1" x14ac:dyDescent="0.2"/>
    <row r="4025" ht="26.25" customHeight="1" x14ac:dyDescent="0.2"/>
    <row r="4026" ht="26.25" customHeight="1" x14ac:dyDescent="0.2"/>
    <row r="4027" ht="26.25" customHeight="1" x14ac:dyDescent="0.2"/>
    <row r="4028" ht="26.25" customHeight="1" x14ac:dyDescent="0.2"/>
    <row r="4029" ht="26.25" customHeight="1" x14ac:dyDescent="0.2"/>
    <row r="4030" ht="26.25" customHeight="1" x14ac:dyDescent="0.2"/>
    <row r="4031" ht="26.25" customHeight="1" x14ac:dyDescent="0.2"/>
    <row r="4032" ht="26.25" customHeight="1" x14ac:dyDescent="0.2"/>
    <row r="4033" ht="26.25" customHeight="1" x14ac:dyDescent="0.2"/>
    <row r="4034" ht="26.25" customHeight="1" x14ac:dyDescent="0.2"/>
    <row r="4035" ht="26.25" customHeight="1" x14ac:dyDescent="0.2"/>
    <row r="4036" ht="26.25" customHeight="1" x14ac:dyDescent="0.2"/>
    <row r="4037" ht="26.25" customHeight="1" x14ac:dyDescent="0.2"/>
    <row r="4038" ht="26.25" customHeight="1" x14ac:dyDescent="0.2"/>
    <row r="4039" ht="26.25" customHeight="1" x14ac:dyDescent="0.2"/>
    <row r="4040" ht="26.25" customHeight="1" x14ac:dyDescent="0.2"/>
    <row r="4041" ht="26.25" customHeight="1" x14ac:dyDescent="0.2"/>
    <row r="4042" ht="26.25" customHeight="1" x14ac:dyDescent="0.2"/>
    <row r="4043" ht="26.25" customHeight="1" x14ac:dyDescent="0.2"/>
    <row r="4044" ht="26.25" customHeight="1" x14ac:dyDescent="0.2"/>
    <row r="4045" ht="26.25" customHeight="1" x14ac:dyDescent="0.2"/>
    <row r="4046" ht="26.25" customHeight="1" x14ac:dyDescent="0.2"/>
    <row r="4047" ht="26.25" customHeight="1" x14ac:dyDescent="0.2"/>
    <row r="4048" ht="26.25" customHeight="1" x14ac:dyDescent="0.2"/>
    <row r="4049" ht="26.25" customHeight="1" x14ac:dyDescent="0.2"/>
    <row r="4050" ht="26.25" customHeight="1" x14ac:dyDescent="0.2"/>
    <row r="4051" ht="26.25" customHeight="1" x14ac:dyDescent="0.2"/>
    <row r="4052" ht="26.25" customHeight="1" x14ac:dyDescent="0.2"/>
    <row r="4053" ht="26.25" customHeight="1" x14ac:dyDescent="0.2"/>
    <row r="4054" ht="26.25" customHeight="1" x14ac:dyDescent="0.2"/>
    <row r="4055" ht="26.25" customHeight="1" x14ac:dyDescent="0.2"/>
    <row r="4056" ht="26.25" customHeight="1" x14ac:dyDescent="0.2"/>
    <row r="4057" ht="26.25" customHeight="1" x14ac:dyDescent="0.2"/>
    <row r="4058" ht="26.25" customHeight="1" x14ac:dyDescent="0.2"/>
    <row r="4059" ht="26.25" customHeight="1" x14ac:dyDescent="0.2"/>
    <row r="4060" ht="26.25" customHeight="1" x14ac:dyDescent="0.2"/>
    <row r="4061" ht="26.25" customHeight="1" x14ac:dyDescent="0.2"/>
    <row r="4062" ht="26.25" customHeight="1" x14ac:dyDescent="0.2"/>
    <row r="4063" ht="26.25" customHeight="1" x14ac:dyDescent="0.2"/>
    <row r="4064" ht="26.25" customHeight="1" x14ac:dyDescent="0.2"/>
    <row r="4065" ht="26.25" customHeight="1" x14ac:dyDescent="0.2"/>
    <row r="4066" ht="26.25" customHeight="1" x14ac:dyDescent="0.2"/>
    <row r="4067" ht="26.25" customHeight="1" x14ac:dyDescent="0.2"/>
    <row r="4068" ht="26.25" customHeight="1" x14ac:dyDescent="0.2"/>
    <row r="4069" ht="26.25" customHeight="1" x14ac:dyDescent="0.2"/>
    <row r="4070" ht="26.25" customHeight="1" x14ac:dyDescent="0.2"/>
    <row r="4071" ht="26.25" customHeight="1" x14ac:dyDescent="0.2"/>
    <row r="4072" ht="26.25" customHeight="1" x14ac:dyDescent="0.2"/>
    <row r="4073" ht="26.25" customHeight="1" x14ac:dyDescent="0.2"/>
    <row r="4074" ht="26.25" customHeight="1" x14ac:dyDescent="0.2"/>
    <row r="4075" ht="26.25" customHeight="1" x14ac:dyDescent="0.2"/>
    <row r="4076" ht="26.25" customHeight="1" x14ac:dyDescent="0.2"/>
    <row r="4077" ht="26.25" customHeight="1" x14ac:dyDescent="0.2"/>
    <row r="4078" ht="26.25" customHeight="1" x14ac:dyDescent="0.2"/>
    <row r="4079" ht="26.25" customHeight="1" x14ac:dyDescent="0.2"/>
    <row r="4080" ht="26.25" customHeight="1" x14ac:dyDescent="0.2"/>
    <row r="4081" ht="26.25" customHeight="1" x14ac:dyDescent="0.2"/>
    <row r="4082" ht="26.25" customHeight="1" x14ac:dyDescent="0.2"/>
    <row r="4083" ht="26.25" customHeight="1" x14ac:dyDescent="0.2"/>
    <row r="4084" ht="26.25" customHeight="1" x14ac:dyDescent="0.2"/>
    <row r="4085" ht="26.25" customHeight="1" x14ac:dyDescent="0.2"/>
    <row r="4086" ht="26.25" customHeight="1" x14ac:dyDescent="0.2"/>
    <row r="4087" ht="26.25" customHeight="1" x14ac:dyDescent="0.2"/>
    <row r="4088" ht="26.25" customHeight="1" x14ac:dyDescent="0.2"/>
    <row r="4089" ht="26.25" customHeight="1" x14ac:dyDescent="0.2"/>
    <row r="4090" ht="26.25" customHeight="1" x14ac:dyDescent="0.2"/>
    <row r="4091" ht="26.25" customHeight="1" x14ac:dyDescent="0.2"/>
    <row r="4092" ht="26.25" customHeight="1" x14ac:dyDescent="0.2"/>
    <row r="4093" ht="26.25" customHeight="1" x14ac:dyDescent="0.2"/>
    <row r="4094" ht="26.25" customHeight="1" x14ac:dyDescent="0.2"/>
    <row r="4095" ht="26.25" customHeight="1" x14ac:dyDescent="0.2"/>
    <row r="4096" ht="26.25" customHeight="1" x14ac:dyDescent="0.2"/>
    <row r="4097" ht="26.25" customHeight="1" x14ac:dyDescent="0.2"/>
    <row r="4098" ht="26.25" customHeight="1" x14ac:dyDescent="0.2"/>
    <row r="4099" ht="26.25" customHeight="1" x14ac:dyDescent="0.2"/>
    <row r="4100" ht="26.25" customHeight="1" x14ac:dyDescent="0.2"/>
    <row r="4101" ht="26.25" customHeight="1" x14ac:dyDescent="0.2"/>
    <row r="4102" ht="26.25" customHeight="1" x14ac:dyDescent="0.2"/>
    <row r="4103" ht="26.25" customHeight="1" x14ac:dyDescent="0.2"/>
    <row r="4104" ht="26.25" customHeight="1" x14ac:dyDescent="0.2"/>
    <row r="4105" ht="26.25" customHeight="1" x14ac:dyDescent="0.2"/>
    <row r="4106" ht="26.25" customHeight="1" x14ac:dyDescent="0.2"/>
    <row r="4107" ht="26.25" customHeight="1" x14ac:dyDescent="0.2"/>
    <row r="4108" ht="26.25" customHeight="1" x14ac:dyDescent="0.2"/>
    <row r="4109" ht="26.25" customHeight="1" x14ac:dyDescent="0.2"/>
    <row r="4110" ht="26.25" customHeight="1" x14ac:dyDescent="0.2"/>
    <row r="4111" ht="26.25" customHeight="1" x14ac:dyDescent="0.2"/>
    <row r="4112" ht="26.25" customHeight="1" x14ac:dyDescent="0.2"/>
    <row r="4113" ht="26.25" customHeight="1" x14ac:dyDescent="0.2"/>
    <row r="4114" ht="26.25" customHeight="1" x14ac:dyDescent="0.2"/>
    <row r="4115" ht="26.25" customHeight="1" x14ac:dyDescent="0.2"/>
    <row r="4116" ht="26.25" customHeight="1" x14ac:dyDescent="0.2"/>
    <row r="4117" ht="26.25" customHeight="1" x14ac:dyDescent="0.2"/>
    <row r="4118" ht="26.25" customHeight="1" x14ac:dyDescent="0.2"/>
    <row r="4119" ht="26.25" customHeight="1" x14ac:dyDescent="0.2"/>
    <row r="4120" ht="26.25" customHeight="1" x14ac:dyDescent="0.2"/>
    <row r="4121" ht="26.25" customHeight="1" x14ac:dyDescent="0.2"/>
    <row r="4122" ht="26.25" customHeight="1" x14ac:dyDescent="0.2"/>
    <row r="4123" ht="26.25" customHeight="1" x14ac:dyDescent="0.2"/>
    <row r="4124" ht="26.25" customHeight="1" x14ac:dyDescent="0.2"/>
    <row r="4125" ht="26.25" customHeight="1" x14ac:dyDescent="0.2"/>
    <row r="4126" ht="26.25" customHeight="1" x14ac:dyDescent="0.2"/>
    <row r="4127" ht="26.25" customHeight="1" x14ac:dyDescent="0.2"/>
    <row r="4128" ht="26.25" customHeight="1" x14ac:dyDescent="0.2"/>
    <row r="4129" ht="26.25" customHeight="1" x14ac:dyDescent="0.2"/>
    <row r="4130" ht="26.25" customHeight="1" x14ac:dyDescent="0.2"/>
    <row r="4131" ht="26.25" customHeight="1" x14ac:dyDescent="0.2"/>
    <row r="4132" ht="26.25" customHeight="1" x14ac:dyDescent="0.2"/>
    <row r="4133" ht="26.25" customHeight="1" x14ac:dyDescent="0.2"/>
    <row r="4134" ht="26.25" customHeight="1" x14ac:dyDescent="0.2"/>
    <row r="4135" ht="26.25" customHeight="1" x14ac:dyDescent="0.2"/>
    <row r="4136" ht="26.25" customHeight="1" x14ac:dyDescent="0.2"/>
    <row r="4137" ht="26.25" customHeight="1" x14ac:dyDescent="0.2"/>
    <row r="4138" ht="26.25" customHeight="1" x14ac:dyDescent="0.2"/>
    <row r="4139" ht="26.25" customHeight="1" x14ac:dyDescent="0.2"/>
    <row r="4140" ht="26.25" customHeight="1" x14ac:dyDescent="0.2"/>
    <row r="4141" ht="26.25" customHeight="1" x14ac:dyDescent="0.2"/>
    <row r="4142" ht="26.25" customHeight="1" x14ac:dyDescent="0.2"/>
    <row r="4143" ht="26.25" customHeight="1" x14ac:dyDescent="0.2"/>
    <row r="4144" ht="26.25" customHeight="1" x14ac:dyDescent="0.2"/>
    <row r="4145" ht="26.25" customHeight="1" x14ac:dyDescent="0.2"/>
    <row r="4146" ht="26.25" customHeight="1" x14ac:dyDescent="0.2"/>
    <row r="4147" ht="26.25" customHeight="1" x14ac:dyDescent="0.2"/>
    <row r="4148" ht="26.25" customHeight="1" x14ac:dyDescent="0.2"/>
    <row r="4149" ht="26.25" customHeight="1" x14ac:dyDescent="0.2"/>
    <row r="4150" ht="26.25" customHeight="1" x14ac:dyDescent="0.2"/>
    <row r="4151" ht="26.25" customHeight="1" x14ac:dyDescent="0.2"/>
    <row r="4152" ht="26.25" customHeight="1" x14ac:dyDescent="0.2"/>
    <row r="4153" ht="26.25" customHeight="1" x14ac:dyDescent="0.2"/>
    <row r="4154" ht="26.25" customHeight="1" x14ac:dyDescent="0.2"/>
    <row r="4155" ht="26.25" customHeight="1" x14ac:dyDescent="0.2"/>
    <row r="4156" ht="26.25" customHeight="1" x14ac:dyDescent="0.2"/>
    <row r="4157" ht="26.25" customHeight="1" x14ac:dyDescent="0.2"/>
    <row r="4158" ht="26.25" customHeight="1" x14ac:dyDescent="0.2"/>
    <row r="4159" ht="26.25" customHeight="1" x14ac:dyDescent="0.2"/>
    <row r="4160" ht="26.25" customHeight="1" x14ac:dyDescent="0.2"/>
    <row r="4161" ht="26.25" customHeight="1" x14ac:dyDescent="0.2"/>
    <row r="4162" ht="26.25" customHeight="1" x14ac:dyDescent="0.2"/>
    <row r="4163" ht="26.25" customHeight="1" x14ac:dyDescent="0.2"/>
    <row r="4164" ht="26.25" customHeight="1" x14ac:dyDescent="0.2"/>
    <row r="4165" ht="26.25" customHeight="1" x14ac:dyDescent="0.2"/>
    <row r="4166" ht="26.25" customHeight="1" x14ac:dyDescent="0.2"/>
    <row r="4167" ht="26.25" customHeight="1" x14ac:dyDescent="0.2"/>
    <row r="4168" ht="26.25" customHeight="1" x14ac:dyDescent="0.2"/>
    <row r="4169" ht="26.25" customHeight="1" x14ac:dyDescent="0.2"/>
    <row r="4170" ht="26.25" customHeight="1" x14ac:dyDescent="0.2"/>
    <row r="4171" ht="26.25" customHeight="1" x14ac:dyDescent="0.2"/>
    <row r="4172" ht="26.25" customHeight="1" x14ac:dyDescent="0.2"/>
    <row r="4173" ht="26.25" customHeight="1" x14ac:dyDescent="0.2"/>
    <row r="4174" ht="26.25" customHeight="1" x14ac:dyDescent="0.2"/>
    <row r="4175" ht="26.25" customHeight="1" x14ac:dyDescent="0.2"/>
    <row r="4176" ht="26.25" customHeight="1" x14ac:dyDescent="0.2"/>
    <row r="4177" ht="26.25" customHeight="1" x14ac:dyDescent="0.2"/>
    <row r="4178" ht="26.25" customHeight="1" x14ac:dyDescent="0.2"/>
    <row r="4179" ht="26.25" customHeight="1" x14ac:dyDescent="0.2"/>
    <row r="4180" ht="26.25" customHeight="1" x14ac:dyDescent="0.2"/>
    <row r="4181" ht="26.25" customHeight="1" x14ac:dyDescent="0.2"/>
    <row r="4182" ht="26.25" customHeight="1" x14ac:dyDescent="0.2"/>
    <row r="4183" ht="26.25" customHeight="1" x14ac:dyDescent="0.2"/>
    <row r="4184" ht="26.25" customHeight="1" x14ac:dyDescent="0.2"/>
    <row r="4185" ht="26.25" customHeight="1" x14ac:dyDescent="0.2"/>
    <row r="4186" ht="26.25" customHeight="1" x14ac:dyDescent="0.2"/>
    <row r="4187" ht="26.25" customHeight="1" x14ac:dyDescent="0.2"/>
    <row r="4188" ht="26.25" customHeight="1" x14ac:dyDescent="0.2"/>
    <row r="4189" ht="26.25" customHeight="1" x14ac:dyDescent="0.2"/>
    <row r="4190" ht="26.25" customHeight="1" x14ac:dyDescent="0.2"/>
    <row r="4191" ht="26.25" customHeight="1" x14ac:dyDescent="0.2"/>
    <row r="4192" ht="26.25" customHeight="1" x14ac:dyDescent="0.2"/>
    <row r="4193" ht="26.25" customHeight="1" x14ac:dyDescent="0.2"/>
    <row r="4194" ht="26.25" customHeight="1" x14ac:dyDescent="0.2"/>
    <row r="4195" ht="26.25" customHeight="1" x14ac:dyDescent="0.2"/>
    <row r="4196" ht="26.25" customHeight="1" x14ac:dyDescent="0.2"/>
    <row r="4197" ht="26.25" customHeight="1" x14ac:dyDescent="0.2"/>
    <row r="4198" ht="26.25" customHeight="1" x14ac:dyDescent="0.2"/>
    <row r="4199" ht="26.25" customHeight="1" x14ac:dyDescent="0.2"/>
    <row r="4200" ht="26.25" customHeight="1" x14ac:dyDescent="0.2"/>
    <row r="4201" ht="26.25" customHeight="1" x14ac:dyDescent="0.2"/>
    <row r="4202" ht="26.25" customHeight="1" x14ac:dyDescent="0.2"/>
    <row r="4203" ht="26.25" customHeight="1" x14ac:dyDescent="0.2"/>
    <row r="4204" ht="26.25" customHeight="1" x14ac:dyDescent="0.2"/>
    <row r="4205" ht="26.25" customHeight="1" x14ac:dyDescent="0.2"/>
    <row r="4206" ht="26.25" customHeight="1" x14ac:dyDescent="0.2"/>
    <row r="4207" ht="26.25" customHeight="1" x14ac:dyDescent="0.2"/>
    <row r="4208" ht="26.25" customHeight="1" x14ac:dyDescent="0.2"/>
    <row r="4209" ht="26.25" customHeight="1" x14ac:dyDescent="0.2"/>
    <row r="4210" ht="26.25" customHeight="1" x14ac:dyDescent="0.2"/>
    <row r="4211" ht="26.25" customHeight="1" x14ac:dyDescent="0.2"/>
    <row r="4212" ht="26.25" customHeight="1" x14ac:dyDescent="0.2"/>
    <row r="4213" ht="26.25" customHeight="1" x14ac:dyDescent="0.2"/>
    <row r="4214" ht="26.25" customHeight="1" x14ac:dyDescent="0.2"/>
    <row r="4215" ht="26.25" customHeight="1" x14ac:dyDescent="0.2"/>
    <row r="4216" ht="26.25" customHeight="1" x14ac:dyDescent="0.2"/>
    <row r="4217" ht="26.25" customHeight="1" x14ac:dyDescent="0.2"/>
    <row r="4218" ht="26.25" customHeight="1" x14ac:dyDescent="0.2"/>
    <row r="4219" ht="26.25" customHeight="1" x14ac:dyDescent="0.2"/>
    <row r="4220" ht="26.25" customHeight="1" x14ac:dyDescent="0.2"/>
    <row r="4221" ht="26.25" customHeight="1" x14ac:dyDescent="0.2"/>
    <row r="4222" ht="26.25" customHeight="1" x14ac:dyDescent="0.2"/>
    <row r="4223" ht="26.25" customHeight="1" x14ac:dyDescent="0.2"/>
    <row r="4224" ht="26.25" customHeight="1" x14ac:dyDescent="0.2"/>
    <row r="4225" ht="26.25" customHeight="1" x14ac:dyDescent="0.2"/>
    <row r="4226" ht="26.25" customHeight="1" x14ac:dyDescent="0.2"/>
    <row r="4227" ht="26.25" customHeight="1" x14ac:dyDescent="0.2"/>
    <row r="4228" ht="26.25" customHeight="1" x14ac:dyDescent="0.2"/>
    <row r="4229" ht="26.25" customHeight="1" x14ac:dyDescent="0.2"/>
    <row r="4230" ht="26.25" customHeight="1" x14ac:dyDescent="0.2"/>
    <row r="4231" ht="26.25" customHeight="1" x14ac:dyDescent="0.2"/>
    <row r="4232" ht="26.25" customHeight="1" x14ac:dyDescent="0.2"/>
    <row r="4233" ht="26.25" customHeight="1" x14ac:dyDescent="0.2"/>
    <row r="4234" ht="26.25" customHeight="1" x14ac:dyDescent="0.2"/>
    <row r="4235" ht="26.25" customHeight="1" x14ac:dyDescent="0.2"/>
    <row r="4236" ht="26.25" customHeight="1" x14ac:dyDescent="0.2"/>
    <row r="4237" ht="26.25" customHeight="1" x14ac:dyDescent="0.2"/>
    <row r="4238" ht="26.25" customHeight="1" x14ac:dyDescent="0.2"/>
    <row r="4239" ht="26.25" customHeight="1" x14ac:dyDescent="0.2"/>
    <row r="4240" ht="26.25" customHeight="1" x14ac:dyDescent="0.2"/>
    <row r="4241" ht="26.25" customHeight="1" x14ac:dyDescent="0.2"/>
    <row r="4242" ht="26.25" customHeight="1" x14ac:dyDescent="0.2"/>
    <row r="4243" ht="26.25" customHeight="1" x14ac:dyDescent="0.2"/>
    <row r="4244" ht="26.25" customHeight="1" x14ac:dyDescent="0.2"/>
    <row r="4245" ht="26.25" customHeight="1" x14ac:dyDescent="0.2"/>
    <row r="4246" ht="26.25" customHeight="1" x14ac:dyDescent="0.2"/>
    <row r="4247" ht="26.25" customHeight="1" x14ac:dyDescent="0.2"/>
    <row r="4248" ht="26.25" customHeight="1" x14ac:dyDescent="0.2"/>
    <row r="4249" ht="26.25" customHeight="1" x14ac:dyDescent="0.2"/>
    <row r="4250" ht="26.25" customHeight="1" x14ac:dyDescent="0.2"/>
    <row r="4251" ht="26.25" customHeight="1" x14ac:dyDescent="0.2"/>
    <row r="4252" ht="26.25" customHeight="1" x14ac:dyDescent="0.2"/>
    <row r="4253" ht="26.25" customHeight="1" x14ac:dyDescent="0.2"/>
    <row r="4254" ht="26.25" customHeight="1" x14ac:dyDescent="0.2"/>
    <row r="4255" ht="26.25" customHeight="1" x14ac:dyDescent="0.2"/>
    <row r="4256" ht="26.25" customHeight="1" x14ac:dyDescent="0.2"/>
    <row r="4257" ht="26.25" customHeight="1" x14ac:dyDescent="0.2"/>
    <row r="4258" ht="26.25" customHeight="1" x14ac:dyDescent="0.2"/>
    <row r="4259" ht="26.25" customHeight="1" x14ac:dyDescent="0.2"/>
    <row r="4260" ht="26.25" customHeight="1" x14ac:dyDescent="0.2"/>
    <row r="4261" ht="26.25" customHeight="1" x14ac:dyDescent="0.2"/>
    <row r="4262" ht="26.25" customHeight="1" x14ac:dyDescent="0.2"/>
    <row r="4263" ht="26.25" customHeight="1" x14ac:dyDescent="0.2"/>
    <row r="4264" ht="26.25" customHeight="1" x14ac:dyDescent="0.2"/>
    <row r="4265" ht="26.25" customHeight="1" x14ac:dyDescent="0.2"/>
    <row r="4266" ht="26.25" customHeight="1" x14ac:dyDescent="0.2"/>
    <row r="4267" ht="26.25" customHeight="1" x14ac:dyDescent="0.2"/>
    <row r="4268" ht="26.25" customHeight="1" x14ac:dyDescent="0.2"/>
    <row r="4269" ht="26.25" customHeight="1" x14ac:dyDescent="0.2"/>
    <row r="4270" ht="26.25" customHeight="1" x14ac:dyDescent="0.2"/>
    <row r="4271" ht="26.25" customHeight="1" x14ac:dyDescent="0.2"/>
    <row r="4272" ht="26.25" customHeight="1" x14ac:dyDescent="0.2"/>
    <row r="4273" ht="26.25" customHeight="1" x14ac:dyDescent="0.2"/>
    <row r="4274" ht="26.25" customHeight="1" x14ac:dyDescent="0.2"/>
    <row r="4275" ht="26.25" customHeight="1" x14ac:dyDescent="0.2"/>
    <row r="4276" ht="26.25" customHeight="1" x14ac:dyDescent="0.2"/>
    <row r="4277" ht="26.25" customHeight="1" x14ac:dyDescent="0.2"/>
    <row r="4278" ht="26.25" customHeight="1" x14ac:dyDescent="0.2"/>
    <row r="4279" ht="26.25" customHeight="1" x14ac:dyDescent="0.2"/>
    <row r="4280" ht="26.25" customHeight="1" x14ac:dyDescent="0.2"/>
    <row r="4281" ht="26.25" customHeight="1" x14ac:dyDescent="0.2"/>
    <row r="4282" ht="26.25" customHeight="1" x14ac:dyDescent="0.2"/>
    <row r="4283" ht="26.25" customHeight="1" x14ac:dyDescent="0.2"/>
    <row r="4284" ht="26.25" customHeight="1" x14ac:dyDescent="0.2"/>
    <row r="4285" ht="26.25" customHeight="1" x14ac:dyDescent="0.2"/>
    <row r="4286" ht="26.25" customHeight="1" x14ac:dyDescent="0.2"/>
    <row r="4287" ht="26.25" customHeight="1" x14ac:dyDescent="0.2"/>
    <row r="4288" ht="26.25" customHeight="1" x14ac:dyDescent="0.2"/>
    <row r="4289" ht="26.25" customHeight="1" x14ac:dyDescent="0.2"/>
    <row r="4290" ht="26.25" customHeight="1" x14ac:dyDescent="0.2"/>
    <row r="4291" ht="26.25" customHeight="1" x14ac:dyDescent="0.2"/>
    <row r="4292" ht="26.25" customHeight="1" x14ac:dyDescent="0.2"/>
    <row r="4293" ht="26.25" customHeight="1" x14ac:dyDescent="0.2"/>
    <row r="4294" ht="26.25" customHeight="1" x14ac:dyDescent="0.2"/>
    <row r="4295" ht="26.25" customHeight="1" x14ac:dyDescent="0.2"/>
    <row r="4296" ht="26.25" customHeight="1" x14ac:dyDescent="0.2"/>
    <row r="4297" ht="26.25" customHeight="1" x14ac:dyDescent="0.2"/>
    <row r="4298" ht="26.25" customHeight="1" x14ac:dyDescent="0.2"/>
    <row r="4299" ht="26.25" customHeight="1" x14ac:dyDescent="0.2"/>
    <row r="4300" ht="26.25" customHeight="1" x14ac:dyDescent="0.2"/>
    <row r="4301" ht="26.25" customHeight="1" x14ac:dyDescent="0.2"/>
    <row r="4302" ht="26.25" customHeight="1" x14ac:dyDescent="0.2"/>
    <row r="4303" ht="26.25" customHeight="1" x14ac:dyDescent="0.2"/>
    <row r="4304" ht="26.25" customHeight="1" x14ac:dyDescent="0.2"/>
    <row r="4305" ht="26.25" customHeight="1" x14ac:dyDescent="0.2"/>
    <row r="4306" ht="26.25" customHeight="1" x14ac:dyDescent="0.2"/>
    <row r="4307" ht="26.25" customHeight="1" x14ac:dyDescent="0.2"/>
    <row r="4308" ht="26.25" customHeight="1" x14ac:dyDescent="0.2"/>
    <row r="4309" ht="26.25" customHeight="1" x14ac:dyDescent="0.2"/>
    <row r="4310" ht="26.25" customHeight="1" x14ac:dyDescent="0.2"/>
    <row r="4311" ht="26.25" customHeight="1" x14ac:dyDescent="0.2"/>
    <row r="4312" ht="26.25" customHeight="1" x14ac:dyDescent="0.2"/>
    <row r="4313" ht="26.25" customHeight="1" x14ac:dyDescent="0.2"/>
    <row r="4314" ht="26.25" customHeight="1" x14ac:dyDescent="0.2"/>
    <row r="4315" ht="26.25" customHeight="1" x14ac:dyDescent="0.2"/>
    <row r="4316" ht="26.25" customHeight="1" x14ac:dyDescent="0.2"/>
    <row r="4317" ht="26.25" customHeight="1" x14ac:dyDescent="0.2"/>
    <row r="4318" ht="26.25" customHeight="1" x14ac:dyDescent="0.2"/>
    <row r="4319" ht="26.25" customHeight="1" x14ac:dyDescent="0.2"/>
    <row r="4320" ht="26.25" customHeight="1" x14ac:dyDescent="0.2"/>
    <row r="4321" ht="26.25" customHeight="1" x14ac:dyDescent="0.2"/>
    <row r="4322" ht="26.25" customHeight="1" x14ac:dyDescent="0.2"/>
    <row r="4323" ht="26.25" customHeight="1" x14ac:dyDescent="0.2"/>
    <row r="4324" ht="26.25" customHeight="1" x14ac:dyDescent="0.2"/>
    <row r="4325" ht="26.25" customHeight="1" x14ac:dyDescent="0.2"/>
    <row r="4326" ht="26.25" customHeight="1" x14ac:dyDescent="0.2"/>
    <row r="4327" ht="26.25" customHeight="1" x14ac:dyDescent="0.2"/>
    <row r="4328" ht="26.25" customHeight="1" x14ac:dyDescent="0.2"/>
    <row r="4329" ht="26.25" customHeight="1" x14ac:dyDescent="0.2"/>
    <row r="4330" ht="26.25" customHeight="1" x14ac:dyDescent="0.2"/>
    <row r="4331" ht="26.25" customHeight="1" x14ac:dyDescent="0.2"/>
    <row r="4332" ht="26.25" customHeight="1" x14ac:dyDescent="0.2"/>
    <row r="4333" ht="26.25" customHeight="1" x14ac:dyDescent="0.2"/>
    <row r="4334" ht="26.25" customHeight="1" x14ac:dyDescent="0.2"/>
    <row r="4335" ht="26.25" customHeight="1" x14ac:dyDescent="0.2"/>
    <row r="4336" ht="26.25" customHeight="1" x14ac:dyDescent="0.2"/>
    <row r="4337" ht="26.25" customHeight="1" x14ac:dyDescent="0.2"/>
    <row r="4338" ht="26.25" customHeight="1" x14ac:dyDescent="0.2"/>
    <row r="4339" ht="26.25" customHeight="1" x14ac:dyDescent="0.2"/>
    <row r="4340" ht="26.25" customHeight="1" x14ac:dyDescent="0.2"/>
    <row r="4341" ht="26.25" customHeight="1" x14ac:dyDescent="0.2"/>
    <row r="4342" ht="26.25" customHeight="1" x14ac:dyDescent="0.2"/>
    <row r="4343" ht="26.25" customHeight="1" x14ac:dyDescent="0.2"/>
    <row r="4344" ht="26.25" customHeight="1" x14ac:dyDescent="0.2"/>
    <row r="4345" ht="26.25" customHeight="1" x14ac:dyDescent="0.2"/>
    <row r="4346" ht="26.25" customHeight="1" x14ac:dyDescent="0.2"/>
    <row r="4347" ht="26.25" customHeight="1" x14ac:dyDescent="0.2"/>
    <row r="4348" ht="26.25" customHeight="1" x14ac:dyDescent="0.2"/>
    <row r="4349" ht="26.25" customHeight="1" x14ac:dyDescent="0.2"/>
    <row r="4350" ht="26.25" customHeight="1" x14ac:dyDescent="0.2"/>
    <row r="4351" ht="26.25" customHeight="1" x14ac:dyDescent="0.2"/>
    <row r="4352" ht="26.25" customHeight="1" x14ac:dyDescent="0.2"/>
    <row r="4353" ht="26.25" customHeight="1" x14ac:dyDescent="0.2"/>
    <row r="4354" ht="26.25" customHeight="1" x14ac:dyDescent="0.2"/>
    <row r="4355" ht="26.25" customHeight="1" x14ac:dyDescent="0.2"/>
    <row r="4356" ht="26.25" customHeight="1" x14ac:dyDescent="0.2"/>
    <row r="4357" ht="26.25" customHeight="1" x14ac:dyDescent="0.2"/>
    <row r="4358" ht="26.25" customHeight="1" x14ac:dyDescent="0.2"/>
    <row r="4359" ht="26.25" customHeight="1" x14ac:dyDescent="0.2"/>
    <row r="4360" ht="26.25" customHeight="1" x14ac:dyDescent="0.2"/>
    <row r="4361" ht="26.25" customHeight="1" x14ac:dyDescent="0.2"/>
    <row r="4362" ht="26.25" customHeight="1" x14ac:dyDescent="0.2"/>
    <row r="4363" ht="26.25" customHeight="1" x14ac:dyDescent="0.2"/>
    <row r="4364" ht="26.25" customHeight="1" x14ac:dyDescent="0.2"/>
    <row r="4365" ht="26.25" customHeight="1" x14ac:dyDescent="0.2"/>
    <row r="4366" ht="26.25" customHeight="1" x14ac:dyDescent="0.2"/>
    <row r="4367" ht="26.25" customHeight="1" x14ac:dyDescent="0.2"/>
    <row r="4368" ht="26.25" customHeight="1" x14ac:dyDescent="0.2"/>
    <row r="4369" ht="26.25" customHeight="1" x14ac:dyDescent="0.2"/>
    <row r="4370" ht="26.25" customHeight="1" x14ac:dyDescent="0.2"/>
    <row r="4371" ht="26.25" customHeight="1" x14ac:dyDescent="0.2"/>
    <row r="4372" ht="26.25" customHeight="1" x14ac:dyDescent="0.2"/>
    <row r="4373" ht="26.25" customHeight="1" x14ac:dyDescent="0.2"/>
    <row r="4374" ht="26.25" customHeight="1" x14ac:dyDescent="0.2"/>
    <row r="4375" ht="26.25" customHeight="1" x14ac:dyDescent="0.2"/>
    <row r="4376" ht="26.25" customHeight="1" x14ac:dyDescent="0.2"/>
    <row r="4377" ht="26.25" customHeight="1" x14ac:dyDescent="0.2"/>
    <row r="4378" ht="26.25" customHeight="1" x14ac:dyDescent="0.2"/>
    <row r="4379" ht="26.25" customHeight="1" x14ac:dyDescent="0.2"/>
    <row r="4380" ht="26.25" customHeight="1" x14ac:dyDescent="0.2"/>
    <row r="4381" ht="26.25" customHeight="1" x14ac:dyDescent="0.2"/>
    <row r="4382" ht="26.25" customHeight="1" x14ac:dyDescent="0.2"/>
    <row r="4383" ht="26.25" customHeight="1" x14ac:dyDescent="0.2"/>
    <row r="4384" ht="26.25" customHeight="1" x14ac:dyDescent="0.2"/>
    <row r="4385" ht="26.25" customHeight="1" x14ac:dyDescent="0.2"/>
    <row r="4386" ht="26.25" customHeight="1" x14ac:dyDescent="0.2"/>
    <row r="4387" ht="26.25" customHeight="1" x14ac:dyDescent="0.2"/>
    <row r="4388" ht="26.25" customHeight="1" x14ac:dyDescent="0.2"/>
    <row r="4389" ht="26.25" customHeight="1" x14ac:dyDescent="0.2"/>
    <row r="4390" ht="26.25" customHeight="1" x14ac:dyDescent="0.2"/>
    <row r="4391" ht="26.25" customHeight="1" x14ac:dyDescent="0.2"/>
    <row r="4392" ht="26.25" customHeight="1" x14ac:dyDescent="0.2"/>
    <row r="4393" ht="26.25" customHeight="1" x14ac:dyDescent="0.2"/>
    <row r="4394" ht="26.25" customHeight="1" x14ac:dyDescent="0.2"/>
    <row r="4395" ht="26.25" customHeight="1" x14ac:dyDescent="0.2"/>
    <row r="4396" ht="26.25" customHeight="1" x14ac:dyDescent="0.2"/>
    <row r="4397" ht="26.25" customHeight="1" x14ac:dyDescent="0.2"/>
    <row r="4398" ht="26.25" customHeight="1" x14ac:dyDescent="0.2"/>
    <row r="4399" ht="26.25" customHeight="1" x14ac:dyDescent="0.2"/>
    <row r="4400" ht="26.25" customHeight="1" x14ac:dyDescent="0.2"/>
    <row r="4401" ht="26.25" customHeight="1" x14ac:dyDescent="0.2"/>
    <row r="4402" ht="26.25" customHeight="1" x14ac:dyDescent="0.2"/>
    <row r="4403" ht="26.25" customHeight="1" x14ac:dyDescent="0.2"/>
    <row r="4404" ht="26.25" customHeight="1" x14ac:dyDescent="0.2"/>
    <row r="4405" ht="26.25" customHeight="1" x14ac:dyDescent="0.2"/>
    <row r="4406" ht="26.25" customHeight="1" x14ac:dyDescent="0.2"/>
    <row r="4407" ht="26.25" customHeight="1" x14ac:dyDescent="0.2"/>
    <row r="4408" ht="26.25" customHeight="1" x14ac:dyDescent="0.2"/>
    <row r="4409" ht="26.25" customHeight="1" x14ac:dyDescent="0.2"/>
    <row r="4410" ht="26.25" customHeight="1" x14ac:dyDescent="0.2"/>
    <row r="4411" ht="26.25" customHeight="1" x14ac:dyDescent="0.2"/>
    <row r="4412" ht="26.25" customHeight="1" x14ac:dyDescent="0.2"/>
    <row r="4413" ht="26.25" customHeight="1" x14ac:dyDescent="0.2"/>
    <row r="4414" ht="26.25" customHeight="1" x14ac:dyDescent="0.2"/>
    <row r="4415" ht="26.25" customHeight="1" x14ac:dyDescent="0.2"/>
    <row r="4416" ht="26.25" customHeight="1" x14ac:dyDescent="0.2"/>
    <row r="4417" ht="26.25" customHeight="1" x14ac:dyDescent="0.2"/>
    <row r="4418" ht="26.25" customHeight="1" x14ac:dyDescent="0.2"/>
    <row r="4419" ht="26.25" customHeight="1" x14ac:dyDescent="0.2"/>
    <row r="4420" ht="26.25" customHeight="1" x14ac:dyDescent="0.2"/>
    <row r="4421" ht="26.25" customHeight="1" x14ac:dyDescent="0.2"/>
    <row r="4422" ht="26.25" customHeight="1" x14ac:dyDescent="0.2"/>
    <row r="4423" ht="26.25" customHeight="1" x14ac:dyDescent="0.2"/>
    <row r="4424" ht="26.25" customHeight="1" x14ac:dyDescent="0.2"/>
    <row r="4425" ht="26.25" customHeight="1" x14ac:dyDescent="0.2"/>
    <row r="4426" ht="26.25" customHeight="1" x14ac:dyDescent="0.2"/>
    <row r="4427" ht="26.25" customHeight="1" x14ac:dyDescent="0.2"/>
    <row r="4428" ht="26.25" customHeight="1" x14ac:dyDescent="0.2"/>
    <row r="4429" ht="26.25" customHeight="1" x14ac:dyDescent="0.2"/>
    <row r="4430" ht="26.25" customHeight="1" x14ac:dyDescent="0.2"/>
    <row r="4431" ht="26.25" customHeight="1" x14ac:dyDescent="0.2"/>
    <row r="4432" ht="26.25" customHeight="1" x14ac:dyDescent="0.2"/>
    <row r="4433" ht="26.25" customHeight="1" x14ac:dyDescent="0.2"/>
    <row r="4434" ht="26.25" customHeight="1" x14ac:dyDescent="0.2"/>
    <row r="4435" ht="26.25" customHeight="1" x14ac:dyDescent="0.2"/>
    <row r="4436" ht="26.25" customHeight="1" x14ac:dyDescent="0.2"/>
    <row r="4437" ht="26.25" customHeight="1" x14ac:dyDescent="0.2"/>
    <row r="4438" ht="26.25" customHeight="1" x14ac:dyDescent="0.2"/>
    <row r="4439" ht="26.25" customHeight="1" x14ac:dyDescent="0.2"/>
    <row r="4440" ht="26.25" customHeight="1" x14ac:dyDescent="0.2"/>
    <row r="4441" ht="26.25" customHeight="1" x14ac:dyDescent="0.2"/>
    <row r="4442" ht="26.25" customHeight="1" x14ac:dyDescent="0.2"/>
    <row r="4443" ht="26.25" customHeight="1" x14ac:dyDescent="0.2"/>
    <row r="4444" ht="26.25" customHeight="1" x14ac:dyDescent="0.2"/>
    <row r="4445" ht="26.25" customHeight="1" x14ac:dyDescent="0.2"/>
    <row r="4446" ht="26.25" customHeight="1" x14ac:dyDescent="0.2"/>
    <row r="4447" ht="26.25" customHeight="1" x14ac:dyDescent="0.2"/>
    <row r="4448" ht="26.25" customHeight="1" x14ac:dyDescent="0.2"/>
    <row r="4449" ht="26.25" customHeight="1" x14ac:dyDescent="0.2"/>
    <row r="4450" ht="26.25" customHeight="1" x14ac:dyDescent="0.2"/>
    <row r="4451" ht="26.25" customHeight="1" x14ac:dyDescent="0.2"/>
    <row r="4452" ht="26.25" customHeight="1" x14ac:dyDescent="0.2"/>
    <row r="4453" ht="26.25" customHeight="1" x14ac:dyDescent="0.2"/>
    <row r="4454" ht="26.25" customHeight="1" x14ac:dyDescent="0.2"/>
    <row r="4455" ht="26.25" customHeight="1" x14ac:dyDescent="0.2"/>
    <row r="4456" ht="26.25" customHeight="1" x14ac:dyDescent="0.2"/>
    <row r="4457" ht="26.25" customHeight="1" x14ac:dyDescent="0.2"/>
    <row r="4458" ht="26.25" customHeight="1" x14ac:dyDescent="0.2"/>
    <row r="4459" ht="26.25" customHeight="1" x14ac:dyDescent="0.2"/>
    <row r="4460" ht="26.25" customHeight="1" x14ac:dyDescent="0.2"/>
    <row r="4461" ht="26.25" customHeight="1" x14ac:dyDescent="0.2"/>
    <row r="4462" ht="26.25" customHeight="1" x14ac:dyDescent="0.2"/>
    <row r="4463" ht="26.25" customHeight="1" x14ac:dyDescent="0.2"/>
    <row r="4464" ht="26.25" customHeight="1" x14ac:dyDescent="0.2"/>
    <row r="4465" ht="26.25" customHeight="1" x14ac:dyDescent="0.2"/>
    <row r="4466" ht="26.25" customHeight="1" x14ac:dyDescent="0.2"/>
    <row r="4467" ht="26.25" customHeight="1" x14ac:dyDescent="0.2"/>
    <row r="4468" ht="26.25" customHeight="1" x14ac:dyDescent="0.2"/>
    <row r="4469" ht="26.25" customHeight="1" x14ac:dyDescent="0.2"/>
    <row r="4470" ht="26.25" customHeight="1" x14ac:dyDescent="0.2"/>
    <row r="4471" ht="26.25" customHeight="1" x14ac:dyDescent="0.2"/>
    <row r="4472" ht="26.25" customHeight="1" x14ac:dyDescent="0.2"/>
    <row r="4473" ht="26.25" customHeight="1" x14ac:dyDescent="0.2"/>
    <row r="4474" ht="26.25" customHeight="1" x14ac:dyDescent="0.2"/>
    <row r="4475" ht="26.25" customHeight="1" x14ac:dyDescent="0.2"/>
    <row r="4476" ht="26.25" customHeight="1" x14ac:dyDescent="0.2"/>
    <row r="4477" ht="26.25" customHeight="1" x14ac:dyDescent="0.2"/>
    <row r="4478" ht="26.25" customHeight="1" x14ac:dyDescent="0.2"/>
    <row r="4479" ht="26.25" customHeight="1" x14ac:dyDescent="0.2"/>
    <row r="4480" ht="26.25" customHeight="1" x14ac:dyDescent="0.2"/>
    <row r="4481" ht="26.25" customHeight="1" x14ac:dyDescent="0.2"/>
    <row r="4482" ht="26.25" customHeight="1" x14ac:dyDescent="0.2"/>
    <row r="4483" ht="26.25" customHeight="1" x14ac:dyDescent="0.2"/>
    <row r="4484" ht="26.25" customHeight="1" x14ac:dyDescent="0.2"/>
    <row r="4485" ht="26.25" customHeight="1" x14ac:dyDescent="0.2"/>
    <row r="4486" ht="26.25" customHeight="1" x14ac:dyDescent="0.2"/>
    <row r="4487" ht="26.25" customHeight="1" x14ac:dyDescent="0.2"/>
    <row r="4488" ht="26.25" customHeight="1" x14ac:dyDescent="0.2"/>
    <row r="4489" ht="26.25" customHeight="1" x14ac:dyDescent="0.2"/>
    <row r="4490" ht="26.25" customHeight="1" x14ac:dyDescent="0.2"/>
    <row r="4491" ht="26.25" customHeight="1" x14ac:dyDescent="0.2"/>
    <row r="4492" ht="26.25" customHeight="1" x14ac:dyDescent="0.2"/>
    <row r="4493" ht="26.25" customHeight="1" x14ac:dyDescent="0.2"/>
    <row r="4494" ht="26.25" customHeight="1" x14ac:dyDescent="0.2"/>
    <row r="4495" ht="26.25" customHeight="1" x14ac:dyDescent="0.2"/>
    <row r="4496" ht="26.25" customHeight="1" x14ac:dyDescent="0.2"/>
    <row r="4497" ht="26.25" customHeight="1" x14ac:dyDescent="0.2"/>
    <row r="4498" ht="26.25" customHeight="1" x14ac:dyDescent="0.2"/>
    <row r="4499" ht="26.25" customHeight="1" x14ac:dyDescent="0.2"/>
    <row r="4500" ht="26.25" customHeight="1" x14ac:dyDescent="0.2"/>
    <row r="4501" ht="26.25" customHeight="1" x14ac:dyDescent="0.2"/>
    <row r="4502" ht="26.25" customHeight="1" x14ac:dyDescent="0.2"/>
    <row r="4503" ht="26.25" customHeight="1" x14ac:dyDescent="0.2"/>
    <row r="4504" ht="26.25" customHeight="1" x14ac:dyDescent="0.2"/>
    <row r="4505" ht="26.25" customHeight="1" x14ac:dyDescent="0.2"/>
    <row r="4506" ht="26.25" customHeight="1" x14ac:dyDescent="0.2"/>
    <row r="4507" ht="26.25" customHeight="1" x14ac:dyDescent="0.2"/>
    <row r="4508" ht="26.25" customHeight="1" x14ac:dyDescent="0.2"/>
    <row r="4509" ht="26.25" customHeight="1" x14ac:dyDescent="0.2"/>
    <row r="4510" ht="26.25" customHeight="1" x14ac:dyDescent="0.2"/>
    <row r="4511" ht="26.25" customHeight="1" x14ac:dyDescent="0.2"/>
    <row r="4512" ht="26.25" customHeight="1" x14ac:dyDescent="0.2"/>
    <row r="4513" ht="26.25" customHeight="1" x14ac:dyDescent="0.2"/>
    <row r="4514" ht="26.25" customHeight="1" x14ac:dyDescent="0.2"/>
    <row r="4515" ht="26.25" customHeight="1" x14ac:dyDescent="0.2"/>
    <row r="4516" ht="26.25" customHeight="1" x14ac:dyDescent="0.2"/>
    <row r="4517" ht="26.25" customHeight="1" x14ac:dyDescent="0.2"/>
    <row r="4518" ht="26.25" customHeight="1" x14ac:dyDescent="0.2"/>
    <row r="4519" ht="26.25" customHeight="1" x14ac:dyDescent="0.2"/>
    <row r="4520" ht="26.25" customHeight="1" x14ac:dyDescent="0.2"/>
    <row r="4521" ht="26.25" customHeight="1" x14ac:dyDescent="0.2"/>
    <row r="4522" ht="26.25" customHeight="1" x14ac:dyDescent="0.2"/>
    <row r="4523" ht="26.25" customHeight="1" x14ac:dyDescent="0.2"/>
    <row r="4524" ht="26.25" customHeight="1" x14ac:dyDescent="0.2"/>
    <row r="4525" ht="26.25" customHeight="1" x14ac:dyDescent="0.2"/>
    <row r="4526" ht="26.25" customHeight="1" x14ac:dyDescent="0.2"/>
    <row r="4527" ht="26.25" customHeight="1" x14ac:dyDescent="0.2"/>
    <row r="4528" ht="26.25" customHeight="1" x14ac:dyDescent="0.2"/>
    <row r="4529" ht="26.25" customHeight="1" x14ac:dyDescent="0.2"/>
    <row r="4530" ht="26.25" customHeight="1" x14ac:dyDescent="0.2"/>
    <row r="4531" ht="26.25" customHeight="1" x14ac:dyDescent="0.2"/>
    <row r="4532" ht="26.25" customHeight="1" x14ac:dyDescent="0.2"/>
    <row r="4533" ht="26.25" customHeight="1" x14ac:dyDescent="0.2"/>
    <row r="4534" ht="26.25" customHeight="1" x14ac:dyDescent="0.2"/>
    <row r="4535" ht="26.25" customHeight="1" x14ac:dyDescent="0.2"/>
    <row r="4536" ht="26.25" customHeight="1" x14ac:dyDescent="0.2"/>
    <row r="4537" ht="26.25" customHeight="1" x14ac:dyDescent="0.2"/>
    <row r="4538" ht="26.25" customHeight="1" x14ac:dyDescent="0.2"/>
    <row r="4539" ht="26.25" customHeight="1" x14ac:dyDescent="0.2"/>
    <row r="4540" ht="26.25" customHeight="1" x14ac:dyDescent="0.2"/>
    <row r="4541" ht="26.25" customHeight="1" x14ac:dyDescent="0.2"/>
    <row r="4542" ht="26.25" customHeight="1" x14ac:dyDescent="0.2"/>
    <row r="4543" ht="26.25" customHeight="1" x14ac:dyDescent="0.2"/>
    <row r="4544" ht="26.25" customHeight="1" x14ac:dyDescent="0.2"/>
    <row r="4545" ht="26.25" customHeight="1" x14ac:dyDescent="0.2"/>
    <row r="4546" ht="26.25" customHeight="1" x14ac:dyDescent="0.2"/>
    <row r="4547" ht="26.25" customHeight="1" x14ac:dyDescent="0.2"/>
    <row r="4548" ht="26.25" customHeight="1" x14ac:dyDescent="0.2"/>
    <row r="4549" ht="26.25" customHeight="1" x14ac:dyDescent="0.2"/>
    <row r="4550" ht="26.25" customHeight="1" x14ac:dyDescent="0.2"/>
    <row r="4551" ht="26.25" customHeight="1" x14ac:dyDescent="0.2"/>
    <row r="4552" ht="26.25" customHeight="1" x14ac:dyDescent="0.2"/>
    <row r="4553" ht="26.25" customHeight="1" x14ac:dyDescent="0.2"/>
    <row r="4554" ht="26.25" customHeight="1" x14ac:dyDescent="0.2"/>
    <row r="4555" ht="26.25" customHeight="1" x14ac:dyDescent="0.2"/>
    <row r="4556" ht="26.25" customHeight="1" x14ac:dyDescent="0.2"/>
    <row r="4557" ht="26.25" customHeight="1" x14ac:dyDescent="0.2"/>
    <row r="4558" ht="26.25" customHeight="1" x14ac:dyDescent="0.2"/>
    <row r="4559" ht="26.25" customHeight="1" x14ac:dyDescent="0.2"/>
    <row r="4560" ht="26.25" customHeight="1" x14ac:dyDescent="0.2"/>
    <row r="4561" ht="26.25" customHeight="1" x14ac:dyDescent="0.2"/>
    <row r="4562" ht="26.25" customHeight="1" x14ac:dyDescent="0.2"/>
    <row r="4563" ht="26.25" customHeight="1" x14ac:dyDescent="0.2"/>
    <row r="4564" ht="26.25" customHeight="1" x14ac:dyDescent="0.2"/>
    <row r="4565" ht="26.25" customHeight="1" x14ac:dyDescent="0.2"/>
    <row r="4566" ht="26.25" customHeight="1" x14ac:dyDescent="0.2"/>
    <row r="4567" ht="26.25" customHeight="1" x14ac:dyDescent="0.2"/>
    <row r="4568" ht="26.25" customHeight="1" x14ac:dyDescent="0.2"/>
    <row r="4569" ht="26.25" customHeight="1" x14ac:dyDescent="0.2"/>
    <row r="4570" ht="26.25" customHeight="1" x14ac:dyDescent="0.2"/>
    <row r="4571" ht="26.25" customHeight="1" x14ac:dyDescent="0.2"/>
    <row r="4572" ht="26.25" customHeight="1" x14ac:dyDescent="0.2"/>
    <row r="4573" ht="26.25" customHeight="1" x14ac:dyDescent="0.2"/>
    <row r="4574" ht="26.25" customHeight="1" x14ac:dyDescent="0.2"/>
    <row r="4575" ht="26.25" customHeight="1" x14ac:dyDescent="0.2"/>
    <row r="4576" ht="26.25" customHeight="1" x14ac:dyDescent="0.2"/>
    <row r="4577" ht="26.25" customHeight="1" x14ac:dyDescent="0.2"/>
    <row r="4578" ht="26.25" customHeight="1" x14ac:dyDescent="0.2"/>
    <row r="4579" ht="26.25" customHeight="1" x14ac:dyDescent="0.2"/>
    <row r="4580" ht="26.25" customHeight="1" x14ac:dyDescent="0.2"/>
    <row r="4581" ht="26.25" customHeight="1" x14ac:dyDescent="0.2"/>
    <row r="4582" ht="26.25" customHeight="1" x14ac:dyDescent="0.2"/>
    <row r="4583" ht="26.25" customHeight="1" x14ac:dyDescent="0.2"/>
    <row r="4584" ht="26.25" customHeight="1" x14ac:dyDescent="0.2"/>
    <row r="4585" ht="26.25" customHeight="1" x14ac:dyDescent="0.2"/>
    <row r="4586" ht="26.25" customHeight="1" x14ac:dyDescent="0.2"/>
    <row r="4587" ht="26.25" customHeight="1" x14ac:dyDescent="0.2"/>
    <row r="4588" ht="26.25" customHeight="1" x14ac:dyDescent="0.2"/>
    <row r="4589" ht="26.25" customHeight="1" x14ac:dyDescent="0.2"/>
    <row r="4590" ht="26.25" customHeight="1" x14ac:dyDescent="0.2"/>
    <row r="4591" ht="26.25" customHeight="1" x14ac:dyDescent="0.2"/>
    <row r="4592" ht="26.25" customHeight="1" x14ac:dyDescent="0.2"/>
    <row r="4593" ht="26.25" customHeight="1" x14ac:dyDescent="0.2"/>
    <row r="4594" ht="26.25" customHeight="1" x14ac:dyDescent="0.2"/>
    <row r="4595" ht="26.25" customHeight="1" x14ac:dyDescent="0.2"/>
    <row r="4596" ht="26.25" customHeight="1" x14ac:dyDescent="0.2"/>
    <row r="4597" ht="26.25" customHeight="1" x14ac:dyDescent="0.2"/>
    <row r="4598" ht="26.25" customHeight="1" x14ac:dyDescent="0.2"/>
    <row r="4599" ht="26.25" customHeight="1" x14ac:dyDescent="0.2"/>
    <row r="4600" ht="26.25" customHeight="1" x14ac:dyDescent="0.2"/>
    <row r="4601" ht="26.25" customHeight="1" x14ac:dyDescent="0.2"/>
    <row r="4602" ht="26.25" customHeight="1" x14ac:dyDescent="0.2"/>
    <row r="4603" ht="26.25" customHeight="1" x14ac:dyDescent="0.2"/>
    <row r="4604" ht="26.25" customHeight="1" x14ac:dyDescent="0.2"/>
    <row r="4605" ht="26.25" customHeight="1" x14ac:dyDescent="0.2"/>
    <row r="4606" ht="26.25" customHeight="1" x14ac:dyDescent="0.2"/>
    <row r="4607" ht="26.25" customHeight="1" x14ac:dyDescent="0.2"/>
    <row r="4608" ht="26.25" customHeight="1" x14ac:dyDescent="0.2"/>
    <row r="4609" ht="26.25" customHeight="1" x14ac:dyDescent="0.2"/>
    <row r="4610" ht="26.25" customHeight="1" x14ac:dyDescent="0.2"/>
    <row r="4611" ht="26.25" customHeight="1" x14ac:dyDescent="0.2"/>
    <row r="4612" ht="26.25" customHeight="1" x14ac:dyDescent="0.2"/>
    <row r="4613" ht="26.25" customHeight="1" x14ac:dyDescent="0.2"/>
    <row r="4614" ht="26.25" customHeight="1" x14ac:dyDescent="0.2"/>
    <row r="4615" ht="26.25" customHeight="1" x14ac:dyDescent="0.2"/>
    <row r="4616" ht="26.25" customHeight="1" x14ac:dyDescent="0.2"/>
    <row r="4617" ht="26.25" customHeight="1" x14ac:dyDescent="0.2"/>
    <row r="4618" ht="26.25" customHeight="1" x14ac:dyDescent="0.2"/>
    <row r="4619" ht="26.25" customHeight="1" x14ac:dyDescent="0.2"/>
    <row r="4620" ht="26.25" customHeight="1" x14ac:dyDescent="0.2"/>
    <row r="4621" ht="26.25" customHeight="1" x14ac:dyDescent="0.2"/>
    <row r="4622" ht="26.25" customHeight="1" x14ac:dyDescent="0.2"/>
    <row r="4623" ht="26.25" customHeight="1" x14ac:dyDescent="0.2"/>
    <row r="4624" ht="26.25" customHeight="1" x14ac:dyDescent="0.2"/>
    <row r="4625" ht="26.25" customHeight="1" x14ac:dyDescent="0.2"/>
    <row r="4626" ht="26.25" customHeight="1" x14ac:dyDescent="0.2"/>
    <row r="4627" ht="26.25" customHeight="1" x14ac:dyDescent="0.2"/>
    <row r="4628" ht="26.25" customHeight="1" x14ac:dyDescent="0.2"/>
    <row r="4629" ht="26.25" customHeight="1" x14ac:dyDescent="0.2"/>
    <row r="4630" ht="26.25" customHeight="1" x14ac:dyDescent="0.2"/>
    <row r="4631" ht="26.25" customHeight="1" x14ac:dyDescent="0.2"/>
    <row r="4632" ht="26.25" customHeight="1" x14ac:dyDescent="0.2"/>
    <row r="4633" ht="26.25" customHeight="1" x14ac:dyDescent="0.2"/>
    <row r="4634" ht="26.25" customHeight="1" x14ac:dyDescent="0.2"/>
    <row r="4635" ht="26.25" customHeight="1" x14ac:dyDescent="0.2"/>
    <row r="4636" ht="26.25" customHeight="1" x14ac:dyDescent="0.2"/>
    <row r="4637" ht="26.25" customHeight="1" x14ac:dyDescent="0.2"/>
    <row r="4638" ht="26.25" customHeight="1" x14ac:dyDescent="0.2"/>
    <row r="4639" ht="26.25" customHeight="1" x14ac:dyDescent="0.2"/>
    <row r="4640" ht="26.25" customHeight="1" x14ac:dyDescent="0.2"/>
    <row r="4641" ht="26.25" customHeight="1" x14ac:dyDescent="0.2"/>
    <row r="4642" ht="26.25" customHeight="1" x14ac:dyDescent="0.2"/>
    <row r="4643" ht="26.25" customHeight="1" x14ac:dyDescent="0.2"/>
    <row r="4644" ht="26.25" customHeight="1" x14ac:dyDescent="0.2"/>
    <row r="4645" ht="26.25" customHeight="1" x14ac:dyDescent="0.2"/>
    <row r="4646" ht="26.25" customHeight="1" x14ac:dyDescent="0.2"/>
    <row r="4647" ht="26.25" customHeight="1" x14ac:dyDescent="0.2"/>
    <row r="4648" ht="26.25" customHeight="1" x14ac:dyDescent="0.2"/>
    <row r="4649" ht="26.25" customHeight="1" x14ac:dyDescent="0.2"/>
    <row r="4650" ht="26.25" customHeight="1" x14ac:dyDescent="0.2"/>
    <row r="4651" ht="26.25" customHeight="1" x14ac:dyDescent="0.2"/>
    <row r="4652" ht="26.25" customHeight="1" x14ac:dyDescent="0.2"/>
    <row r="4653" ht="26.25" customHeight="1" x14ac:dyDescent="0.2"/>
    <row r="4654" ht="26.25" customHeight="1" x14ac:dyDescent="0.2"/>
    <row r="4655" ht="26.25" customHeight="1" x14ac:dyDescent="0.2"/>
    <row r="4656" ht="26.25" customHeight="1" x14ac:dyDescent="0.2"/>
    <row r="4657" ht="26.25" customHeight="1" x14ac:dyDescent="0.2"/>
    <row r="4658" ht="26.25" customHeight="1" x14ac:dyDescent="0.2"/>
    <row r="4659" ht="26.25" customHeight="1" x14ac:dyDescent="0.2"/>
    <row r="4660" ht="26.25" customHeight="1" x14ac:dyDescent="0.2"/>
    <row r="4661" ht="26.25" customHeight="1" x14ac:dyDescent="0.2"/>
    <row r="4662" ht="26.25" customHeight="1" x14ac:dyDescent="0.2"/>
    <row r="4663" ht="26.25" customHeight="1" x14ac:dyDescent="0.2"/>
    <row r="4664" ht="26.25" customHeight="1" x14ac:dyDescent="0.2"/>
    <row r="4665" ht="26.25" customHeight="1" x14ac:dyDescent="0.2"/>
    <row r="4666" ht="26.25" customHeight="1" x14ac:dyDescent="0.2"/>
    <row r="4667" ht="26.25" customHeight="1" x14ac:dyDescent="0.2"/>
    <row r="4668" ht="26.25" customHeight="1" x14ac:dyDescent="0.2"/>
    <row r="4669" ht="26.25" customHeight="1" x14ac:dyDescent="0.2"/>
    <row r="4670" ht="26.25" customHeight="1" x14ac:dyDescent="0.2"/>
    <row r="4671" ht="26.25" customHeight="1" x14ac:dyDescent="0.2"/>
    <row r="4672" ht="26.25" customHeight="1" x14ac:dyDescent="0.2"/>
    <row r="4673" ht="26.25" customHeight="1" x14ac:dyDescent="0.2"/>
    <row r="4674" ht="26.25" customHeight="1" x14ac:dyDescent="0.2"/>
    <row r="4675" ht="26.25" customHeight="1" x14ac:dyDescent="0.2"/>
    <row r="4676" ht="26.25" customHeight="1" x14ac:dyDescent="0.2"/>
    <row r="4677" ht="26.25" customHeight="1" x14ac:dyDescent="0.2"/>
    <row r="4678" ht="26.25" customHeight="1" x14ac:dyDescent="0.2"/>
    <row r="4679" ht="26.25" customHeight="1" x14ac:dyDescent="0.2"/>
    <row r="4680" ht="26.25" customHeight="1" x14ac:dyDescent="0.2"/>
    <row r="4681" ht="26.25" customHeight="1" x14ac:dyDescent="0.2"/>
    <row r="4682" ht="26.25" customHeight="1" x14ac:dyDescent="0.2"/>
    <row r="4683" ht="26.25" customHeight="1" x14ac:dyDescent="0.2"/>
    <row r="4684" ht="26.25" customHeight="1" x14ac:dyDescent="0.2"/>
    <row r="4685" ht="26.25" customHeight="1" x14ac:dyDescent="0.2"/>
    <row r="4686" ht="26.25" customHeight="1" x14ac:dyDescent="0.2"/>
    <row r="4687" ht="26.25" customHeight="1" x14ac:dyDescent="0.2"/>
    <row r="4688" ht="26.25" customHeight="1" x14ac:dyDescent="0.2"/>
    <row r="4689" ht="26.25" customHeight="1" x14ac:dyDescent="0.2"/>
    <row r="4690" ht="26.25" customHeight="1" x14ac:dyDescent="0.2"/>
    <row r="4691" ht="26.25" customHeight="1" x14ac:dyDescent="0.2"/>
    <row r="4692" ht="26.25" customHeight="1" x14ac:dyDescent="0.2"/>
    <row r="4693" ht="26.25" customHeight="1" x14ac:dyDescent="0.2"/>
    <row r="4694" ht="26.25" customHeight="1" x14ac:dyDescent="0.2"/>
    <row r="4695" ht="26.25" customHeight="1" x14ac:dyDescent="0.2"/>
    <row r="4696" ht="26.25" customHeight="1" x14ac:dyDescent="0.2"/>
    <row r="4697" ht="26.25" customHeight="1" x14ac:dyDescent="0.2"/>
    <row r="4698" ht="26.25" customHeight="1" x14ac:dyDescent="0.2"/>
    <row r="4699" ht="26.25" customHeight="1" x14ac:dyDescent="0.2"/>
    <row r="4700" ht="26.25" customHeight="1" x14ac:dyDescent="0.2"/>
    <row r="4701" ht="26.25" customHeight="1" x14ac:dyDescent="0.2"/>
    <row r="4702" ht="26.25" customHeight="1" x14ac:dyDescent="0.2"/>
    <row r="4703" ht="26.25" customHeight="1" x14ac:dyDescent="0.2"/>
    <row r="4704" ht="26.25" customHeight="1" x14ac:dyDescent="0.2"/>
    <row r="4705" ht="26.25" customHeight="1" x14ac:dyDescent="0.2"/>
    <row r="4706" ht="26.25" customHeight="1" x14ac:dyDescent="0.2"/>
    <row r="4707" ht="26.25" customHeight="1" x14ac:dyDescent="0.2"/>
    <row r="4708" ht="26.25" customHeight="1" x14ac:dyDescent="0.2"/>
    <row r="4709" ht="26.25" customHeight="1" x14ac:dyDescent="0.2"/>
    <row r="4710" ht="26.25" customHeight="1" x14ac:dyDescent="0.2"/>
    <row r="4711" ht="26.25" customHeight="1" x14ac:dyDescent="0.2"/>
    <row r="4712" ht="26.25" customHeight="1" x14ac:dyDescent="0.2"/>
    <row r="4713" ht="26.25" customHeight="1" x14ac:dyDescent="0.2"/>
    <row r="4714" ht="26.25" customHeight="1" x14ac:dyDescent="0.2"/>
    <row r="4715" ht="26.25" customHeight="1" x14ac:dyDescent="0.2"/>
    <row r="4716" ht="26.25" customHeight="1" x14ac:dyDescent="0.2"/>
    <row r="4717" ht="26.25" customHeight="1" x14ac:dyDescent="0.2"/>
    <row r="4718" ht="26.25" customHeight="1" x14ac:dyDescent="0.2"/>
    <row r="4719" ht="26.25" customHeight="1" x14ac:dyDescent="0.2"/>
    <row r="4720" ht="26.25" customHeight="1" x14ac:dyDescent="0.2"/>
    <row r="4721" ht="26.25" customHeight="1" x14ac:dyDescent="0.2"/>
    <row r="4722" ht="26.25" customHeight="1" x14ac:dyDescent="0.2"/>
    <row r="4723" ht="26.25" customHeight="1" x14ac:dyDescent="0.2"/>
    <row r="4724" ht="26.25" customHeight="1" x14ac:dyDescent="0.2"/>
    <row r="4725" ht="26.25" customHeight="1" x14ac:dyDescent="0.2"/>
    <row r="4726" ht="26.25" customHeight="1" x14ac:dyDescent="0.2"/>
    <row r="4727" ht="26.25" customHeight="1" x14ac:dyDescent="0.2"/>
    <row r="4728" ht="26.25" customHeight="1" x14ac:dyDescent="0.2"/>
    <row r="4729" ht="26.25" customHeight="1" x14ac:dyDescent="0.2"/>
    <row r="4730" ht="26.25" customHeight="1" x14ac:dyDescent="0.2"/>
    <row r="4731" ht="26.25" customHeight="1" x14ac:dyDescent="0.2"/>
    <row r="4732" ht="26.25" customHeight="1" x14ac:dyDescent="0.2"/>
    <row r="4733" ht="26.25" customHeight="1" x14ac:dyDescent="0.2"/>
    <row r="4734" ht="26.25" customHeight="1" x14ac:dyDescent="0.2"/>
    <row r="4735" ht="26.25" customHeight="1" x14ac:dyDescent="0.2"/>
    <row r="4736" ht="26.25" customHeight="1" x14ac:dyDescent="0.2"/>
    <row r="4737" ht="26.25" customHeight="1" x14ac:dyDescent="0.2"/>
    <row r="4738" ht="26.25" customHeight="1" x14ac:dyDescent="0.2"/>
    <row r="4739" ht="26.25" customHeight="1" x14ac:dyDescent="0.2"/>
    <row r="4740" ht="26.25" customHeight="1" x14ac:dyDescent="0.2"/>
    <row r="4741" ht="26.25" customHeight="1" x14ac:dyDescent="0.2"/>
    <row r="4742" ht="26.25" customHeight="1" x14ac:dyDescent="0.2"/>
    <row r="4743" ht="26.25" customHeight="1" x14ac:dyDescent="0.2"/>
    <row r="4744" ht="26.25" customHeight="1" x14ac:dyDescent="0.2"/>
    <row r="4745" ht="26.25" customHeight="1" x14ac:dyDescent="0.2"/>
    <row r="4746" ht="26.25" customHeight="1" x14ac:dyDescent="0.2"/>
    <row r="4747" ht="26.25" customHeight="1" x14ac:dyDescent="0.2"/>
    <row r="4748" ht="26.25" customHeight="1" x14ac:dyDescent="0.2"/>
    <row r="4749" ht="26.25" customHeight="1" x14ac:dyDescent="0.2"/>
    <row r="4750" ht="26.25" customHeight="1" x14ac:dyDescent="0.2"/>
    <row r="4751" ht="26.25" customHeight="1" x14ac:dyDescent="0.2"/>
    <row r="4752" ht="26.25" customHeight="1" x14ac:dyDescent="0.2"/>
    <row r="4753" ht="26.25" customHeight="1" x14ac:dyDescent="0.2"/>
    <row r="4754" ht="26.25" customHeight="1" x14ac:dyDescent="0.2"/>
    <row r="4755" ht="26.25" customHeight="1" x14ac:dyDescent="0.2"/>
    <row r="4756" ht="26.25" customHeight="1" x14ac:dyDescent="0.2"/>
    <row r="4757" ht="26.25" customHeight="1" x14ac:dyDescent="0.2"/>
    <row r="4758" ht="26.25" customHeight="1" x14ac:dyDescent="0.2"/>
    <row r="4759" ht="26.25" customHeight="1" x14ac:dyDescent="0.2"/>
    <row r="4760" ht="26.25" customHeight="1" x14ac:dyDescent="0.2"/>
    <row r="4761" ht="26.25" customHeight="1" x14ac:dyDescent="0.2"/>
    <row r="4762" ht="26.25" customHeight="1" x14ac:dyDescent="0.2"/>
    <row r="4763" ht="26.25" customHeight="1" x14ac:dyDescent="0.2"/>
    <row r="4764" ht="26.25" customHeight="1" x14ac:dyDescent="0.2"/>
    <row r="4765" ht="26.25" customHeight="1" x14ac:dyDescent="0.2"/>
    <row r="4766" ht="26.25" customHeight="1" x14ac:dyDescent="0.2"/>
    <row r="4767" ht="26.25" customHeight="1" x14ac:dyDescent="0.2"/>
    <row r="4768" ht="26.25" customHeight="1" x14ac:dyDescent="0.2"/>
    <row r="4769" ht="26.25" customHeight="1" x14ac:dyDescent="0.2"/>
    <row r="4770" ht="26.25" customHeight="1" x14ac:dyDescent="0.2"/>
    <row r="4771" ht="26.25" customHeight="1" x14ac:dyDescent="0.2"/>
    <row r="4772" ht="26.25" customHeight="1" x14ac:dyDescent="0.2"/>
    <row r="4773" ht="26.25" customHeight="1" x14ac:dyDescent="0.2"/>
    <row r="4774" ht="26.25" customHeight="1" x14ac:dyDescent="0.2"/>
    <row r="4775" ht="26.25" customHeight="1" x14ac:dyDescent="0.2"/>
    <row r="4776" ht="26.25" customHeight="1" x14ac:dyDescent="0.2"/>
    <row r="4777" ht="26.25" customHeight="1" x14ac:dyDescent="0.2"/>
    <row r="4778" ht="26.25" customHeight="1" x14ac:dyDescent="0.2"/>
    <row r="4779" ht="26.25" customHeight="1" x14ac:dyDescent="0.2"/>
    <row r="4780" ht="26.25" customHeight="1" x14ac:dyDescent="0.2"/>
    <row r="4781" ht="26.25" customHeight="1" x14ac:dyDescent="0.2"/>
    <row r="4782" ht="26.25" customHeight="1" x14ac:dyDescent="0.2"/>
    <row r="4783" ht="26.25" customHeight="1" x14ac:dyDescent="0.2"/>
    <row r="4784" ht="26.25" customHeight="1" x14ac:dyDescent="0.2"/>
    <row r="4785" ht="26.25" customHeight="1" x14ac:dyDescent="0.2"/>
    <row r="4786" ht="26.25" customHeight="1" x14ac:dyDescent="0.2"/>
    <row r="4787" ht="26.25" customHeight="1" x14ac:dyDescent="0.2"/>
    <row r="4788" ht="26.25" customHeight="1" x14ac:dyDescent="0.2"/>
    <row r="4789" ht="26.25" customHeight="1" x14ac:dyDescent="0.2"/>
    <row r="4790" ht="26.25" customHeight="1" x14ac:dyDescent="0.2"/>
    <row r="4791" ht="26.25" customHeight="1" x14ac:dyDescent="0.2"/>
    <row r="4792" ht="26.25" customHeight="1" x14ac:dyDescent="0.2"/>
    <row r="4793" ht="26.25" customHeight="1" x14ac:dyDescent="0.2"/>
    <row r="4794" ht="26.25" customHeight="1" x14ac:dyDescent="0.2"/>
    <row r="4795" ht="26.25" customHeight="1" x14ac:dyDescent="0.2"/>
    <row r="4796" ht="26.25" customHeight="1" x14ac:dyDescent="0.2"/>
    <row r="4797" ht="26.25" customHeight="1" x14ac:dyDescent="0.2"/>
    <row r="4798" ht="26.25" customHeight="1" x14ac:dyDescent="0.2"/>
    <row r="4799" ht="26.25" customHeight="1" x14ac:dyDescent="0.2"/>
    <row r="4800" ht="26.25" customHeight="1" x14ac:dyDescent="0.2"/>
    <row r="4801" ht="26.25" customHeight="1" x14ac:dyDescent="0.2"/>
    <row r="4802" ht="26.25" customHeight="1" x14ac:dyDescent="0.2"/>
    <row r="4803" ht="26.25" customHeight="1" x14ac:dyDescent="0.2"/>
    <row r="4804" ht="26.25" customHeight="1" x14ac:dyDescent="0.2"/>
    <row r="4805" ht="26.25" customHeight="1" x14ac:dyDescent="0.2"/>
    <row r="4806" ht="26.25" customHeight="1" x14ac:dyDescent="0.2"/>
    <row r="4807" ht="26.25" customHeight="1" x14ac:dyDescent="0.2"/>
    <row r="4808" ht="26.25" customHeight="1" x14ac:dyDescent="0.2"/>
    <row r="4809" ht="26.25" customHeight="1" x14ac:dyDescent="0.2"/>
    <row r="4810" ht="26.25" customHeight="1" x14ac:dyDescent="0.2"/>
    <row r="4811" ht="26.25" customHeight="1" x14ac:dyDescent="0.2"/>
    <row r="4812" ht="26.25" customHeight="1" x14ac:dyDescent="0.2"/>
    <row r="4813" ht="26.25" customHeight="1" x14ac:dyDescent="0.2"/>
    <row r="4814" ht="26.25" customHeight="1" x14ac:dyDescent="0.2"/>
    <row r="4815" ht="26.25" customHeight="1" x14ac:dyDescent="0.2"/>
    <row r="4816" ht="26.25" customHeight="1" x14ac:dyDescent="0.2"/>
    <row r="4817" ht="26.25" customHeight="1" x14ac:dyDescent="0.2"/>
    <row r="4818" ht="26.25" customHeight="1" x14ac:dyDescent="0.2"/>
    <row r="4819" ht="26.25" customHeight="1" x14ac:dyDescent="0.2"/>
    <row r="4820" ht="26.25" customHeight="1" x14ac:dyDescent="0.2"/>
    <row r="4821" ht="26.25" customHeight="1" x14ac:dyDescent="0.2"/>
    <row r="4822" ht="26.25" customHeight="1" x14ac:dyDescent="0.2"/>
    <row r="4823" ht="26.25" customHeight="1" x14ac:dyDescent="0.2"/>
    <row r="4824" ht="26.25" customHeight="1" x14ac:dyDescent="0.2"/>
    <row r="4825" ht="26.25" customHeight="1" x14ac:dyDescent="0.2"/>
    <row r="4826" ht="26.25" customHeight="1" x14ac:dyDescent="0.2"/>
    <row r="4827" ht="26.25" customHeight="1" x14ac:dyDescent="0.2"/>
    <row r="4828" ht="26.25" customHeight="1" x14ac:dyDescent="0.2"/>
    <row r="4829" ht="26.25" customHeight="1" x14ac:dyDescent="0.2"/>
    <row r="4830" ht="26.25" customHeight="1" x14ac:dyDescent="0.2"/>
    <row r="4831" ht="26.25" customHeight="1" x14ac:dyDescent="0.2"/>
    <row r="4832" ht="26.25" customHeight="1" x14ac:dyDescent="0.2"/>
    <row r="4833" ht="26.25" customHeight="1" x14ac:dyDescent="0.2"/>
    <row r="4834" ht="26.25" customHeight="1" x14ac:dyDescent="0.2"/>
    <row r="4835" ht="26.25" customHeight="1" x14ac:dyDescent="0.2"/>
    <row r="4836" ht="26.25" customHeight="1" x14ac:dyDescent="0.2"/>
    <row r="4837" ht="26.25" customHeight="1" x14ac:dyDescent="0.2"/>
    <row r="4838" ht="26.25" customHeight="1" x14ac:dyDescent="0.2"/>
    <row r="4839" ht="26.25" customHeight="1" x14ac:dyDescent="0.2"/>
    <row r="4840" ht="26.25" customHeight="1" x14ac:dyDescent="0.2"/>
    <row r="4841" ht="26.25" customHeight="1" x14ac:dyDescent="0.2"/>
    <row r="4842" ht="26.25" customHeight="1" x14ac:dyDescent="0.2"/>
    <row r="4843" ht="26.25" customHeight="1" x14ac:dyDescent="0.2"/>
    <row r="4844" ht="26.25" customHeight="1" x14ac:dyDescent="0.2"/>
    <row r="4845" ht="26.25" customHeight="1" x14ac:dyDescent="0.2"/>
    <row r="4846" ht="26.25" customHeight="1" x14ac:dyDescent="0.2"/>
    <row r="4847" ht="26.25" customHeight="1" x14ac:dyDescent="0.2"/>
    <row r="4848" ht="26.25" customHeight="1" x14ac:dyDescent="0.2"/>
    <row r="4849" ht="26.25" customHeight="1" x14ac:dyDescent="0.2"/>
    <row r="4850" ht="26.25" customHeight="1" x14ac:dyDescent="0.2"/>
    <row r="4851" ht="26.25" customHeight="1" x14ac:dyDescent="0.2"/>
    <row r="4852" ht="26.25" customHeight="1" x14ac:dyDescent="0.2"/>
    <row r="4853" ht="26.25" customHeight="1" x14ac:dyDescent="0.2"/>
    <row r="4854" ht="26.25" customHeight="1" x14ac:dyDescent="0.2"/>
    <row r="4855" ht="26.25" customHeight="1" x14ac:dyDescent="0.2"/>
    <row r="4856" ht="26.25" customHeight="1" x14ac:dyDescent="0.2"/>
    <row r="4857" ht="26.25" customHeight="1" x14ac:dyDescent="0.2"/>
    <row r="4858" ht="26.25" customHeight="1" x14ac:dyDescent="0.2"/>
    <row r="4859" ht="26.25" customHeight="1" x14ac:dyDescent="0.2"/>
    <row r="4860" ht="26.25" customHeight="1" x14ac:dyDescent="0.2"/>
    <row r="4861" ht="26.25" customHeight="1" x14ac:dyDescent="0.2"/>
    <row r="4862" ht="26.25" customHeight="1" x14ac:dyDescent="0.2"/>
    <row r="4863" ht="26.25" customHeight="1" x14ac:dyDescent="0.2"/>
    <row r="4864" ht="26.25" customHeight="1" x14ac:dyDescent="0.2"/>
    <row r="4865" ht="26.25" customHeight="1" x14ac:dyDescent="0.2"/>
    <row r="4866" ht="26.25" customHeight="1" x14ac:dyDescent="0.2"/>
    <row r="4867" ht="26.25" customHeight="1" x14ac:dyDescent="0.2"/>
    <row r="4868" ht="26.25" customHeight="1" x14ac:dyDescent="0.2"/>
    <row r="4869" ht="26.25" customHeight="1" x14ac:dyDescent="0.2"/>
    <row r="4870" ht="26.25" customHeight="1" x14ac:dyDescent="0.2"/>
    <row r="4871" ht="26.25" customHeight="1" x14ac:dyDescent="0.2"/>
    <row r="4872" ht="26.25" customHeight="1" x14ac:dyDescent="0.2"/>
    <row r="4873" ht="26.25" customHeight="1" x14ac:dyDescent="0.2"/>
    <row r="4874" ht="26.25" customHeight="1" x14ac:dyDescent="0.2"/>
    <row r="4875" ht="26.25" customHeight="1" x14ac:dyDescent="0.2"/>
    <row r="4876" ht="26.25" customHeight="1" x14ac:dyDescent="0.2"/>
    <row r="4877" ht="26.25" customHeight="1" x14ac:dyDescent="0.2"/>
    <row r="4878" ht="26.25" customHeight="1" x14ac:dyDescent="0.2"/>
    <row r="4879" ht="26.25" customHeight="1" x14ac:dyDescent="0.2"/>
    <row r="4880" ht="26.25" customHeight="1" x14ac:dyDescent="0.2"/>
    <row r="4881" ht="26.25" customHeight="1" x14ac:dyDescent="0.2"/>
    <row r="4882" ht="26.25" customHeight="1" x14ac:dyDescent="0.2"/>
    <row r="4883" ht="26.25" customHeight="1" x14ac:dyDescent="0.2"/>
    <row r="4884" ht="26.25" customHeight="1" x14ac:dyDescent="0.2"/>
    <row r="4885" ht="26.25" customHeight="1" x14ac:dyDescent="0.2"/>
    <row r="4886" ht="26.25" customHeight="1" x14ac:dyDescent="0.2"/>
    <row r="4887" ht="26.25" customHeight="1" x14ac:dyDescent="0.2"/>
    <row r="4888" ht="26.25" customHeight="1" x14ac:dyDescent="0.2"/>
    <row r="4889" ht="26.25" customHeight="1" x14ac:dyDescent="0.2"/>
    <row r="4890" ht="26.25" customHeight="1" x14ac:dyDescent="0.2"/>
    <row r="4891" ht="26.25" customHeight="1" x14ac:dyDescent="0.2"/>
    <row r="4892" ht="26.25" customHeight="1" x14ac:dyDescent="0.2"/>
    <row r="4893" ht="26.25" customHeight="1" x14ac:dyDescent="0.2"/>
    <row r="4894" ht="26.25" customHeight="1" x14ac:dyDescent="0.2"/>
    <row r="4895" ht="26.25" customHeight="1" x14ac:dyDescent="0.2"/>
    <row r="4896" ht="26.25" customHeight="1" x14ac:dyDescent="0.2"/>
    <row r="4897" ht="26.25" customHeight="1" x14ac:dyDescent="0.2"/>
    <row r="4898" ht="26.25" customHeight="1" x14ac:dyDescent="0.2"/>
    <row r="4899" ht="26.25" customHeight="1" x14ac:dyDescent="0.2"/>
    <row r="4900" ht="26.25" customHeight="1" x14ac:dyDescent="0.2"/>
    <row r="4901" ht="26.25" customHeight="1" x14ac:dyDescent="0.2"/>
    <row r="4902" ht="26.25" customHeight="1" x14ac:dyDescent="0.2"/>
    <row r="4903" ht="26.25" customHeight="1" x14ac:dyDescent="0.2"/>
    <row r="4904" ht="26.25" customHeight="1" x14ac:dyDescent="0.2"/>
    <row r="4905" ht="26.25" customHeight="1" x14ac:dyDescent="0.2"/>
    <row r="4906" ht="26.25" customHeight="1" x14ac:dyDescent="0.2"/>
    <row r="4907" ht="26.25" customHeight="1" x14ac:dyDescent="0.2"/>
    <row r="4908" ht="26.25" customHeight="1" x14ac:dyDescent="0.2"/>
    <row r="4909" ht="26.25" customHeight="1" x14ac:dyDescent="0.2"/>
    <row r="4910" ht="26.25" customHeight="1" x14ac:dyDescent="0.2"/>
    <row r="4911" ht="26.25" customHeight="1" x14ac:dyDescent="0.2"/>
    <row r="4912" ht="26.25" customHeight="1" x14ac:dyDescent="0.2"/>
    <row r="4913" ht="26.25" customHeight="1" x14ac:dyDescent="0.2"/>
    <row r="4914" ht="26.25" customHeight="1" x14ac:dyDescent="0.2"/>
    <row r="4915" ht="26.25" customHeight="1" x14ac:dyDescent="0.2"/>
    <row r="4916" ht="26.25" customHeight="1" x14ac:dyDescent="0.2"/>
    <row r="4917" ht="26.25" customHeight="1" x14ac:dyDescent="0.2"/>
    <row r="4918" ht="26.25" customHeight="1" x14ac:dyDescent="0.2"/>
    <row r="4919" ht="26.25" customHeight="1" x14ac:dyDescent="0.2"/>
    <row r="4920" ht="26.25" customHeight="1" x14ac:dyDescent="0.2"/>
    <row r="4921" ht="26.25" customHeight="1" x14ac:dyDescent="0.2"/>
    <row r="4922" ht="26.25" customHeight="1" x14ac:dyDescent="0.2"/>
    <row r="4923" ht="26.25" customHeight="1" x14ac:dyDescent="0.2"/>
    <row r="4924" ht="26.25" customHeight="1" x14ac:dyDescent="0.2"/>
    <row r="4925" ht="26.25" customHeight="1" x14ac:dyDescent="0.2"/>
    <row r="4926" ht="26.25" customHeight="1" x14ac:dyDescent="0.2"/>
    <row r="4927" ht="26.25" customHeight="1" x14ac:dyDescent="0.2"/>
    <row r="4928" ht="26.25" customHeight="1" x14ac:dyDescent="0.2"/>
    <row r="4929" ht="26.25" customHeight="1" x14ac:dyDescent="0.2"/>
    <row r="4930" ht="26.25" customHeight="1" x14ac:dyDescent="0.2"/>
    <row r="4931" ht="26.25" customHeight="1" x14ac:dyDescent="0.2"/>
    <row r="4932" ht="26.25" customHeight="1" x14ac:dyDescent="0.2"/>
    <row r="4933" ht="26.25" customHeight="1" x14ac:dyDescent="0.2"/>
    <row r="4934" ht="26.25" customHeight="1" x14ac:dyDescent="0.2"/>
    <row r="4935" ht="26.25" customHeight="1" x14ac:dyDescent="0.2"/>
    <row r="4936" ht="26.25" customHeight="1" x14ac:dyDescent="0.2"/>
    <row r="4937" ht="26.25" customHeight="1" x14ac:dyDescent="0.2"/>
    <row r="4938" ht="26.25" customHeight="1" x14ac:dyDescent="0.2"/>
    <row r="4939" ht="26.25" customHeight="1" x14ac:dyDescent="0.2"/>
    <row r="4940" ht="26.25" customHeight="1" x14ac:dyDescent="0.2"/>
    <row r="4941" ht="26.25" customHeight="1" x14ac:dyDescent="0.2"/>
    <row r="4942" ht="26.25" customHeight="1" x14ac:dyDescent="0.2"/>
    <row r="4943" ht="26.25" customHeight="1" x14ac:dyDescent="0.2"/>
    <row r="4944" ht="26.25" customHeight="1" x14ac:dyDescent="0.2"/>
    <row r="4945" ht="26.25" customHeight="1" x14ac:dyDescent="0.2"/>
    <row r="4946" ht="26.25" customHeight="1" x14ac:dyDescent="0.2"/>
    <row r="4947" ht="26.25" customHeight="1" x14ac:dyDescent="0.2"/>
    <row r="4948" ht="26.25" customHeight="1" x14ac:dyDescent="0.2"/>
    <row r="4949" ht="26.25" customHeight="1" x14ac:dyDescent="0.2"/>
    <row r="4950" ht="26.25" customHeight="1" x14ac:dyDescent="0.2"/>
    <row r="4951" ht="26.25" customHeight="1" x14ac:dyDescent="0.2"/>
    <row r="4952" ht="26.25" customHeight="1" x14ac:dyDescent="0.2"/>
    <row r="4953" ht="26.25" customHeight="1" x14ac:dyDescent="0.2"/>
    <row r="4954" ht="26.25" customHeight="1" x14ac:dyDescent="0.2"/>
    <row r="4955" ht="26.25" customHeight="1" x14ac:dyDescent="0.2"/>
    <row r="4956" ht="26.25" customHeight="1" x14ac:dyDescent="0.2"/>
    <row r="4957" ht="26.25" customHeight="1" x14ac:dyDescent="0.2"/>
    <row r="4958" ht="26.25" customHeight="1" x14ac:dyDescent="0.2"/>
    <row r="4959" ht="26.25" customHeight="1" x14ac:dyDescent="0.2"/>
    <row r="4960" ht="26.25" customHeight="1" x14ac:dyDescent="0.2"/>
    <row r="4961" ht="26.25" customHeight="1" x14ac:dyDescent="0.2"/>
    <row r="4962" ht="26.25" customHeight="1" x14ac:dyDescent="0.2"/>
    <row r="4963" ht="26.25" customHeight="1" x14ac:dyDescent="0.2"/>
    <row r="4964" ht="26.25" customHeight="1" x14ac:dyDescent="0.2"/>
    <row r="4965" ht="26.25" customHeight="1" x14ac:dyDescent="0.2"/>
    <row r="4966" ht="26.25" customHeight="1" x14ac:dyDescent="0.2"/>
    <row r="4967" ht="26.25" customHeight="1" x14ac:dyDescent="0.2"/>
    <row r="4968" ht="26.25" customHeight="1" x14ac:dyDescent="0.2"/>
    <row r="4969" ht="26.25" customHeight="1" x14ac:dyDescent="0.2"/>
    <row r="4970" ht="26.25" customHeight="1" x14ac:dyDescent="0.2"/>
    <row r="4971" ht="26.25" customHeight="1" x14ac:dyDescent="0.2"/>
    <row r="4972" ht="26.25" customHeight="1" x14ac:dyDescent="0.2"/>
    <row r="4973" ht="26.25" customHeight="1" x14ac:dyDescent="0.2"/>
    <row r="4974" ht="26.25" customHeight="1" x14ac:dyDescent="0.2"/>
    <row r="4975" ht="26.25" customHeight="1" x14ac:dyDescent="0.2"/>
    <row r="4976" ht="26.25" customHeight="1" x14ac:dyDescent="0.2"/>
    <row r="4977" ht="26.25" customHeight="1" x14ac:dyDescent="0.2"/>
    <row r="4978" ht="26.25" customHeight="1" x14ac:dyDescent="0.2"/>
    <row r="4979" ht="26.25" customHeight="1" x14ac:dyDescent="0.2"/>
    <row r="4980" ht="26.25" customHeight="1" x14ac:dyDescent="0.2"/>
    <row r="4981" ht="26.25" customHeight="1" x14ac:dyDescent="0.2"/>
    <row r="4982" ht="26.25" customHeight="1" x14ac:dyDescent="0.2"/>
    <row r="4983" ht="26.25" customHeight="1" x14ac:dyDescent="0.2"/>
    <row r="4984" ht="26.25" customHeight="1" x14ac:dyDescent="0.2"/>
    <row r="4985" ht="26.25" customHeight="1" x14ac:dyDescent="0.2"/>
    <row r="4986" ht="26.25" customHeight="1" x14ac:dyDescent="0.2"/>
    <row r="4987" ht="26.25" customHeight="1" x14ac:dyDescent="0.2"/>
    <row r="4988" ht="26.25" customHeight="1" x14ac:dyDescent="0.2"/>
    <row r="4989" ht="26.25" customHeight="1" x14ac:dyDescent="0.2"/>
    <row r="4990" ht="26.25" customHeight="1" x14ac:dyDescent="0.2"/>
    <row r="4991" ht="26.25" customHeight="1" x14ac:dyDescent="0.2"/>
    <row r="4992" ht="26.25" customHeight="1" x14ac:dyDescent="0.2"/>
    <row r="4993" ht="26.25" customHeight="1" x14ac:dyDescent="0.2"/>
    <row r="4994" ht="26.25" customHeight="1" x14ac:dyDescent="0.2"/>
    <row r="4995" ht="26.25" customHeight="1" x14ac:dyDescent="0.2"/>
    <row r="4996" ht="26.25" customHeight="1" x14ac:dyDescent="0.2"/>
    <row r="4997" ht="26.25" customHeight="1" x14ac:dyDescent="0.2"/>
    <row r="4998" ht="26.25" customHeight="1" x14ac:dyDescent="0.2"/>
    <row r="4999" ht="26.25" customHeight="1" x14ac:dyDescent="0.2"/>
    <row r="5000" ht="26.25" customHeight="1" x14ac:dyDescent="0.2"/>
    <row r="5001" ht="26.25" customHeight="1" x14ac:dyDescent="0.2"/>
    <row r="5002" ht="26.25" customHeight="1" x14ac:dyDescent="0.2"/>
    <row r="5003" ht="26.25" customHeight="1" x14ac:dyDescent="0.2"/>
    <row r="5004" ht="26.25" customHeight="1" x14ac:dyDescent="0.2"/>
    <row r="5005" ht="26.25" customHeight="1" x14ac:dyDescent="0.2"/>
    <row r="5006" ht="26.25" customHeight="1" x14ac:dyDescent="0.2"/>
    <row r="5007" ht="26.25" customHeight="1" x14ac:dyDescent="0.2"/>
    <row r="5008" ht="26.25" customHeight="1" x14ac:dyDescent="0.2"/>
    <row r="5009" ht="26.25" customHeight="1" x14ac:dyDescent="0.2"/>
    <row r="5010" ht="26.25" customHeight="1" x14ac:dyDescent="0.2"/>
    <row r="5011" ht="26.25" customHeight="1" x14ac:dyDescent="0.2"/>
    <row r="5012" ht="26.25" customHeight="1" x14ac:dyDescent="0.2"/>
    <row r="5013" ht="26.25" customHeight="1" x14ac:dyDescent="0.2"/>
    <row r="5014" ht="26.25" customHeight="1" x14ac:dyDescent="0.2"/>
    <row r="5015" ht="26.25" customHeight="1" x14ac:dyDescent="0.2"/>
    <row r="5016" ht="26.25" customHeight="1" x14ac:dyDescent="0.2"/>
    <row r="5017" ht="26.25" customHeight="1" x14ac:dyDescent="0.2"/>
    <row r="5018" ht="26.25" customHeight="1" x14ac:dyDescent="0.2"/>
    <row r="5019" ht="26.25" customHeight="1" x14ac:dyDescent="0.2"/>
    <row r="5020" ht="26.25" customHeight="1" x14ac:dyDescent="0.2"/>
    <row r="5021" ht="26.25" customHeight="1" x14ac:dyDescent="0.2"/>
    <row r="5022" ht="26.25" customHeight="1" x14ac:dyDescent="0.2"/>
    <row r="5023" ht="26.25" customHeight="1" x14ac:dyDescent="0.2"/>
    <row r="5024" ht="26.25" customHeight="1" x14ac:dyDescent="0.2"/>
    <row r="5025" ht="26.25" customHeight="1" x14ac:dyDescent="0.2"/>
    <row r="5026" ht="26.25" customHeight="1" x14ac:dyDescent="0.2"/>
    <row r="5027" ht="26.25" customHeight="1" x14ac:dyDescent="0.2"/>
    <row r="5028" ht="26.25" customHeight="1" x14ac:dyDescent="0.2"/>
    <row r="5029" ht="26.25" customHeight="1" x14ac:dyDescent="0.2"/>
    <row r="5030" ht="26.25" customHeight="1" x14ac:dyDescent="0.2"/>
    <row r="5031" ht="26.25" customHeight="1" x14ac:dyDescent="0.2"/>
    <row r="5032" ht="26.25" customHeight="1" x14ac:dyDescent="0.2"/>
    <row r="5033" ht="26.25" customHeight="1" x14ac:dyDescent="0.2"/>
    <row r="5034" ht="26.25" customHeight="1" x14ac:dyDescent="0.2"/>
    <row r="5035" ht="26.25" customHeight="1" x14ac:dyDescent="0.2"/>
    <row r="5036" ht="26.25" customHeight="1" x14ac:dyDescent="0.2"/>
    <row r="5037" ht="26.25" customHeight="1" x14ac:dyDescent="0.2"/>
    <row r="5038" ht="26.25" customHeight="1" x14ac:dyDescent="0.2"/>
    <row r="5039" ht="26.25" customHeight="1" x14ac:dyDescent="0.2"/>
    <row r="5040" ht="26.25" customHeight="1" x14ac:dyDescent="0.2"/>
    <row r="5041" ht="26.25" customHeight="1" x14ac:dyDescent="0.2"/>
    <row r="5042" ht="26.25" customHeight="1" x14ac:dyDescent="0.2"/>
    <row r="5043" ht="26.25" customHeight="1" x14ac:dyDescent="0.2"/>
    <row r="5044" ht="26.25" customHeight="1" x14ac:dyDescent="0.2"/>
    <row r="5045" ht="26.25" customHeight="1" x14ac:dyDescent="0.2"/>
    <row r="5046" ht="26.25" customHeight="1" x14ac:dyDescent="0.2"/>
    <row r="5047" ht="26.25" customHeight="1" x14ac:dyDescent="0.2"/>
    <row r="5048" ht="26.25" customHeight="1" x14ac:dyDescent="0.2"/>
    <row r="5049" ht="26.25" customHeight="1" x14ac:dyDescent="0.2"/>
    <row r="5050" ht="26.25" customHeight="1" x14ac:dyDescent="0.2"/>
    <row r="5051" ht="26.25" customHeight="1" x14ac:dyDescent="0.2"/>
    <row r="5052" ht="26.25" customHeight="1" x14ac:dyDescent="0.2"/>
    <row r="5053" ht="26.25" customHeight="1" x14ac:dyDescent="0.2"/>
    <row r="5054" ht="26.25" customHeight="1" x14ac:dyDescent="0.2"/>
    <row r="5055" ht="26.25" customHeight="1" x14ac:dyDescent="0.2"/>
    <row r="5056" ht="26.25" customHeight="1" x14ac:dyDescent="0.2"/>
    <row r="5057" ht="26.25" customHeight="1" x14ac:dyDescent="0.2"/>
    <row r="5058" ht="26.25" customHeight="1" x14ac:dyDescent="0.2"/>
    <row r="5059" ht="26.25" customHeight="1" x14ac:dyDescent="0.2"/>
    <row r="5060" ht="26.25" customHeight="1" x14ac:dyDescent="0.2"/>
    <row r="5061" ht="26.25" customHeight="1" x14ac:dyDescent="0.2"/>
    <row r="5062" ht="26.25" customHeight="1" x14ac:dyDescent="0.2"/>
    <row r="5063" ht="26.25" customHeight="1" x14ac:dyDescent="0.2"/>
    <row r="5064" ht="26.25" customHeight="1" x14ac:dyDescent="0.2"/>
    <row r="5065" ht="26.25" customHeight="1" x14ac:dyDescent="0.2"/>
    <row r="5066" ht="26.25" customHeight="1" x14ac:dyDescent="0.2"/>
    <row r="5067" ht="26.25" customHeight="1" x14ac:dyDescent="0.2"/>
    <row r="5068" ht="26.25" customHeight="1" x14ac:dyDescent="0.2"/>
    <row r="5069" ht="26.25" customHeight="1" x14ac:dyDescent="0.2"/>
    <row r="5070" ht="26.25" customHeight="1" x14ac:dyDescent="0.2"/>
    <row r="5071" ht="26.25" customHeight="1" x14ac:dyDescent="0.2"/>
    <row r="5072" ht="26.25" customHeight="1" x14ac:dyDescent="0.2"/>
    <row r="5073" ht="26.25" customHeight="1" x14ac:dyDescent="0.2"/>
    <row r="5074" ht="26.25" customHeight="1" x14ac:dyDescent="0.2"/>
    <row r="5075" ht="26.25" customHeight="1" x14ac:dyDescent="0.2"/>
    <row r="5076" ht="26.25" customHeight="1" x14ac:dyDescent="0.2"/>
    <row r="5077" ht="26.25" customHeight="1" x14ac:dyDescent="0.2"/>
    <row r="5078" ht="26.25" customHeight="1" x14ac:dyDescent="0.2"/>
    <row r="5079" ht="26.25" customHeight="1" x14ac:dyDescent="0.2"/>
    <row r="5080" ht="26.25" customHeight="1" x14ac:dyDescent="0.2"/>
    <row r="5081" ht="26.25" customHeight="1" x14ac:dyDescent="0.2"/>
    <row r="5082" ht="26.25" customHeight="1" x14ac:dyDescent="0.2"/>
    <row r="5083" ht="26.25" customHeight="1" x14ac:dyDescent="0.2"/>
    <row r="5084" ht="26.25" customHeight="1" x14ac:dyDescent="0.2"/>
    <row r="5085" ht="26.25" customHeight="1" x14ac:dyDescent="0.2"/>
    <row r="5086" ht="26.25" customHeight="1" x14ac:dyDescent="0.2"/>
    <row r="5087" ht="26.25" customHeight="1" x14ac:dyDescent="0.2"/>
    <row r="5088" ht="26.25" customHeight="1" x14ac:dyDescent="0.2"/>
    <row r="5089" ht="26.25" customHeight="1" x14ac:dyDescent="0.2"/>
    <row r="5090" ht="26.25" customHeight="1" x14ac:dyDescent="0.2"/>
    <row r="5091" ht="26.25" customHeight="1" x14ac:dyDescent="0.2"/>
    <row r="5092" ht="26.25" customHeight="1" x14ac:dyDescent="0.2"/>
    <row r="5093" ht="26.25" customHeight="1" x14ac:dyDescent="0.2"/>
    <row r="5094" ht="26.25" customHeight="1" x14ac:dyDescent="0.2"/>
    <row r="5095" ht="26.25" customHeight="1" x14ac:dyDescent="0.2"/>
    <row r="5096" ht="26.25" customHeight="1" x14ac:dyDescent="0.2"/>
    <row r="5097" ht="26.25" customHeight="1" x14ac:dyDescent="0.2"/>
    <row r="5098" ht="26.25" customHeight="1" x14ac:dyDescent="0.2"/>
    <row r="5099" ht="26.25" customHeight="1" x14ac:dyDescent="0.2"/>
    <row r="5100" ht="26.25" customHeight="1" x14ac:dyDescent="0.2"/>
    <row r="5101" ht="26.25" customHeight="1" x14ac:dyDescent="0.2"/>
    <row r="5102" ht="26.25" customHeight="1" x14ac:dyDescent="0.2"/>
    <row r="5103" ht="26.25" customHeight="1" x14ac:dyDescent="0.2"/>
    <row r="5104" ht="26.25" customHeight="1" x14ac:dyDescent="0.2"/>
    <row r="5105" ht="26.25" customHeight="1" x14ac:dyDescent="0.2"/>
    <row r="5106" ht="26.25" customHeight="1" x14ac:dyDescent="0.2"/>
    <row r="5107" ht="26.25" customHeight="1" x14ac:dyDescent="0.2"/>
    <row r="5108" ht="26.25" customHeight="1" x14ac:dyDescent="0.2"/>
    <row r="5109" ht="26.25" customHeight="1" x14ac:dyDescent="0.2"/>
    <row r="5110" ht="26.25" customHeight="1" x14ac:dyDescent="0.2"/>
    <row r="5111" ht="26.25" customHeight="1" x14ac:dyDescent="0.2"/>
    <row r="5112" ht="26.25" customHeight="1" x14ac:dyDescent="0.2"/>
    <row r="5113" ht="26.25" customHeight="1" x14ac:dyDescent="0.2"/>
    <row r="5114" ht="26.25" customHeight="1" x14ac:dyDescent="0.2"/>
    <row r="5115" ht="26.25" customHeight="1" x14ac:dyDescent="0.2"/>
    <row r="5116" ht="26.25" customHeight="1" x14ac:dyDescent="0.2"/>
    <row r="5117" ht="26.25" customHeight="1" x14ac:dyDescent="0.2"/>
    <row r="5118" ht="26.25" customHeight="1" x14ac:dyDescent="0.2"/>
    <row r="5119" ht="26.25" customHeight="1" x14ac:dyDescent="0.2"/>
    <row r="5120" ht="26.25" customHeight="1" x14ac:dyDescent="0.2"/>
    <row r="5121" ht="26.25" customHeight="1" x14ac:dyDescent="0.2"/>
    <row r="5122" ht="26.25" customHeight="1" x14ac:dyDescent="0.2"/>
    <row r="5123" ht="26.25" customHeight="1" x14ac:dyDescent="0.2"/>
    <row r="5124" ht="26.25" customHeight="1" x14ac:dyDescent="0.2"/>
    <row r="5125" ht="26.25" customHeight="1" x14ac:dyDescent="0.2"/>
    <row r="5126" ht="26.25" customHeight="1" x14ac:dyDescent="0.2"/>
    <row r="5127" ht="26.25" customHeight="1" x14ac:dyDescent="0.2"/>
    <row r="5128" ht="26.25" customHeight="1" x14ac:dyDescent="0.2"/>
    <row r="5129" ht="26.25" customHeight="1" x14ac:dyDescent="0.2"/>
    <row r="5130" ht="26.25" customHeight="1" x14ac:dyDescent="0.2"/>
    <row r="5131" ht="26.25" customHeight="1" x14ac:dyDescent="0.2"/>
    <row r="5132" ht="26.25" customHeight="1" x14ac:dyDescent="0.2"/>
    <row r="5133" ht="26.25" customHeight="1" x14ac:dyDescent="0.2"/>
    <row r="5134" ht="26.25" customHeight="1" x14ac:dyDescent="0.2"/>
    <row r="5135" ht="26.25" customHeight="1" x14ac:dyDescent="0.2"/>
    <row r="5136" ht="26.25" customHeight="1" x14ac:dyDescent="0.2"/>
    <row r="5137" ht="26.25" customHeight="1" x14ac:dyDescent="0.2"/>
    <row r="5138" ht="26.25" customHeight="1" x14ac:dyDescent="0.2"/>
    <row r="5139" ht="26.25" customHeight="1" x14ac:dyDescent="0.2"/>
    <row r="5140" ht="26.25" customHeight="1" x14ac:dyDescent="0.2"/>
    <row r="5141" ht="26.25" customHeight="1" x14ac:dyDescent="0.2"/>
    <row r="5142" ht="26.25" customHeight="1" x14ac:dyDescent="0.2"/>
    <row r="5143" ht="26.25" customHeight="1" x14ac:dyDescent="0.2"/>
    <row r="5144" ht="26.25" customHeight="1" x14ac:dyDescent="0.2"/>
    <row r="5145" ht="26.25" customHeight="1" x14ac:dyDescent="0.2"/>
    <row r="5146" ht="26.25" customHeight="1" x14ac:dyDescent="0.2"/>
    <row r="5147" ht="26.25" customHeight="1" x14ac:dyDescent="0.2"/>
    <row r="5148" ht="26.25" customHeight="1" x14ac:dyDescent="0.2"/>
    <row r="5149" ht="26.25" customHeight="1" x14ac:dyDescent="0.2"/>
    <row r="5150" ht="26.25" customHeight="1" x14ac:dyDescent="0.2"/>
    <row r="5151" ht="26.25" customHeight="1" x14ac:dyDescent="0.2"/>
    <row r="5152" ht="26.25" customHeight="1" x14ac:dyDescent="0.2"/>
    <row r="5153" ht="26.25" customHeight="1" x14ac:dyDescent="0.2"/>
    <row r="5154" ht="26.25" customHeight="1" x14ac:dyDescent="0.2"/>
    <row r="5155" ht="26.25" customHeight="1" x14ac:dyDescent="0.2"/>
    <row r="5156" ht="26.25" customHeight="1" x14ac:dyDescent="0.2"/>
    <row r="5157" ht="26.25" customHeight="1" x14ac:dyDescent="0.2"/>
    <row r="5158" ht="26.25" customHeight="1" x14ac:dyDescent="0.2"/>
    <row r="5159" ht="26.25" customHeight="1" x14ac:dyDescent="0.2"/>
    <row r="5160" ht="26.25" customHeight="1" x14ac:dyDescent="0.2"/>
    <row r="5161" ht="26.25" customHeight="1" x14ac:dyDescent="0.2"/>
    <row r="5162" ht="26.25" customHeight="1" x14ac:dyDescent="0.2"/>
    <row r="5163" ht="26.25" customHeight="1" x14ac:dyDescent="0.2"/>
    <row r="5164" ht="26.25" customHeight="1" x14ac:dyDescent="0.2"/>
    <row r="5165" ht="26.25" customHeight="1" x14ac:dyDescent="0.2"/>
    <row r="5166" ht="26.25" customHeight="1" x14ac:dyDescent="0.2"/>
    <row r="5167" ht="26.25" customHeight="1" x14ac:dyDescent="0.2"/>
    <row r="5168" ht="26.25" customHeight="1" x14ac:dyDescent="0.2"/>
    <row r="5169" ht="26.25" customHeight="1" x14ac:dyDescent="0.2"/>
    <row r="5170" ht="26.25" customHeight="1" x14ac:dyDescent="0.2"/>
    <row r="5171" ht="26.25" customHeight="1" x14ac:dyDescent="0.2"/>
    <row r="5172" ht="26.25" customHeight="1" x14ac:dyDescent="0.2"/>
    <row r="5173" ht="26.25" customHeight="1" x14ac:dyDescent="0.2"/>
    <row r="5174" ht="26.25" customHeight="1" x14ac:dyDescent="0.2"/>
    <row r="5175" ht="26.25" customHeight="1" x14ac:dyDescent="0.2"/>
    <row r="5176" ht="26.25" customHeight="1" x14ac:dyDescent="0.2"/>
    <row r="5177" ht="26.25" customHeight="1" x14ac:dyDescent="0.2"/>
    <row r="5178" ht="26.25" customHeight="1" x14ac:dyDescent="0.2"/>
    <row r="5179" ht="26.25" customHeight="1" x14ac:dyDescent="0.2"/>
    <row r="5180" ht="26.25" customHeight="1" x14ac:dyDescent="0.2"/>
    <row r="5181" ht="26.25" customHeight="1" x14ac:dyDescent="0.2"/>
    <row r="5182" ht="26.25" customHeight="1" x14ac:dyDescent="0.2"/>
    <row r="5183" ht="26.25" customHeight="1" x14ac:dyDescent="0.2"/>
    <row r="5184" ht="26.25" customHeight="1" x14ac:dyDescent="0.2"/>
    <row r="5185" ht="26.25" customHeight="1" x14ac:dyDescent="0.2"/>
    <row r="5186" ht="26.25" customHeight="1" x14ac:dyDescent="0.2"/>
    <row r="5187" ht="26.25" customHeight="1" x14ac:dyDescent="0.2"/>
    <row r="5188" ht="26.25" customHeight="1" x14ac:dyDescent="0.2"/>
    <row r="5189" ht="26.25" customHeight="1" x14ac:dyDescent="0.2"/>
    <row r="5190" ht="26.25" customHeight="1" x14ac:dyDescent="0.2"/>
    <row r="5191" ht="26.25" customHeight="1" x14ac:dyDescent="0.2"/>
    <row r="5192" ht="26.25" customHeight="1" x14ac:dyDescent="0.2"/>
    <row r="5193" ht="26.25" customHeight="1" x14ac:dyDescent="0.2"/>
    <row r="5194" ht="26.25" customHeight="1" x14ac:dyDescent="0.2"/>
    <row r="5195" ht="26.25" customHeight="1" x14ac:dyDescent="0.2"/>
    <row r="5196" ht="26.25" customHeight="1" x14ac:dyDescent="0.2"/>
    <row r="5197" ht="26.25" customHeight="1" x14ac:dyDescent="0.2"/>
    <row r="5198" ht="26.25" customHeight="1" x14ac:dyDescent="0.2"/>
    <row r="5199" ht="26.25" customHeight="1" x14ac:dyDescent="0.2"/>
    <row r="5200" ht="26.25" customHeight="1" x14ac:dyDescent="0.2"/>
    <row r="5201" ht="26.25" customHeight="1" x14ac:dyDescent="0.2"/>
    <row r="5202" ht="26.25" customHeight="1" x14ac:dyDescent="0.2"/>
    <row r="5203" ht="26.25" customHeight="1" x14ac:dyDescent="0.2"/>
    <row r="5204" ht="26.25" customHeight="1" x14ac:dyDescent="0.2"/>
    <row r="5205" ht="26.25" customHeight="1" x14ac:dyDescent="0.2"/>
    <row r="5206" ht="26.25" customHeight="1" x14ac:dyDescent="0.2"/>
    <row r="5207" ht="26.25" customHeight="1" x14ac:dyDescent="0.2"/>
    <row r="5208" ht="26.25" customHeight="1" x14ac:dyDescent="0.2"/>
    <row r="5209" ht="26.25" customHeight="1" x14ac:dyDescent="0.2"/>
    <row r="5210" ht="26.25" customHeight="1" x14ac:dyDescent="0.2"/>
    <row r="5211" ht="26.25" customHeight="1" x14ac:dyDescent="0.2"/>
    <row r="5212" ht="26.25" customHeight="1" x14ac:dyDescent="0.2"/>
    <row r="5213" ht="26.25" customHeight="1" x14ac:dyDescent="0.2"/>
    <row r="5214" ht="26.25" customHeight="1" x14ac:dyDescent="0.2"/>
    <row r="5215" ht="26.25" customHeight="1" x14ac:dyDescent="0.2"/>
    <row r="5216" ht="26.25" customHeight="1" x14ac:dyDescent="0.2"/>
    <row r="5217" ht="26.25" customHeight="1" x14ac:dyDescent="0.2"/>
    <row r="5218" ht="26.25" customHeight="1" x14ac:dyDescent="0.2"/>
    <row r="5219" ht="26.25" customHeight="1" x14ac:dyDescent="0.2"/>
    <row r="5220" ht="26.25" customHeight="1" x14ac:dyDescent="0.2"/>
    <row r="5221" ht="26.25" customHeight="1" x14ac:dyDescent="0.2"/>
    <row r="5222" ht="26.25" customHeight="1" x14ac:dyDescent="0.2"/>
    <row r="5223" ht="26.25" customHeight="1" x14ac:dyDescent="0.2"/>
    <row r="5224" ht="26.25" customHeight="1" x14ac:dyDescent="0.2"/>
    <row r="5225" ht="26.25" customHeight="1" x14ac:dyDescent="0.2"/>
    <row r="5226" ht="26.25" customHeight="1" x14ac:dyDescent="0.2"/>
    <row r="5227" ht="26.25" customHeight="1" x14ac:dyDescent="0.2"/>
    <row r="5228" ht="26.25" customHeight="1" x14ac:dyDescent="0.2"/>
    <row r="5229" ht="26.25" customHeight="1" x14ac:dyDescent="0.2"/>
    <row r="5230" ht="26.25" customHeight="1" x14ac:dyDescent="0.2"/>
    <row r="5231" ht="26.25" customHeight="1" x14ac:dyDescent="0.2"/>
    <row r="5232" ht="26.25" customHeight="1" x14ac:dyDescent="0.2"/>
    <row r="5233" ht="26.25" customHeight="1" x14ac:dyDescent="0.2"/>
    <row r="5234" ht="26.25" customHeight="1" x14ac:dyDescent="0.2"/>
    <row r="5235" ht="26.25" customHeight="1" x14ac:dyDescent="0.2"/>
    <row r="5236" ht="26.25" customHeight="1" x14ac:dyDescent="0.2"/>
    <row r="5237" ht="26.25" customHeight="1" x14ac:dyDescent="0.2"/>
    <row r="5238" ht="26.25" customHeight="1" x14ac:dyDescent="0.2"/>
    <row r="5239" ht="26.25" customHeight="1" x14ac:dyDescent="0.2"/>
    <row r="5240" ht="26.25" customHeight="1" x14ac:dyDescent="0.2"/>
    <row r="5241" ht="26.25" customHeight="1" x14ac:dyDescent="0.2"/>
    <row r="5242" ht="26.25" customHeight="1" x14ac:dyDescent="0.2"/>
    <row r="5243" ht="26.25" customHeight="1" x14ac:dyDescent="0.2"/>
    <row r="5244" ht="26.25" customHeight="1" x14ac:dyDescent="0.2"/>
    <row r="5245" ht="26.25" customHeight="1" x14ac:dyDescent="0.2"/>
    <row r="5246" ht="26.25" customHeight="1" x14ac:dyDescent="0.2"/>
    <row r="5247" ht="26.25" customHeight="1" x14ac:dyDescent="0.2"/>
    <row r="5248" ht="26.25" customHeight="1" x14ac:dyDescent="0.2"/>
    <row r="5249" ht="26.25" customHeight="1" x14ac:dyDescent="0.2"/>
    <row r="5250" ht="26.25" customHeight="1" x14ac:dyDescent="0.2"/>
    <row r="5251" ht="26.25" customHeight="1" x14ac:dyDescent="0.2"/>
    <row r="5252" ht="26.25" customHeight="1" x14ac:dyDescent="0.2"/>
    <row r="5253" ht="26.25" customHeight="1" x14ac:dyDescent="0.2"/>
    <row r="5254" ht="26.25" customHeight="1" x14ac:dyDescent="0.2"/>
    <row r="5255" ht="26.25" customHeight="1" x14ac:dyDescent="0.2"/>
    <row r="5256" ht="26.25" customHeight="1" x14ac:dyDescent="0.2"/>
    <row r="5257" ht="26.25" customHeight="1" x14ac:dyDescent="0.2"/>
    <row r="5258" ht="26.25" customHeight="1" x14ac:dyDescent="0.2"/>
    <row r="5259" ht="26.25" customHeight="1" x14ac:dyDescent="0.2"/>
    <row r="5260" ht="26.25" customHeight="1" x14ac:dyDescent="0.2"/>
    <row r="5261" ht="26.25" customHeight="1" x14ac:dyDescent="0.2"/>
    <row r="5262" ht="26.25" customHeight="1" x14ac:dyDescent="0.2"/>
    <row r="5263" ht="26.25" customHeight="1" x14ac:dyDescent="0.2"/>
    <row r="5264" ht="26.25" customHeight="1" x14ac:dyDescent="0.2"/>
    <row r="5265" ht="26.25" customHeight="1" x14ac:dyDescent="0.2"/>
    <row r="5266" ht="26.25" customHeight="1" x14ac:dyDescent="0.2"/>
    <row r="5267" ht="26.25" customHeight="1" x14ac:dyDescent="0.2"/>
    <row r="5268" ht="26.25" customHeight="1" x14ac:dyDescent="0.2"/>
    <row r="5269" ht="26.25" customHeight="1" x14ac:dyDescent="0.2"/>
    <row r="5270" ht="26.25" customHeight="1" x14ac:dyDescent="0.2"/>
    <row r="5271" ht="26.25" customHeight="1" x14ac:dyDescent="0.2"/>
    <row r="5272" ht="26.25" customHeight="1" x14ac:dyDescent="0.2"/>
    <row r="5273" ht="26.25" customHeight="1" x14ac:dyDescent="0.2"/>
    <row r="5274" ht="26.25" customHeight="1" x14ac:dyDescent="0.2"/>
    <row r="5275" ht="26.25" customHeight="1" x14ac:dyDescent="0.2"/>
    <row r="5276" ht="26.25" customHeight="1" x14ac:dyDescent="0.2"/>
    <row r="5277" ht="26.25" customHeight="1" x14ac:dyDescent="0.2"/>
    <row r="5278" ht="26.25" customHeight="1" x14ac:dyDescent="0.2"/>
    <row r="5279" ht="26.25" customHeight="1" x14ac:dyDescent="0.2"/>
    <row r="5280" ht="26.25" customHeight="1" x14ac:dyDescent="0.2"/>
    <row r="5281" ht="26.25" customHeight="1" x14ac:dyDescent="0.2"/>
    <row r="5282" ht="26.25" customHeight="1" x14ac:dyDescent="0.2"/>
    <row r="5283" ht="26.25" customHeight="1" x14ac:dyDescent="0.2"/>
    <row r="5284" ht="26.25" customHeight="1" x14ac:dyDescent="0.2"/>
    <row r="5285" ht="26.25" customHeight="1" x14ac:dyDescent="0.2"/>
    <row r="5286" ht="26.25" customHeight="1" x14ac:dyDescent="0.2"/>
    <row r="5287" ht="26.25" customHeight="1" x14ac:dyDescent="0.2"/>
    <row r="5288" ht="26.25" customHeight="1" x14ac:dyDescent="0.2"/>
    <row r="5289" ht="26.25" customHeight="1" x14ac:dyDescent="0.2"/>
    <row r="5290" ht="26.25" customHeight="1" x14ac:dyDescent="0.2"/>
    <row r="5291" ht="26.25" customHeight="1" x14ac:dyDescent="0.2"/>
    <row r="5292" ht="26.25" customHeight="1" x14ac:dyDescent="0.2"/>
    <row r="5293" ht="26.25" customHeight="1" x14ac:dyDescent="0.2"/>
    <row r="5294" ht="26.25" customHeight="1" x14ac:dyDescent="0.2"/>
    <row r="5295" ht="26.25" customHeight="1" x14ac:dyDescent="0.2"/>
    <row r="5296" ht="26.25" customHeight="1" x14ac:dyDescent="0.2"/>
    <row r="5297" ht="26.25" customHeight="1" x14ac:dyDescent="0.2"/>
    <row r="5298" ht="26.25" customHeight="1" x14ac:dyDescent="0.2"/>
    <row r="5299" ht="26.25" customHeight="1" x14ac:dyDescent="0.2"/>
    <row r="5300" ht="26.25" customHeight="1" x14ac:dyDescent="0.2"/>
    <row r="5301" ht="26.25" customHeight="1" x14ac:dyDescent="0.2"/>
    <row r="5302" ht="26.25" customHeight="1" x14ac:dyDescent="0.2"/>
    <row r="5303" ht="26.25" customHeight="1" x14ac:dyDescent="0.2"/>
    <row r="5304" ht="26.25" customHeight="1" x14ac:dyDescent="0.2"/>
    <row r="5305" ht="26.25" customHeight="1" x14ac:dyDescent="0.2"/>
    <row r="5306" ht="26.25" customHeight="1" x14ac:dyDescent="0.2"/>
    <row r="5307" ht="26.25" customHeight="1" x14ac:dyDescent="0.2"/>
    <row r="5308" ht="26.25" customHeight="1" x14ac:dyDescent="0.2"/>
    <row r="5309" ht="26.25" customHeight="1" x14ac:dyDescent="0.2"/>
    <row r="5310" ht="26.25" customHeight="1" x14ac:dyDescent="0.2"/>
    <row r="5311" ht="26.25" customHeight="1" x14ac:dyDescent="0.2"/>
    <row r="5312" ht="26.25" customHeight="1" x14ac:dyDescent="0.2"/>
    <row r="5313" ht="26.25" customHeight="1" x14ac:dyDescent="0.2"/>
    <row r="5314" ht="26.25" customHeight="1" x14ac:dyDescent="0.2"/>
    <row r="5315" ht="26.25" customHeight="1" x14ac:dyDescent="0.2"/>
    <row r="5316" ht="26.25" customHeight="1" x14ac:dyDescent="0.2"/>
    <row r="5317" ht="26.25" customHeight="1" x14ac:dyDescent="0.2"/>
    <row r="5318" ht="26.25" customHeight="1" x14ac:dyDescent="0.2"/>
    <row r="5319" ht="26.25" customHeight="1" x14ac:dyDescent="0.2"/>
    <row r="5320" ht="26.25" customHeight="1" x14ac:dyDescent="0.2"/>
    <row r="5321" ht="26.25" customHeight="1" x14ac:dyDescent="0.2"/>
    <row r="5322" ht="26.25" customHeight="1" x14ac:dyDescent="0.2"/>
    <row r="5323" ht="26.25" customHeight="1" x14ac:dyDescent="0.2"/>
    <row r="5324" ht="26.25" customHeight="1" x14ac:dyDescent="0.2"/>
    <row r="5325" ht="26.25" customHeight="1" x14ac:dyDescent="0.2"/>
    <row r="5326" ht="26.25" customHeight="1" x14ac:dyDescent="0.2"/>
    <row r="5327" ht="26.25" customHeight="1" x14ac:dyDescent="0.2"/>
    <row r="5328" ht="26.25" customHeight="1" x14ac:dyDescent="0.2"/>
    <row r="5329" ht="26.25" customHeight="1" x14ac:dyDescent="0.2"/>
    <row r="5330" ht="26.25" customHeight="1" x14ac:dyDescent="0.2"/>
    <row r="5331" ht="26.25" customHeight="1" x14ac:dyDescent="0.2"/>
    <row r="5332" ht="26.25" customHeight="1" x14ac:dyDescent="0.2"/>
    <row r="5333" ht="26.25" customHeight="1" x14ac:dyDescent="0.2"/>
    <row r="5334" ht="26.25" customHeight="1" x14ac:dyDescent="0.2"/>
    <row r="5335" ht="26.25" customHeight="1" x14ac:dyDescent="0.2"/>
    <row r="5336" ht="26.25" customHeight="1" x14ac:dyDescent="0.2"/>
    <row r="5337" ht="26.25" customHeight="1" x14ac:dyDescent="0.2"/>
    <row r="5338" ht="26.25" customHeight="1" x14ac:dyDescent="0.2"/>
    <row r="5339" ht="26.25" customHeight="1" x14ac:dyDescent="0.2"/>
    <row r="5340" ht="26.25" customHeight="1" x14ac:dyDescent="0.2"/>
    <row r="5341" ht="26.25" customHeight="1" x14ac:dyDescent="0.2"/>
    <row r="5342" ht="26.25" customHeight="1" x14ac:dyDescent="0.2"/>
    <row r="5343" ht="26.25" customHeight="1" x14ac:dyDescent="0.2"/>
    <row r="5344" ht="26.25" customHeight="1" x14ac:dyDescent="0.2"/>
    <row r="5345" ht="26.25" customHeight="1" x14ac:dyDescent="0.2"/>
    <row r="5346" ht="26.25" customHeight="1" x14ac:dyDescent="0.2"/>
    <row r="5347" ht="26.25" customHeight="1" x14ac:dyDescent="0.2"/>
    <row r="5348" ht="26.25" customHeight="1" x14ac:dyDescent="0.2"/>
    <row r="5349" ht="26.25" customHeight="1" x14ac:dyDescent="0.2"/>
    <row r="5350" ht="26.25" customHeight="1" x14ac:dyDescent="0.2"/>
    <row r="5351" ht="26.25" customHeight="1" x14ac:dyDescent="0.2"/>
    <row r="5352" ht="26.25" customHeight="1" x14ac:dyDescent="0.2"/>
    <row r="5353" ht="26.25" customHeight="1" x14ac:dyDescent="0.2"/>
    <row r="5354" ht="26.25" customHeight="1" x14ac:dyDescent="0.2"/>
    <row r="5355" ht="26.25" customHeight="1" x14ac:dyDescent="0.2"/>
    <row r="5356" ht="26.25" customHeight="1" x14ac:dyDescent="0.2"/>
    <row r="5357" ht="26.25" customHeight="1" x14ac:dyDescent="0.2"/>
    <row r="5358" ht="26.25" customHeight="1" x14ac:dyDescent="0.2"/>
    <row r="5359" ht="26.25" customHeight="1" x14ac:dyDescent="0.2"/>
    <row r="5360" ht="26.25" customHeight="1" x14ac:dyDescent="0.2"/>
    <row r="5361" ht="26.25" customHeight="1" x14ac:dyDescent="0.2"/>
    <row r="5362" ht="26.25" customHeight="1" x14ac:dyDescent="0.2"/>
    <row r="5363" ht="26.25" customHeight="1" x14ac:dyDescent="0.2"/>
    <row r="5364" ht="26.25" customHeight="1" x14ac:dyDescent="0.2"/>
    <row r="5365" ht="26.25" customHeight="1" x14ac:dyDescent="0.2"/>
    <row r="5366" ht="26.25" customHeight="1" x14ac:dyDescent="0.2"/>
    <row r="5367" ht="26.25" customHeight="1" x14ac:dyDescent="0.2"/>
    <row r="5368" ht="26.25" customHeight="1" x14ac:dyDescent="0.2"/>
    <row r="5369" ht="26.25" customHeight="1" x14ac:dyDescent="0.2"/>
    <row r="5370" ht="26.25" customHeight="1" x14ac:dyDescent="0.2"/>
    <row r="5371" ht="26.25" customHeight="1" x14ac:dyDescent="0.2"/>
    <row r="5372" ht="26.25" customHeight="1" x14ac:dyDescent="0.2"/>
    <row r="5373" ht="26.25" customHeight="1" x14ac:dyDescent="0.2"/>
    <row r="5374" ht="26.25" customHeight="1" x14ac:dyDescent="0.2"/>
    <row r="5375" ht="26.25" customHeight="1" x14ac:dyDescent="0.2"/>
    <row r="5376" ht="26.25" customHeight="1" x14ac:dyDescent="0.2"/>
    <row r="5377" ht="26.25" customHeight="1" x14ac:dyDescent="0.2"/>
    <row r="5378" ht="26.25" customHeight="1" x14ac:dyDescent="0.2"/>
    <row r="5379" ht="26.25" customHeight="1" x14ac:dyDescent="0.2"/>
    <row r="5380" ht="26.25" customHeight="1" x14ac:dyDescent="0.2"/>
    <row r="5381" ht="26.25" customHeight="1" x14ac:dyDescent="0.2"/>
    <row r="5382" ht="26.25" customHeight="1" x14ac:dyDescent="0.2"/>
    <row r="5383" ht="26.25" customHeight="1" x14ac:dyDescent="0.2"/>
    <row r="5384" ht="26.25" customHeight="1" x14ac:dyDescent="0.2"/>
    <row r="5385" ht="26.25" customHeight="1" x14ac:dyDescent="0.2"/>
    <row r="5386" ht="26.25" customHeight="1" x14ac:dyDescent="0.2"/>
    <row r="5387" ht="26.25" customHeight="1" x14ac:dyDescent="0.2"/>
    <row r="5388" ht="26.25" customHeight="1" x14ac:dyDescent="0.2"/>
    <row r="5389" ht="26.25" customHeight="1" x14ac:dyDescent="0.2"/>
    <row r="5390" ht="26.25" customHeight="1" x14ac:dyDescent="0.2"/>
    <row r="5391" ht="26.25" customHeight="1" x14ac:dyDescent="0.2"/>
    <row r="5392" ht="26.25" customHeight="1" x14ac:dyDescent="0.2"/>
    <row r="5393" ht="26.25" customHeight="1" x14ac:dyDescent="0.2"/>
    <row r="5394" ht="26.25" customHeight="1" x14ac:dyDescent="0.2"/>
    <row r="5395" ht="26.25" customHeight="1" x14ac:dyDescent="0.2"/>
    <row r="5396" ht="26.25" customHeight="1" x14ac:dyDescent="0.2"/>
    <row r="5397" ht="26.25" customHeight="1" x14ac:dyDescent="0.2"/>
    <row r="5398" ht="26.25" customHeight="1" x14ac:dyDescent="0.2"/>
    <row r="5399" ht="26.25" customHeight="1" x14ac:dyDescent="0.2"/>
    <row r="5400" ht="26.25" customHeight="1" x14ac:dyDescent="0.2"/>
    <row r="5401" ht="26.25" customHeight="1" x14ac:dyDescent="0.2"/>
    <row r="5402" ht="26.25" customHeight="1" x14ac:dyDescent="0.2"/>
    <row r="5403" ht="26.25" customHeight="1" x14ac:dyDescent="0.2"/>
    <row r="5404" ht="26.25" customHeight="1" x14ac:dyDescent="0.2"/>
    <row r="5405" ht="26.25" customHeight="1" x14ac:dyDescent="0.2"/>
    <row r="5406" ht="26.25" customHeight="1" x14ac:dyDescent="0.2"/>
    <row r="5407" ht="26.25" customHeight="1" x14ac:dyDescent="0.2"/>
    <row r="5408" ht="26.25" customHeight="1" x14ac:dyDescent="0.2"/>
    <row r="5409" ht="26.25" customHeight="1" x14ac:dyDescent="0.2"/>
    <row r="5410" ht="26.25" customHeight="1" x14ac:dyDescent="0.2"/>
    <row r="5411" ht="26.25" customHeight="1" x14ac:dyDescent="0.2"/>
    <row r="5412" ht="26.25" customHeight="1" x14ac:dyDescent="0.2"/>
    <row r="5413" ht="26.25" customHeight="1" x14ac:dyDescent="0.2"/>
    <row r="5414" ht="26.25" customHeight="1" x14ac:dyDescent="0.2"/>
    <row r="5415" ht="26.25" customHeight="1" x14ac:dyDescent="0.2"/>
    <row r="5416" ht="26.25" customHeight="1" x14ac:dyDescent="0.2"/>
    <row r="5417" ht="26.25" customHeight="1" x14ac:dyDescent="0.2"/>
    <row r="5418" ht="26.25" customHeight="1" x14ac:dyDescent="0.2"/>
    <row r="5419" ht="26.25" customHeight="1" x14ac:dyDescent="0.2"/>
    <row r="5420" ht="26.25" customHeight="1" x14ac:dyDescent="0.2"/>
    <row r="5421" ht="26.25" customHeight="1" x14ac:dyDescent="0.2"/>
    <row r="5422" ht="26.25" customHeight="1" x14ac:dyDescent="0.2"/>
    <row r="5423" ht="26.25" customHeight="1" x14ac:dyDescent="0.2"/>
    <row r="5424" ht="26.25" customHeight="1" x14ac:dyDescent="0.2"/>
    <row r="5425" ht="26.25" customHeight="1" x14ac:dyDescent="0.2"/>
    <row r="5426" ht="26.25" customHeight="1" x14ac:dyDescent="0.2"/>
    <row r="5427" ht="26.25" customHeight="1" x14ac:dyDescent="0.2"/>
    <row r="5428" ht="26.25" customHeight="1" x14ac:dyDescent="0.2"/>
    <row r="5429" ht="26.25" customHeight="1" x14ac:dyDescent="0.2"/>
    <row r="5430" ht="26.25" customHeight="1" x14ac:dyDescent="0.2"/>
    <row r="5431" ht="26.25" customHeight="1" x14ac:dyDescent="0.2"/>
    <row r="5432" ht="26.25" customHeight="1" x14ac:dyDescent="0.2"/>
    <row r="5433" ht="26.25" customHeight="1" x14ac:dyDescent="0.2"/>
    <row r="5434" ht="26.25" customHeight="1" x14ac:dyDescent="0.2"/>
    <row r="5435" ht="26.25" customHeight="1" x14ac:dyDescent="0.2"/>
    <row r="5436" ht="26.25" customHeight="1" x14ac:dyDescent="0.2"/>
    <row r="5437" ht="26.25" customHeight="1" x14ac:dyDescent="0.2"/>
    <row r="5438" ht="26.25" customHeight="1" x14ac:dyDescent="0.2"/>
    <row r="5439" ht="26.25" customHeight="1" x14ac:dyDescent="0.2"/>
    <row r="5440" ht="26.25" customHeight="1" x14ac:dyDescent="0.2"/>
    <row r="5441" ht="26.25" customHeight="1" x14ac:dyDescent="0.2"/>
    <row r="5442" ht="26.25" customHeight="1" x14ac:dyDescent="0.2"/>
    <row r="5443" ht="26.25" customHeight="1" x14ac:dyDescent="0.2"/>
    <row r="5444" ht="26.25" customHeight="1" x14ac:dyDescent="0.2"/>
    <row r="5445" ht="26.25" customHeight="1" x14ac:dyDescent="0.2"/>
    <row r="5446" ht="26.25" customHeight="1" x14ac:dyDescent="0.2"/>
    <row r="5447" ht="26.25" customHeight="1" x14ac:dyDescent="0.2"/>
    <row r="5448" ht="26.25" customHeight="1" x14ac:dyDescent="0.2"/>
    <row r="5449" ht="26.25" customHeight="1" x14ac:dyDescent="0.2"/>
    <row r="5450" ht="26.25" customHeight="1" x14ac:dyDescent="0.2"/>
    <row r="5451" ht="26.25" customHeight="1" x14ac:dyDescent="0.2"/>
    <row r="5452" ht="26.25" customHeight="1" x14ac:dyDescent="0.2"/>
    <row r="5453" ht="26.25" customHeight="1" x14ac:dyDescent="0.2"/>
    <row r="5454" ht="26.25" customHeight="1" x14ac:dyDescent="0.2"/>
    <row r="5455" ht="26.25" customHeight="1" x14ac:dyDescent="0.2"/>
    <row r="5456" ht="26.25" customHeight="1" x14ac:dyDescent="0.2"/>
    <row r="5457" ht="26.25" customHeight="1" x14ac:dyDescent="0.2"/>
    <row r="5458" ht="26.25" customHeight="1" x14ac:dyDescent="0.2"/>
    <row r="5459" ht="26.25" customHeight="1" x14ac:dyDescent="0.2"/>
    <row r="5460" ht="26.25" customHeight="1" x14ac:dyDescent="0.2"/>
    <row r="5461" ht="26.25" customHeight="1" x14ac:dyDescent="0.2"/>
    <row r="5462" ht="26.25" customHeight="1" x14ac:dyDescent="0.2"/>
    <row r="5463" ht="26.25" customHeight="1" x14ac:dyDescent="0.2"/>
    <row r="5464" ht="26.25" customHeight="1" x14ac:dyDescent="0.2"/>
    <row r="5465" ht="26.25" customHeight="1" x14ac:dyDescent="0.2"/>
    <row r="5466" ht="26.25" customHeight="1" x14ac:dyDescent="0.2"/>
    <row r="5467" ht="26.25" customHeight="1" x14ac:dyDescent="0.2"/>
    <row r="5468" ht="26.25" customHeight="1" x14ac:dyDescent="0.2"/>
    <row r="5469" ht="26.25" customHeight="1" x14ac:dyDescent="0.2"/>
    <row r="5470" ht="26.25" customHeight="1" x14ac:dyDescent="0.2"/>
    <row r="5471" ht="26.25" customHeight="1" x14ac:dyDescent="0.2"/>
    <row r="5472" ht="26.25" customHeight="1" x14ac:dyDescent="0.2"/>
    <row r="5473" ht="26.25" customHeight="1" x14ac:dyDescent="0.2"/>
    <row r="5474" ht="26.25" customHeight="1" x14ac:dyDescent="0.2"/>
    <row r="5475" ht="26.25" customHeight="1" x14ac:dyDescent="0.2"/>
    <row r="5476" ht="26.25" customHeight="1" x14ac:dyDescent="0.2"/>
    <row r="5477" ht="26.25" customHeight="1" x14ac:dyDescent="0.2"/>
    <row r="5478" ht="26.25" customHeight="1" x14ac:dyDescent="0.2"/>
    <row r="5479" ht="26.25" customHeight="1" x14ac:dyDescent="0.2"/>
    <row r="5480" ht="26.25" customHeight="1" x14ac:dyDescent="0.2"/>
    <row r="5481" ht="26.25" customHeight="1" x14ac:dyDescent="0.2"/>
    <row r="5482" ht="26.25" customHeight="1" x14ac:dyDescent="0.2"/>
    <row r="5483" ht="26.25" customHeight="1" x14ac:dyDescent="0.2"/>
    <row r="5484" ht="26.25" customHeight="1" x14ac:dyDescent="0.2"/>
    <row r="5485" ht="26.25" customHeight="1" x14ac:dyDescent="0.2"/>
    <row r="5486" ht="26.25" customHeight="1" x14ac:dyDescent="0.2"/>
    <row r="5487" ht="26.25" customHeight="1" x14ac:dyDescent="0.2"/>
    <row r="5488" ht="26.25" customHeight="1" x14ac:dyDescent="0.2"/>
    <row r="5489" ht="26.25" customHeight="1" x14ac:dyDescent="0.2"/>
    <row r="5490" ht="26.25" customHeight="1" x14ac:dyDescent="0.2"/>
    <row r="5491" ht="26.25" customHeight="1" x14ac:dyDescent="0.2"/>
    <row r="5492" ht="26.25" customHeight="1" x14ac:dyDescent="0.2"/>
    <row r="5493" ht="26.25" customHeight="1" x14ac:dyDescent="0.2"/>
    <row r="5494" ht="26.25" customHeight="1" x14ac:dyDescent="0.2"/>
    <row r="5495" ht="26.25" customHeight="1" x14ac:dyDescent="0.2"/>
    <row r="5496" ht="26.25" customHeight="1" x14ac:dyDescent="0.2"/>
    <row r="5497" ht="26.25" customHeight="1" x14ac:dyDescent="0.2"/>
    <row r="5498" ht="26.25" customHeight="1" x14ac:dyDescent="0.2"/>
    <row r="5499" ht="26.25" customHeight="1" x14ac:dyDescent="0.2"/>
    <row r="5500" ht="26.25" customHeight="1" x14ac:dyDescent="0.2"/>
    <row r="5501" ht="26.25" customHeight="1" x14ac:dyDescent="0.2"/>
    <row r="5502" ht="26.25" customHeight="1" x14ac:dyDescent="0.2"/>
    <row r="5503" ht="26.25" customHeight="1" x14ac:dyDescent="0.2"/>
    <row r="5504" ht="26.25" customHeight="1" x14ac:dyDescent="0.2"/>
    <row r="5505" ht="26.25" customHeight="1" x14ac:dyDescent="0.2"/>
    <row r="5506" ht="26.25" customHeight="1" x14ac:dyDescent="0.2"/>
    <row r="5507" ht="26.25" customHeight="1" x14ac:dyDescent="0.2"/>
    <row r="5508" ht="26.25" customHeight="1" x14ac:dyDescent="0.2"/>
    <row r="5509" ht="26.25" customHeight="1" x14ac:dyDescent="0.2"/>
    <row r="5510" ht="26.25" customHeight="1" x14ac:dyDescent="0.2"/>
    <row r="5511" ht="26.25" customHeight="1" x14ac:dyDescent="0.2"/>
    <row r="5512" ht="26.25" customHeight="1" x14ac:dyDescent="0.2"/>
    <row r="5513" ht="26.25" customHeight="1" x14ac:dyDescent="0.2"/>
    <row r="5514" ht="26.25" customHeight="1" x14ac:dyDescent="0.2"/>
    <row r="5515" ht="26.25" customHeight="1" x14ac:dyDescent="0.2"/>
    <row r="5516" ht="26.25" customHeight="1" x14ac:dyDescent="0.2"/>
    <row r="5517" ht="26.25" customHeight="1" x14ac:dyDescent="0.2"/>
    <row r="5518" ht="26.25" customHeight="1" x14ac:dyDescent="0.2"/>
    <row r="5519" ht="26.25" customHeight="1" x14ac:dyDescent="0.2"/>
    <row r="5520" ht="26.25" customHeight="1" x14ac:dyDescent="0.2"/>
    <row r="5521" ht="26.25" customHeight="1" x14ac:dyDescent="0.2"/>
    <row r="5522" ht="26.25" customHeight="1" x14ac:dyDescent="0.2"/>
    <row r="5523" ht="26.25" customHeight="1" x14ac:dyDescent="0.2"/>
    <row r="5524" ht="26.25" customHeight="1" x14ac:dyDescent="0.2"/>
    <row r="5525" ht="26.25" customHeight="1" x14ac:dyDescent="0.2"/>
    <row r="5526" ht="26.25" customHeight="1" x14ac:dyDescent="0.2"/>
    <row r="5527" ht="26.25" customHeight="1" x14ac:dyDescent="0.2"/>
    <row r="5528" ht="26.25" customHeight="1" x14ac:dyDescent="0.2"/>
    <row r="5529" ht="26.25" customHeight="1" x14ac:dyDescent="0.2"/>
    <row r="5530" ht="26.25" customHeight="1" x14ac:dyDescent="0.2"/>
    <row r="5531" ht="26.25" customHeight="1" x14ac:dyDescent="0.2"/>
    <row r="5532" ht="26.25" customHeight="1" x14ac:dyDescent="0.2"/>
    <row r="5533" ht="26.25" customHeight="1" x14ac:dyDescent="0.2"/>
    <row r="5534" ht="26.25" customHeight="1" x14ac:dyDescent="0.2"/>
    <row r="5535" ht="26.25" customHeight="1" x14ac:dyDescent="0.2"/>
    <row r="5536" ht="26.25" customHeight="1" x14ac:dyDescent="0.2"/>
    <row r="5537" ht="26.25" customHeight="1" x14ac:dyDescent="0.2"/>
    <row r="5538" ht="26.25" customHeight="1" x14ac:dyDescent="0.2"/>
    <row r="5539" ht="26.25" customHeight="1" x14ac:dyDescent="0.2"/>
    <row r="5540" ht="26.25" customHeight="1" x14ac:dyDescent="0.2"/>
    <row r="5541" ht="26.25" customHeight="1" x14ac:dyDescent="0.2"/>
    <row r="5542" ht="26.25" customHeight="1" x14ac:dyDescent="0.2"/>
    <row r="5543" ht="26.25" customHeight="1" x14ac:dyDescent="0.2"/>
    <row r="5544" ht="26.25" customHeight="1" x14ac:dyDescent="0.2"/>
    <row r="5545" ht="26.25" customHeight="1" x14ac:dyDescent="0.2"/>
    <row r="5546" ht="26.25" customHeight="1" x14ac:dyDescent="0.2"/>
    <row r="5547" ht="26.25" customHeight="1" x14ac:dyDescent="0.2"/>
    <row r="5548" ht="26.25" customHeight="1" x14ac:dyDescent="0.2"/>
    <row r="5549" ht="26.25" customHeight="1" x14ac:dyDescent="0.2"/>
    <row r="5550" ht="26.25" customHeight="1" x14ac:dyDescent="0.2"/>
    <row r="5551" ht="26.25" customHeight="1" x14ac:dyDescent="0.2"/>
    <row r="5552" ht="26.25" customHeight="1" x14ac:dyDescent="0.2"/>
    <row r="5553" ht="26.25" customHeight="1" x14ac:dyDescent="0.2"/>
    <row r="5554" ht="26.25" customHeight="1" x14ac:dyDescent="0.2"/>
    <row r="5555" ht="26.25" customHeight="1" x14ac:dyDescent="0.2"/>
    <row r="5556" ht="26.25" customHeight="1" x14ac:dyDescent="0.2"/>
    <row r="5557" ht="26.25" customHeight="1" x14ac:dyDescent="0.2"/>
    <row r="5558" ht="26.25" customHeight="1" x14ac:dyDescent="0.2"/>
    <row r="5559" ht="26.25" customHeight="1" x14ac:dyDescent="0.2"/>
    <row r="5560" ht="26.25" customHeight="1" x14ac:dyDescent="0.2"/>
    <row r="5561" ht="26.25" customHeight="1" x14ac:dyDescent="0.2"/>
    <row r="5562" ht="26.25" customHeight="1" x14ac:dyDescent="0.2"/>
    <row r="5563" ht="26.25" customHeight="1" x14ac:dyDescent="0.2"/>
    <row r="5564" ht="26.25" customHeight="1" x14ac:dyDescent="0.2"/>
    <row r="5565" ht="26.25" customHeight="1" x14ac:dyDescent="0.2"/>
    <row r="5566" ht="26.25" customHeight="1" x14ac:dyDescent="0.2"/>
    <row r="5567" ht="26.25" customHeight="1" x14ac:dyDescent="0.2"/>
    <row r="5568" ht="26.25" customHeight="1" x14ac:dyDescent="0.2"/>
    <row r="5569" ht="26.25" customHeight="1" x14ac:dyDescent="0.2"/>
    <row r="5570" ht="26.25" customHeight="1" x14ac:dyDescent="0.2"/>
    <row r="5571" ht="26.25" customHeight="1" x14ac:dyDescent="0.2"/>
    <row r="5572" ht="26.25" customHeight="1" x14ac:dyDescent="0.2"/>
    <row r="5573" ht="26.25" customHeight="1" x14ac:dyDescent="0.2"/>
    <row r="5574" ht="26.25" customHeight="1" x14ac:dyDescent="0.2"/>
    <row r="5575" ht="26.25" customHeight="1" x14ac:dyDescent="0.2"/>
    <row r="5576" ht="26.25" customHeight="1" x14ac:dyDescent="0.2"/>
    <row r="5577" ht="26.25" customHeight="1" x14ac:dyDescent="0.2"/>
    <row r="5578" ht="26.25" customHeight="1" x14ac:dyDescent="0.2"/>
    <row r="5579" ht="26.25" customHeight="1" x14ac:dyDescent="0.2"/>
    <row r="5580" ht="26.25" customHeight="1" x14ac:dyDescent="0.2"/>
    <row r="5581" ht="26.25" customHeight="1" x14ac:dyDescent="0.2"/>
    <row r="5582" ht="26.25" customHeight="1" x14ac:dyDescent="0.2"/>
    <row r="5583" ht="26.25" customHeight="1" x14ac:dyDescent="0.2"/>
    <row r="5584" ht="26.25" customHeight="1" x14ac:dyDescent="0.2"/>
    <row r="5585" ht="26.25" customHeight="1" x14ac:dyDescent="0.2"/>
    <row r="5586" ht="26.25" customHeight="1" x14ac:dyDescent="0.2"/>
    <row r="5587" ht="26.25" customHeight="1" x14ac:dyDescent="0.2"/>
    <row r="5588" ht="26.25" customHeight="1" x14ac:dyDescent="0.2"/>
    <row r="5589" ht="26.25" customHeight="1" x14ac:dyDescent="0.2"/>
    <row r="5590" ht="26.25" customHeight="1" x14ac:dyDescent="0.2"/>
    <row r="5591" ht="26.25" customHeight="1" x14ac:dyDescent="0.2"/>
    <row r="5592" ht="26.25" customHeight="1" x14ac:dyDescent="0.2"/>
    <row r="5593" ht="26.25" customHeight="1" x14ac:dyDescent="0.2"/>
    <row r="5594" ht="26.25" customHeight="1" x14ac:dyDescent="0.2"/>
    <row r="5595" ht="26.25" customHeight="1" x14ac:dyDescent="0.2"/>
    <row r="5596" ht="26.25" customHeight="1" x14ac:dyDescent="0.2"/>
    <row r="5597" ht="26.25" customHeight="1" x14ac:dyDescent="0.2"/>
    <row r="5598" ht="26.25" customHeight="1" x14ac:dyDescent="0.2"/>
    <row r="5599" ht="26.25" customHeight="1" x14ac:dyDescent="0.2"/>
    <row r="5600" ht="26.25" customHeight="1" x14ac:dyDescent="0.2"/>
    <row r="5601" ht="26.25" customHeight="1" x14ac:dyDescent="0.2"/>
    <row r="5602" ht="26.25" customHeight="1" x14ac:dyDescent="0.2"/>
    <row r="5603" ht="26.25" customHeight="1" x14ac:dyDescent="0.2"/>
    <row r="5604" ht="26.25" customHeight="1" x14ac:dyDescent="0.2"/>
    <row r="5605" ht="26.25" customHeight="1" x14ac:dyDescent="0.2"/>
    <row r="5606" ht="26.25" customHeight="1" x14ac:dyDescent="0.2"/>
    <row r="5607" ht="26.25" customHeight="1" x14ac:dyDescent="0.2"/>
    <row r="5608" ht="26.25" customHeight="1" x14ac:dyDescent="0.2"/>
    <row r="5609" ht="26.25" customHeight="1" x14ac:dyDescent="0.2"/>
    <row r="5610" ht="26.25" customHeight="1" x14ac:dyDescent="0.2"/>
    <row r="5611" ht="26.25" customHeight="1" x14ac:dyDescent="0.2"/>
    <row r="5612" ht="26.25" customHeight="1" x14ac:dyDescent="0.2"/>
    <row r="5613" ht="26.25" customHeight="1" x14ac:dyDescent="0.2"/>
    <row r="5614" ht="26.25" customHeight="1" x14ac:dyDescent="0.2"/>
    <row r="5615" ht="26.25" customHeight="1" x14ac:dyDescent="0.2"/>
    <row r="5616" ht="26.25" customHeight="1" x14ac:dyDescent="0.2"/>
    <row r="5617" ht="26.25" customHeight="1" x14ac:dyDescent="0.2"/>
    <row r="5618" ht="26.25" customHeight="1" x14ac:dyDescent="0.2"/>
    <row r="5619" ht="26.25" customHeight="1" x14ac:dyDescent="0.2"/>
    <row r="5620" ht="26.25" customHeight="1" x14ac:dyDescent="0.2"/>
    <row r="5621" ht="26.25" customHeight="1" x14ac:dyDescent="0.2"/>
    <row r="5622" ht="26.25" customHeight="1" x14ac:dyDescent="0.2"/>
    <row r="5623" ht="26.25" customHeight="1" x14ac:dyDescent="0.2"/>
    <row r="5624" ht="26.25" customHeight="1" x14ac:dyDescent="0.2"/>
    <row r="5625" ht="26.25" customHeight="1" x14ac:dyDescent="0.2"/>
    <row r="5626" ht="26.25" customHeight="1" x14ac:dyDescent="0.2"/>
    <row r="5627" ht="26.25" customHeight="1" x14ac:dyDescent="0.2"/>
    <row r="5628" ht="26.25" customHeight="1" x14ac:dyDescent="0.2"/>
    <row r="5629" ht="26.25" customHeight="1" x14ac:dyDescent="0.2"/>
    <row r="5630" ht="26.25" customHeight="1" x14ac:dyDescent="0.2"/>
    <row r="5631" ht="26.25" customHeight="1" x14ac:dyDescent="0.2"/>
    <row r="5632" ht="26.25" customHeight="1" x14ac:dyDescent="0.2"/>
    <row r="5633" ht="26.25" customHeight="1" x14ac:dyDescent="0.2"/>
    <row r="5634" ht="26.25" customHeight="1" x14ac:dyDescent="0.2"/>
    <row r="5635" ht="26.25" customHeight="1" x14ac:dyDescent="0.2"/>
    <row r="5636" ht="26.25" customHeight="1" x14ac:dyDescent="0.2"/>
    <row r="5637" ht="26.25" customHeight="1" x14ac:dyDescent="0.2"/>
    <row r="5638" ht="26.25" customHeight="1" x14ac:dyDescent="0.2"/>
    <row r="5639" ht="26.25" customHeight="1" x14ac:dyDescent="0.2"/>
    <row r="5640" ht="26.25" customHeight="1" x14ac:dyDescent="0.2"/>
    <row r="5641" ht="26.25" customHeight="1" x14ac:dyDescent="0.2"/>
    <row r="5642" ht="26.25" customHeight="1" x14ac:dyDescent="0.2"/>
    <row r="5643" ht="26.25" customHeight="1" x14ac:dyDescent="0.2"/>
    <row r="5644" ht="26.25" customHeight="1" x14ac:dyDescent="0.2"/>
    <row r="5645" ht="26.25" customHeight="1" x14ac:dyDescent="0.2"/>
    <row r="5646" ht="26.25" customHeight="1" x14ac:dyDescent="0.2"/>
    <row r="5647" ht="26.25" customHeight="1" x14ac:dyDescent="0.2"/>
    <row r="5648" ht="26.25" customHeight="1" x14ac:dyDescent="0.2"/>
    <row r="5649" ht="26.25" customHeight="1" x14ac:dyDescent="0.2"/>
    <row r="5650" ht="26.25" customHeight="1" x14ac:dyDescent="0.2"/>
    <row r="5651" ht="26.25" customHeight="1" x14ac:dyDescent="0.2"/>
    <row r="5652" ht="26.25" customHeight="1" x14ac:dyDescent="0.2"/>
    <row r="5653" ht="26.25" customHeight="1" x14ac:dyDescent="0.2"/>
    <row r="5654" ht="26.25" customHeight="1" x14ac:dyDescent="0.2"/>
    <row r="5655" ht="26.25" customHeight="1" x14ac:dyDescent="0.2"/>
    <row r="5656" ht="26.25" customHeight="1" x14ac:dyDescent="0.2"/>
    <row r="5657" ht="26.25" customHeight="1" x14ac:dyDescent="0.2"/>
    <row r="5658" ht="26.25" customHeight="1" x14ac:dyDescent="0.2"/>
    <row r="5659" ht="26.25" customHeight="1" x14ac:dyDescent="0.2"/>
    <row r="5660" ht="26.25" customHeight="1" x14ac:dyDescent="0.2"/>
    <row r="5661" ht="26.25" customHeight="1" x14ac:dyDescent="0.2"/>
    <row r="5662" ht="26.25" customHeight="1" x14ac:dyDescent="0.2"/>
    <row r="5663" ht="26.25" customHeight="1" x14ac:dyDescent="0.2"/>
    <row r="5664" ht="26.25" customHeight="1" x14ac:dyDescent="0.2"/>
    <row r="5665" ht="26.25" customHeight="1" x14ac:dyDescent="0.2"/>
    <row r="5666" ht="26.25" customHeight="1" x14ac:dyDescent="0.2"/>
    <row r="5667" ht="26.25" customHeight="1" x14ac:dyDescent="0.2"/>
    <row r="5668" ht="26.25" customHeight="1" x14ac:dyDescent="0.2"/>
    <row r="5669" ht="26.25" customHeight="1" x14ac:dyDescent="0.2"/>
    <row r="5670" ht="26.25" customHeight="1" x14ac:dyDescent="0.2"/>
    <row r="5671" ht="26.25" customHeight="1" x14ac:dyDescent="0.2"/>
    <row r="5672" ht="26.25" customHeight="1" x14ac:dyDescent="0.2"/>
    <row r="5673" ht="26.25" customHeight="1" x14ac:dyDescent="0.2"/>
    <row r="5674" ht="26.25" customHeight="1" x14ac:dyDescent="0.2"/>
    <row r="5675" ht="26.25" customHeight="1" x14ac:dyDescent="0.2"/>
    <row r="5676" ht="26.25" customHeight="1" x14ac:dyDescent="0.2"/>
    <row r="5677" ht="26.25" customHeight="1" x14ac:dyDescent="0.2"/>
    <row r="5678" ht="26.25" customHeight="1" x14ac:dyDescent="0.2"/>
    <row r="5679" ht="26.25" customHeight="1" x14ac:dyDescent="0.2"/>
    <row r="5680" ht="26.25" customHeight="1" x14ac:dyDescent="0.2"/>
    <row r="5681" ht="26.25" customHeight="1" x14ac:dyDescent="0.2"/>
    <row r="5682" ht="26.25" customHeight="1" x14ac:dyDescent="0.2"/>
    <row r="5683" ht="26.25" customHeight="1" x14ac:dyDescent="0.2"/>
    <row r="5684" ht="26.25" customHeight="1" x14ac:dyDescent="0.2"/>
    <row r="5685" ht="26.25" customHeight="1" x14ac:dyDescent="0.2"/>
    <row r="5686" ht="26.25" customHeight="1" x14ac:dyDescent="0.2"/>
    <row r="5687" ht="26.25" customHeight="1" x14ac:dyDescent="0.2"/>
    <row r="5688" ht="26.25" customHeight="1" x14ac:dyDescent="0.2"/>
    <row r="5689" ht="26.25" customHeight="1" x14ac:dyDescent="0.2"/>
    <row r="5690" ht="26.25" customHeight="1" x14ac:dyDescent="0.2"/>
    <row r="5691" ht="26.25" customHeight="1" x14ac:dyDescent="0.2"/>
    <row r="5692" ht="26.25" customHeight="1" x14ac:dyDescent="0.2"/>
    <row r="5693" ht="26.25" customHeight="1" x14ac:dyDescent="0.2"/>
    <row r="5694" ht="26.25" customHeight="1" x14ac:dyDescent="0.2"/>
    <row r="5695" ht="26.25" customHeight="1" x14ac:dyDescent="0.2"/>
    <row r="5696" ht="26.25" customHeight="1" x14ac:dyDescent="0.2"/>
    <row r="5697" ht="26.25" customHeight="1" x14ac:dyDescent="0.2"/>
    <row r="5698" ht="26.25" customHeight="1" x14ac:dyDescent="0.2"/>
    <row r="5699" ht="26.25" customHeight="1" x14ac:dyDescent="0.2"/>
    <row r="5700" ht="26.25" customHeight="1" x14ac:dyDescent="0.2"/>
    <row r="5701" ht="26.25" customHeight="1" x14ac:dyDescent="0.2"/>
    <row r="5702" ht="26.25" customHeight="1" x14ac:dyDescent="0.2"/>
    <row r="5703" ht="26.25" customHeight="1" x14ac:dyDescent="0.2"/>
    <row r="5704" ht="26.25" customHeight="1" x14ac:dyDescent="0.2"/>
    <row r="5705" ht="26.25" customHeight="1" x14ac:dyDescent="0.2"/>
    <row r="5706" ht="26.25" customHeight="1" x14ac:dyDescent="0.2"/>
    <row r="5707" ht="26.25" customHeight="1" x14ac:dyDescent="0.2"/>
    <row r="5708" ht="26.25" customHeight="1" x14ac:dyDescent="0.2"/>
    <row r="5709" ht="26.25" customHeight="1" x14ac:dyDescent="0.2"/>
    <row r="5710" ht="26.25" customHeight="1" x14ac:dyDescent="0.2"/>
    <row r="5711" ht="26.25" customHeight="1" x14ac:dyDescent="0.2"/>
    <row r="5712" ht="26.25" customHeight="1" x14ac:dyDescent="0.2"/>
    <row r="5713" ht="26.25" customHeight="1" x14ac:dyDescent="0.2"/>
    <row r="5714" ht="26.25" customHeight="1" x14ac:dyDescent="0.2"/>
    <row r="5715" ht="26.25" customHeight="1" x14ac:dyDescent="0.2"/>
    <row r="5716" ht="26.25" customHeight="1" x14ac:dyDescent="0.2"/>
    <row r="5717" ht="26.25" customHeight="1" x14ac:dyDescent="0.2"/>
    <row r="5718" ht="26.25" customHeight="1" x14ac:dyDescent="0.2"/>
    <row r="5719" ht="26.25" customHeight="1" x14ac:dyDescent="0.2"/>
    <row r="5720" ht="26.25" customHeight="1" x14ac:dyDescent="0.2"/>
    <row r="5721" ht="26.25" customHeight="1" x14ac:dyDescent="0.2"/>
    <row r="5722" ht="26.25" customHeight="1" x14ac:dyDescent="0.2"/>
    <row r="5723" ht="26.25" customHeight="1" x14ac:dyDescent="0.2"/>
    <row r="5724" ht="26.25" customHeight="1" x14ac:dyDescent="0.2"/>
    <row r="5725" ht="26.25" customHeight="1" x14ac:dyDescent="0.2"/>
    <row r="5726" ht="26.25" customHeight="1" x14ac:dyDescent="0.2"/>
    <row r="5727" ht="26.25" customHeight="1" x14ac:dyDescent="0.2"/>
    <row r="5728" ht="26.25" customHeight="1" x14ac:dyDescent="0.2"/>
    <row r="5729" ht="26.25" customHeight="1" x14ac:dyDescent="0.2"/>
    <row r="5730" ht="26.25" customHeight="1" x14ac:dyDescent="0.2"/>
    <row r="5731" ht="26.25" customHeight="1" x14ac:dyDescent="0.2"/>
    <row r="5732" ht="26.25" customHeight="1" x14ac:dyDescent="0.2"/>
    <row r="5733" ht="26.25" customHeight="1" x14ac:dyDescent="0.2"/>
    <row r="5734" ht="26.25" customHeight="1" x14ac:dyDescent="0.2"/>
    <row r="5735" ht="26.25" customHeight="1" x14ac:dyDescent="0.2"/>
    <row r="5736" ht="26.25" customHeight="1" x14ac:dyDescent="0.2"/>
    <row r="5737" ht="26.25" customHeight="1" x14ac:dyDescent="0.2"/>
    <row r="5738" ht="26.25" customHeight="1" x14ac:dyDescent="0.2"/>
    <row r="5739" ht="26.25" customHeight="1" x14ac:dyDescent="0.2"/>
    <row r="5740" ht="26.25" customHeight="1" x14ac:dyDescent="0.2"/>
    <row r="5741" ht="26.25" customHeight="1" x14ac:dyDescent="0.2"/>
    <row r="5742" ht="26.25" customHeight="1" x14ac:dyDescent="0.2"/>
    <row r="5743" ht="26.25" customHeight="1" x14ac:dyDescent="0.2"/>
    <row r="5744" ht="26.25" customHeight="1" x14ac:dyDescent="0.2"/>
    <row r="5745" ht="26.25" customHeight="1" x14ac:dyDescent="0.2"/>
    <row r="5746" ht="26.25" customHeight="1" x14ac:dyDescent="0.2"/>
    <row r="5747" ht="26.25" customHeight="1" x14ac:dyDescent="0.2"/>
    <row r="5748" ht="26.25" customHeight="1" x14ac:dyDescent="0.2"/>
    <row r="5749" ht="26.25" customHeight="1" x14ac:dyDescent="0.2"/>
    <row r="5750" ht="26.25" customHeight="1" x14ac:dyDescent="0.2"/>
    <row r="5751" ht="26.25" customHeight="1" x14ac:dyDescent="0.2"/>
    <row r="5752" ht="26.25" customHeight="1" x14ac:dyDescent="0.2"/>
    <row r="5753" ht="26.25" customHeight="1" x14ac:dyDescent="0.2"/>
    <row r="5754" ht="26.25" customHeight="1" x14ac:dyDescent="0.2"/>
    <row r="5755" ht="26.25" customHeight="1" x14ac:dyDescent="0.2"/>
    <row r="5756" ht="26.25" customHeight="1" x14ac:dyDescent="0.2"/>
    <row r="5757" ht="26.25" customHeight="1" x14ac:dyDescent="0.2"/>
    <row r="5758" ht="26.25" customHeight="1" x14ac:dyDescent="0.2"/>
    <row r="5759" ht="26.25" customHeight="1" x14ac:dyDescent="0.2"/>
    <row r="5760" ht="26.25" customHeight="1" x14ac:dyDescent="0.2"/>
    <row r="5761" ht="26.25" customHeight="1" x14ac:dyDescent="0.2"/>
    <row r="5762" ht="26.25" customHeight="1" x14ac:dyDescent="0.2"/>
    <row r="5763" ht="26.25" customHeight="1" x14ac:dyDescent="0.2"/>
    <row r="5764" ht="26.25" customHeight="1" x14ac:dyDescent="0.2"/>
    <row r="5765" ht="26.25" customHeight="1" x14ac:dyDescent="0.2"/>
    <row r="5766" ht="26.25" customHeight="1" x14ac:dyDescent="0.2"/>
    <row r="5767" ht="26.25" customHeight="1" x14ac:dyDescent="0.2"/>
    <row r="5768" ht="26.25" customHeight="1" x14ac:dyDescent="0.2"/>
    <row r="5769" ht="26.25" customHeight="1" x14ac:dyDescent="0.2"/>
    <row r="5770" ht="26.25" customHeight="1" x14ac:dyDescent="0.2"/>
    <row r="5771" ht="26.25" customHeight="1" x14ac:dyDescent="0.2"/>
    <row r="5772" ht="26.25" customHeight="1" x14ac:dyDescent="0.2"/>
    <row r="5773" ht="26.25" customHeight="1" x14ac:dyDescent="0.2"/>
    <row r="5774" ht="26.25" customHeight="1" x14ac:dyDescent="0.2"/>
    <row r="5775" ht="26.25" customHeight="1" x14ac:dyDescent="0.2"/>
    <row r="5776" ht="26.25" customHeight="1" x14ac:dyDescent="0.2"/>
    <row r="5777" ht="26.25" customHeight="1" x14ac:dyDescent="0.2"/>
    <row r="5778" ht="26.25" customHeight="1" x14ac:dyDescent="0.2"/>
    <row r="5779" ht="26.25" customHeight="1" x14ac:dyDescent="0.2"/>
    <row r="5780" ht="26.25" customHeight="1" x14ac:dyDescent="0.2"/>
    <row r="5781" ht="26.25" customHeight="1" x14ac:dyDescent="0.2"/>
    <row r="5782" ht="26.25" customHeight="1" x14ac:dyDescent="0.2"/>
    <row r="5783" ht="26.25" customHeight="1" x14ac:dyDescent="0.2"/>
    <row r="5784" ht="26.25" customHeight="1" x14ac:dyDescent="0.2"/>
    <row r="5785" ht="26.25" customHeight="1" x14ac:dyDescent="0.2"/>
    <row r="5786" ht="26.25" customHeight="1" x14ac:dyDescent="0.2"/>
    <row r="5787" ht="26.25" customHeight="1" x14ac:dyDescent="0.2"/>
    <row r="5788" ht="26.25" customHeight="1" x14ac:dyDescent="0.2"/>
    <row r="5789" ht="26.25" customHeight="1" x14ac:dyDescent="0.2"/>
    <row r="5790" ht="26.25" customHeight="1" x14ac:dyDescent="0.2"/>
    <row r="5791" ht="26.25" customHeight="1" x14ac:dyDescent="0.2"/>
    <row r="5792" ht="26.25" customHeight="1" x14ac:dyDescent="0.2"/>
    <row r="5793" ht="26.25" customHeight="1" x14ac:dyDescent="0.2"/>
    <row r="5794" ht="26.25" customHeight="1" x14ac:dyDescent="0.2"/>
    <row r="5795" ht="26.25" customHeight="1" x14ac:dyDescent="0.2"/>
    <row r="5796" ht="26.25" customHeight="1" x14ac:dyDescent="0.2"/>
    <row r="5797" ht="26.25" customHeight="1" x14ac:dyDescent="0.2"/>
    <row r="5798" ht="26.25" customHeight="1" x14ac:dyDescent="0.2"/>
    <row r="5799" ht="26.25" customHeight="1" x14ac:dyDescent="0.2"/>
    <row r="5800" ht="26.25" customHeight="1" x14ac:dyDescent="0.2"/>
    <row r="5801" ht="26.25" customHeight="1" x14ac:dyDescent="0.2"/>
    <row r="5802" ht="26.25" customHeight="1" x14ac:dyDescent="0.2"/>
    <row r="5803" ht="26.25" customHeight="1" x14ac:dyDescent="0.2"/>
    <row r="5804" ht="26.25" customHeight="1" x14ac:dyDescent="0.2"/>
    <row r="5805" ht="26.25" customHeight="1" x14ac:dyDescent="0.2"/>
    <row r="5806" ht="26.25" customHeight="1" x14ac:dyDescent="0.2"/>
    <row r="5807" ht="26.25" customHeight="1" x14ac:dyDescent="0.2"/>
    <row r="5808" ht="26.25" customHeight="1" x14ac:dyDescent="0.2"/>
    <row r="5809" ht="26.25" customHeight="1" x14ac:dyDescent="0.2"/>
    <row r="5810" ht="26.25" customHeight="1" x14ac:dyDescent="0.2"/>
    <row r="5811" ht="26.25" customHeight="1" x14ac:dyDescent="0.2"/>
    <row r="5812" ht="26.25" customHeight="1" x14ac:dyDescent="0.2"/>
    <row r="5813" ht="26.25" customHeight="1" x14ac:dyDescent="0.2"/>
    <row r="5814" ht="26.25" customHeight="1" x14ac:dyDescent="0.2"/>
    <row r="5815" ht="26.25" customHeight="1" x14ac:dyDescent="0.2"/>
    <row r="5816" ht="26.25" customHeight="1" x14ac:dyDescent="0.2"/>
    <row r="5817" ht="26.25" customHeight="1" x14ac:dyDescent="0.2"/>
    <row r="5818" ht="26.25" customHeight="1" x14ac:dyDescent="0.2"/>
    <row r="5819" ht="26.25" customHeight="1" x14ac:dyDescent="0.2"/>
    <row r="5820" ht="26.25" customHeight="1" x14ac:dyDescent="0.2"/>
    <row r="5821" ht="26.25" customHeight="1" x14ac:dyDescent="0.2"/>
    <row r="5822" ht="26.25" customHeight="1" x14ac:dyDescent="0.2"/>
    <row r="5823" ht="26.25" customHeight="1" x14ac:dyDescent="0.2"/>
    <row r="5824" ht="26.25" customHeight="1" x14ac:dyDescent="0.2"/>
    <row r="5825" ht="26.25" customHeight="1" x14ac:dyDescent="0.2"/>
    <row r="5826" ht="26.25" customHeight="1" x14ac:dyDescent="0.2"/>
    <row r="5827" ht="26.25" customHeight="1" x14ac:dyDescent="0.2"/>
    <row r="5828" ht="26.25" customHeight="1" x14ac:dyDescent="0.2"/>
    <row r="5829" ht="26.25" customHeight="1" x14ac:dyDescent="0.2"/>
    <row r="5830" ht="26.25" customHeight="1" x14ac:dyDescent="0.2"/>
    <row r="5831" ht="26.25" customHeight="1" x14ac:dyDescent="0.2"/>
    <row r="5832" ht="26.25" customHeight="1" x14ac:dyDescent="0.2"/>
    <row r="5833" ht="26.25" customHeight="1" x14ac:dyDescent="0.2"/>
    <row r="5834" ht="26.25" customHeight="1" x14ac:dyDescent="0.2"/>
    <row r="5835" ht="26.25" customHeight="1" x14ac:dyDescent="0.2"/>
    <row r="5836" ht="26.25" customHeight="1" x14ac:dyDescent="0.2"/>
    <row r="5837" ht="26.25" customHeight="1" x14ac:dyDescent="0.2"/>
    <row r="5838" ht="26.25" customHeight="1" x14ac:dyDescent="0.2"/>
    <row r="5839" ht="26.25" customHeight="1" x14ac:dyDescent="0.2"/>
    <row r="5840" ht="26.25" customHeight="1" x14ac:dyDescent="0.2"/>
    <row r="5841" ht="26.25" customHeight="1" x14ac:dyDescent="0.2"/>
    <row r="5842" ht="26.25" customHeight="1" x14ac:dyDescent="0.2"/>
    <row r="5843" ht="26.25" customHeight="1" x14ac:dyDescent="0.2"/>
    <row r="5844" ht="26.25" customHeight="1" x14ac:dyDescent="0.2"/>
    <row r="5845" ht="26.25" customHeight="1" x14ac:dyDescent="0.2"/>
    <row r="5846" ht="26.25" customHeight="1" x14ac:dyDescent="0.2"/>
    <row r="5847" ht="26.25" customHeight="1" x14ac:dyDescent="0.2"/>
    <row r="5848" ht="26.25" customHeight="1" x14ac:dyDescent="0.2"/>
    <row r="5849" ht="26.25" customHeight="1" x14ac:dyDescent="0.2"/>
    <row r="5850" ht="26.25" customHeight="1" x14ac:dyDescent="0.2"/>
    <row r="5851" ht="26.25" customHeight="1" x14ac:dyDescent="0.2"/>
    <row r="5852" ht="26.25" customHeight="1" x14ac:dyDescent="0.2"/>
    <row r="5853" ht="26.25" customHeight="1" x14ac:dyDescent="0.2"/>
    <row r="5854" ht="26.25" customHeight="1" x14ac:dyDescent="0.2"/>
    <row r="5855" ht="26.25" customHeight="1" x14ac:dyDescent="0.2"/>
    <row r="5856" ht="26.25" customHeight="1" x14ac:dyDescent="0.2"/>
    <row r="5857" ht="26.25" customHeight="1" x14ac:dyDescent="0.2"/>
    <row r="5858" ht="26.25" customHeight="1" x14ac:dyDescent="0.2"/>
    <row r="5859" ht="26.25" customHeight="1" x14ac:dyDescent="0.2"/>
    <row r="5860" ht="26.25" customHeight="1" x14ac:dyDescent="0.2"/>
    <row r="5861" ht="26.25" customHeight="1" x14ac:dyDescent="0.2"/>
    <row r="5862" ht="26.25" customHeight="1" x14ac:dyDescent="0.2"/>
    <row r="5863" ht="26.25" customHeight="1" x14ac:dyDescent="0.2"/>
    <row r="5864" ht="26.25" customHeight="1" x14ac:dyDescent="0.2"/>
    <row r="5865" ht="26.25" customHeight="1" x14ac:dyDescent="0.2"/>
    <row r="5866" ht="26.25" customHeight="1" x14ac:dyDescent="0.2"/>
    <row r="5867" ht="26.25" customHeight="1" x14ac:dyDescent="0.2"/>
    <row r="5868" ht="26.25" customHeight="1" x14ac:dyDescent="0.2"/>
    <row r="5869" ht="26.25" customHeight="1" x14ac:dyDescent="0.2"/>
    <row r="5870" ht="26.25" customHeight="1" x14ac:dyDescent="0.2"/>
    <row r="5871" ht="26.25" customHeight="1" x14ac:dyDescent="0.2"/>
    <row r="5872" ht="26.25" customHeight="1" x14ac:dyDescent="0.2"/>
    <row r="5873" ht="26.25" customHeight="1" x14ac:dyDescent="0.2"/>
    <row r="5874" ht="26.25" customHeight="1" x14ac:dyDescent="0.2"/>
    <row r="5875" ht="26.25" customHeight="1" x14ac:dyDescent="0.2"/>
    <row r="5876" ht="26.25" customHeight="1" x14ac:dyDescent="0.2"/>
    <row r="5877" ht="26.25" customHeight="1" x14ac:dyDescent="0.2"/>
    <row r="5878" ht="26.25" customHeight="1" x14ac:dyDescent="0.2"/>
    <row r="5879" ht="26.25" customHeight="1" x14ac:dyDescent="0.2"/>
    <row r="5880" ht="26.25" customHeight="1" x14ac:dyDescent="0.2"/>
    <row r="5881" ht="26.25" customHeight="1" x14ac:dyDescent="0.2"/>
    <row r="5882" ht="26.25" customHeight="1" x14ac:dyDescent="0.2"/>
    <row r="5883" ht="26.25" customHeight="1" x14ac:dyDescent="0.2"/>
    <row r="5884" ht="26.25" customHeight="1" x14ac:dyDescent="0.2"/>
    <row r="5885" ht="26.25" customHeight="1" x14ac:dyDescent="0.2"/>
    <row r="5886" ht="26.25" customHeight="1" x14ac:dyDescent="0.2"/>
    <row r="5887" ht="26.25" customHeight="1" x14ac:dyDescent="0.2"/>
    <row r="5888" ht="26.25" customHeight="1" x14ac:dyDescent="0.2"/>
    <row r="5889" ht="26.25" customHeight="1" x14ac:dyDescent="0.2"/>
    <row r="5890" ht="26.25" customHeight="1" x14ac:dyDescent="0.2"/>
    <row r="5891" ht="26.25" customHeight="1" x14ac:dyDescent="0.2"/>
    <row r="5892" ht="26.25" customHeight="1" x14ac:dyDescent="0.2"/>
    <row r="5893" ht="26.25" customHeight="1" x14ac:dyDescent="0.2"/>
    <row r="5894" ht="26.25" customHeight="1" x14ac:dyDescent="0.2"/>
    <row r="5895" ht="26.25" customHeight="1" x14ac:dyDescent="0.2"/>
    <row r="5896" ht="26.25" customHeight="1" x14ac:dyDescent="0.2"/>
    <row r="5897" ht="26.25" customHeight="1" x14ac:dyDescent="0.2"/>
    <row r="5898" ht="26.25" customHeight="1" x14ac:dyDescent="0.2"/>
    <row r="5899" ht="26.25" customHeight="1" x14ac:dyDescent="0.2"/>
    <row r="5900" ht="26.25" customHeight="1" x14ac:dyDescent="0.2"/>
    <row r="5901" ht="26.25" customHeight="1" x14ac:dyDescent="0.2"/>
    <row r="5902" ht="26.25" customHeight="1" x14ac:dyDescent="0.2"/>
    <row r="5903" ht="26.25" customHeight="1" x14ac:dyDescent="0.2"/>
    <row r="5904" ht="26.25" customHeight="1" x14ac:dyDescent="0.2"/>
    <row r="5905" ht="26.25" customHeight="1" x14ac:dyDescent="0.2"/>
    <row r="5906" ht="26.25" customHeight="1" x14ac:dyDescent="0.2"/>
    <row r="5907" ht="26.25" customHeight="1" x14ac:dyDescent="0.2"/>
    <row r="5908" ht="26.25" customHeight="1" x14ac:dyDescent="0.2"/>
    <row r="5909" ht="26.25" customHeight="1" x14ac:dyDescent="0.2"/>
    <row r="5910" ht="26.25" customHeight="1" x14ac:dyDescent="0.2"/>
    <row r="5911" ht="26.25" customHeight="1" x14ac:dyDescent="0.2"/>
    <row r="5912" ht="26.25" customHeight="1" x14ac:dyDescent="0.2"/>
    <row r="5913" ht="26.25" customHeight="1" x14ac:dyDescent="0.2"/>
    <row r="5914" ht="26.25" customHeight="1" x14ac:dyDescent="0.2"/>
    <row r="5915" ht="26.25" customHeight="1" x14ac:dyDescent="0.2"/>
    <row r="5916" ht="26.25" customHeight="1" x14ac:dyDescent="0.2"/>
    <row r="5917" ht="26.25" customHeight="1" x14ac:dyDescent="0.2"/>
    <row r="5918" ht="26.25" customHeight="1" x14ac:dyDescent="0.2"/>
    <row r="5919" ht="26.25" customHeight="1" x14ac:dyDescent="0.2"/>
    <row r="5920" ht="26.25" customHeight="1" x14ac:dyDescent="0.2"/>
    <row r="5921" ht="26.25" customHeight="1" x14ac:dyDescent="0.2"/>
    <row r="5922" ht="26.25" customHeight="1" x14ac:dyDescent="0.2"/>
    <row r="5923" ht="26.25" customHeight="1" x14ac:dyDescent="0.2"/>
    <row r="5924" ht="26.25" customHeight="1" x14ac:dyDescent="0.2"/>
    <row r="5925" ht="26.25" customHeight="1" x14ac:dyDescent="0.2"/>
    <row r="5926" ht="26.25" customHeight="1" x14ac:dyDescent="0.2"/>
    <row r="5927" ht="26.25" customHeight="1" x14ac:dyDescent="0.2"/>
    <row r="5928" ht="26.25" customHeight="1" x14ac:dyDescent="0.2"/>
    <row r="5929" ht="26.25" customHeight="1" x14ac:dyDescent="0.2"/>
    <row r="5930" ht="26.25" customHeight="1" x14ac:dyDescent="0.2"/>
    <row r="5931" ht="26.25" customHeight="1" x14ac:dyDescent="0.2"/>
    <row r="5932" ht="26.25" customHeight="1" x14ac:dyDescent="0.2"/>
    <row r="5933" ht="26.25" customHeight="1" x14ac:dyDescent="0.2"/>
    <row r="5934" ht="26.25" customHeight="1" x14ac:dyDescent="0.2"/>
    <row r="5935" ht="26.25" customHeight="1" x14ac:dyDescent="0.2"/>
    <row r="5936" ht="26.25" customHeight="1" x14ac:dyDescent="0.2"/>
    <row r="5937" ht="26.25" customHeight="1" x14ac:dyDescent="0.2"/>
    <row r="5938" ht="26.25" customHeight="1" x14ac:dyDescent="0.2"/>
    <row r="5939" ht="26.25" customHeight="1" x14ac:dyDescent="0.2"/>
    <row r="5940" ht="26.25" customHeight="1" x14ac:dyDescent="0.2"/>
    <row r="5941" ht="26.25" customHeight="1" x14ac:dyDescent="0.2"/>
    <row r="5942" ht="26.25" customHeight="1" x14ac:dyDescent="0.2"/>
    <row r="5943" ht="26.25" customHeight="1" x14ac:dyDescent="0.2"/>
    <row r="5944" ht="26.25" customHeight="1" x14ac:dyDescent="0.2"/>
    <row r="5945" ht="26.25" customHeight="1" x14ac:dyDescent="0.2"/>
    <row r="5946" ht="26.25" customHeight="1" x14ac:dyDescent="0.2"/>
    <row r="5947" ht="26.25" customHeight="1" x14ac:dyDescent="0.2"/>
    <row r="5948" ht="26.25" customHeight="1" x14ac:dyDescent="0.2"/>
    <row r="5949" ht="26.25" customHeight="1" x14ac:dyDescent="0.2"/>
    <row r="5950" ht="26.25" customHeight="1" x14ac:dyDescent="0.2"/>
    <row r="5951" ht="26.25" customHeight="1" x14ac:dyDescent="0.2"/>
    <row r="5952" ht="26.25" customHeight="1" x14ac:dyDescent="0.2"/>
    <row r="5953" ht="26.25" customHeight="1" x14ac:dyDescent="0.2"/>
    <row r="5954" ht="26.25" customHeight="1" x14ac:dyDescent="0.2"/>
    <row r="5955" ht="26.25" customHeight="1" x14ac:dyDescent="0.2"/>
    <row r="5956" ht="26.25" customHeight="1" x14ac:dyDescent="0.2"/>
    <row r="5957" ht="26.25" customHeight="1" x14ac:dyDescent="0.2"/>
    <row r="5958" ht="26.25" customHeight="1" x14ac:dyDescent="0.2"/>
    <row r="5959" ht="26.25" customHeight="1" x14ac:dyDescent="0.2"/>
    <row r="5960" ht="26.25" customHeight="1" x14ac:dyDescent="0.2"/>
    <row r="5961" ht="26.25" customHeight="1" x14ac:dyDescent="0.2"/>
    <row r="5962" ht="26.25" customHeight="1" x14ac:dyDescent="0.2"/>
    <row r="5963" ht="26.25" customHeight="1" x14ac:dyDescent="0.2"/>
    <row r="5964" ht="26.25" customHeight="1" x14ac:dyDescent="0.2"/>
    <row r="5965" ht="26.25" customHeight="1" x14ac:dyDescent="0.2"/>
    <row r="5966" ht="26.25" customHeight="1" x14ac:dyDescent="0.2"/>
    <row r="5967" ht="26.25" customHeight="1" x14ac:dyDescent="0.2"/>
    <row r="5968" ht="26.25" customHeight="1" x14ac:dyDescent="0.2"/>
    <row r="5969" ht="26.25" customHeight="1" x14ac:dyDescent="0.2"/>
    <row r="5970" ht="26.25" customHeight="1" x14ac:dyDescent="0.2"/>
    <row r="5971" ht="26.25" customHeight="1" x14ac:dyDescent="0.2"/>
    <row r="5972" ht="26.25" customHeight="1" x14ac:dyDescent="0.2"/>
    <row r="5973" ht="26.25" customHeight="1" x14ac:dyDescent="0.2"/>
    <row r="5974" ht="26.25" customHeight="1" x14ac:dyDescent="0.2"/>
    <row r="5975" ht="26.25" customHeight="1" x14ac:dyDescent="0.2"/>
    <row r="5976" ht="26.25" customHeight="1" x14ac:dyDescent="0.2"/>
    <row r="5977" ht="26.25" customHeight="1" x14ac:dyDescent="0.2"/>
    <row r="5978" ht="26.25" customHeight="1" x14ac:dyDescent="0.2"/>
    <row r="5979" ht="26.25" customHeight="1" x14ac:dyDescent="0.2"/>
    <row r="5980" ht="26.25" customHeight="1" x14ac:dyDescent="0.2"/>
    <row r="5981" ht="26.25" customHeight="1" x14ac:dyDescent="0.2"/>
    <row r="5982" ht="26.25" customHeight="1" x14ac:dyDescent="0.2"/>
    <row r="5983" ht="26.25" customHeight="1" x14ac:dyDescent="0.2"/>
    <row r="5984" ht="26.25" customHeight="1" x14ac:dyDescent="0.2"/>
    <row r="5985" ht="26.25" customHeight="1" x14ac:dyDescent="0.2"/>
    <row r="5986" ht="26.25" customHeight="1" x14ac:dyDescent="0.2"/>
    <row r="5987" ht="26.25" customHeight="1" x14ac:dyDescent="0.2"/>
    <row r="5988" ht="26.25" customHeight="1" x14ac:dyDescent="0.2"/>
    <row r="5989" ht="26.25" customHeight="1" x14ac:dyDescent="0.2"/>
    <row r="5990" ht="26.25" customHeight="1" x14ac:dyDescent="0.2"/>
    <row r="5991" ht="26.25" customHeight="1" x14ac:dyDescent="0.2"/>
    <row r="5992" ht="26.25" customHeight="1" x14ac:dyDescent="0.2"/>
    <row r="5993" ht="26.25" customHeight="1" x14ac:dyDescent="0.2"/>
    <row r="5994" ht="26.25" customHeight="1" x14ac:dyDescent="0.2"/>
    <row r="5995" ht="26.25" customHeight="1" x14ac:dyDescent="0.2"/>
    <row r="5996" ht="26.25" customHeight="1" x14ac:dyDescent="0.2"/>
    <row r="5997" ht="26.25" customHeight="1" x14ac:dyDescent="0.2"/>
    <row r="5998" ht="26.25" customHeight="1" x14ac:dyDescent="0.2"/>
    <row r="5999" ht="26.25" customHeight="1" x14ac:dyDescent="0.2"/>
    <row r="6000" ht="26.25" customHeight="1" x14ac:dyDescent="0.2"/>
    <row r="6001" ht="26.25" customHeight="1" x14ac:dyDescent="0.2"/>
    <row r="6002" ht="26.25" customHeight="1" x14ac:dyDescent="0.2"/>
    <row r="6003" ht="26.25" customHeight="1" x14ac:dyDescent="0.2"/>
    <row r="6004" ht="26.25" customHeight="1" x14ac:dyDescent="0.2"/>
    <row r="6005" ht="26.25" customHeight="1" x14ac:dyDescent="0.2"/>
    <row r="6006" ht="26.25" customHeight="1" x14ac:dyDescent="0.2"/>
    <row r="6007" ht="26.25" customHeight="1" x14ac:dyDescent="0.2"/>
    <row r="6008" ht="26.25" customHeight="1" x14ac:dyDescent="0.2"/>
    <row r="6009" ht="26.25" customHeight="1" x14ac:dyDescent="0.2"/>
    <row r="6010" ht="26.25" customHeight="1" x14ac:dyDescent="0.2"/>
    <row r="6011" ht="26.25" customHeight="1" x14ac:dyDescent="0.2"/>
    <row r="6012" ht="26.25" customHeight="1" x14ac:dyDescent="0.2"/>
    <row r="6013" ht="26.25" customHeight="1" x14ac:dyDescent="0.2"/>
    <row r="6014" ht="26.25" customHeight="1" x14ac:dyDescent="0.2"/>
    <row r="6015" ht="26.25" customHeight="1" x14ac:dyDescent="0.2"/>
    <row r="6016" ht="26.25" customHeight="1" x14ac:dyDescent="0.2"/>
    <row r="6017" ht="26.25" customHeight="1" x14ac:dyDescent="0.2"/>
    <row r="6018" ht="26.25" customHeight="1" x14ac:dyDescent="0.2"/>
    <row r="6019" ht="26.25" customHeight="1" x14ac:dyDescent="0.2"/>
    <row r="6020" ht="26.25" customHeight="1" x14ac:dyDescent="0.2"/>
    <row r="6021" ht="26.25" customHeight="1" x14ac:dyDescent="0.2"/>
    <row r="6022" ht="26.25" customHeight="1" x14ac:dyDescent="0.2"/>
    <row r="6023" ht="26.25" customHeight="1" x14ac:dyDescent="0.2"/>
    <row r="6024" ht="26.25" customHeight="1" x14ac:dyDescent="0.2"/>
    <row r="6025" ht="26.25" customHeight="1" x14ac:dyDescent="0.2"/>
    <row r="6026" ht="26.25" customHeight="1" x14ac:dyDescent="0.2"/>
    <row r="6027" ht="26.25" customHeight="1" x14ac:dyDescent="0.2"/>
    <row r="6028" ht="26.25" customHeight="1" x14ac:dyDescent="0.2"/>
    <row r="6029" ht="26.25" customHeight="1" x14ac:dyDescent="0.2"/>
    <row r="6030" ht="26.25" customHeight="1" x14ac:dyDescent="0.2"/>
    <row r="6031" ht="26.25" customHeight="1" x14ac:dyDescent="0.2"/>
    <row r="6032" ht="26.25" customHeight="1" x14ac:dyDescent="0.2"/>
    <row r="6033" ht="26.25" customHeight="1" x14ac:dyDescent="0.2"/>
    <row r="6034" ht="26.25" customHeight="1" x14ac:dyDescent="0.2"/>
    <row r="6035" ht="26.25" customHeight="1" x14ac:dyDescent="0.2"/>
    <row r="6036" ht="26.25" customHeight="1" x14ac:dyDescent="0.2"/>
    <row r="6037" ht="26.25" customHeight="1" x14ac:dyDescent="0.2"/>
    <row r="6038" ht="26.25" customHeight="1" x14ac:dyDescent="0.2"/>
    <row r="6039" ht="26.25" customHeight="1" x14ac:dyDescent="0.2"/>
    <row r="6040" ht="26.25" customHeight="1" x14ac:dyDescent="0.2"/>
    <row r="6041" ht="26.25" customHeight="1" x14ac:dyDescent="0.2"/>
    <row r="6042" ht="26.25" customHeight="1" x14ac:dyDescent="0.2"/>
    <row r="6043" ht="26.25" customHeight="1" x14ac:dyDescent="0.2"/>
    <row r="6044" ht="26.25" customHeight="1" x14ac:dyDescent="0.2"/>
    <row r="6045" ht="26.25" customHeight="1" x14ac:dyDescent="0.2"/>
    <row r="6046" ht="26.25" customHeight="1" x14ac:dyDescent="0.2"/>
    <row r="6047" ht="26.25" customHeight="1" x14ac:dyDescent="0.2"/>
    <row r="6048" ht="26.25" customHeight="1" x14ac:dyDescent="0.2"/>
    <row r="6049" ht="26.25" customHeight="1" x14ac:dyDescent="0.2"/>
    <row r="6050" ht="26.25" customHeight="1" x14ac:dyDescent="0.2"/>
    <row r="6051" ht="26.25" customHeight="1" x14ac:dyDescent="0.2"/>
    <row r="6052" ht="26.25" customHeight="1" x14ac:dyDescent="0.2"/>
    <row r="6053" ht="26.25" customHeight="1" x14ac:dyDescent="0.2"/>
    <row r="6054" ht="26.25" customHeight="1" x14ac:dyDescent="0.2"/>
    <row r="6055" ht="26.25" customHeight="1" x14ac:dyDescent="0.2"/>
    <row r="6056" ht="26.25" customHeight="1" x14ac:dyDescent="0.2"/>
    <row r="6057" ht="26.25" customHeight="1" x14ac:dyDescent="0.2"/>
    <row r="6058" ht="26.25" customHeight="1" x14ac:dyDescent="0.2"/>
    <row r="6059" ht="26.25" customHeight="1" x14ac:dyDescent="0.2"/>
    <row r="6060" ht="26.25" customHeight="1" x14ac:dyDescent="0.2"/>
    <row r="6061" ht="26.25" customHeight="1" x14ac:dyDescent="0.2"/>
    <row r="6062" ht="26.25" customHeight="1" x14ac:dyDescent="0.2"/>
    <row r="6063" ht="26.25" customHeight="1" x14ac:dyDescent="0.2"/>
    <row r="6064" ht="26.25" customHeight="1" x14ac:dyDescent="0.2"/>
    <row r="6065" ht="26.25" customHeight="1" x14ac:dyDescent="0.2"/>
    <row r="6066" ht="26.25" customHeight="1" x14ac:dyDescent="0.2"/>
    <row r="6067" ht="26.25" customHeight="1" x14ac:dyDescent="0.2"/>
    <row r="6068" ht="26.25" customHeight="1" x14ac:dyDescent="0.2"/>
    <row r="6069" ht="26.25" customHeight="1" x14ac:dyDescent="0.2"/>
    <row r="6070" ht="26.25" customHeight="1" x14ac:dyDescent="0.2"/>
    <row r="6071" ht="26.25" customHeight="1" x14ac:dyDescent="0.2"/>
    <row r="6072" ht="26.25" customHeight="1" x14ac:dyDescent="0.2"/>
    <row r="6073" ht="26.25" customHeight="1" x14ac:dyDescent="0.2"/>
    <row r="6074" ht="26.25" customHeight="1" x14ac:dyDescent="0.2"/>
    <row r="6075" ht="26.25" customHeight="1" x14ac:dyDescent="0.2"/>
    <row r="6076" ht="26.25" customHeight="1" x14ac:dyDescent="0.2"/>
    <row r="6077" ht="26.25" customHeight="1" x14ac:dyDescent="0.2"/>
    <row r="6078" ht="26.25" customHeight="1" x14ac:dyDescent="0.2"/>
    <row r="6079" ht="26.25" customHeight="1" x14ac:dyDescent="0.2"/>
    <row r="6080" ht="26.25" customHeight="1" x14ac:dyDescent="0.2"/>
    <row r="6081" ht="26.25" customHeight="1" x14ac:dyDescent="0.2"/>
    <row r="6082" ht="26.25" customHeight="1" x14ac:dyDescent="0.2"/>
    <row r="6083" ht="26.25" customHeight="1" x14ac:dyDescent="0.2"/>
    <row r="6084" ht="26.25" customHeight="1" x14ac:dyDescent="0.2"/>
    <row r="6085" ht="26.25" customHeight="1" x14ac:dyDescent="0.2"/>
    <row r="6086" ht="26.25" customHeight="1" x14ac:dyDescent="0.2"/>
    <row r="6087" ht="26.25" customHeight="1" x14ac:dyDescent="0.2"/>
    <row r="6088" ht="26.25" customHeight="1" x14ac:dyDescent="0.2"/>
    <row r="6089" ht="26.25" customHeight="1" x14ac:dyDescent="0.2"/>
    <row r="6090" ht="26.25" customHeight="1" x14ac:dyDescent="0.2"/>
    <row r="6091" ht="26.25" customHeight="1" x14ac:dyDescent="0.2"/>
    <row r="6092" ht="26.25" customHeight="1" x14ac:dyDescent="0.2"/>
    <row r="6093" ht="26.25" customHeight="1" x14ac:dyDescent="0.2"/>
    <row r="6094" ht="26.25" customHeight="1" x14ac:dyDescent="0.2"/>
    <row r="6095" ht="26.25" customHeight="1" x14ac:dyDescent="0.2"/>
    <row r="6096" ht="26.25" customHeight="1" x14ac:dyDescent="0.2"/>
    <row r="6097" ht="26.25" customHeight="1" x14ac:dyDescent="0.2"/>
    <row r="6098" ht="26.25" customHeight="1" x14ac:dyDescent="0.2"/>
    <row r="6099" ht="26.25" customHeight="1" x14ac:dyDescent="0.2"/>
    <row r="6100" ht="26.25" customHeight="1" x14ac:dyDescent="0.2"/>
    <row r="6101" ht="26.25" customHeight="1" x14ac:dyDescent="0.2"/>
    <row r="6102" ht="26.25" customHeight="1" x14ac:dyDescent="0.2"/>
    <row r="6103" ht="26.25" customHeight="1" x14ac:dyDescent="0.2"/>
    <row r="6104" ht="26.25" customHeight="1" x14ac:dyDescent="0.2"/>
    <row r="6105" ht="26.25" customHeight="1" x14ac:dyDescent="0.2"/>
    <row r="6106" ht="26.25" customHeight="1" x14ac:dyDescent="0.2"/>
    <row r="6107" ht="26.25" customHeight="1" x14ac:dyDescent="0.2"/>
    <row r="6108" ht="26.25" customHeight="1" x14ac:dyDescent="0.2"/>
    <row r="6109" ht="26.25" customHeight="1" x14ac:dyDescent="0.2"/>
    <row r="6110" ht="26.25" customHeight="1" x14ac:dyDescent="0.2"/>
    <row r="6111" ht="26.25" customHeight="1" x14ac:dyDescent="0.2"/>
    <row r="6112" ht="26.25" customHeight="1" x14ac:dyDescent="0.2"/>
    <row r="6113" ht="26.25" customHeight="1" x14ac:dyDescent="0.2"/>
    <row r="6114" ht="26.25" customHeight="1" x14ac:dyDescent="0.2"/>
    <row r="6115" ht="26.25" customHeight="1" x14ac:dyDescent="0.2"/>
    <row r="6116" ht="26.25" customHeight="1" x14ac:dyDescent="0.2"/>
    <row r="6117" ht="26.25" customHeight="1" x14ac:dyDescent="0.2"/>
    <row r="6118" ht="26.25" customHeight="1" x14ac:dyDescent="0.2"/>
    <row r="6119" ht="26.25" customHeight="1" x14ac:dyDescent="0.2"/>
    <row r="6120" ht="26.25" customHeight="1" x14ac:dyDescent="0.2"/>
    <row r="6121" ht="26.25" customHeight="1" x14ac:dyDescent="0.2"/>
    <row r="6122" ht="26.25" customHeight="1" x14ac:dyDescent="0.2"/>
    <row r="6123" ht="26.25" customHeight="1" x14ac:dyDescent="0.2"/>
    <row r="6124" ht="26.25" customHeight="1" x14ac:dyDescent="0.2"/>
    <row r="6125" ht="26.25" customHeight="1" x14ac:dyDescent="0.2"/>
    <row r="6126" ht="26.25" customHeight="1" x14ac:dyDescent="0.2"/>
    <row r="6127" ht="26.25" customHeight="1" x14ac:dyDescent="0.2"/>
    <row r="6128" ht="26.25" customHeight="1" x14ac:dyDescent="0.2"/>
    <row r="6129" ht="26.25" customHeight="1" x14ac:dyDescent="0.2"/>
    <row r="6130" ht="26.25" customHeight="1" x14ac:dyDescent="0.2"/>
    <row r="6131" ht="26.25" customHeight="1" x14ac:dyDescent="0.2"/>
    <row r="6132" ht="26.25" customHeight="1" x14ac:dyDescent="0.2"/>
    <row r="6133" ht="26.25" customHeight="1" x14ac:dyDescent="0.2"/>
    <row r="6134" ht="26.25" customHeight="1" x14ac:dyDescent="0.2"/>
    <row r="6135" ht="26.25" customHeight="1" x14ac:dyDescent="0.2"/>
    <row r="6136" ht="26.25" customHeight="1" x14ac:dyDescent="0.2"/>
    <row r="6137" ht="26.25" customHeight="1" x14ac:dyDescent="0.2"/>
    <row r="6138" ht="26.25" customHeight="1" x14ac:dyDescent="0.2"/>
    <row r="6139" ht="26.25" customHeight="1" x14ac:dyDescent="0.2"/>
    <row r="6140" ht="26.25" customHeight="1" x14ac:dyDescent="0.2"/>
    <row r="6141" ht="26.25" customHeight="1" x14ac:dyDescent="0.2"/>
    <row r="6142" ht="26.25" customHeight="1" x14ac:dyDescent="0.2"/>
    <row r="6143" ht="26.25" customHeight="1" x14ac:dyDescent="0.2"/>
    <row r="6144" ht="26.25" customHeight="1" x14ac:dyDescent="0.2"/>
    <row r="6145" ht="26.25" customHeight="1" x14ac:dyDescent="0.2"/>
    <row r="6146" ht="26.25" customHeight="1" x14ac:dyDescent="0.2"/>
    <row r="6147" ht="26.25" customHeight="1" x14ac:dyDescent="0.2"/>
    <row r="6148" ht="26.25" customHeight="1" x14ac:dyDescent="0.2"/>
    <row r="6149" ht="26.25" customHeight="1" x14ac:dyDescent="0.2"/>
    <row r="6150" ht="26.25" customHeight="1" x14ac:dyDescent="0.2"/>
    <row r="6151" ht="26.25" customHeight="1" x14ac:dyDescent="0.2"/>
    <row r="6152" ht="26.25" customHeight="1" x14ac:dyDescent="0.2"/>
    <row r="6153" ht="26.25" customHeight="1" x14ac:dyDescent="0.2"/>
    <row r="6154" ht="26.25" customHeight="1" x14ac:dyDescent="0.2"/>
    <row r="6155" ht="26.25" customHeight="1" x14ac:dyDescent="0.2"/>
    <row r="6156" ht="26.25" customHeight="1" x14ac:dyDescent="0.2"/>
    <row r="6157" ht="26.25" customHeight="1" x14ac:dyDescent="0.2"/>
    <row r="6158" ht="26.25" customHeight="1" x14ac:dyDescent="0.2"/>
    <row r="6159" ht="26.25" customHeight="1" x14ac:dyDescent="0.2"/>
    <row r="6160" ht="26.25" customHeight="1" x14ac:dyDescent="0.2"/>
    <row r="6161" ht="26.25" customHeight="1" x14ac:dyDescent="0.2"/>
    <row r="6162" ht="26.25" customHeight="1" x14ac:dyDescent="0.2"/>
    <row r="6163" ht="26.25" customHeight="1" x14ac:dyDescent="0.2"/>
    <row r="6164" ht="26.25" customHeight="1" x14ac:dyDescent="0.2"/>
    <row r="6165" ht="26.25" customHeight="1" x14ac:dyDescent="0.2"/>
    <row r="6166" ht="26.25" customHeight="1" x14ac:dyDescent="0.2"/>
    <row r="6167" ht="26.25" customHeight="1" x14ac:dyDescent="0.2"/>
    <row r="6168" ht="26.25" customHeight="1" x14ac:dyDescent="0.2"/>
    <row r="6169" ht="26.25" customHeight="1" x14ac:dyDescent="0.2"/>
    <row r="6170" ht="26.25" customHeight="1" x14ac:dyDescent="0.2"/>
    <row r="6171" ht="26.25" customHeight="1" x14ac:dyDescent="0.2"/>
    <row r="6172" ht="26.25" customHeight="1" x14ac:dyDescent="0.2"/>
    <row r="6173" ht="26.25" customHeight="1" x14ac:dyDescent="0.2"/>
    <row r="6174" ht="26.25" customHeight="1" x14ac:dyDescent="0.2"/>
    <row r="6175" ht="26.25" customHeight="1" x14ac:dyDescent="0.2"/>
    <row r="6176" ht="26.25" customHeight="1" x14ac:dyDescent="0.2"/>
    <row r="6177" ht="26.25" customHeight="1" x14ac:dyDescent="0.2"/>
    <row r="6178" ht="26.25" customHeight="1" x14ac:dyDescent="0.2"/>
    <row r="6179" ht="26.25" customHeight="1" x14ac:dyDescent="0.2"/>
    <row r="6180" ht="26.25" customHeight="1" x14ac:dyDescent="0.2"/>
    <row r="6181" ht="26.25" customHeight="1" x14ac:dyDescent="0.2"/>
    <row r="6182" ht="26.25" customHeight="1" x14ac:dyDescent="0.2"/>
    <row r="6183" ht="26.25" customHeight="1" x14ac:dyDescent="0.2"/>
    <row r="6184" ht="26.25" customHeight="1" x14ac:dyDescent="0.2"/>
    <row r="6185" ht="26.25" customHeight="1" x14ac:dyDescent="0.2"/>
    <row r="6186" ht="26.25" customHeight="1" x14ac:dyDescent="0.2"/>
    <row r="6187" ht="26.25" customHeight="1" x14ac:dyDescent="0.2"/>
    <row r="6188" ht="26.25" customHeight="1" x14ac:dyDescent="0.2"/>
    <row r="6189" ht="26.25" customHeight="1" x14ac:dyDescent="0.2"/>
    <row r="6190" ht="26.25" customHeight="1" x14ac:dyDescent="0.2"/>
    <row r="6191" ht="26.25" customHeight="1" x14ac:dyDescent="0.2"/>
    <row r="6192" ht="26.25" customHeight="1" x14ac:dyDescent="0.2"/>
    <row r="6193" ht="26.25" customHeight="1" x14ac:dyDescent="0.2"/>
    <row r="6194" ht="26.25" customHeight="1" x14ac:dyDescent="0.2"/>
    <row r="6195" ht="26.25" customHeight="1" x14ac:dyDescent="0.2"/>
    <row r="6196" ht="26.25" customHeight="1" x14ac:dyDescent="0.2"/>
    <row r="6197" ht="26.25" customHeight="1" x14ac:dyDescent="0.2"/>
    <row r="6198" ht="26.25" customHeight="1" x14ac:dyDescent="0.2"/>
    <row r="6199" ht="26.25" customHeight="1" x14ac:dyDescent="0.2"/>
    <row r="6200" ht="26.25" customHeight="1" x14ac:dyDescent="0.2"/>
    <row r="6201" ht="26.25" customHeight="1" x14ac:dyDescent="0.2"/>
    <row r="6202" ht="26.25" customHeight="1" x14ac:dyDescent="0.2"/>
    <row r="6203" ht="26.25" customHeight="1" x14ac:dyDescent="0.2"/>
    <row r="6204" ht="26.25" customHeight="1" x14ac:dyDescent="0.2"/>
    <row r="6205" ht="26.25" customHeight="1" x14ac:dyDescent="0.2"/>
    <row r="6206" ht="26.25" customHeight="1" x14ac:dyDescent="0.2"/>
    <row r="6207" ht="26.25" customHeight="1" x14ac:dyDescent="0.2"/>
    <row r="6208" ht="26.25" customHeight="1" x14ac:dyDescent="0.2"/>
    <row r="6209" ht="26.25" customHeight="1" x14ac:dyDescent="0.2"/>
    <row r="6210" ht="26.25" customHeight="1" x14ac:dyDescent="0.2"/>
    <row r="6211" ht="26.25" customHeight="1" x14ac:dyDescent="0.2"/>
    <row r="6212" ht="26.25" customHeight="1" x14ac:dyDescent="0.2"/>
    <row r="6213" ht="26.25" customHeight="1" x14ac:dyDescent="0.2"/>
    <row r="6214" ht="26.25" customHeight="1" x14ac:dyDescent="0.2"/>
    <row r="6215" ht="26.25" customHeight="1" x14ac:dyDescent="0.2"/>
    <row r="6216" ht="26.25" customHeight="1" x14ac:dyDescent="0.2"/>
    <row r="6217" ht="26.25" customHeight="1" x14ac:dyDescent="0.2"/>
    <row r="6218" ht="26.25" customHeight="1" x14ac:dyDescent="0.2"/>
    <row r="6219" ht="26.25" customHeight="1" x14ac:dyDescent="0.2"/>
    <row r="6220" ht="26.25" customHeight="1" x14ac:dyDescent="0.2"/>
    <row r="6221" ht="26.25" customHeight="1" x14ac:dyDescent="0.2"/>
    <row r="6222" ht="26.25" customHeight="1" x14ac:dyDescent="0.2"/>
    <row r="6223" ht="26.25" customHeight="1" x14ac:dyDescent="0.2"/>
    <row r="6224" ht="26.25" customHeight="1" x14ac:dyDescent="0.2"/>
    <row r="6225" ht="26.25" customHeight="1" x14ac:dyDescent="0.2"/>
    <row r="6226" ht="26.25" customHeight="1" x14ac:dyDescent="0.2"/>
    <row r="6227" ht="26.25" customHeight="1" x14ac:dyDescent="0.2"/>
    <row r="6228" ht="26.25" customHeight="1" x14ac:dyDescent="0.2"/>
    <row r="6229" ht="26.25" customHeight="1" x14ac:dyDescent="0.2"/>
    <row r="6230" ht="26.25" customHeight="1" x14ac:dyDescent="0.2"/>
    <row r="6231" ht="26.25" customHeight="1" x14ac:dyDescent="0.2"/>
    <row r="6232" ht="26.25" customHeight="1" x14ac:dyDescent="0.2"/>
    <row r="6233" ht="26.25" customHeight="1" x14ac:dyDescent="0.2"/>
    <row r="6234" ht="26.25" customHeight="1" x14ac:dyDescent="0.2"/>
    <row r="6235" ht="26.25" customHeight="1" x14ac:dyDescent="0.2"/>
    <row r="6236" ht="26.25" customHeight="1" x14ac:dyDescent="0.2"/>
    <row r="6237" ht="26.25" customHeight="1" x14ac:dyDescent="0.2"/>
    <row r="6238" ht="26.25" customHeight="1" x14ac:dyDescent="0.2"/>
    <row r="6239" ht="26.25" customHeight="1" x14ac:dyDescent="0.2"/>
    <row r="6240" ht="26.25" customHeight="1" x14ac:dyDescent="0.2"/>
    <row r="6241" ht="26.25" customHeight="1" x14ac:dyDescent="0.2"/>
    <row r="6242" ht="26.25" customHeight="1" x14ac:dyDescent="0.2"/>
    <row r="6243" ht="26.25" customHeight="1" x14ac:dyDescent="0.2"/>
    <row r="6244" ht="26.25" customHeight="1" x14ac:dyDescent="0.2"/>
    <row r="6245" ht="26.25" customHeight="1" x14ac:dyDescent="0.2"/>
    <row r="6246" ht="26.25" customHeight="1" x14ac:dyDescent="0.2"/>
    <row r="6247" ht="26.25" customHeight="1" x14ac:dyDescent="0.2"/>
    <row r="6248" ht="26.25" customHeight="1" x14ac:dyDescent="0.2"/>
    <row r="6249" ht="26.25" customHeight="1" x14ac:dyDescent="0.2"/>
    <row r="6250" ht="26.25" customHeight="1" x14ac:dyDescent="0.2"/>
    <row r="6251" ht="26.25" customHeight="1" x14ac:dyDescent="0.2"/>
    <row r="6252" ht="26.25" customHeight="1" x14ac:dyDescent="0.2"/>
    <row r="6253" ht="26.25" customHeight="1" x14ac:dyDescent="0.2"/>
    <row r="6254" ht="26.25" customHeight="1" x14ac:dyDescent="0.2"/>
    <row r="6255" ht="26.25" customHeight="1" x14ac:dyDescent="0.2"/>
    <row r="6256" ht="26.25" customHeight="1" x14ac:dyDescent="0.2"/>
    <row r="6257" ht="26.25" customHeight="1" x14ac:dyDescent="0.2"/>
    <row r="6258" ht="26.25" customHeight="1" x14ac:dyDescent="0.2"/>
    <row r="6259" ht="26.25" customHeight="1" x14ac:dyDescent="0.2"/>
    <row r="6260" ht="26.25" customHeight="1" x14ac:dyDescent="0.2"/>
    <row r="6261" ht="26.25" customHeight="1" x14ac:dyDescent="0.2"/>
    <row r="6262" ht="26.25" customHeight="1" x14ac:dyDescent="0.2"/>
    <row r="6263" ht="26.25" customHeight="1" x14ac:dyDescent="0.2"/>
    <row r="6264" ht="26.25" customHeight="1" x14ac:dyDescent="0.2"/>
    <row r="6265" ht="26.25" customHeight="1" x14ac:dyDescent="0.2"/>
    <row r="6266" ht="26.25" customHeight="1" x14ac:dyDescent="0.2"/>
    <row r="6267" ht="26.25" customHeight="1" x14ac:dyDescent="0.2"/>
    <row r="6268" ht="26.25" customHeight="1" x14ac:dyDescent="0.2"/>
    <row r="6269" ht="26.25" customHeight="1" x14ac:dyDescent="0.2"/>
    <row r="6270" ht="26.25" customHeight="1" x14ac:dyDescent="0.2"/>
    <row r="6271" ht="26.25" customHeight="1" x14ac:dyDescent="0.2"/>
    <row r="6272" ht="26.25" customHeight="1" x14ac:dyDescent="0.2"/>
    <row r="6273" ht="26.25" customHeight="1" x14ac:dyDescent="0.2"/>
    <row r="6274" ht="26.25" customHeight="1" x14ac:dyDescent="0.2"/>
    <row r="6275" ht="26.25" customHeight="1" x14ac:dyDescent="0.2"/>
    <row r="6276" ht="26.25" customHeight="1" x14ac:dyDescent="0.2"/>
    <row r="6277" ht="26.25" customHeight="1" x14ac:dyDescent="0.2"/>
    <row r="6278" ht="26.25" customHeight="1" x14ac:dyDescent="0.2"/>
    <row r="6279" ht="26.25" customHeight="1" x14ac:dyDescent="0.2"/>
    <row r="6280" ht="26.25" customHeight="1" x14ac:dyDescent="0.2"/>
    <row r="6281" ht="26.25" customHeight="1" x14ac:dyDescent="0.2"/>
    <row r="6282" ht="26.25" customHeight="1" x14ac:dyDescent="0.2"/>
    <row r="6283" ht="26.25" customHeight="1" x14ac:dyDescent="0.2"/>
    <row r="6284" ht="26.25" customHeight="1" x14ac:dyDescent="0.2"/>
    <row r="6285" ht="26.25" customHeight="1" x14ac:dyDescent="0.2"/>
    <row r="6286" ht="26.25" customHeight="1" x14ac:dyDescent="0.2"/>
    <row r="6287" ht="26.25" customHeight="1" x14ac:dyDescent="0.2"/>
    <row r="6288" ht="26.25" customHeight="1" x14ac:dyDescent="0.2"/>
    <row r="6289" ht="26.25" customHeight="1" x14ac:dyDescent="0.2"/>
    <row r="6290" ht="26.25" customHeight="1" x14ac:dyDescent="0.2"/>
    <row r="6291" ht="26.25" customHeight="1" x14ac:dyDescent="0.2"/>
    <row r="6292" ht="26.25" customHeight="1" x14ac:dyDescent="0.2"/>
    <row r="6293" ht="26.25" customHeight="1" x14ac:dyDescent="0.2"/>
    <row r="6294" ht="26.25" customHeight="1" x14ac:dyDescent="0.2"/>
    <row r="6295" ht="26.25" customHeight="1" x14ac:dyDescent="0.2"/>
    <row r="6296" ht="26.25" customHeight="1" x14ac:dyDescent="0.2"/>
    <row r="6297" ht="26.25" customHeight="1" x14ac:dyDescent="0.2"/>
    <row r="6298" ht="26.25" customHeight="1" x14ac:dyDescent="0.2"/>
    <row r="6299" ht="26.25" customHeight="1" x14ac:dyDescent="0.2"/>
    <row r="6300" ht="26.25" customHeight="1" x14ac:dyDescent="0.2"/>
    <row r="6301" ht="26.25" customHeight="1" x14ac:dyDescent="0.2"/>
    <row r="6302" ht="26.25" customHeight="1" x14ac:dyDescent="0.2"/>
    <row r="6303" ht="26.25" customHeight="1" x14ac:dyDescent="0.2"/>
    <row r="6304" ht="26.25" customHeight="1" x14ac:dyDescent="0.2"/>
    <row r="6305" ht="26.25" customHeight="1" x14ac:dyDescent="0.2"/>
    <row r="6306" ht="26.25" customHeight="1" x14ac:dyDescent="0.2"/>
    <row r="6307" ht="26.25" customHeight="1" x14ac:dyDescent="0.2"/>
    <row r="6308" ht="26.25" customHeight="1" x14ac:dyDescent="0.2"/>
    <row r="6309" ht="26.25" customHeight="1" x14ac:dyDescent="0.2"/>
    <row r="6310" ht="26.25" customHeight="1" x14ac:dyDescent="0.2"/>
    <row r="6311" ht="26.25" customHeight="1" x14ac:dyDescent="0.2"/>
    <row r="6312" ht="26.25" customHeight="1" x14ac:dyDescent="0.2"/>
    <row r="6313" ht="26.25" customHeight="1" x14ac:dyDescent="0.2"/>
    <row r="6314" ht="26.25" customHeight="1" x14ac:dyDescent="0.2"/>
    <row r="6315" ht="26.25" customHeight="1" x14ac:dyDescent="0.2"/>
    <row r="6316" ht="26.25" customHeight="1" x14ac:dyDescent="0.2"/>
    <row r="6317" ht="26.25" customHeight="1" x14ac:dyDescent="0.2"/>
    <row r="6318" ht="26.25" customHeight="1" x14ac:dyDescent="0.2"/>
    <row r="6319" ht="26.25" customHeight="1" x14ac:dyDescent="0.2"/>
    <row r="6320" ht="26.25" customHeight="1" x14ac:dyDescent="0.2"/>
    <row r="6321" ht="26.25" customHeight="1" x14ac:dyDescent="0.2"/>
    <row r="6322" ht="26.25" customHeight="1" x14ac:dyDescent="0.2"/>
    <row r="6323" ht="26.25" customHeight="1" x14ac:dyDescent="0.2"/>
    <row r="6324" ht="26.25" customHeight="1" x14ac:dyDescent="0.2"/>
    <row r="6325" ht="26.25" customHeight="1" x14ac:dyDescent="0.2"/>
    <row r="6326" ht="26.25" customHeight="1" x14ac:dyDescent="0.2"/>
    <row r="6327" ht="26.25" customHeight="1" x14ac:dyDescent="0.2"/>
    <row r="6328" ht="26.25" customHeight="1" x14ac:dyDescent="0.2"/>
    <row r="6329" ht="26.25" customHeight="1" x14ac:dyDescent="0.2"/>
    <row r="6330" ht="26.25" customHeight="1" x14ac:dyDescent="0.2"/>
    <row r="6331" ht="26.25" customHeight="1" x14ac:dyDescent="0.2"/>
    <row r="6332" ht="26.25" customHeight="1" x14ac:dyDescent="0.2"/>
    <row r="6333" ht="26.25" customHeight="1" x14ac:dyDescent="0.2"/>
    <row r="6334" ht="26.25" customHeight="1" x14ac:dyDescent="0.2"/>
    <row r="6335" ht="26.25" customHeight="1" x14ac:dyDescent="0.2"/>
    <row r="6336" ht="26.25" customHeight="1" x14ac:dyDescent="0.2"/>
    <row r="6337" ht="26.25" customHeight="1" x14ac:dyDescent="0.2"/>
    <row r="6338" ht="26.25" customHeight="1" x14ac:dyDescent="0.2"/>
    <row r="6339" ht="26.25" customHeight="1" x14ac:dyDescent="0.2"/>
    <row r="6340" ht="26.25" customHeight="1" x14ac:dyDescent="0.2"/>
    <row r="6341" ht="26.25" customHeight="1" x14ac:dyDescent="0.2"/>
    <row r="6342" ht="26.25" customHeight="1" x14ac:dyDescent="0.2"/>
    <row r="6343" ht="26.25" customHeight="1" x14ac:dyDescent="0.2"/>
    <row r="6344" ht="26.25" customHeight="1" x14ac:dyDescent="0.2"/>
    <row r="6345" ht="26.25" customHeight="1" x14ac:dyDescent="0.2"/>
    <row r="6346" ht="26.25" customHeight="1" x14ac:dyDescent="0.2"/>
    <row r="6347" ht="26.25" customHeight="1" x14ac:dyDescent="0.2"/>
    <row r="6348" ht="26.25" customHeight="1" x14ac:dyDescent="0.2"/>
    <row r="6349" ht="26.25" customHeight="1" x14ac:dyDescent="0.2"/>
    <row r="6350" ht="26.25" customHeight="1" x14ac:dyDescent="0.2"/>
    <row r="6351" ht="26.25" customHeight="1" x14ac:dyDescent="0.2"/>
    <row r="6352" ht="26.25" customHeight="1" x14ac:dyDescent="0.2"/>
    <row r="6353" ht="26.25" customHeight="1" x14ac:dyDescent="0.2"/>
    <row r="6354" ht="26.25" customHeight="1" x14ac:dyDescent="0.2"/>
    <row r="6355" ht="26.25" customHeight="1" x14ac:dyDescent="0.2"/>
    <row r="6356" ht="26.25" customHeight="1" x14ac:dyDescent="0.2"/>
    <row r="6357" ht="26.25" customHeight="1" x14ac:dyDescent="0.2"/>
    <row r="6358" ht="26.25" customHeight="1" x14ac:dyDescent="0.2"/>
    <row r="6359" ht="26.25" customHeight="1" x14ac:dyDescent="0.2"/>
    <row r="6360" ht="26.25" customHeight="1" x14ac:dyDescent="0.2"/>
    <row r="6361" ht="26.25" customHeight="1" x14ac:dyDescent="0.2"/>
    <row r="6362" ht="26.25" customHeight="1" x14ac:dyDescent="0.2"/>
    <row r="6363" ht="26.25" customHeight="1" x14ac:dyDescent="0.2"/>
    <row r="6364" ht="26.25" customHeight="1" x14ac:dyDescent="0.2"/>
    <row r="6365" ht="26.25" customHeight="1" x14ac:dyDescent="0.2"/>
    <row r="6366" ht="26.25" customHeight="1" x14ac:dyDescent="0.2"/>
    <row r="6367" ht="26.25" customHeight="1" x14ac:dyDescent="0.2"/>
    <row r="6368" ht="26.25" customHeight="1" x14ac:dyDescent="0.2"/>
    <row r="6369" ht="26.25" customHeight="1" x14ac:dyDescent="0.2"/>
    <row r="6370" ht="26.25" customHeight="1" x14ac:dyDescent="0.2"/>
    <row r="6371" ht="26.25" customHeight="1" x14ac:dyDescent="0.2"/>
    <row r="6372" ht="26.25" customHeight="1" x14ac:dyDescent="0.2"/>
    <row r="6373" ht="26.25" customHeight="1" x14ac:dyDescent="0.2"/>
    <row r="6374" ht="26.25" customHeight="1" x14ac:dyDescent="0.2"/>
    <row r="6375" ht="26.25" customHeight="1" x14ac:dyDescent="0.2"/>
    <row r="6376" ht="26.25" customHeight="1" x14ac:dyDescent="0.2"/>
    <row r="6377" ht="26.25" customHeight="1" x14ac:dyDescent="0.2"/>
    <row r="6378" ht="26.25" customHeight="1" x14ac:dyDescent="0.2"/>
    <row r="6379" ht="26.25" customHeight="1" x14ac:dyDescent="0.2"/>
    <row r="6380" ht="26.25" customHeight="1" x14ac:dyDescent="0.2"/>
    <row r="6381" ht="26.25" customHeight="1" x14ac:dyDescent="0.2"/>
    <row r="6382" ht="26.25" customHeight="1" x14ac:dyDescent="0.2"/>
    <row r="6383" ht="26.25" customHeight="1" x14ac:dyDescent="0.2"/>
    <row r="6384" ht="26.25" customHeight="1" x14ac:dyDescent="0.2"/>
    <row r="6385" ht="26.25" customHeight="1" x14ac:dyDescent="0.2"/>
    <row r="6386" ht="26.25" customHeight="1" x14ac:dyDescent="0.2"/>
    <row r="6387" ht="26.25" customHeight="1" x14ac:dyDescent="0.2"/>
    <row r="6388" ht="26.25" customHeight="1" x14ac:dyDescent="0.2"/>
    <row r="6389" ht="26.25" customHeight="1" x14ac:dyDescent="0.2"/>
    <row r="6390" ht="26.25" customHeight="1" x14ac:dyDescent="0.2"/>
    <row r="6391" ht="26.25" customHeight="1" x14ac:dyDescent="0.2"/>
    <row r="6392" ht="26.25" customHeight="1" x14ac:dyDescent="0.2"/>
    <row r="6393" ht="26.25" customHeight="1" x14ac:dyDescent="0.2"/>
    <row r="6394" ht="26.25" customHeight="1" x14ac:dyDescent="0.2"/>
    <row r="6395" ht="26.25" customHeight="1" x14ac:dyDescent="0.2"/>
    <row r="6396" ht="26.25" customHeight="1" x14ac:dyDescent="0.2"/>
    <row r="6397" ht="26.25" customHeight="1" x14ac:dyDescent="0.2"/>
    <row r="6398" ht="26.25" customHeight="1" x14ac:dyDescent="0.2"/>
    <row r="6399" ht="26.25" customHeight="1" x14ac:dyDescent="0.2"/>
    <row r="6400" ht="26.25" customHeight="1" x14ac:dyDescent="0.2"/>
    <row r="6401" ht="26.25" customHeight="1" x14ac:dyDescent="0.2"/>
    <row r="6402" ht="26.25" customHeight="1" x14ac:dyDescent="0.2"/>
    <row r="6403" ht="26.25" customHeight="1" x14ac:dyDescent="0.2"/>
    <row r="6404" ht="26.25" customHeight="1" x14ac:dyDescent="0.2"/>
    <row r="6405" ht="26.25" customHeight="1" x14ac:dyDescent="0.2"/>
    <row r="6406" ht="26.25" customHeight="1" x14ac:dyDescent="0.2"/>
    <row r="6407" ht="26.25" customHeight="1" x14ac:dyDescent="0.2"/>
    <row r="6408" ht="26.25" customHeight="1" x14ac:dyDescent="0.2"/>
    <row r="6409" ht="26.25" customHeight="1" x14ac:dyDescent="0.2"/>
    <row r="6410" ht="26.25" customHeight="1" x14ac:dyDescent="0.2"/>
    <row r="6411" ht="26.25" customHeight="1" x14ac:dyDescent="0.2"/>
    <row r="6412" ht="26.25" customHeight="1" x14ac:dyDescent="0.2"/>
    <row r="6413" ht="26.25" customHeight="1" x14ac:dyDescent="0.2"/>
    <row r="6414" ht="26.25" customHeight="1" x14ac:dyDescent="0.2"/>
    <row r="6415" ht="26.25" customHeight="1" x14ac:dyDescent="0.2"/>
    <row r="6416" ht="26.25" customHeight="1" x14ac:dyDescent="0.2"/>
    <row r="6417" ht="26.25" customHeight="1" x14ac:dyDescent="0.2"/>
    <row r="6418" ht="26.25" customHeight="1" x14ac:dyDescent="0.2"/>
    <row r="6419" ht="26.25" customHeight="1" x14ac:dyDescent="0.2"/>
    <row r="6420" ht="26.25" customHeight="1" x14ac:dyDescent="0.2"/>
    <row r="6421" ht="26.25" customHeight="1" x14ac:dyDescent="0.2"/>
    <row r="6422" ht="26.25" customHeight="1" x14ac:dyDescent="0.2"/>
    <row r="6423" ht="26.25" customHeight="1" x14ac:dyDescent="0.2"/>
    <row r="6424" ht="26.25" customHeight="1" x14ac:dyDescent="0.2"/>
    <row r="6425" ht="26.25" customHeight="1" x14ac:dyDescent="0.2"/>
    <row r="6426" ht="26.25" customHeight="1" x14ac:dyDescent="0.2"/>
    <row r="6427" ht="26.25" customHeight="1" x14ac:dyDescent="0.2"/>
    <row r="6428" ht="26.25" customHeight="1" x14ac:dyDescent="0.2"/>
    <row r="6429" ht="26.25" customHeight="1" x14ac:dyDescent="0.2"/>
    <row r="6430" ht="26.25" customHeight="1" x14ac:dyDescent="0.2"/>
    <row r="6431" ht="26.25" customHeight="1" x14ac:dyDescent="0.2"/>
    <row r="6432" ht="26.25" customHeight="1" x14ac:dyDescent="0.2"/>
    <row r="6433" ht="26.25" customHeight="1" x14ac:dyDescent="0.2"/>
    <row r="6434" ht="26.25" customHeight="1" x14ac:dyDescent="0.2"/>
    <row r="6435" ht="26.25" customHeight="1" x14ac:dyDescent="0.2"/>
    <row r="6436" ht="26.25" customHeight="1" x14ac:dyDescent="0.2"/>
    <row r="6437" ht="26.25" customHeight="1" x14ac:dyDescent="0.2"/>
    <row r="6438" ht="26.25" customHeight="1" x14ac:dyDescent="0.2"/>
    <row r="6439" ht="26.25" customHeight="1" x14ac:dyDescent="0.2"/>
    <row r="6440" ht="26.25" customHeight="1" x14ac:dyDescent="0.2"/>
    <row r="6441" ht="26.25" customHeight="1" x14ac:dyDescent="0.2"/>
    <row r="6442" ht="26.25" customHeight="1" x14ac:dyDescent="0.2"/>
    <row r="6443" ht="26.25" customHeight="1" x14ac:dyDescent="0.2"/>
    <row r="6444" ht="26.25" customHeight="1" x14ac:dyDescent="0.2"/>
    <row r="6445" ht="26.25" customHeight="1" x14ac:dyDescent="0.2"/>
    <row r="6446" ht="26.25" customHeight="1" x14ac:dyDescent="0.2"/>
    <row r="6447" ht="26.25" customHeight="1" x14ac:dyDescent="0.2"/>
    <row r="6448" ht="26.25" customHeight="1" x14ac:dyDescent="0.2"/>
    <row r="6449" ht="26.25" customHeight="1" x14ac:dyDescent="0.2"/>
    <row r="6450" ht="26.25" customHeight="1" x14ac:dyDescent="0.2"/>
    <row r="6451" ht="26.25" customHeight="1" x14ac:dyDescent="0.2"/>
    <row r="6452" ht="26.25" customHeight="1" x14ac:dyDescent="0.2"/>
    <row r="6453" ht="26.25" customHeight="1" x14ac:dyDescent="0.2"/>
    <row r="6454" ht="26.25" customHeight="1" x14ac:dyDescent="0.2"/>
    <row r="6455" ht="26.25" customHeight="1" x14ac:dyDescent="0.2"/>
    <row r="6456" ht="26.25" customHeight="1" x14ac:dyDescent="0.2"/>
    <row r="6457" ht="26.25" customHeight="1" x14ac:dyDescent="0.2"/>
    <row r="6458" ht="26.25" customHeight="1" x14ac:dyDescent="0.2"/>
    <row r="6459" ht="26.25" customHeight="1" x14ac:dyDescent="0.2"/>
    <row r="6460" ht="26.25" customHeight="1" x14ac:dyDescent="0.2"/>
    <row r="6461" ht="26.25" customHeight="1" x14ac:dyDescent="0.2"/>
    <row r="6462" ht="26.25" customHeight="1" x14ac:dyDescent="0.2"/>
    <row r="6463" ht="26.25" customHeight="1" x14ac:dyDescent="0.2"/>
    <row r="6464" ht="26.25" customHeight="1" x14ac:dyDescent="0.2"/>
    <row r="6465" ht="26.25" customHeight="1" x14ac:dyDescent="0.2"/>
    <row r="6466" ht="26.25" customHeight="1" x14ac:dyDescent="0.2"/>
    <row r="6467" ht="26.25" customHeight="1" x14ac:dyDescent="0.2"/>
    <row r="6468" ht="26.25" customHeight="1" x14ac:dyDescent="0.2"/>
    <row r="6469" ht="26.25" customHeight="1" x14ac:dyDescent="0.2"/>
    <row r="6470" ht="26.25" customHeight="1" x14ac:dyDescent="0.2"/>
    <row r="6471" ht="26.25" customHeight="1" x14ac:dyDescent="0.2"/>
    <row r="6472" ht="26.25" customHeight="1" x14ac:dyDescent="0.2"/>
    <row r="6473" ht="26.25" customHeight="1" x14ac:dyDescent="0.2"/>
    <row r="6474" ht="26.25" customHeight="1" x14ac:dyDescent="0.2"/>
    <row r="6475" ht="26.25" customHeight="1" x14ac:dyDescent="0.2"/>
    <row r="6476" ht="26.25" customHeight="1" x14ac:dyDescent="0.2"/>
    <row r="6477" ht="26.25" customHeight="1" x14ac:dyDescent="0.2"/>
    <row r="6478" ht="26.25" customHeight="1" x14ac:dyDescent="0.2"/>
    <row r="6479" ht="26.25" customHeight="1" x14ac:dyDescent="0.2"/>
    <row r="6480" ht="26.25" customHeight="1" x14ac:dyDescent="0.2"/>
    <row r="6481" ht="26.25" customHeight="1" x14ac:dyDescent="0.2"/>
    <row r="6482" ht="26.25" customHeight="1" x14ac:dyDescent="0.2"/>
    <row r="6483" ht="26.25" customHeight="1" x14ac:dyDescent="0.2"/>
    <row r="6484" ht="26.25" customHeight="1" x14ac:dyDescent="0.2"/>
    <row r="6485" ht="26.25" customHeight="1" x14ac:dyDescent="0.2"/>
    <row r="6486" ht="26.25" customHeight="1" x14ac:dyDescent="0.2"/>
    <row r="6487" ht="26.25" customHeight="1" x14ac:dyDescent="0.2"/>
    <row r="6488" ht="26.25" customHeight="1" x14ac:dyDescent="0.2"/>
    <row r="6489" ht="26.25" customHeight="1" x14ac:dyDescent="0.2"/>
    <row r="6490" ht="26.25" customHeight="1" x14ac:dyDescent="0.2"/>
    <row r="6491" ht="26.25" customHeight="1" x14ac:dyDescent="0.2"/>
    <row r="6492" ht="26.25" customHeight="1" x14ac:dyDescent="0.2"/>
    <row r="6493" ht="26.25" customHeight="1" x14ac:dyDescent="0.2"/>
    <row r="6494" ht="26.25" customHeight="1" x14ac:dyDescent="0.2"/>
    <row r="6495" ht="26.25" customHeight="1" x14ac:dyDescent="0.2"/>
    <row r="6496" ht="26.25" customHeight="1" x14ac:dyDescent="0.2"/>
    <row r="6497" ht="26.25" customHeight="1" x14ac:dyDescent="0.2"/>
    <row r="6498" ht="26.25" customHeight="1" x14ac:dyDescent="0.2"/>
    <row r="6499" ht="26.25" customHeight="1" x14ac:dyDescent="0.2"/>
    <row r="6500" ht="26.25" customHeight="1" x14ac:dyDescent="0.2"/>
    <row r="6501" ht="26.25" customHeight="1" x14ac:dyDescent="0.2"/>
    <row r="6502" ht="26.25" customHeight="1" x14ac:dyDescent="0.2"/>
    <row r="6503" ht="26.25" customHeight="1" x14ac:dyDescent="0.2"/>
    <row r="6504" ht="26.25" customHeight="1" x14ac:dyDescent="0.2"/>
    <row r="6505" ht="26.25" customHeight="1" x14ac:dyDescent="0.2"/>
    <row r="6506" ht="26.25" customHeight="1" x14ac:dyDescent="0.2"/>
    <row r="6507" ht="26.25" customHeight="1" x14ac:dyDescent="0.2"/>
    <row r="6508" ht="26.25" customHeight="1" x14ac:dyDescent="0.2"/>
    <row r="6509" ht="26.25" customHeight="1" x14ac:dyDescent="0.2"/>
    <row r="6510" ht="26.25" customHeight="1" x14ac:dyDescent="0.2"/>
    <row r="6511" ht="26.25" customHeight="1" x14ac:dyDescent="0.2"/>
    <row r="6512" ht="26.25" customHeight="1" x14ac:dyDescent="0.2"/>
    <row r="6513" ht="26.25" customHeight="1" x14ac:dyDescent="0.2"/>
    <row r="6514" ht="26.25" customHeight="1" x14ac:dyDescent="0.2"/>
    <row r="6515" ht="26.25" customHeight="1" x14ac:dyDescent="0.2"/>
    <row r="6516" ht="26.25" customHeight="1" x14ac:dyDescent="0.2"/>
    <row r="6517" ht="26.25" customHeight="1" x14ac:dyDescent="0.2"/>
    <row r="6518" ht="26.25" customHeight="1" x14ac:dyDescent="0.2"/>
    <row r="6519" ht="26.25" customHeight="1" x14ac:dyDescent="0.2"/>
    <row r="6520" ht="26.25" customHeight="1" x14ac:dyDescent="0.2"/>
    <row r="6521" ht="26.25" customHeight="1" x14ac:dyDescent="0.2"/>
    <row r="6522" ht="26.25" customHeight="1" x14ac:dyDescent="0.2"/>
    <row r="6523" ht="26.25" customHeight="1" x14ac:dyDescent="0.2"/>
    <row r="6524" ht="26.25" customHeight="1" x14ac:dyDescent="0.2"/>
    <row r="6525" ht="26.25" customHeight="1" x14ac:dyDescent="0.2"/>
    <row r="6526" ht="26.25" customHeight="1" x14ac:dyDescent="0.2"/>
    <row r="6527" ht="26.25" customHeight="1" x14ac:dyDescent="0.2"/>
    <row r="6528" ht="26.25" customHeight="1" x14ac:dyDescent="0.2"/>
    <row r="6529" ht="26.25" customHeight="1" x14ac:dyDescent="0.2"/>
    <row r="6530" ht="26.25" customHeight="1" x14ac:dyDescent="0.2"/>
    <row r="6531" ht="26.25" customHeight="1" x14ac:dyDescent="0.2"/>
    <row r="6532" ht="26.25" customHeight="1" x14ac:dyDescent="0.2"/>
    <row r="6533" ht="26.25" customHeight="1" x14ac:dyDescent="0.2"/>
    <row r="6534" ht="26.25" customHeight="1" x14ac:dyDescent="0.2"/>
    <row r="6535" ht="26.25" customHeight="1" x14ac:dyDescent="0.2"/>
    <row r="6536" ht="26.25" customHeight="1" x14ac:dyDescent="0.2"/>
    <row r="6537" ht="26.25" customHeight="1" x14ac:dyDescent="0.2"/>
    <row r="6538" ht="26.25" customHeight="1" x14ac:dyDescent="0.2"/>
    <row r="6539" ht="26.25" customHeight="1" x14ac:dyDescent="0.2"/>
    <row r="6540" ht="26.25" customHeight="1" x14ac:dyDescent="0.2"/>
    <row r="6541" ht="26.25" customHeight="1" x14ac:dyDescent="0.2"/>
    <row r="6542" ht="26.25" customHeight="1" x14ac:dyDescent="0.2"/>
    <row r="6543" ht="26.25" customHeight="1" x14ac:dyDescent="0.2"/>
    <row r="6544" ht="26.25" customHeight="1" x14ac:dyDescent="0.2"/>
    <row r="6545" ht="26.25" customHeight="1" x14ac:dyDescent="0.2"/>
    <row r="6546" ht="26.25" customHeight="1" x14ac:dyDescent="0.2"/>
    <row r="6547" ht="26.25" customHeight="1" x14ac:dyDescent="0.2"/>
    <row r="6548" ht="26.25" customHeight="1" x14ac:dyDescent="0.2"/>
    <row r="6549" ht="26.25" customHeight="1" x14ac:dyDescent="0.2"/>
    <row r="6550" ht="26.25" customHeight="1" x14ac:dyDescent="0.2"/>
    <row r="6551" ht="26.25" customHeight="1" x14ac:dyDescent="0.2"/>
    <row r="6552" ht="26.25" customHeight="1" x14ac:dyDescent="0.2"/>
    <row r="6553" ht="26.25" customHeight="1" x14ac:dyDescent="0.2"/>
    <row r="6554" ht="26.25" customHeight="1" x14ac:dyDescent="0.2"/>
    <row r="6555" ht="26.25" customHeight="1" x14ac:dyDescent="0.2"/>
    <row r="6556" ht="26.25" customHeight="1" x14ac:dyDescent="0.2"/>
    <row r="6557" ht="26.25" customHeight="1" x14ac:dyDescent="0.2"/>
    <row r="6558" ht="26.25" customHeight="1" x14ac:dyDescent="0.2"/>
    <row r="6559" ht="26.25" customHeight="1" x14ac:dyDescent="0.2"/>
    <row r="6560" ht="26.25" customHeight="1" x14ac:dyDescent="0.2"/>
    <row r="6561" ht="26.25" customHeight="1" x14ac:dyDescent="0.2"/>
    <row r="6562" ht="26.25" customHeight="1" x14ac:dyDescent="0.2"/>
    <row r="6563" ht="26.25" customHeight="1" x14ac:dyDescent="0.2"/>
    <row r="6564" ht="26.25" customHeight="1" x14ac:dyDescent="0.2"/>
    <row r="6565" ht="26.25" customHeight="1" x14ac:dyDescent="0.2"/>
    <row r="6566" ht="26.25" customHeight="1" x14ac:dyDescent="0.2"/>
    <row r="6567" ht="26.25" customHeight="1" x14ac:dyDescent="0.2"/>
    <row r="6568" ht="26.25" customHeight="1" x14ac:dyDescent="0.2"/>
    <row r="6569" ht="26.25" customHeight="1" x14ac:dyDescent="0.2"/>
    <row r="6570" ht="26.25" customHeight="1" x14ac:dyDescent="0.2"/>
    <row r="6571" ht="26.25" customHeight="1" x14ac:dyDescent="0.2"/>
    <row r="6572" ht="26.25" customHeight="1" x14ac:dyDescent="0.2"/>
    <row r="6573" ht="26.25" customHeight="1" x14ac:dyDescent="0.2"/>
    <row r="6574" ht="26.25" customHeight="1" x14ac:dyDescent="0.2"/>
    <row r="6575" ht="26.25" customHeight="1" x14ac:dyDescent="0.2"/>
    <row r="6576" ht="26.25" customHeight="1" x14ac:dyDescent="0.2"/>
    <row r="6577" ht="26.25" customHeight="1" x14ac:dyDescent="0.2"/>
    <row r="6578" ht="26.25" customHeight="1" x14ac:dyDescent="0.2"/>
    <row r="6579" ht="26.25" customHeight="1" x14ac:dyDescent="0.2"/>
    <row r="6580" ht="26.25" customHeight="1" x14ac:dyDescent="0.2"/>
    <row r="6581" ht="26.25" customHeight="1" x14ac:dyDescent="0.2"/>
    <row r="6582" ht="26.25" customHeight="1" x14ac:dyDescent="0.2"/>
    <row r="6583" ht="26.25" customHeight="1" x14ac:dyDescent="0.2"/>
    <row r="6584" ht="26.25" customHeight="1" x14ac:dyDescent="0.2"/>
    <row r="6585" ht="26.25" customHeight="1" x14ac:dyDescent="0.2"/>
    <row r="6586" ht="26.25" customHeight="1" x14ac:dyDescent="0.2"/>
    <row r="6587" ht="26.25" customHeight="1" x14ac:dyDescent="0.2"/>
    <row r="6588" ht="26.25" customHeight="1" x14ac:dyDescent="0.2"/>
    <row r="6589" ht="26.25" customHeight="1" x14ac:dyDescent="0.2"/>
    <row r="6590" ht="26.25" customHeight="1" x14ac:dyDescent="0.2"/>
    <row r="6591" ht="26.25" customHeight="1" x14ac:dyDescent="0.2"/>
    <row r="6592" ht="26.25" customHeight="1" x14ac:dyDescent="0.2"/>
    <row r="6593" ht="26.25" customHeight="1" x14ac:dyDescent="0.2"/>
    <row r="6594" ht="26.25" customHeight="1" x14ac:dyDescent="0.2"/>
    <row r="6595" ht="26.25" customHeight="1" x14ac:dyDescent="0.2"/>
    <row r="6596" ht="26.25" customHeight="1" x14ac:dyDescent="0.2"/>
    <row r="6597" ht="26.25" customHeight="1" x14ac:dyDescent="0.2"/>
    <row r="6598" ht="26.25" customHeight="1" x14ac:dyDescent="0.2"/>
    <row r="6599" ht="26.25" customHeight="1" x14ac:dyDescent="0.2"/>
    <row r="6600" ht="26.25" customHeight="1" x14ac:dyDescent="0.2"/>
    <row r="6601" ht="26.25" customHeight="1" x14ac:dyDescent="0.2"/>
    <row r="6602" ht="26.25" customHeight="1" x14ac:dyDescent="0.2"/>
    <row r="6603" ht="26.25" customHeight="1" x14ac:dyDescent="0.2"/>
    <row r="6604" ht="26.25" customHeight="1" x14ac:dyDescent="0.2"/>
    <row r="6605" ht="26.25" customHeight="1" x14ac:dyDescent="0.2"/>
    <row r="6606" ht="26.25" customHeight="1" x14ac:dyDescent="0.2"/>
    <row r="6607" ht="26.25" customHeight="1" x14ac:dyDescent="0.2"/>
    <row r="6608" ht="26.25" customHeight="1" x14ac:dyDescent="0.2"/>
    <row r="6609" ht="26.25" customHeight="1" x14ac:dyDescent="0.2"/>
    <row r="6610" ht="26.25" customHeight="1" x14ac:dyDescent="0.2"/>
    <row r="6611" ht="26.25" customHeight="1" x14ac:dyDescent="0.2"/>
    <row r="6612" ht="26.25" customHeight="1" x14ac:dyDescent="0.2"/>
    <row r="6613" ht="26.25" customHeight="1" x14ac:dyDescent="0.2"/>
    <row r="6614" ht="26.25" customHeight="1" x14ac:dyDescent="0.2"/>
    <row r="6615" ht="26.25" customHeight="1" x14ac:dyDescent="0.2"/>
    <row r="6616" ht="26.25" customHeight="1" x14ac:dyDescent="0.2"/>
    <row r="6617" ht="26.25" customHeight="1" x14ac:dyDescent="0.2"/>
    <row r="6618" ht="26.25" customHeight="1" x14ac:dyDescent="0.2"/>
    <row r="6619" ht="26.25" customHeight="1" x14ac:dyDescent="0.2"/>
    <row r="6620" ht="26.25" customHeight="1" x14ac:dyDescent="0.2"/>
    <row r="6621" ht="26.25" customHeight="1" x14ac:dyDescent="0.2"/>
    <row r="6622" ht="26.25" customHeight="1" x14ac:dyDescent="0.2"/>
    <row r="6623" ht="26.25" customHeight="1" x14ac:dyDescent="0.2"/>
    <row r="6624" ht="26.25" customHeight="1" x14ac:dyDescent="0.2"/>
    <row r="6625" ht="26.25" customHeight="1" x14ac:dyDescent="0.2"/>
    <row r="6626" ht="26.25" customHeight="1" x14ac:dyDescent="0.2"/>
    <row r="6627" ht="26.25" customHeight="1" x14ac:dyDescent="0.2"/>
    <row r="6628" ht="26.25" customHeight="1" x14ac:dyDescent="0.2"/>
    <row r="6629" ht="26.25" customHeight="1" x14ac:dyDescent="0.2"/>
    <row r="6630" ht="26.25" customHeight="1" x14ac:dyDescent="0.2"/>
    <row r="6631" ht="26.25" customHeight="1" x14ac:dyDescent="0.2"/>
    <row r="6632" ht="26.25" customHeight="1" x14ac:dyDescent="0.2"/>
    <row r="6633" ht="26.25" customHeight="1" x14ac:dyDescent="0.2"/>
    <row r="6634" ht="26.25" customHeight="1" x14ac:dyDescent="0.2"/>
    <row r="6635" ht="26.25" customHeight="1" x14ac:dyDescent="0.2"/>
    <row r="6636" ht="26.25" customHeight="1" x14ac:dyDescent="0.2"/>
    <row r="6637" ht="26.25" customHeight="1" x14ac:dyDescent="0.2"/>
    <row r="6638" ht="26.25" customHeight="1" x14ac:dyDescent="0.2"/>
    <row r="6639" ht="26.25" customHeight="1" x14ac:dyDescent="0.2"/>
    <row r="6640" ht="26.25" customHeight="1" x14ac:dyDescent="0.2"/>
    <row r="6641" ht="26.25" customHeight="1" x14ac:dyDescent="0.2"/>
    <row r="6642" ht="26.25" customHeight="1" x14ac:dyDescent="0.2"/>
    <row r="6643" ht="26.25" customHeight="1" x14ac:dyDescent="0.2"/>
    <row r="6644" ht="26.25" customHeight="1" x14ac:dyDescent="0.2"/>
    <row r="6645" ht="26.25" customHeight="1" x14ac:dyDescent="0.2"/>
    <row r="6646" ht="26.25" customHeight="1" x14ac:dyDescent="0.2"/>
    <row r="6647" ht="26.25" customHeight="1" x14ac:dyDescent="0.2"/>
    <row r="6648" ht="26.25" customHeight="1" x14ac:dyDescent="0.2"/>
    <row r="6649" ht="26.25" customHeight="1" x14ac:dyDescent="0.2"/>
    <row r="6650" ht="26.25" customHeight="1" x14ac:dyDescent="0.2"/>
    <row r="6651" ht="26.25" customHeight="1" x14ac:dyDescent="0.2"/>
    <row r="6652" ht="26.25" customHeight="1" x14ac:dyDescent="0.2"/>
    <row r="6653" ht="26.25" customHeight="1" x14ac:dyDescent="0.2"/>
    <row r="6654" ht="26.25" customHeight="1" x14ac:dyDescent="0.2"/>
    <row r="6655" ht="26.25" customHeight="1" x14ac:dyDescent="0.2"/>
    <row r="6656" ht="26.25" customHeight="1" x14ac:dyDescent="0.2"/>
    <row r="6657" ht="26.25" customHeight="1" x14ac:dyDescent="0.2"/>
    <row r="6658" ht="26.25" customHeight="1" x14ac:dyDescent="0.2"/>
    <row r="6659" ht="26.25" customHeight="1" x14ac:dyDescent="0.2"/>
    <row r="6660" ht="26.25" customHeight="1" x14ac:dyDescent="0.2"/>
    <row r="6661" ht="26.25" customHeight="1" x14ac:dyDescent="0.2"/>
    <row r="6662" ht="26.25" customHeight="1" x14ac:dyDescent="0.2"/>
    <row r="6663" ht="26.25" customHeight="1" x14ac:dyDescent="0.2"/>
    <row r="6664" ht="26.25" customHeight="1" x14ac:dyDescent="0.2"/>
    <row r="6665" ht="26.25" customHeight="1" x14ac:dyDescent="0.2"/>
    <row r="6666" ht="26.25" customHeight="1" x14ac:dyDescent="0.2"/>
    <row r="6667" ht="26.25" customHeight="1" x14ac:dyDescent="0.2"/>
    <row r="6668" ht="26.25" customHeight="1" x14ac:dyDescent="0.2"/>
    <row r="6669" ht="26.25" customHeight="1" x14ac:dyDescent="0.2"/>
    <row r="6670" ht="26.25" customHeight="1" x14ac:dyDescent="0.2"/>
    <row r="6671" ht="26.25" customHeight="1" x14ac:dyDescent="0.2"/>
    <row r="6672" ht="26.25" customHeight="1" x14ac:dyDescent="0.2"/>
    <row r="6673" ht="26.25" customHeight="1" x14ac:dyDescent="0.2"/>
    <row r="6674" ht="26.25" customHeight="1" x14ac:dyDescent="0.2"/>
    <row r="6675" ht="26.25" customHeight="1" x14ac:dyDescent="0.2"/>
    <row r="6676" ht="26.25" customHeight="1" x14ac:dyDescent="0.2"/>
    <row r="6677" ht="26.25" customHeight="1" x14ac:dyDescent="0.2"/>
    <row r="6678" ht="26.25" customHeight="1" x14ac:dyDescent="0.2"/>
    <row r="6679" ht="26.25" customHeight="1" x14ac:dyDescent="0.2"/>
    <row r="6680" ht="26.25" customHeight="1" x14ac:dyDescent="0.2"/>
    <row r="6681" ht="26.25" customHeight="1" x14ac:dyDescent="0.2"/>
    <row r="6682" ht="26.25" customHeight="1" x14ac:dyDescent="0.2"/>
    <row r="6683" ht="26.25" customHeight="1" x14ac:dyDescent="0.2"/>
    <row r="6684" ht="26.25" customHeight="1" x14ac:dyDescent="0.2"/>
    <row r="6685" ht="26.25" customHeight="1" x14ac:dyDescent="0.2"/>
    <row r="6686" ht="26.25" customHeight="1" x14ac:dyDescent="0.2"/>
    <row r="6687" ht="26.25" customHeight="1" x14ac:dyDescent="0.2"/>
    <row r="6688" ht="26.25" customHeight="1" x14ac:dyDescent="0.2"/>
    <row r="6689" ht="26.25" customHeight="1" x14ac:dyDescent="0.2"/>
    <row r="6690" ht="26.25" customHeight="1" x14ac:dyDescent="0.2"/>
    <row r="6691" ht="26.25" customHeight="1" x14ac:dyDescent="0.2"/>
    <row r="6692" ht="26.25" customHeight="1" x14ac:dyDescent="0.2"/>
    <row r="6693" ht="26.25" customHeight="1" x14ac:dyDescent="0.2"/>
    <row r="6694" ht="26.25" customHeight="1" x14ac:dyDescent="0.2"/>
    <row r="6695" ht="26.25" customHeight="1" x14ac:dyDescent="0.2"/>
    <row r="6696" ht="26.25" customHeight="1" x14ac:dyDescent="0.2"/>
    <row r="6697" ht="26.25" customHeight="1" x14ac:dyDescent="0.2"/>
    <row r="6698" ht="26.25" customHeight="1" x14ac:dyDescent="0.2"/>
    <row r="6699" ht="26.25" customHeight="1" x14ac:dyDescent="0.2"/>
    <row r="6700" ht="26.25" customHeight="1" x14ac:dyDescent="0.2"/>
    <row r="6701" ht="26.25" customHeight="1" x14ac:dyDescent="0.2"/>
    <row r="6702" ht="26.25" customHeight="1" x14ac:dyDescent="0.2"/>
    <row r="6703" ht="26.25" customHeight="1" x14ac:dyDescent="0.2"/>
    <row r="6704" ht="26.25" customHeight="1" x14ac:dyDescent="0.2"/>
    <row r="6705" ht="26.25" customHeight="1" x14ac:dyDescent="0.2"/>
    <row r="6706" ht="26.25" customHeight="1" x14ac:dyDescent="0.2"/>
    <row r="6707" ht="26.25" customHeight="1" x14ac:dyDescent="0.2"/>
    <row r="6708" ht="26.25" customHeight="1" x14ac:dyDescent="0.2"/>
    <row r="6709" ht="26.25" customHeight="1" x14ac:dyDescent="0.2"/>
    <row r="6710" ht="26.25" customHeight="1" x14ac:dyDescent="0.2"/>
    <row r="6711" ht="26.25" customHeight="1" x14ac:dyDescent="0.2"/>
    <row r="6712" ht="26.25" customHeight="1" x14ac:dyDescent="0.2"/>
    <row r="6713" ht="26.25" customHeight="1" x14ac:dyDescent="0.2"/>
    <row r="6714" ht="26.25" customHeight="1" x14ac:dyDescent="0.2"/>
    <row r="6715" ht="26.25" customHeight="1" x14ac:dyDescent="0.2"/>
    <row r="6716" ht="26.25" customHeight="1" x14ac:dyDescent="0.2"/>
    <row r="6717" ht="26.25" customHeight="1" x14ac:dyDescent="0.2"/>
    <row r="6718" ht="26.25" customHeight="1" x14ac:dyDescent="0.2"/>
    <row r="6719" ht="26.25" customHeight="1" x14ac:dyDescent="0.2"/>
    <row r="6720" ht="26.25" customHeight="1" x14ac:dyDescent="0.2"/>
    <row r="6721" ht="26.25" customHeight="1" x14ac:dyDescent="0.2"/>
    <row r="6722" ht="26.25" customHeight="1" x14ac:dyDescent="0.2"/>
    <row r="6723" ht="26.25" customHeight="1" x14ac:dyDescent="0.2"/>
    <row r="6724" ht="26.25" customHeight="1" x14ac:dyDescent="0.2"/>
    <row r="6725" ht="26.25" customHeight="1" x14ac:dyDescent="0.2"/>
    <row r="6726" ht="26.25" customHeight="1" x14ac:dyDescent="0.2"/>
    <row r="6727" ht="26.25" customHeight="1" x14ac:dyDescent="0.2"/>
    <row r="6728" ht="26.25" customHeight="1" x14ac:dyDescent="0.2"/>
    <row r="6729" ht="26.25" customHeight="1" x14ac:dyDescent="0.2"/>
    <row r="6730" ht="26.25" customHeight="1" x14ac:dyDescent="0.2"/>
    <row r="6731" ht="26.25" customHeight="1" x14ac:dyDescent="0.2"/>
    <row r="6732" ht="26.25" customHeight="1" x14ac:dyDescent="0.2"/>
    <row r="6733" ht="26.25" customHeight="1" x14ac:dyDescent="0.2"/>
    <row r="6734" ht="26.25" customHeight="1" x14ac:dyDescent="0.2"/>
    <row r="6735" ht="26.25" customHeight="1" x14ac:dyDescent="0.2"/>
    <row r="6736" ht="26.25" customHeight="1" x14ac:dyDescent="0.2"/>
    <row r="6737" ht="26.25" customHeight="1" x14ac:dyDescent="0.2"/>
    <row r="6738" ht="26.25" customHeight="1" x14ac:dyDescent="0.2"/>
    <row r="6739" ht="26.25" customHeight="1" x14ac:dyDescent="0.2"/>
    <row r="6740" ht="26.25" customHeight="1" x14ac:dyDescent="0.2"/>
    <row r="6741" ht="26.25" customHeight="1" x14ac:dyDescent="0.2"/>
    <row r="6742" ht="26.25" customHeight="1" x14ac:dyDescent="0.2"/>
    <row r="6743" ht="26.25" customHeight="1" x14ac:dyDescent="0.2"/>
    <row r="6744" ht="26.25" customHeight="1" x14ac:dyDescent="0.2"/>
    <row r="6745" ht="26.25" customHeight="1" x14ac:dyDescent="0.2"/>
    <row r="6746" ht="26.25" customHeight="1" x14ac:dyDescent="0.2"/>
    <row r="6747" ht="26.25" customHeight="1" x14ac:dyDescent="0.2"/>
    <row r="6748" ht="26.25" customHeight="1" x14ac:dyDescent="0.2"/>
    <row r="6749" ht="26.25" customHeight="1" x14ac:dyDescent="0.2"/>
    <row r="6750" ht="26.25" customHeight="1" x14ac:dyDescent="0.2"/>
    <row r="6751" ht="26.25" customHeight="1" x14ac:dyDescent="0.2"/>
    <row r="6752" ht="26.25" customHeight="1" x14ac:dyDescent="0.2"/>
    <row r="6753" ht="26.25" customHeight="1" x14ac:dyDescent="0.2"/>
    <row r="6754" ht="26.25" customHeight="1" x14ac:dyDescent="0.2"/>
    <row r="6755" ht="26.25" customHeight="1" x14ac:dyDescent="0.2"/>
    <row r="6756" ht="26.25" customHeight="1" x14ac:dyDescent="0.2"/>
    <row r="6757" ht="26.25" customHeight="1" x14ac:dyDescent="0.2"/>
    <row r="6758" ht="26.25" customHeight="1" x14ac:dyDescent="0.2"/>
    <row r="6759" ht="26.25" customHeight="1" x14ac:dyDescent="0.2"/>
    <row r="6760" ht="26.25" customHeight="1" x14ac:dyDescent="0.2"/>
    <row r="6761" ht="26.25" customHeight="1" x14ac:dyDescent="0.2"/>
    <row r="6762" ht="26.25" customHeight="1" x14ac:dyDescent="0.2"/>
    <row r="6763" ht="26.25" customHeight="1" x14ac:dyDescent="0.2"/>
    <row r="6764" ht="26.25" customHeight="1" x14ac:dyDescent="0.2"/>
    <row r="6765" ht="26.25" customHeight="1" x14ac:dyDescent="0.2"/>
    <row r="6766" ht="26.25" customHeight="1" x14ac:dyDescent="0.2"/>
    <row r="6767" ht="26.25" customHeight="1" x14ac:dyDescent="0.2"/>
    <row r="6768" ht="26.25" customHeight="1" x14ac:dyDescent="0.2"/>
    <row r="6769" ht="26.25" customHeight="1" x14ac:dyDescent="0.2"/>
    <row r="6770" ht="26.25" customHeight="1" x14ac:dyDescent="0.2"/>
    <row r="6771" ht="26.25" customHeight="1" x14ac:dyDescent="0.2"/>
    <row r="6772" ht="26.25" customHeight="1" x14ac:dyDescent="0.2"/>
    <row r="6773" ht="26.25" customHeight="1" x14ac:dyDescent="0.2"/>
    <row r="6774" ht="26.25" customHeight="1" x14ac:dyDescent="0.2"/>
    <row r="6775" ht="26.25" customHeight="1" x14ac:dyDescent="0.2"/>
    <row r="6776" ht="26.25" customHeight="1" x14ac:dyDescent="0.2"/>
    <row r="6777" ht="26.25" customHeight="1" x14ac:dyDescent="0.2"/>
    <row r="6778" ht="26.25" customHeight="1" x14ac:dyDescent="0.2"/>
    <row r="6779" ht="26.25" customHeight="1" x14ac:dyDescent="0.2"/>
    <row r="6780" ht="26.25" customHeight="1" x14ac:dyDescent="0.2"/>
    <row r="6781" ht="26.25" customHeight="1" x14ac:dyDescent="0.2"/>
    <row r="6782" ht="26.25" customHeight="1" x14ac:dyDescent="0.2"/>
    <row r="6783" ht="26.25" customHeight="1" x14ac:dyDescent="0.2"/>
    <row r="6784" ht="26.25" customHeight="1" x14ac:dyDescent="0.2"/>
    <row r="6785" ht="26.25" customHeight="1" x14ac:dyDescent="0.2"/>
    <row r="6786" ht="26.25" customHeight="1" x14ac:dyDescent="0.2"/>
    <row r="6787" ht="26.25" customHeight="1" x14ac:dyDescent="0.2"/>
    <row r="6788" ht="26.25" customHeight="1" x14ac:dyDescent="0.2"/>
    <row r="6789" ht="26.25" customHeight="1" x14ac:dyDescent="0.2"/>
    <row r="6790" ht="26.25" customHeight="1" x14ac:dyDescent="0.2"/>
    <row r="6791" ht="26.25" customHeight="1" x14ac:dyDescent="0.2"/>
    <row r="6792" ht="26.25" customHeight="1" x14ac:dyDescent="0.2"/>
    <row r="6793" ht="26.25" customHeight="1" x14ac:dyDescent="0.2"/>
    <row r="6794" ht="26.25" customHeight="1" x14ac:dyDescent="0.2"/>
    <row r="6795" ht="26.25" customHeight="1" x14ac:dyDescent="0.2"/>
    <row r="6796" ht="26.25" customHeight="1" x14ac:dyDescent="0.2"/>
    <row r="6797" ht="26.25" customHeight="1" x14ac:dyDescent="0.2"/>
    <row r="6798" ht="26.25" customHeight="1" x14ac:dyDescent="0.2"/>
    <row r="6799" ht="26.25" customHeight="1" x14ac:dyDescent="0.2"/>
    <row r="6800" ht="26.25" customHeight="1" x14ac:dyDescent="0.2"/>
    <row r="6801" ht="26.25" customHeight="1" x14ac:dyDescent="0.2"/>
    <row r="6802" ht="26.25" customHeight="1" x14ac:dyDescent="0.2"/>
    <row r="6803" ht="26.25" customHeight="1" x14ac:dyDescent="0.2"/>
    <row r="6804" ht="26.25" customHeight="1" x14ac:dyDescent="0.2"/>
    <row r="6805" ht="26.25" customHeight="1" x14ac:dyDescent="0.2"/>
    <row r="6806" ht="26.25" customHeight="1" x14ac:dyDescent="0.2"/>
    <row r="6807" ht="26.25" customHeight="1" x14ac:dyDescent="0.2"/>
    <row r="6808" ht="26.25" customHeight="1" x14ac:dyDescent="0.2"/>
    <row r="6809" ht="26.25" customHeight="1" x14ac:dyDescent="0.2"/>
    <row r="6810" ht="26.25" customHeight="1" x14ac:dyDescent="0.2"/>
    <row r="6811" ht="26.25" customHeight="1" x14ac:dyDescent="0.2"/>
    <row r="6812" ht="26.25" customHeight="1" x14ac:dyDescent="0.2"/>
    <row r="6813" ht="26.25" customHeight="1" x14ac:dyDescent="0.2"/>
    <row r="6814" ht="26.25" customHeight="1" x14ac:dyDescent="0.2"/>
    <row r="6815" ht="26.25" customHeight="1" x14ac:dyDescent="0.2"/>
    <row r="6816" ht="26.25" customHeight="1" x14ac:dyDescent="0.2"/>
    <row r="6817" ht="26.25" customHeight="1" x14ac:dyDescent="0.2"/>
    <row r="6818" ht="26.25" customHeight="1" x14ac:dyDescent="0.2"/>
    <row r="6819" ht="26.25" customHeight="1" x14ac:dyDescent="0.2"/>
    <row r="6820" ht="26.25" customHeight="1" x14ac:dyDescent="0.2"/>
    <row r="6821" ht="26.25" customHeight="1" x14ac:dyDescent="0.2"/>
    <row r="6822" ht="26.25" customHeight="1" x14ac:dyDescent="0.2"/>
    <row r="6823" ht="26.25" customHeight="1" x14ac:dyDescent="0.2"/>
    <row r="6824" ht="26.25" customHeight="1" x14ac:dyDescent="0.2"/>
    <row r="6825" ht="26.25" customHeight="1" x14ac:dyDescent="0.2"/>
    <row r="6826" ht="26.25" customHeight="1" x14ac:dyDescent="0.2"/>
    <row r="6827" ht="26.25" customHeight="1" x14ac:dyDescent="0.2"/>
    <row r="6828" ht="26.25" customHeight="1" x14ac:dyDescent="0.2"/>
    <row r="6829" ht="26.25" customHeight="1" x14ac:dyDescent="0.2"/>
    <row r="6830" ht="26.25" customHeight="1" x14ac:dyDescent="0.2"/>
    <row r="6831" ht="26.25" customHeight="1" x14ac:dyDescent="0.2"/>
    <row r="6832" ht="26.25" customHeight="1" x14ac:dyDescent="0.2"/>
    <row r="6833" ht="26.25" customHeight="1" x14ac:dyDescent="0.2"/>
    <row r="6834" ht="26.25" customHeight="1" x14ac:dyDescent="0.2"/>
    <row r="6835" ht="26.25" customHeight="1" x14ac:dyDescent="0.2"/>
    <row r="6836" ht="26.25" customHeight="1" x14ac:dyDescent="0.2"/>
    <row r="6837" ht="26.25" customHeight="1" x14ac:dyDescent="0.2"/>
    <row r="6838" ht="26.25" customHeight="1" x14ac:dyDescent="0.2"/>
    <row r="6839" ht="26.25" customHeight="1" x14ac:dyDescent="0.2"/>
    <row r="6840" ht="26.25" customHeight="1" x14ac:dyDescent="0.2"/>
    <row r="6841" ht="26.25" customHeight="1" x14ac:dyDescent="0.2"/>
    <row r="6842" ht="26.25" customHeight="1" x14ac:dyDescent="0.2"/>
    <row r="6843" ht="26.25" customHeight="1" x14ac:dyDescent="0.2"/>
    <row r="6844" ht="26.25" customHeight="1" x14ac:dyDescent="0.2"/>
    <row r="6845" ht="26.25" customHeight="1" x14ac:dyDescent="0.2"/>
    <row r="6846" ht="26.25" customHeight="1" x14ac:dyDescent="0.2"/>
    <row r="6847" ht="26.25" customHeight="1" x14ac:dyDescent="0.2"/>
    <row r="6848" ht="26.25" customHeight="1" x14ac:dyDescent="0.2"/>
    <row r="6849" ht="26.25" customHeight="1" x14ac:dyDescent="0.2"/>
    <row r="6850" ht="26.25" customHeight="1" x14ac:dyDescent="0.2"/>
    <row r="6851" ht="26.25" customHeight="1" x14ac:dyDescent="0.2"/>
    <row r="6852" ht="26.25" customHeight="1" x14ac:dyDescent="0.2"/>
    <row r="6853" ht="26.25" customHeight="1" x14ac:dyDescent="0.2"/>
    <row r="6854" ht="26.25" customHeight="1" x14ac:dyDescent="0.2"/>
    <row r="6855" ht="26.25" customHeight="1" x14ac:dyDescent="0.2"/>
    <row r="6856" ht="26.25" customHeight="1" x14ac:dyDescent="0.2"/>
    <row r="6857" ht="26.25" customHeight="1" x14ac:dyDescent="0.2"/>
    <row r="6858" ht="26.25" customHeight="1" x14ac:dyDescent="0.2"/>
    <row r="6859" ht="26.25" customHeight="1" x14ac:dyDescent="0.2"/>
    <row r="6860" ht="26.25" customHeight="1" x14ac:dyDescent="0.2"/>
    <row r="6861" ht="26.25" customHeight="1" x14ac:dyDescent="0.2"/>
    <row r="6862" ht="26.25" customHeight="1" x14ac:dyDescent="0.2"/>
    <row r="6863" ht="26.25" customHeight="1" x14ac:dyDescent="0.2"/>
    <row r="6864" ht="26.25" customHeight="1" x14ac:dyDescent="0.2"/>
    <row r="6865" ht="26.25" customHeight="1" x14ac:dyDescent="0.2"/>
    <row r="6866" ht="26.25" customHeight="1" x14ac:dyDescent="0.2"/>
    <row r="6867" ht="26.25" customHeight="1" x14ac:dyDescent="0.2"/>
    <row r="6868" ht="26.25" customHeight="1" x14ac:dyDescent="0.2"/>
    <row r="6869" ht="26.25" customHeight="1" x14ac:dyDescent="0.2"/>
    <row r="6870" ht="26.25" customHeight="1" x14ac:dyDescent="0.2"/>
    <row r="6871" ht="26.25" customHeight="1" x14ac:dyDescent="0.2"/>
    <row r="6872" ht="26.25" customHeight="1" x14ac:dyDescent="0.2"/>
    <row r="6873" ht="26.25" customHeight="1" x14ac:dyDescent="0.2"/>
    <row r="6874" ht="26.25" customHeight="1" x14ac:dyDescent="0.2"/>
    <row r="6875" ht="26.25" customHeight="1" x14ac:dyDescent="0.2"/>
    <row r="6876" ht="26.25" customHeight="1" x14ac:dyDescent="0.2"/>
    <row r="6877" ht="26.25" customHeight="1" x14ac:dyDescent="0.2"/>
    <row r="6878" ht="26.25" customHeight="1" x14ac:dyDescent="0.2"/>
    <row r="6879" ht="26.25" customHeight="1" x14ac:dyDescent="0.2"/>
    <row r="6880" ht="26.25" customHeight="1" x14ac:dyDescent="0.2"/>
    <row r="6881" ht="26.25" customHeight="1" x14ac:dyDescent="0.2"/>
    <row r="6882" ht="26.25" customHeight="1" x14ac:dyDescent="0.2"/>
    <row r="6883" ht="26.25" customHeight="1" x14ac:dyDescent="0.2"/>
    <row r="6884" ht="26.25" customHeight="1" x14ac:dyDescent="0.2"/>
    <row r="6885" ht="26.25" customHeight="1" x14ac:dyDescent="0.2"/>
    <row r="6886" ht="26.25" customHeight="1" x14ac:dyDescent="0.2"/>
    <row r="6887" ht="26.25" customHeight="1" x14ac:dyDescent="0.2"/>
    <row r="6888" ht="26.25" customHeight="1" x14ac:dyDescent="0.2"/>
    <row r="6889" ht="26.25" customHeight="1" x14ac:dyDescent="0.2"/>
    <row r="6890" ht="26.25" customHeight="1" x14ac:dyDescent="0.2"/>
    <row r="6891" ht="26.25" customHeight="1" x14ac:dyDescent="0.2"/>
    <row r="6892" ht="26.25" customHeight="1" x14ac:dyDescent="0.2"/>
    <row r="6893" ht="26.25" customHeight="1" x14ac:dyDescent="0.2"/>
    <row r="6894" ht="26.25" customHeight="1" x14ac:dyDescent="0.2"/>
    <row r="6895" ht="26.25" customHeight="1" x14ac:dyDescent="0.2"/>
    <row r="6896" ht="26.25" customHeight="1" x14ac:dyDescent="0.2"/>
    <row r="6897" ht="26.25" customHeight="1" x14ac:dyDescent="0.2"/>
    <row r="6898" ht="26.25" customHeight="1" x14ac:dyDescent="0.2"/>
    <row r="6899" ht="26.25" customHeight="1" x14ac:dyDescent="0.2"/>
    <row r="6900" ht="26.25" customHeight="1" x14ac:dyDescent="0.2"/>
    <row r="6901" ht="26.25" customHeight="1" x14ac:dyDescent="0.2"/>
    <row r="6902" ht="26.25" customHeight="1" x14ac:dyDescent="0.2"/>
    <row r="6903" ht="26.25" customHeight="1" x14ac:dyDescent="0.2"/>
    <row r="6904" ht="26.25" customHeight="1" x14ac:dyDescent="0.2"/>
    <row r="6905" ht="26.25" customHeight="1" x14ac:dyDescent="0.2"/>
    <row r="6906" ht="26.25" customHeight="1" x14ac:dyDescent="0.2"/>
    <row r="6907" ht="26.25" customHeight="1" x14ac:dyDescent="0.2"/>
    <row r="6908" ht="26.25" customHeight="1" x14ac:dyDescent="0.2"/>
    <row r="6909" ht="26.25" customHeight="1" x14ac:dyDescent="0.2"/>
    <row r="6910" ht="26.25" customHeight="1" x14ac:dyDescent="0.2"/>
    <row r="6911" ht="26.25" customHeight="1" x14ac:dyDescent="0.2"/>
    <row r="6912" ht="26.25" customHeight="1" x14ac:dyDescent="0.2"/>
    <row r="6913" ht="26.25" customHeight="1" x14ac:dyDescent="0.2"/>
    <row r="6914" ht="26.25" customHeight="1" x14ac:dyDescent="0.2"/>
    <row r="6915" ht="26.25" customHeight="1" x14ac:dyDescent="0.2"/>
    <row r="6916" ht="26.25" customHeight="1" x14ac:dyDescent="0.2"/>
    <row r="6917" ht="26.25" customHeight="1" x14ac:dyDescent="0.2"/>
    <row r="6918" ht="26.25" customHeight="1" x14ac:dyDescent="0.2"/>
    <row r="6919" ht="26.25" customHeight="1" x14ac:dyDescent="0.2"/>
    <row r="6920" ht="26.25" customHeight="1" x14ac:dyDescent="0.2"/>
    <row r="6921" ht="26.25" customHeight="1" x14ac:dyDescent="0.2"/>
    <row r="6922" ht="26.25" customHeight="1" x14ac:dyDescent="0.2"/>
    <row r="6923" ht="26.25" customHeight="1" x14ac:dyDescent="0.2"/>
    <row r="6924" ht="26.25" customHeight="1" x14ac:dyDescent="0.2"/>
    <row r="6925" ht="26.25" customHeight="1" x14ac:dyDescent="0.2"/>
    <row r="6926" ht="26.25" customHeight="1" x14ac:dyDescent="0.2"/>
    <row r="6927" ht="26.25" customHeight="1" x14ac:dyDescent="0.2"/>
    <row r="6928" ht="26.25" customHeight="1" x14ac:dyDescent="0.2"/>
    <row r="6929" ht="26.25" customHeight="1" x14ac:dyDescent="0.2"/>
    <row r="6930" ht="26.25" customHeight="1" x14ac:dyDescent="0.2"/>
    <row r="6931" ht="26.25" customHeight="1" x14ac:dyDescent="0.2"/>
    <row r="6932" ht="26.25" customHeight="1" x14ac:dyDescent="0.2"/>
    <row r="6933" ht="26.25" customHeight="1" x14ac:dyDescent="0.2"/>
    <row r="6934" ht="26.25" customHeight="1" x14ac:dyDescent="0.2"/>
    <row r="6935" ht="26.25" customHeight="1" x14ac:dyDescent="0.2"/>
    <row r="6936" ht="26.25" customHeight="1" x14ac:dyDescent="0.2"/>
    <row r="6937" ht="26.25" customHeight="1" x14ac:dyDescent="0.2"/>
    <row r="6938" ht="26.25" customHeight="1" x14ac:dyDescent="0.2"/>
    <row r="6939" ht="26.25" customHeight="1" x14ac:dyDescent="0.2"/>
    <row r="6940" ht="26.25" customHeight="1" x14ac:dyDescent="0.2"/>
    <row r="6941" ht="26.25" customHeight="1" x14ac:dyDescent="0.2"/>
    <row r="6942" ht="26.25" customHeight="1" x14ac:dyDescent="0.2"/>
    <row r="6943" ht="26.25" customHeight="1" x14ac:dyDescent="0.2"/>
    <row r="6944" ht="26.25" customHeight="1" x14ac:dyDescent="0.2"/>
    <row r="6945" ht="26.25" customHeight="1" x14ac:dyDescent="0.2"/>
    <row r="6946" ht="26.25" customHeight="1" x14ac:dyDescent="0.2"/>
    <row r="6947" ht="26.25" customHeight="1" x14ac:dyDescent="0.2"/>
    <row r="6948" ht="26.25" customHeight="1" x14ac:dyDescent="0.2"/>
    <row r="6949" ht="26.25" customHeight="1" x14ac:dyDescent="0.2"/>
    <row r="6950" ht="26.25" customHeight="1" x14ac:dyDescent="0.2"/>
    <row r="6951" ht="26.25" customHeight="1" x14ac:dyDescent="0.2"/>
    <row r="6952" ht="26.25" customHeight="1" x14ac:dyDescent="0.2"/>
    <row r="6953" ht="26.25" customHeight="1" x14ac:dyDescent="0.2"/>
    <row r="6954" ht="26.25" customHeight="1" x14ac:dyDescent="0.2"/>
    <row r="6955" ht="26.25" customHeight="1" x14ac:dyDescent="0.2"/>
    <row r="6956" ht="26.25" customHeight="1" x14ac:dyDescent="0.2"/>
    <row r="6957" ht="26.25" customHeight="1" x14ac:dyDescent="0.2"/>
    <row r="6958" ht="26.25" customHeight="1" x14ac:dyDescent="0.2"/>
    <row r="6959" ht="26.25" customHeight="1" x14ac:dyDescent="0.2"/>
    <row r="6960" ht="26.25" customHeight="1" x14ac:dyDescent="0.2"/>
    <row r="6961" ht="26.25" customHeight="1" x14ac:dyDescent="0.2"/>
    <row r="6962" ht="26.25" customHeight="1" x14ac:dyDescent="0.2"/>
    <row r="6963" ht="26.25" customHeight="1" x14ac:dyDescent="0.2"/>
    <row r="6964" ht="26.25" customHeight="1" x14ac:dyDescent="0.2"/>
    <row r="6965" ht="26.25" customHeight="1" x14ac:dyDescent="0.2"/>
    <row r="6966" ht="26.25" customHeight="1" x14ac:dyDescent="0.2"/>
    <row r="6967" ht="26.25" customHeight="1" x14ac:dyDescent="0.2"/>
    <row r="6968" ht="26.25" customHeight="1" x14ac:dyDescent="0.2"/>
    <row r="6969" ht="26.25" customHeight="1" x14ac:dyDescent="0.2"/>
    <row r="6970" ht="26.25" customHeight="1" x14ac:dyDescent="0.2"/>
    <row r="6971" ht="26.25" customHeight="1" x14ac:dyDescent="0.2"/>
    <row r="6972" ht="26.25" customHeight="1" x14ac:dyDescent="0.2"/>
    <row r="6973" ht="26.25" customHeight="1" x14ac:dyDescent="0.2"/>
    <row r="6974" ht="26.25" customHeight="1" x14ac:dyDescent="0.2"/>
    <row r="6975" ht="26.25" customHeight="1" x14ac:dyDescent="0.2"/>
    <row r="6976" ht="26.25" customHeight="1" x14ac:dyDescent="0.2"/>
    <row r="6977" ht="26.25" customHeight="1" x14ac:dyDescent="0.2"/>
    <row r="6978" ht="26.25" customHeight="1" x14ac:dyDescent="0.2"/>
    <row r="6979" ht="26.25" customHeight="1" x14ac:dyDescent="0.2"/>
    <row r="6980" ht="26.25" customHeight="1" x14ac:dyDescent="0.2"/>
    <row r="6981" ht="26.25" customHeight="1" x14ac:dyDescent="0.2"/>
    <row r="6982" ht="26.25" customHeight="1" x14ac:dyDescent="0.2"/>
    <row r="6983" ht="26.25" customHeight="1" x14ac:dyDescent="0.2"/>
    <row r="6984" ht="26.25" customHeight="1" x14ac:dyDescent="0.2"/>
    <row r="6985" ht="26.25" customHeight="1" x14ac:dyDescent="0.2"/>
    <row r="6986" ht="26.25" customHeight="1" x14ac:dyDescent="0.2"/>
    <row r="6987" ht="26.25" customHeight="1" x14ac:dyDescent="0.2"/>
    <row r="6988" ht="26.25" customHeight="1" x14ac:dyDescent="0.2"/>
    <row r="6989" ht="26.25" customHeight="1" x14ac:dyDescent="0.2"/>
    <row r="6990" ht="26.25" customHeight="1" x14ac:dyDescent="0.2"/>
    <row r="6991" ht="26.25" customHeight="1" x14ac:dyDescent="0.2"/>
    <row r="6992" ht="26.25" customHeight="1" x14ac:dyDescent="0.2"/>
    <row r="6993" ht="26.25" customHeight="1" x14ac:dyDescent="0.2"/>
    <row r="6994" ht="26.25" customHeight="1" x14ac:dyDescent="0.2"/>
    <row r="6995" ht="26.25" customHeight="1" x14ac:dyDescent="0.2"/>
    <row r="6996" ht="26.25" customHeight="1" x14ac:dyDescent="0.2"/>
    <row r="6997" ht="26.25" customHeight="1" x14ac:dyDescent="0.2"/>
    <row r="6998" ht="26.25" customHeight="1" x14ac:dyDescent="0.2"/>
    <row r="6999" ht="26.25" customHeight="1" x14ac:dyDescent="0.2"/>
    <row r="7000" ht="26.25" customHeight="1" x14ac:dyDescent="0.2"/>
    <row r="7001" ht="26.25" customHeight="1" x14ac:dyDescent="0.2"/>
    <row r="7002" ht="26.25" customHeight="1" x14ac:dyDescent="0.2"/>
    <row r="7003" ht="26.25" customHeight="1" x14ac:dyDescent="0.2"/>
    <row r="7004" ht="26.25" customHeight="1" x14ac:dyDescent="0.2"/>
    <row r="7005" ht="26.25" customHeight="1" x14ac:dyDescent="0.2"/>
    <row r="7006" ht="26.25" customHeight="1" x14ac:dyDescent="0.2"/>
    <row r="7007" ht="26.25" customHeight="1" x14ac:dyDescent="0.2"/>
    <row r="7008" ht="26.25" customHeight="1" x14ac:dyDescent="0.2"/>
    <row r="7009" ht="26.25" customHeight="1" x14ac:dyDescent="0.2"/>
    <row r="7010" ht="26.25" customHeight="1" x14ac:dyDescent="0.2"/>
    <row r="7011" ht="26.25" customHeight="1" x14ac:dyDescent="0.2"/>
    <row r="7012" ht="26.25" customHeight="1" x14ac:dyDescent="0.2"/>
    <row r="7013" ht="26.25" customHeight="1" x14ac:dyDescent="0.2"/>
    <row r="7014" ht="26.25" customHeight="1" x14ac:dyDescent="0.2"/>
    <row r="7015" ht="26.25" customHeight="1" x14ac:dyDescent="0.2"/>
    <row r="7016" ht="26.25" customHeight="1" x14ac:dyDescent="0.2"/>
    <row r="7017" ht="26.25" customHeight="1" x14ac:dyDescent="0.2"/>
    <row r="7018" ht="26.25" customHeight="1" x14ac:dyDescent="0.2"/>
    <row r="7019" ht="26.25" customHeight="1" x14ac:dyDescent="0.2"/>
    <row r="7020" ht="26.25" customHeight="1" x14ac:dyDescent="0.2"/>
    <row r="7021" ht="26.25" customHeight="1" x14ac:dyDescent="0.2"/>
    <row r="7022" ht="26.25" customHeight="1" x14ac:dyDescent="0.2"/>
    <row r="7023" ht="26.25" customHeight="1" x14ac:dyDescent="0.2"/>
    <row r="7024" ht="26.25" customHeight="1" x14ac:dyDescent="0.2"/>
    <row r="7025" ht="26.25" customHeight="1" x14ac:dyDescent="0.2"/>
    <row r="7026" ht="26.25" customHeight="1" x14ac:dyDescent="0.2"/>
    <row r="7027" ht="26.25" customHeight="1" x14ac:dyDescent="0.2"/>
    <row r="7028" ht="26.25" customHeight="1" x14ac:dyDescent="0.2"/>
    <row r="7029" ht="26.25" customHeight="1" x14ac:dyDescent="0.2"/>
    <row r="7030" ht="26.25" customHeight="1" x14ac:dyDescent="0.2"/>
    <row r="7031" ht="26.25" customHeight="1" x14ac:dyDescent="0.2"/>
    <row r="7032" ht="26.25" customHeight="1" x14ac:dyDescent="0.2"/>
    <row r="7033" ht="26.25" customHeight="1" x14ac:dyDescent="0.2"/>
    <row r="7034" ht="26.25" customHeight="1" x14ac:dyDescent="0.2"/>
    <row r="7035" ht="26.25" customHeight="1" x14ac:dyDescent="0.2"/>
    <row r="7036" ht="26.25" customHeight="1" x14ac:dyDescent="0.2"/>
    <row r="7037" ht="26.25" customHeight="1" x14ac:dyDescent="0.2"/>
    <row r="7038" ht="26.25" customHeight="1" x14ac:dyDescent="0.2"/>
    <row r="7039" ht="26.25" customHeight="1" x14ac:dyDescent="0.2"/>
    <row r="7040" ht="26.25" customHeight="1" x14ac:dyDescent="0.2"/>
    <row r="7041" ht="26.25" customHeight="1" x14ac:dyDescent="0.2"/>
    <row r="7042" ht="26.25" customHeight="1" x14ac:dyDescent="0.2"/>
    <row r="7043" ht="26.25" customHeight="1" x14ac:dyDescent="0.2"/>
    <row r="7044" ht="26.25" customHeight="1" x14ac:dyDescent="0.2"/>
    <row r="7045" ht="26.25" customHeight="1" x14ac:dyDescent="0.2"/>
    <row r="7046" ht="26.25" customHeight="1" x14ac:dyDescent="0.2"/>
    <row r="7047" ht="26.25" customHeight="1" x14ac:dyDescent="0.2"/>
    <row r="7048" ht="26.25" customHeight="1" x14ac:dyDescent="0.2"/>
    <row r="7049" ht="26.25" customHeight="1" x14ac:dyDescent="0.2"/>
    <row r="7050" ht="26.25" customHeight="1" x14ac:dyDescent="0.2"/>
    <row r="7051" ht="26.25" customHeight="1" x14ac:dyDescent="0.2"/>
    <row r="7052" ht="26.25" customHeight="1" x14ac:dyDescent="0.2"/>
    <row r="7053" ht="26.25" customHeight="1" x14ac:dyDescent="0.2"/>
    <row r="7054" ht="26.25" customHeight="1" x14ac:dyDescent="0.2"/>
    <row r="7055" ht="26.25" customHeight="1" x14ac:dyDescent="0.2"/>
    <row r="7056" ht="26.25" customHeight="1" x14ac:dyDescent="0.2"/>
    <row r="7057" ht="26.25" customHeight="1" x14ac:dyDescent="0.2"/>
    <row r="7058" ht="26.25" customHeight="1" x14ac:dyDescent="0.2"/>
    <row r="7059" ht="26.25" customHeight="1" x14ac:dyDescent="0.2"/>
    <row r="7060" ht="26.25" customHeight="1" x14ac:dyDescent="0.2"/>
    <row r="7061" ht="26.25" customHeight="1" x14ac:dyDescent="0.2"/>
    <row r="7062" ht="26.25" customHeight="1" x14ac:dyDescent="0.2"/>
    <row r="7063" ht="26.25" customHeight="1" x14ac:dyDescent="0.2"/>
    <row r="7064" ht="26.25" customHeight="1" x14ac:dyDescent="0.2"/>
    <row r="7065" ht="26.25" customHeight="1" x14ac:dyDescent="0.2"/>
    <row r="7066" ht="26.25" customHeight="1" x14ac:dyDescent="0.2"/>
    <row r="7067" ht="26.25" customHeight="1" x14ac:dyDescent="0.2"/>
    <row r="7068" ht="26.25" customHeight="1" x14ac:dyDescent="0.2"/>
    <row r="7069" ht="26.25" customHeight="1" x14ac:dyDescent="0.2"/>
    <row r="7070" ht="26.25" customHeight="1" x14ac:dyDescent="0.2"/>
    <row r="7071" ht="26.25" customHeight="1" x14ac:dyDescent="0.2"/>
    <row r="7072" ht="26.25" customHeight="1" x14ac:dyDescent="0.2"/>
    <row r="7073" ht="26.25" customHeight="1" x14ac:dyDescent="0.2"/>
    <row r="7074" ht="26.25" customHeight="1" x14ac:dyDescent="0.2"/>
    <row r="7075" ht="26.25" customHeight="1" x14ac:dyDescent="0.2"/>
    <row r="7076" ht="26.25" customHeight="1" x14ac:dyDescent="0.2"/>
    <row r="7077" ht="26.25" customHeight="1" x14ac:dyDescent="0.2"/>
    <row r="7078" ht="26.25" customHeight="1" x14ac:dyDescent="0.2"/>
    <row r="7079" ht="26.25" customHeight="1" x14ac:dyDescent="0.2"/>
    <row r="7080" ht="26.25" customHeight="1" x14ac:dyDescent="0.2"/>
    <row r="7081" ht="26.25" customHeight="1" x14ac:dyDescent="0.2"/>
    <row r="7082" ht="26.25" customHeight="1" x14ac:dyDescent="0.2"/>
    <row r="7083" ht="26.25" customHeight="1" x14ac:dyDescent="0.2"/>
    <row r="7084" ht="26.25" customHeight="1" x14ac:dyDescent="0.2"/>
    <row r="7085" ht="26.25" customHeight="1" x14ac:dyDescent="0.2"/>
    <row r="7086" ht="26.25" customHeight="1" x14ac:dyDescent="0.2"/>
    <row r="7087" ht="26.25" customHeight="1" x14ac:dyDescent="0.2"/>
    <row r="7088" ht="26.25" customHeight="1" x14ac:dyDescent="0.2"/>
    <row r="7089" ht="26.25" customHeight="1" x14ac:dyDescent="0.2"/>
    <row r="7090" ht="26.25" customHeight="1" x14ac:dyDescent="0.2"/>
    <row r="7091" ht="26.25" customHeight="1" x14ac:dyDescent="0.2"/>
    <row r="7092" ht="26.25" customHeight="1" x14ac:dyDescent="0.2"/>
    <row r="7093" ht="26.25" customHeight="1" x14ac:dyDescent="0.2"/>
    <row r="7094" ht="26.25" customHeight="1" x14ac:dyDescent="0.2"/>
    <row r="7095" ht="26.25" customHeight="1" x14ac:dyDescent="0.2"/>
    <row r="7096" ht="26.25" customHeight="1" x14ac:dyDescent="0.2"/>
    <row r="7097" ht="26.25" customHeight="1" x14ac:dyDescent="0.2"/>
    <row r="7098" ht="26.25" customHeight="1" x14ac:dyDescent="0.2"/>
    <row r="7099" ht="26.25" customHeight="1" x14ac:dyDescent="0.2"/>
    <row r="7100" ht="26.25" customHeight="1" x14ac:dyDescent="0.2"/>
    <row r="7101" ht="26.25" customHeight="1" x14ac:dyDescent="0.2"/>
    <row r="7102" ht="26.25" customHeight="1" x14ac:dyDescent="0.2"/>
    <row r="7103" ht="26.25" customHeight="1" x14ac:dyDescent="0.2"/>
    <row r="7104" ht="26.25" customHeight="1" x14ac:dyDescent="0.2"/>
    <row r="7105" ht="26.25" customHeight="1" x14ac:dyDescent="0.2"/>
    <row r="7106" ht="26.25" customHeight="1" x14ac:dyDescent="0.2"/>
    <row r="7107" ht="26.25" customHeight="1" x14ac:dyDescent="0.2"/>
    <row r="7108" ht="26.25" customHeight="1" x14ac:dyDescent="0.2"/>
    <row r="7109" ht="26.25" customHeight="1" x14ac:dyDescent="0.2"/>
    <row r="7110" ht="26.25" customHeight="1" x14ac:dyDescent="0.2"/>
    <row r="7111" ht="26.25" customHeight="1" x14ac:dyDescent="0.2"/>
    <row r="7112" ht="26.25" customHeight="1" x14ac:dyDescent="0.2"/>
    <row r="7113" ht="26.25" customHeight="1" x14ac:dyDescent="0.2"/>
    <row r="7114" ht="26.25" customHeight="1" x14ac:dyDescent="0.2"/>
    <row r="7115" ht="26.25" customHeight="1" x14ac:dyDescent="0.2"/>
    <row r="7116" ht="26.25" customHeight="1" x14ac:dyDescent="0.2"/>
    <row r="7117" ht="26.25" customHeight="1" x14ac:dyDescent="0.2"/>
    <row r="7118" ht="26.25" customHeight="1" x14ac:dyDescent="0.2"/>
    <row r="7119" ht="26.25" customHeight="1" x14ac:dyDescent="0.2"/>
    <row r="7120" ht="26.25" customHeight="1" x14ac:dyDescent="0.2"/>
    <row r="7121" ht="26.25" customHeight="1" x14ac:dyDescent="0.2"/>
    <row r="7122" ht="26.25" customHeight="1" x14ac:dyDescent="0.2"/>
    <row r="7123" ht="26.25" customHeight="1" x14ac:dyDescent="0.2"/>
    <row r="7124" ht="26.25" customHeight="1" x14ac:dyDescent="0.2"/>
    <row r="7125" ht="26.25" customHeight="1" x14ac:dyDescent="0.2"/>
    <row r="7126" ht="26.25" customHeight="1" x14ac:dyDescent="0.2"/>
    <row r="7127" ht="26.25" customHeight="1" x14ac:dyDescent="0.2"/>
    <row r="7128" ht="26.25" customHeight="1" x14ac:dyDescent="0.2"/>
    <row r="7129" ht="26.25" customHeight="1" x14ac:dyDescent="0.2"/>
    <row r="7130" ht="26.25" customHeight="1" x14ac:dyDescent="0.2"/>
    <row r="7131" ht="26.25" customHeight="1" x14ac:dyDescent="0.2"/>
    <row r="7132" ht="26.25" customHeight="1" x14ac:dyDescent="0.2"/>
    <row r="7133" ht="26.25" customHeight="1" x14ac:dyDescent="0.2"/>
    <row r="7134" ht="26.25" customHeight="1" x14ac:dyDescent="0.2"/>
    <row r="7135" ht="26.25" customHeight="1" x14ac:dyDescent="0.2"/>
    <row r="7136" ht="26.25" customHeight="1" x14ac:dyDescent="0.2"/>
    <row r="7137" ht="26.25" customHeight="1" x14ac:dyDescent="0.2"/>
    <row r="7138" ht="26.25" customHeight="1" x14ac:dyDescent="0.2"/>
    <row r="7139" ht="26.25" customHeight="1" x14ac:dyDescent="0.2"/>
    <row r="7140" ht="26.25" customHeight="1" x14ac:dyDescent="0.2"/>
    <row r="7141" ht="26.25" customHeight="1" x14ac:dyDescent="0.2"/>
    <row r="7142" ht="26.25" customHeight="1" x14ac:dyDescent="0.2"/>
    <row r="7143" ht="26.25" customHeight="1" x14ac:dyDescent="0.2"/>
    <row r="7144" ht="26.25" customHeight="1" x14ac:dyDescent="0.2"/>
    <row r="7145" ht="26.25" customHeight="1" x14ac:dyDescent="0.2"/>
    <row r="7146" ht="26.25" customHeight="1" x14ac:dyDescent="0.2"/>
    <row r="7147" ht="26.25" customHeight="1" x14ac:dyDescent="0.2"/>
    <row r="7148" ht="26.25" customHeight="1" x14ac:dyDescent="0.2"/>
    <row r="7149" ht="26.25" customHeight="1" x14ac:dyDescent="0.2"/>
    <row r="7150" ht="26.25" customHeight="1" x14ac:dyDescent="0.2"/>
    <row r="7151" ht="26.25" customHeight="1" x14ac:dyDescent="0.2"/>
    <row r="7152" ht="26.25" customHeight="1" x14ac:dyDescent="0.2"/>
    <row r="7153" ht="26.25" customHeight="1" x14ac:dyDescent="0.2"/>
    <row r="7154" ht="26.25" customHeight="1" x14ac:dyDescent="0.2"/>
    <row r="7155" ht="26.25" customHeight="1" x14ac:dyDescent="0.2"/>
    <row r="7156" ht="26.25" customHeight="1" x14ac:dyDescent="0.2"/>
    <row r="7157" ht="26.25" customHeight="1" x14ac:dyDescent="0.2"/>
    <row r="7158" ht="26.25" customHeight="1" x14ac:dyDescent="0.2"/>
    <row r="7159" ht="26.25" customHeight="1" x14ac:dyDescent="0.2"/>
    <row r="7160" ht="26.25" customHeight="1" x14ac:dyDescent="0.2"/>
    <row r="7161" ht="26.25" customHeight="1" x14ac:dyDescent="0.2"/>
    <row r="7162" ht="26.25" customHeight="1" x14ac:dyDescent="0.2"/>
    <row r="7163" ht="26.25" customHeight="1" x14ac:dyDescent="0.2"/>
    <row r="7164" ht="26.25" customHeight="1" x14ac:dyDescent="0.2"/>
    <row r="7165" ht="26.25" customHeight="1" x14ac:dyDescent="0.2"/>
    <row r="7166" ht="26.25" customHeight="1" x14ac:dyDescent="0.2"/>
    <row r="7167" ht="26.25" customHeight="1" x14ac:dyDescent="0.2"/>
    <row r="7168" ht="26.25" customHeight="1" x14ac:dyDescent="0.2"/>
    <row r="7169" ht="26.25" customHeight="1" x14ac:dyDescent="0.2"/>
    <row r="7170" ht="26.25" customHeight="1" x14ac:dyDescent="0.2"/>
    <row r="7171" ht="26.25" customHeight="1" x14ac:dyDescent="0.2"/>
    <row r="7172" ht="26.25" customHeight="1" x14ac:dyDescent="0.2"/>
    <row r="7173" ht="26.25" customHeight="1" x14ac:dyDescent="0.2"/>
    <row r="7174" ht="26.25" customHeight="1" x14ac:dyDescent="0.2"/>
    <row r="7175" ht="26.25" customHeight="1" x14ac:dyDescent="0.2"/>
    <row r="7176" ht="26.25" customHeight="1" x14ac:dyDescent="0.2"/>
    <row r="7177" ht="26.25" customHeight="1" x14ac:dyDescent="0.2"/>
    <row r="7178" ht="26.25" customHeight="1" x14ac:dyDescent="0.2"/>
    <row r="7179" ht="26.25" customHeight="1" x14ac:dyDescent="0.2"/>
    <row r="7180" ht="26.25" customHeight="1" x14ac:dyDescent="0.2"/>
    <row r="7181" ht="26.25" customHeight="1" x14ac:dyDescent="0.2"/>
    <row r="7182" ht="26.25" customHeight="1" x14ac:dyDescent="0.2"/>
    <row r="7183" ht="26.25" customHeight="1" x14ac:dyDescent="0.2"/>
    <row r="7184" ht="26.25" customHeight="1" x14ac:dyDescent="0.2"/>
    <row r="7185" ht="26.25" customHeight="1" x14ac:dyDescent="0.2"/>
    <row r="7186" ht="26.25" customHeight="1" x14ac:dyDescent="0.2"/>
    <row r="7187" ht="26.25" customHeight="1" x14ac:dyDescent="0.2"/>
    <row r="7188" ht="26.25" customHeight="1" x14ac:dyDescent="0.2"/>
    <row r="7189" ht="26.25" customHeight="1" x14ac:dyDescent="0.2"/>
    <row r="7190" ht="26.25" customHeight="1" x14ac:dyDescent="0.2"/>
    <row r="7191" ht="26.25" customHeight="1" x14ac:dyDescent="0.2"/>
    <row r="7192" ht="26.25" customHeight="1" x14ac:dyDescent="0.2"/>
    <row r="7193" ht="26.25" customHeight="1" x14ac:dyDescent="0.2"/>
    <row r="7194" ht="26.25" customHeight="1" x14ac:dyDescent="0.2"/>
    <row r="7195" ht="26.25" customHeight="1" x14ac:dyDescent="0.2"/>
    <row r="7196" ht="26.25" customHeight="1" x14ac:dyDescent="0.2"/>
    <row r="7197" ht="26.25" customHeight="1" x14ac:dyDescent="0.2"/>
    <row r="7198" ht="26.25" customHeight="1" x14ac:dyDescent="0.2"/>
    <row r="7199" ht="26.25" customHeight="1" x14ac:dyDescent="0.2"/>
    <row r="7200" ht="26.25" customHeight="1" x14ac:dyDescent="0.2"/>
    <row r="7201" ht="26.25" customHeight="1" x14ac:dyDescent="0.2"/>
    <row r="7202" ht="26.25" customHeight="1" x14ac:dyDescent="0.2"/>
    <row r="7203" ht="26.25" customHeight="1" x14ac:dyDescent="0.2"/>
    <row r="7204" ht="26.25" customHeight="1" x14ac:dyDescent="0.2"/>
    <row r="7205" ht="26.25" customHeight="1" x14ac:dyDescent="0.2"/>
    <row r="7206" ht="26.25" customHeight="1" x14ac:dyDescent="0.2"/>
    <row r="7207" ht="26.25" customHeight="1" x14ac:dyDescent="0.2"/>
    <row r="7208" ht="26.25" customHeight="1" x14ac:dyDescent="0.2"/>
    <row r="7209" ht="26.25" customHeight="1" x14ac:dyDescent="0.2"/>
    <row r="7210" ht="26.25" customHeight="1" x14ac:dyDescent="0.2"/>
    <row r="7211" ht="26.25" customHeight="1" x14ac:dyDescent="0.2"/>
    <row r="7212" ht="26.25" customHeight="1" x14ac:dyDescent="0.2"/>
    <row r="7213" ht="26.25" customHeight="1" x14ac:dyDescent="0.2"/>
    <row r="7214" ht="26.25" customHeight="1" x14ac:dyDescent="0.2"/>
    <row r="7215" ht="26.25" customHeight="1" x14ac:dyDescent="0.2"/>
    <row r="7216" ht="26.25" customHeight="1" x14ac:dyDescent="0.2"/>
    <row r="7217" ht="26.25" customHeight="1" x14ac:dyDescent="0.2"/>
    <row r="7218" ht="26.25" customHeight="1" x14ac:dyDescent="0.2"/>
    <row r="7219" ht="26.25" customHeight="1" x14ac:dyDescent="0.2"/>
    <row r="7220" ht="26.25" customHeight="1" x14ac:dyDescent="0.2"/>
    <row r="7221" ht="26.25" customHeight="1" x14ac:dyDescent="0.2"/>
    <row r="7222" ht="26.25" customHeight="1" x14ac:dyDescent="0.2"/>
    <row r="7223" ht="26.25" customHeight="1" x14ac:dyDescent="0.2"/>
    <row r="7224" ht="26.25" customHeight="1" x14ac:dyDescent="0.2"/>
    <row r="7225" ht="26.25" customHeight="1" x14ac:dyDescent="0.2"/>
    <row r="7226" ht="26.25" customHeight="1" x14ac:dyDescent="0.2"/>
    <row r="7227" ht="26.25" customHeight="1" x14ac:dyDescent="0.2"/>
    <row r="7228" ht="26.25" customHeight="1" x14ac:dyDescent="0.2"/>
    <row r="7229" ht="26.25" customHeight="1" x14ac:dyDescent="0.2"/>
    <row r="7230" ht="26.25" customHeight="1" x14ac:dyDescent="0.2"/>
    <row r="7231" ht="26.25" customHeight="1" x14ac:dyDescent="0.2"/>
    <row r="7232" ht="26.25" customHeight="1" x14ac:dyDescent="0.2"/>
    <row r="7233" ht="26.25" customHeight="1" x14ac:dyDescent="0.2"/>
    <row r="7234" ht="26.25" customHeight="1" x14ac:dyDescent="0.2"/>
    <row r="7235" ht="26.25" customHeight="1" x14ac:dyDescent="0.2"/>
    <row r="7236" ht="26.25" customHeight="1" x14ac:dyDescent="0.2"/>
    <row r="7237" ht="26.25" customHeight="1" x14ac:dyDescent="0.2"/>
    <row r="7238" ht="26.25" customHeight="1" x14ac:dyDescent="0.2"/>
    <row r="7239" ht="26.25" customHeight="1" x14ac:dyDescent="0.2"/>
    <row r="7240" ht="26.25" customHeight="1" x14ac:dyDescent="0.2"/>
    <row r="7241" ht="26.25" customHeight="1" x14ac:dyDescent="0.2"/>
    <row r="7242" ht="26.25" customHeight="1" x14ac:dyDescent="0.2"/>
    <row r="7243" ht="26.25" customHeight="1" x14ac:dyDescent="0.2"/>
    <row r="7244" ht="26.25" customHeight="1" x14ac:dyDescent="0.2"/>
    <row r="7245" ht="26.25" customHeight="1" x14ac:dyDescent="0.2"/>
    <row r="7246" ht="26.25" customHeight="1" x14ac:dyDescent="0.2"/>
    <row r="7247" ht="26.25" customHeight="1" x14ac:dyDescent="0.2"/>
    <row r="7248" ht="26.25" customHeight="1" x14ac:dyDescent="0.2"/>
    <row r="7249" ht="26.25" customHeight="1" x14ac:dyDescent="0.2"/>
    <row r="7250" ht="26.25" customHeight="1" x14ac:dyDescent="0.2"/>
    <row r="7251" ht="26.25" customHeight="1" x14ac:dyDescent="0.2"/>
    <row r="7252" ht="26.25" customHeight="1" x14ac:dyDescent="0.2"/>
    <row r="7253" ht="26.25" customHeight="1" x14ac:dyDescent="0.2"/>
    <row r="7254" ht="26.25" customHeight="1" x14ac:dyDescent="0.2"/>
    <row r="7255" ht="26.25" customHeight="1" x14ac:dyDescent="0.2"/>
    <row r="7256" ht="26.25" customHeight="1" x14ac:dyDescent="0.2"/>
    <row r="7257" ht="26.25" customHeight="1" x14ac:dyDescent="0.2"/>
    <row r="7258" ht="26.25" customHeight="1" x14ac:dyDescent="0.2"/>
    <row r="7259" ht="26.25" customHeight="1" x14ac:dyDescent="0.2"/>
    <row r="7260" ht="26.25" customHeight="1" x14ac:dyDescent="0.2"/>
    <row r="7261" ht="26.25" customHeight="1" x14ac:dyDescent="0.2"/>
    <row r="7262" ht="26.25" customHeight="1" x14ac:dyDescent="0.2"/>
    <row r="7263" ht="26.25" customHeight="1" x14ac:dyDescent="0.2"/>
    <row r="7264" ht="26.25" customHeight="1" x14ac:dyDescent="0.2"/>
    <row r="7265" ht="26.25" customHeight="1" x14ac:dyDescent="0.2"/>
    <row r="7266" ht="26.25" customHeight="1" x14ac:dyDescent="0.2"/>
    <row r="7267" ht="26.25" customHeight="1" x14ac:dyDescent="0.2"/>
    <row r="7268" ht="26.25" customHeight="1" x14ac:dyDescent="0.2"/>
    <row r="7269" ht="26.25" customHeight="1" x14ac:dyDescent="0.2"/>
    <row r="7270" ht="26.25" customHeight="1" x14ac:dyDescent="0.2"/>
    <row r="7271" ht="26.25" customHeight="1" x14ac:dyDescent="0.2"/>
    <row r="7272" ht="26.25" customHeight="1" x14ac:dyDescent="0.2"/>
    <row r="7273" ht="26.25" customHeight="1" x14ac:dyDescent="0.2"/>
    <row r="7274" ht="26.25" customHeight="1" x14ac:dyDescent="0.2"/>
    <row r="7275" ht="26.25" customHeight="1" x14ac:dyDescent="0.2"/>
    <row r="7276" ht="26.25" customHeight="1" x14ac:dyDescent="0.2"/>
    <row r="7277" ht="26.25" customHeight="1" x14ac:dyDescent="0.2"/>
    <row r="7278" ht="26.25" customHeight="1" x14ac:dyDescent="0.2"/>
    <row r="7279" ht="26.25" customHeight="1" x14ac:dyDescent="0.2"/>
    <row r="7280" ht="26.25" customHeight="1" x14ac:dyDescent="0.2"/>
    <row r="7281" ht="26.25" customHeight="1" x14ac:dyDescent="0.2"/>
    <row r="7282" ht="26.25" customHeight="1" x14ac:dyDescent="0.2"/>
    <row r="7283" ht="26.25" customHeight="1" x14ac:dyDescent="0.2"/>
    <row r="7284" ht="26.25" customHeight="1" x14ac:dyDescent="0.2"/>
    <row r="7285" ht="26.25" customHeight="1" x14ac:dyDescent="0.2"/>
    <row r="7286" ht="26.25" customHeight="1" x14ac:dyDescent="0.2"/>
    <row r="7287" ht="26.25" customHeight="1" x14ac:dyDescent="0.2"/>
    <row r="7288" ht="26.25" customHeight="1" x14ac:dyDescent="0.2"/>
    <row r="7289" ht="26.25" customHeight="1" x14ac:dyDescent="0.2"/>
    <row r="7290" ht="26.25" customHeight="1" x14ac:dyDescent="0.2"/>
    <row r="7291" ht="26.25" customHeight="1" x14ac:dyDescent="0.2"/>
    <row r="7292" ht="26.25" customHeight="1" x14ac:dyDescent="0.2"/>
    <row r="7293" ht="26.25" customHeight="1" x14ac:dyDescent="0.2"/>
    <row r="7294" ht="26.25" customHeight="1" x14ac:dyDescent="0.2"/>
    <row r="7295" ht="26.25" customHeight="1" x14ac:dyDescent="0.2"/>
    <row r="7296" ht="26.25" customHeight="1" x14ac:dyDescent="0.2"/>
    <row r="7297" ht="26.25" customHeight="1" x14ac:dyDescent="0.2"/>
    <row r="7298" ht="26.25" customHeight="1" x14ac:dyDescent="0.2"/>
    <row r="7299" ht="26.25" customHeight="1" x14ac:dyDescent="0.2"/>
    <row r="7300" ht="26.25" customHeight="1" x14ac:dyDescent="0.2"/>
    <row r="7301" ht="26.25" customHeight="1" x14ac:dyDescent="0.2"/>
    <row r="7302" ht="26.25" customHeight="1" x14ac:dyDescent="0.2"/>
    <row r="7303" ht="26.25" customHeight="1" x14ac:dyDescent="0.2"/>
    <row r="7304" ht="26.25" customHeight="1" x14ac:dyDescent="0.2"/>
    <row r="7305" ht="26.25" customHeight="1" x14ac:dyDescent="0.2"/>
    <row r="7306" ht="26.25" customHeight="1" x14ac:dyDescent="0.2"/>
    <row r="7307" ht="26.25" customHeight="1" x14ac:dyDescent="0.2"/>
    <row r="7308" ht="26.25" customHeight="1" x14ac:dyDescent="0.2"/>
    <row r="7309" ht="26.25" customHeight="1" x14ac:dyDescent="0.2"/>
    <row r="7310" ht="26.25" customHeight="1" x14ac:dyDescent="0.2"/>
    <row r="7311" ht="26.25" customHeight="1" x14ac:dyDescent="0.2"/>
    <row r="7312" ht="26.25" customHeight="1" x14ac:dyDescent="0.2"/>
    <row r="7313" ht="26.25" customHeight="1" x14ac:dyDescent="0.2"/>
    <row r="7314" ht="26.25" customHeight="1" x14ac:dyDescent="0.2"/>
    <row r="7315" ht="26.25" customHeight="1" x14ac:dyDescent="0.2"/>
    <row r="7316" ht="26.25" customHeight="1" x14ac:dyDescent="0.2"/>
    <row r="7317" ht="26.25" customHeight="1" x14ac:dyDescent="0.2"/>
    <row r="7318" ht="26.25" customHeight="1" x14ac:dyDescent="0.2"/>
    <row r="7319" ht="26.25" customHeight="1" x14ac:dyDescent="0.2"/>
    <row r="7320" ht="26.25" customHeight="1" x14ac:dyDescent="0.2"/>
    <row r="7321" ht="26.25" customHeight="1" x14ac:dyDescent="0.2"/>
    <row r="7322" ht="26.25" customHeight="1" x14ac:dyDescent="0.2"/>
    <row r="7323" ht="26.25" customHeight="1" x14ac:dyDescent="0.2"/>
    <row r="7324" ht="26.25" customHeight="1" x14ac:dyDescent="0.2"/>
    <row r="7325" ht="26.25" customHeight="1" x14ac:dyDescent="0.2"/>
    <row r="7326" ht="26.25" customHeight="1" x14ac:dyDescent="0.2"/>
    <row r="7327" ht="26.25" customHeight="1" x14ac:dyDescent="0.2"/>
    <row r="7328" ht="26.25" customHeight="1" x14ac:dyDescent="0.2"/>
    <row r="7329" ht="26.25" customHeight="1" x14ac:dyDescent="0.2"/>
    <row r="7330" ht="26.25" customHeight="1" x14ac:dyDescent="0.2"/>
    <row r="7331" ht="26.25" customHeight="1" x14ac:dyDescent="0.2"/>
    <row r="7332" ht="26.25" customHeight="1" x14ac:dyDescent="0.2"/>
    <row r="7333" ht="26.25" customHeight="1" x14ac:dyDescent="0.2"/>
    <row r="7334" ht="26.25" customHeight="1" x14ac:dyDescent="0.2"/>
    <row r="7335" ht="26.25" customHeight="1" x14ac:dyDescent="0.2"/>
    <row r="7336" ht="26.25" customHeight="1" x14ac:dyDescent="0.2"/>
    <row r="7337" ht="26.25" customHeight="1" x14ac:dyDescent="0.2"/>
    <row r="7338" ht="26.25" customHeight="1" x14ac:dyDescent="0.2"/>
    <row r="7339" ht="26.25" customHeight="1" x14ac:dyDescent="0.2"/>
    <row r="7340" ht="26.25" customHeight="1" x14ac:dyDescent="0.2"/>
    <row r="7341" ht="26.25" customHeight="1" x14ac:dyDescent="0.2"/>
    <row r="7342" ht="26.25" customHeight="1" x14ac:dyDescent="0.2"/>
    <row r="7343" ht="26.25" customHeight="1" x14ac:dyDescent="0.2"/>
    <row r="7344" ht="26.25" customHeight="1" x14ac:dyDescent="0.2"/>
    <row r="7345" ht="26.25" customHeight="1" x14ac:dyDescent="0.2"/>
    <row r="7346" ht="26.25" customHeight="1" x14ac:dyDescent="0.2"/>
    <row r="7347" ht="26.25" customHeight="1" x14ac:dyDescent="0.2"/>
    <row r="7348" ht="26.25" customHeight="1" x14ac:dyDescent="0.2"/>
    <row r="7349" ht="26.25" customHeight="1" x14ac:dyDescent="0.2"/>
    <row r="7350" ht="26.25" customHeight="1" x14ac:dyDescent="0.2"/>
    <row r="7351" ht="26.25" customHeight="1" x14ac:dyDescent="0.2"/>
    <row r="7352" ht="26.25" customHeight="1" x14ac:dyDescent="0.2"/>
    <row r="7353" ht="26.25" customHeight="1" x14ac:dyDescent="0.2"/>
    <row r="7354" ht="26.25" customHeight="1" x14ac:dyDescent="0.2"/>
    <row r="7355" ht="26.25" customHeight="1" x14ac:dyDescent="0.2"/>
    <row r="7356" ht="26.25" customHeight="1" x14ac:dyDescent="0.2"/>
    <row r="7357" ht="26.25" customHeight="1" x14ac:dyDescent="0.2"/>
    <row r="7358" ht="26.25" customHeight="1" x14ac:dyDescent="0.2"/>
    <row r="7359" ht="26.25" customHeight="1" x14ac:dyDescent="0.2"/>
    <row r="7360" ht="26.25" customHeight="1" x14ac:dyDescent="0.2"/>
    <row r="7361" ht="26.25" customHeight="1" x14ac:dyDescent="0.2"/>
    <row r="7362" ht="26.25" customHeight="1" x14ac:dyDescent="0.2"/>
    <row r="7363" ht="26.25" customHeight="1" x14ac:dyDescent="0.2"/>
    <row r="7364" ht="26.25" customHeight="1" x14ac:dyDescent="0.2"/>
    <row r="7365" ht="26.25" customHeight="1" x14ac:dyDescent="0.2"/>
    <row r="7366" ht="26.25" customHeight="1" x14ac:dyDescent="0.2"/>
    <row r="7367" ht="26.25" customHeight="1" x14ac:dyDescent="0.2"/>
    <row r="7368" ht="26.25" customHeight="1" x14ac:dyDescent="0.2"/>
    <row r="7369" ht="26.25" customHeight="1" x14ac:dyDescent="0.2"/>
    <row r="7370" ht="26.25" customHeight="1" x14ac:dyDescent="0.2"/>
    <row r="7371" ht="26.25" customHeight="1" x14ac:dyDescent="0.2"/>
    <row r="7372" ht="26.25" customHeight="1" x14ac:dyDescent="0.2"/>
    <row r="7373" ht="26.25" customHeight="1" x14ac:dyDescent="0.2"/>
    <row r="7374" ht="26.25" customHeight="1" x14ac:dyDescent="0.2"/>
    <row r="7375" ht="26.25" customHeight="1" x14ac:dyDescent="0.2"/>
    <row r="7376" ht="26.25" customHeight="1" x14ac:dyDescent="0.2"/>
    <row r="7377" ht="26.25" customHeight="1" x14ac:dyDescent="0.2"/>
    <row r="7378" ht="26.25" customHeight="1" x14ac:dyDescent="0.2"/>
    <row r="7379" ht="26.25" customHeight="1" x14ac:dyDescent="0.2"/>
    <row r="7380" ht="26.25" customHeight="1" x14ac:dyDescent="0.2"/>
    <row r="7381" ht="26.25" customHeight="1" x14ac:dyDescent="0.2"/>
    <row r="7382" ht="26.25" customHeight="1" x14ac:dyDescent="0.2"/>
    <row r="7383" ht="26.25" customHeight="1" x14ac:dyDescent="0.2"/>
    <row r="7384" ht="26.25" customHeight="1" x14ac:dyDescent="0.2"/>
    <row r="7385" ht="26.25" customHeight="1" x14ac:dyDescent="0.2"/>
    <row r="7386" ht="26.25" customHeight="1" x14ac:dyDescent="0.2"/>
    <row r="7387" ht="26.25" customHeight="1" x14ac:dyDescent="0.2"/>
    <row r="7388" ht="26.25" customHeight="1" x14ac:dyDescent="0.2"/>
    <row r="7389" ht="26.25" customHeight="1" x14ac:dyDescent="0.2"/>
    <row r="7390" ht="26.25" customHeight="1" x14ac:dyDescent="0.2"/>
    <row r="7391" ht="26.25" customHeight="1" x14ac:dyDescent="0.2"/>
    <row r="7392" ht="26.25" customHeight="1" x14ac:dyDescent="0.2"/>
    <row r="7393" ht="26.25" customHeight="1" x14ac:dyDescent="0.2"/>
    <row r="7394" ht="26.25" customHeight="1" x14ac:dyDescent="0.2"/>
    <row r="7395" ht="26.25" customHeight="1" x14ac:dyDescent="0.2"/>
    <row r="7396" ht="26.25" customHeight="1" x14ac:dyDescent="0.2"/>
    <row r="7397" ht="26.25" customHeight="1" x14ac:dyDescent="0.2"/>
    <row r="7398" ht="26.25" customHeight="1" x14ac:dyDescent="0.2"/>
    <row r="7399" ht="26.25" customHeight="1" x14ac:dyDescent="0.2"/>
    <row r="7400" ht="26.25" customHeight="1" x14ac:dyDescent="0.2"/>
    <row r="7401" ht="26.25" customHeight="1" x14ac:dyDescent="0.2"/>
    <row r="7402" ht="26.25" customHeight="1" x14ac:dyDescent="0.2"/>
    <row r="7403" ht="26.25" customHeight="1" x14ac:dyDescent="0.2"/>
    <row r="7404" ht="26.25" customHeight="1" x14ac:dyDescent="0.2"/>
    <row r="7405" ht="26.25" customHeight="1" x14ac:dyDescent="0.2"/>
    <row r="7406" ht="26.25" customHeight="1" x14ac:dyDescent="0.2"/>
    <row r="7407" ht="26.25" customHeight="1" x14ac:dyDescent="0.2"/>
    <row r="7408" ht="26.25" customHeight="1" x14ac:dyDescent="0.2"/>
    <row r="7409" ht="26.25" customHeight="1" x14ac:dyDescent="0.2"/>
    <row r="7410" ht="26.25" customHeight="1" x14ac:dyDescent="0.2"/>
    <row r="7411" ht="26.25" customHeight="1" x14ac:dyDescent="0.2"/>
    <row r="7412" ht="26.25" customHeight="1" x14ac:dyDescent="0.2"/>
    <row r="7413" ht="26.25" customHeight="1" x14ac:dyDescent="0.2"/>
    <row r="7414" ht="26.25" customHeight="1" x14ac:dyDescent="0.2"/>
    <row r="7415" ht="26.25" customHeight="1" x14ac:dyDescent="0.2"/>
    <row r="7416" ht="26.25" customHeight="1" x14ac:dyDescent="0.2"/>
    <row r="7417" ht="26.25" customHeight="1" x14ac:dyDescent="0.2"/>
    <row r="7418" ht="26.25" customHeight="1" x14ac:dyDescent="0.2"/>
    <row r="7419" ht="26.25" customHeight="1" x14ac:dyDescent="0.2"/>
    <row r="7420" ht="26.25" customHeight="1" x14ac:dyDescent="0.2"/>
    <row r="7421" ht="26.25" customHeight="1" x14ac:dyDescent="0.2"/>
    <row r="7422" ht="26.25" customHeight="1" x14ac:dyDescent="0.2"/>
    <row r="7423" ht="26.25" customHeight="1" x14ac:dyDescent="0.2"/>
    <row r="7424" ht="26.25" customHeight="1" x14ac:dyDescent="0.2"/>
    <row r="7425" ht="26.25" customHeight="1" x14ac:dyDescent="0.2"/>
    <row r="7426" ht="26.25" customHeight="1" x14ac:dyDescent="0.2"/>
    <row r="7427" ht="26.25" customHeight="1" x14ac:dyDescent="0.2"/>
    <row r="7428" ht="26.25" customHeight="1" x14ac:dyDescent="0.2"/>
    <row r="7429" ht="26.25" customHeight="1" x14ac:dyDescent="0.2"/>
    <row r="7430" ht="26.25" customHeight="1" x14ac:dyDescent="0.2"/>
    <row r="7431" ht="26.25" customHeight="1" x14ac:dyDescent="0.2"/>
    <row r="7432" ht="26.25" customHeight="1" x14ac:dyDescent="0.2"/>
    <row r="7433" ht="26.25" customHeight="1" x14ac:dyDescent="0.2"/>
    <row r="7434" ht="26.25" customHeight="1" x14ac:dyDescent="0.2"/>
    <row r="7435" ht="26.25" customHeight="1" x14ac:dyDescent="0.2"/>
    <row r="7436" ht="26.25" customHeight="1" x14ac:dyDescent="0.2"/>
    <row r="7437" ht="26.25" customHeight="1" x14ac:dyDescent="0.2"/>
    <row r="7438" ht="26.25" customHeight="1" x14ac:dyDescent="0.2"/>
    <row r="7439" ht="26.25" customHeight="1" x14ac:dyDescent="0.2"/>
    <row r="7440" ht="26.25" customHeight="1" x14ac:dyDescent="0.2"/>
    <row r="7441" ht="26.25" customHeight="1" x14ac:dyDescent="0.2"/>
    <row r="7442" ht="26.25" customHeight="1" x14ac:dyDescent="0.2"/>
    <row r="7443" ht="26.25" customHeight="1" x14ac:dyDescent="0.2"/>
    <row r="7444" ht="26.25" customHeight="1" x14ac:dyDescent="0.2"/>
    <row r="7445" ht="26.25" customHeight="1" x14ac:dyDescent="0.2"/>
    <row r="7446" ht="26.25" customHeight="1" x14ac:dyDescent="0.2"/>
    <row r="7447" ht="26.25" customHeight="1" x14ac:dyDescent="0.2"/>
    <row r="7448" ht="26.25" customHeight="1" x14ac:dyDescent="0.2"/>
    <row r="7449" ht="26.25" customHeight="1" x14ac:dyDescent="0.2"/>
    <row r="7450" ht="26.25" customHeight="1" x14ac:dyDescent="0.2"/>
    <row r="7451" ht="26.25" customHeight="1" x14ac:dyDescent="0.2"/>
    <row r="7452" ht="26.25" customHeight="1" x14ac:dyDescent="0.2"/>
    <row r="7453" ht="26.25" customHeight="1" x14ac:dyDescent="0.2"/>
    <row r="7454" ht="26.25" customHeight="1" x14ac:dyDescent="0.2"/>
    <row r="7455" ht="26.25" customHeight="1" x14ac:dyDescent="0.2"/>
    <row r="7456" ht="26.25" customHeight="1" x14ac:dyDescent="0.2"/>
    <row r="7457" ht="26.25" customHeight="1" x14ac:dyDescent="0.2"/>
    <row r="7458" ht="26.25" customHeight="1" x14ac:dyDescent="0.2"/>
    <row r="7459" ht="26.25" customHeight="1" x14ac:dyDescent="0.2"/>
    <row r="7460" ht="26.25" customHeight="1" x14ac:dyDescent="0.2"/>
    <row r="7461" ht="26.25" customHeight="1" x14ac:dyDescent="0.2"/>
    <row r="7462" ht="26.25" customHeight="1" x14ac:dyDescent="0.2"/>
    <row r="7463" ht="26.25" customHeight="1" x14ac:dyDescent="0.2"/>
    <row r="7464" ht="26.25" customHeight="1" x14ac:dyDescent="0.2"/>
    <row r="7465" ht="26.25" customHeight="1" x14ac:dyDescent="0.2"/>
    <row r="7466" ht="26.25" customHeight="1" x14ac:dyDescent="0.2"/>
    <row r="7467" ht="26.25" customHeight="1" x14ac:dyDescent="0.2"/>
    <row r="7468" ht="26.25" customHeight="1" x14ac:dyDescent="0.2"/>
    <row r="7469" ht="26.25" customHeight="1" x14ac:dyDescent="0.2"/>
    <row r="7470" ht="26.25" customHeight="1" x14ac:dyDescent="0.2"/>
    <row r="7471" ht="26.25" customHeight="1" x14ac:dyDescent="0.2"/>
    <row r="7472" ht="26.25" customHeight="1" x14ac:dyDescent="0.2"/>
    <row r="7473" ht="26.25" customHeight="1" x14ac:dyDescent="0.2"/>
    <row r="7474" ht="26.25" customHeight="1" x14ac:dyDescent="0.2"/>
    <row r="7475" ht="26.25" customHeight="1" x14ac:dyDescent="0.2"/>
    <row r="7476" ht="26.25" customHeight="1" x14ac:dyDescent="0.2"/>
    <row r="7477" ht="26.25" customHeight="1" x14ac:dyDescent="0.2"/>
    <row r="7478" ht="26.25" customHeight="1" x14ac:dyDescent="0.2"/>
    <row r="7479" ht="26.25" customHeight="1" x14ac:dyDescent="0.2"/>
    <row r="7480" ht="26.25" customHeight="1" x14ac:dyDescent="0.2"/>
    <row r="7481" ht="26.25" customHeight="1" x14ac:dyDescent="0.2"/>
    <row r="7482" ht="26.25" customHeight="1" x14ac:dyDescent="0.2"/>
    <row r="7483" ht="26.25" customHeight="1" x14ac:dyDescent="0.2"/>
    <row r="7484" ht="26.25" customHeight="1" x14ac:dyDescent="0.2"/>
    <row r="7485" ht="26.25" customHeight="1" x14ac:dyDescent="0.2"/>
    <row r="7486" ht="26.25" customHeight="1" x14ac:dyDescent="0.2"/>
    <row r="7487" ht="26.25" customHeight="1" x14ac:dyDescent="0.2"/>
    <row r="7488" ht="26.25" customHeight="1" x14ac:dyDescent="0.2"/>
    <row r="7489" ht="26.25" customHeight="1" x14ac:dyDescent="0.2"/>
    <row r="7490" ht="26.25" customHeight="1" x14ac:dyDescent="0.2"/>
    <row r="7491" ht="26.25" customHeight="1" x14ac:dyDescent="0.2"/>
    <row r="7492" ht="26.25" customHeight="1" x14ac:dyDescent="0.2"/>
    <row r="7493" ht="26.25" customHeight="1" x14ac:dyDescent="0.2"/>
    <row r="7494" ht="26.25" customHeight="1" x14ac:dyDescent="0.2"/>
    <row r="7495" ht="26.25" customHeight="1" x14ac:dyDescent="0.2"/>
    <row r="7496" ht="26.25" customHeight="1" x14ac:dyDescent="0.2"/>
    <row r="7497" ht="26.25" customHeight="1" x14ac:dyDescent="0.2"/>
    <row r="7498" ht="26.25" customHeight="1" x14ac:dyDescent="0.2"/>
    <row r="7499" ht="26.25" customHeight="1" x14ac:dyDescent="0.2"/>
    <row r="7500" ht="26.25" customHeight="1" x14ac:dyDescent="0.2"/>
    <row r="7501" ht="26.25" customHeight="1" x14ac:dyDescent="0.2"/>
    <row r="7502" ht="26.25" customHeight="1" x14ac:dyDescent="0.2"/>
    <row r="7503" ht="26.25" customHeight="1" x14ac:dyDescent="0.2"/>
    <row r="7504" ht="26.25" customHeight="1" x14ac:dyDescent="0.2"/>
    <row r="7505" ht="26.25" customHeight="1" x14ac:dyDescent="0.2"/>
    <row r="7506" ht="26.25" customHeight="1" x14ac:dyDescent="0.2"/>
    <row r="7507" ht="26.25" customHeight="1" x14ac:dyDescent="0.2"/>
    <row r="7508" ht="26.25" customHeight="1" x14ac:dyDescent="0.2"/>
    <row r="7509" ht="26.25" customHeight="1" x14ac:dyDescent="0.2"/>
    <row r="7510" ht="26.25" customHeight="1" x14ac:dyDescent="0.2"/>
    <row r="7511" ht="26.25" customHeight="1" x14ac:dyDescent="0.2"/>
    <row r="7512" ht="26.25" customHeight="1" x14ac:dyDescent="0.2"/>
    <row r="7513" ht="26.25" customHeight="1" x14ac:dyDescent="0.2"/>
    <row r="7514" ht="26.25" customHeight="1" x14ac:dyDescent="0.2"/>
    <row r="7515" ht="26.25" customHeight="1" x14ac:dyDescent="0.2"/>
    <row r="7516" ht="26.25" customHeight="1" x14ac:dyDescent="0.2"/>
    <row r="7517" ht="26.25" customHeight="1" x14ac:dyDescent="0.2"/>
    <row r="7518" ht="26.25" customHeight="1" x14ac:dyDescent="0.2"/>
    <row r="7519" ht="26.25" customHeight="1" x14ac:dyDescent="0.2"/>
    <row r="7520" ht="26.25" customHeight="1" x14ac:dyDescent="0.2"/>
    <row r="7521" ht="26.25" customHeight="1" x14ac:dyDescent="0.2"/>
    <row r="7522" ht="26.25" customHeight="1" x14ac:dyDescent="0.2"/>
    <row r="7523" ht="26.25" customHeight="1" x14ac:dyDescent="0.2"/>
    <row r="7524" ht="26.25" customHeight="1" x14ac:dyDescent="0.2"/>
    <row r="7525" ht="26.25" customHeight="1" x14ac:dyDescent="0.2"/>
    <row r="7526" ht="26.25" customHeight="1" x14ac:dyDescent="0.2"/>
    <row r="7527" ht="26.25" customHeight="1" x14ac:dyDescent="0.2"/>
    <row r="7528" ht="26.25" customHeight="1" x14ac:dyDescent="0.2"/>
    <row r="7529" ht="26.25" customHeight="1" x14ac:dyDescent="0.2"/>
    <row r="7530" ht="26.25" customHeight="1" x14ac:dyDescent="0.2"/>
    <row r="7531" ht="26.25" customHeight="1" x14ac:dyDescent="0.2"/>
    <row r="7532" ht="26.25" customHeight="1" x14ac:dyDescent="0.2"/>
    <row r="7533" ht="26.25" customHeight="1" x14ac:dyDescent="0.2"/>
    <row r="7534" ht="26.25" customHeight="1" x14ac:dyDescent="0.2"/>
    <row r="7535" ht="26.25" customHeight="1" x14ac:dyDescent="0.2"/>
    <row r="7536" ht="26.25" customHeight="1" x14ac:dyDescent="0.2"/>
    <row r="7537" ht="26.25" customHeight="1" x14ac:dyDescent="0.2"/>
    <row r="7538" ht="26.25" customHeight="1" x14ac:dyDescent="0.2"/>
    <row r="7539" ht="26.25" customHeight="1" x14ac:dyDescent="0.2"/>
    <row r="7540" ht="26.25" customHeight="1" x14ac:dyDescent="0.2"/>
    <row r="7541" ht="26.25" customHeight="1" x14ac:dyDescent="0.2"/>
    <row r="7542" ht="26.25" customHeight="1" x14ac:dyDescent="0.2"/>
    <row r="7543" ht="26.25" customHeight="1" x14ac:dyDescent="0.2"/>
    <row r="7544" ht="26.25" customHeight="1" x14ac:dyDescent="0.2"/>
    <row r="7545" ht="26.25" customHeight="1" x14ac:dyDescent="0.2"/>
    <row r="7546" ht="26.25" customHeight="1" x14ac:dyDescent="0.2"/>
    <row r="7547" ht="26.25" customHeight="1" x14ac:dyDescent="0.2"/>
    <row r="7548" ht="26.25" customHeight="1" x14ac:dyDescent="0.2"/>
    <row r="7549" ht="26.25" customHeight="1" x14ac:dyDescent="0.2"/>
    <row r="7550" ht="26.25" customHeight="1" x14ac:dyDescent="0.2"/>
    <row r="7551" ht="26.25" customHeight="1" x14ac:dyDescent="0.2"/>
    <row r="7552" ht="26.25" customHeight="1" x14ac:dyDescent="0.2"/>
    <row r="7553" ht="26.25" customHeight="1" x14ac:dyDescent="0.2"/>
    <row r="7554" ht="26.25" customHeight="1" x14ac:dyDescent="0.2"/>
    <row r="7555" ht="26.25" customHeight="1" x14ac:dyDescent="0.2"/>
    <row r="7556" ht="26.25" customHeight="1" x14ac:dyDescent="0.2"/>
    <row r="7557" ht="26.25" customHeight="1" x14ac:dyDescent="0.2"/>
    <row r="7558" ht="26.25" customHeight="1" x14ac:dyDescent="0.2"/>
    <row r="7559" ht="26.25" customHeight="1" x14ac:dyDescent="0.2"/>
    <row r="7560" ht="26.25" customHeight="1" x14ac:dyDescent="0.2"/>
    <row r="7561" ht="26.25" customHeight="1" x14ac:dyDescent="0.2"/>
    <row r="7562" ht="26.25" customHeight="1" x14ac:dyDescent="0.2"/>
    <row r="7563" ht="26.25" customHeight="1" x14ac:dyDescent="0.2"/>
    <row r="7564" ht="26.25" customHeight="1" x14ac:dyDescent="0.2"/>
    <row r="7565" ht="26.25" customHeight="1" x14ac:dyDescent="0.2"/>
    <row r="7566" ht="26.25" customHeight="1" x14ac:dyDescent="0.2"/>
    <row r="7567" ht="26.25" customHeight="1" x14ac:dyDescent="0.2"/>
    <row r="7568" ht="26.25" customHeight="1" x14ac:dyDescent="0.2"/>
    <row r="7569" ht="26.25" customHeight="1" x14ac:dyDescent="0.2"/>
    <row r="7570" ht="26.25" customHeight="1" x14ac:dyDescent="0.2"/>
    <row r="7571" ht="26.25" customHeight="1" x14ac:dyDescent="0.2"/>
    <row r="7572" ht="26.25" customHeight="1" x14ac:dyDescent="0.2"/>
    <row r="7573" ht="26.25" customHeight="1" x14ac:dyDescent="0.2"/>
    <row r="7574" ht="26.25" customHeight="1" x14ac:dyDescent="0.2"/>
    <row r="7575" ht="26.25" customHeight="1" x14ac:dyDescent="0.2"/>
    <row r="7576" ht="26.25" customHeight="1" x14ac:dyDescent="0.2"/>
    <row r="7577" ht="26.25" customHeight="1" x14ac:dyDescent="0.2"/>
    <row r="7578" ht="26.25" customHeight="1" x14ac:dyDescent="0.2"/>
    <row r="7579" ht="26.25" customHeight="1" x14ac:dyDescent="0.2"/>
    <row r="7580" ht="26.25" customHeight="1" x14ac:dyDescent="0.2"/>
    <row r="7581" ht="26.25" customHeight="1" x14ac:dyDescent="0.2"/>
    <row r="7582" ht="26.25" customHeight="1" x14ac:dyDescent="0.2"/>
    <row r="7583" ht="26.25" customHeight="1" x14ac:dyDescent="0.2"/>
    <row r="7584" ht="26.25" customHeight="1" x14ac:dyDescent="0.2"/>
    <row r="7585" ht="26.25" customHeight="1" x14ac:dyDescent="0.2"/>
    <row r="7586" ht="26.25" customHeight="1" x14ac:dyDescent="0.2"/>
    <row r="7587" ht="26.25" customHeight="1" x14ac:dyDescent="0.2"/>
    <row r="7588" ht="26.25" customHeight="1" x14ac:dyDescent="0.2"/>
    <row r="7589" ht="26.25" customHeight="1" x14ac:dyDescent="0.2"/>
    <row r="7590" ht="26.25" customHeight="1" x14ac:dyDescent="0.2"/>
    <row r="7591" ht="26.25" customHeight="1" x14ac:dyDescent="0.2"/>
    <row r="7592" ht="26.25" customHeight="1" x14ac:dyDescent="0.2"/>
    <row r="7593" ht="26.25" customHeight="1" x14ac:dyDescent="0.2"/>
    <row r="7594" ht="26.25" customHeight="1" x14ac:dyDescent="0.2"/>
    <row r="7595" ht="26.25" customHeight="1" x14ac:dyDescent="0.2"/>
    <row r="7596" ht="26.25" customHeight="1" x14ac:dyDescent="0.2"/>
    <row r="7597" ht="26.25" customHeight="1" x14ac:dyDescent="0.2"/>
    <row r="7598" ht="26.25" customHeight="1" x14ac:dyDescent="0.2"/>
    <row r="7599" ht="26.25" customHeight="1" x14ac:dyDescent="0.2"/>
    <row r="7600" ht="26.25" customHeight="1" x14ac:dyDescent="0.2"/>
    <row r="7601" ht="26.25" customHeight="1" x14ac:dyDescent="0.2"/>
    <row r="7602" ht="26.25" customHeight="1" x14ac:dyDescent="0.2"/>
    <row r="7603" ht="26.25" customHeight="1" x14ac:dyDescent="0.2"/>
    <row r="7604" ht="26.25" customHeight="1" x14ac:dyDescent="0.2"/>
    <row r="7605" ht="26.25" customHeight="1" x14ac:dyDescent="0.2"/>
    <row r="7606" ht="26.25" customHeight="1" x14ac:dyDescent="0.2"/>
    <row r="7607" ht="26.25" customHeight="1" x14ac:dyDescent="0.2"/>
    <row r="7608" ht="26.25" customHeight="1" x14ac:dyDescent="0.2"/>
    <row r="7609" ht="26.25" customHeight="1" x14ac:dyDescent="0.2"/>
    <row r="7610" ht="26.25" customHeight="1" x14ac:dyDescent="0.2"/>
    <row r="7611" ht="26.25" customHeight="1" x14ac:dyDescent="0.2"/>
    <row r="7612" ht="26.25" customHeight="1" x14ac:dyDescent="0.2"/>
    <row r="7613" ht="26.25" customHeight="1" x14ac:dyDescent="0.2"/>
    <row r="7614" ht="26.25" customHeight="1" x14ac:dyDescent="0.2"/>
    <row r="7615" ht="26.25" customHeight="1" x14ac:dyDescent="0.2"/>
    <row r="7616" ht="26.25" customHeight="1" x14ac:dyDescent="0.2"/>
    <row r="7617" ht="26.25" customHeight="1" x14ac:dyDescent="0.2"/>
    <row r="7618" ht="26.25" customHeight="1" x14ac:dyDescent="0.2"/>
    <row r="7619" ht="26.25" customHeight="1" x14ac:dyDescent="0.2"/>
    <row r="7620" ht="26.25" customHeight="1" x14ac:dyDescent="0.2"/>
    <row r="7621" ht="26.25" customHeight="1" x14ac:dyDescent="0.2"/>
    <row r="7622" ht="26.25" customHeight="1" x14ac:dyDescent="0.2"/>
    <row r="7623" ht="26.25" customHeight="1" x14ac:dyDescent="0.2"/>
    <row r="7624" ht="26.25" customHeight="1" x14ac:dyDescent="0.2"/>
    <row r="7625" ht="26.25" customHeight="1" x14ac:dyDescent="0.2"/>
    <row r="7626" ht="26.25" customHeight="1" x14ac:dyDescent="0.2"/>
    <row r="7627" ht="26.25" customHeight="1" x14ac:dyDescent="0.2"/>
    <row r="7628" ht="26.25" customHeight="1" x14ac:dyDescent="0.2"/>
    <row r="7629" ht="26.25" customHeight="1" x14ac:dyDescent="0.2"/>
    <row r="7630" ht="26.25" customHeight="1" x14ac:dyDescent="0.2"/>
    <row r="7631" ht="26.25" customHeight="1" x14ac:dyDescent="0.2"/>
    <row r="7632" ht="26.25" customHeight="1" x14ac:dyDescent="0.2"/>
    <row r="7633" ht="26.25" customHeight="1" x14ac:dyDescent="0.2"/>
    <row r="7634" ht="26.25" customHeight="1" x14ac:dyDescent="0.2"/>
    <row r="7635" ht="26.25" customHeight="1" x14ac:dyDescent="0.2"/>
    <row r="7636" ht="26.25" customHeight="1" x14ac:dyDescent="0.2"/>
    <row r="7637" ht="26.25" customHeight="1" x14ac:dyDescent="0.2"/>
    <row r="7638" ht="26.25" customHeight="1" x14ac:dyDescent="0.2"/>
    <row r="7639" ht="26.25" customHeight="1" x14ac:dyDescent="0.2"/>
    <row r="7640" ht="26.25" customHeight="1" x14ac:dyDescent="0.2"/>
    <row r="7641" ht="26.25" customHeight="1" x14ac:dyDescent="0.2"/>
    <row r="7642" ht="26.25" customHeight="1" x14ac:dyDescent="0.2"/>
    <row r="7643" ht="26.25" customHeight="1" x14ac:dyDescent="0.2"/>
    <row r="7644" ht="26.25" customHeight="1" x14ac:dyDescent="0.2"/>
    <row r="7645" ht="26.25" customHeight="1" x14ac:dyDescent="0.2"/>
    <row r="7646" ht="26.25" customHeight="1" x14ac:dyDescent="0.2"/>
    <row r="7647" ht="26.25" customHeight="1" x14ac:dyDescent="0.2"/>
    <row r="7648" ht="26.25" customHeight="1" x14ac:dyDescent="0.2"/>
    <row r="7649" ht="26.25" customHeight="1" x14ac:dyDescent="0.2"/>
    <row r="7650" ht="26.25" customHeight="1" x14ac:dyDescent="0.2"/>
    <row r="7651" ht="26.25" customHeight="1" x14ac:dyDescent="0.2"/>
    <row r="7652" ht="26.25" customHeight="1" x14ac:dyDescent="0.2"/>
    <row r="7653" ht="26.25" customHeight="1" x14ac:dyDescent="0.2"/>
    <row r="7654" ht="26.25" customHeight="1" x14ac:dyDescent="0.2"/>
    <row r="7655" ht="26.25" customHeight="1" x14ac:dyDescent="0.2"/>
    <row r="7656" ht="26.25" customHeight="1" x14ac:dyDescent="0.2"/>
    <row r="7657" ht="26.25" customHeight="1" x14ac:dyDescent="0.2"/>
    <row r="7658" ht="26.25" customHeight="1" x14ac:dyDescent="0.2"/>
    <row r="7659" ht="26.25" customHeight="1" x14ac:dyDescent="0.2"/>
    <row r="7660" ht="26.25" customHeight="1" x14ac:dyDescent="0.2"/>
    <row r="7661" ht="26.25" customHeight="1" x14ac:dyDescent="0.2"/>
    <row r="7662" ht="26.25" customHeight="1" x14ac:dyDescent="0.2"/>
    <row r="7663" ht="26.25" customHeight="1" x14ac:dyDescent="0.2"/>
    <row r="7664" ht="26.25" customHeight="1" x14ac:dyDescent="0.2"/>
    <row r="7665" ht="26.25" customHeight="1" x14ac:dyDescent="0.2"/>
    <row r="7666" ht="26.25" customHeight="1" x14ac:dyDescent="0.2"/>
    <row r="7667" ht="26.25" customHeight="1" x14ac:dyDescent="0.2"/>
    <row r="7668" ht="26.25" customHeight="1" x14ac:dyDescent="0.2"/>
    <row r="7669" ht="26.25" customHeight="1" x14ac:dyDescent="0.2"/>
    <row r="7670" ht="26.25" customHeight="1" x14ac:dyDescent="0.2"/>
    <row r="7671" ht="26.25" customHeight="1" x14ac:dyDescent="0.2"/>
    <row r="7672" ht="26.25" customHeight="1" x14ac:dyDescent="0.2"/>
    <row r="7673" ht="26.25" customHeight="1" x14ac:dyDescent="0.2"/>
    <row r="7674" ht="26.25" customHeight="1" x14ac:dyDescent="0.2"/>
    <row r="7675" ht="26.25" customHeight="1" x14ac:dyDescent="0.2"/>
    <row r="7676" ht="26.25" customHeight="1" x14ac:dyDescent="0.2"/>
    <row r="7677" ht="26.25" customHeight="1" x14ac:dyDescent="0.2"/>
    <row r="7678" ht="26.25" customHeight="1" x14ac:dyDescent="0.2"/>
    <row r="7679" ht="26.25" customHeight="1" x14ac:dyDescent="0.2"/>
    <row r="7680" ht="26.25" customHeight="1" x14ac:dyDescent="0.2"/>
    <row r="7681" ht="26.25" customHeight="1" x14ac:dyDescent="0.2"/>
    <row r="7682" ht="26.25" customHeight="1" x14ac:dyDescent="0.2"/>
    <row r="7683" ht="26.25" customHeight="1" x14ac:dyDescent="0.2"/>
    <row r="7684" ht="26.25" customHeight="1" x14ac:dyDescent="0.2"/>
    <row r="7685" ht="26.25" customHeight="1" x14ac:dyDescent="0.2"/>
    <row r="7686" ht="26.25" customHeight="1" x14ac:dyDescent="0.2"/>
    <row r="7687" ht="26.25" customHeight="1" x14ac:dyDescent="0.2"/>
    <row r="7688" ht="26.25" customHeight="1" x14ac:dyDescent="0.2"/>
    <row r="7689" ht="26.25" customHeight="1" x14ac:dyDescent="0.2"/>
    <row r="7690" ht="26.25" customHeight="1" x14ac:dyDescent="0.2"/>
    <row r="7691" ht="26.25" customHeight="1" x14ac:dyDescent="0.2"/>
    <row r="7692" ht="26.25" customHeight="1" x14ac:dyDescent="0.2"/>
    <row r="7693" ht="26.25" customHeight="1" x14ac:dyDescent="0.2"/>
    <row r="7694" ht="26.25" customHeight="1" x14ac:dyDescent="0.2"/>
    <row r="7695" ht="26.25" customHeight="1" x14ac:dyDescent="0.2"/>
    <row r="7696" ht="26.25" customHeight="1" x14ac:dyDescent="0.2"/>
    <row r="7697" ht="26.25" customHeight="1" x14ac:dyDescent="0.2"/>
    <row r="7698" ht="26.25" customHeight="1" x14ac:dyDescent="0.2"/>
    <row r="7699" ht="26.25" customHeight="1" x14ac:dyDescent="0.2"/>
    <row r="7700" ht="26.25" customHeight="1" x14ac:dyDescent="0.2"/>
    <row r="7701" ht="26.25" customHeight="1" x14ac:dyDescent="0.2"/>
    <row r="7702" ht="26.25" customHeight="1" x14ac:dyDescent="0.2"/>
    <row r="7703" ht="26.25" customHeight="1" x14ac:dyDescent="0.2"/>
    <row r="7704" ht="26.25" customHeight="1" x14ac:dyDescent="0.2"/>
    <row r="7705" ht="26.25" customHeight="1" x14ac:dyDescent="0.2"/>
    <row r="7706" ht="26.25" customHeight="1" x14ac:dyDescent="0.2"/>
    <row r="7707" ht="26.25" customHeight="1" x14ac:dyDescent="0.2"/>
    <row r="7708" ht="26.25" customHeight="1" x14ac:dyDescent="0.2"/>
    <row r="7709" ht="26.25" customHeight="1" x14ac:dyDescent="0.2"/>
    <row r="7710" ht="26.25" customHeight="1" x14ac:dyDescent="0.2"/>
    <row r="7711" ht="26.25" customHeight="1" x14ac:dyDescent="0.2"/>
    <row r="7712" ht="26.25" customHeight="1" x14ac:dyDescent="0.2"/>
    <row r="7713" ht="26.25" customHeight="1" x14ac:dyDescent="0.2"/>
    <row r="7714" ht="26.25" customHeight="1" x14ac:dyDescent="0.2"/>
    <row r="7715" ht="26.25" customHeight="1" x14ac:dyDescent="0.2"/>
    <row r="7716" ht="26.25" customHeight="1" x14ac:dyDescent="0.2"/>
    <row r="7717" ht="26.25" customHeight="1" x14ac:dyDescent="0.2"/>
    <row r="7718" ht="26.25" customHeight="1" x14ac:dyDescent="0.2"/>
    <row r="7719" ht="26.25" customHeight="1" x14ac:dyDescent="0.2"/>
    <row r="7720" ht="26.25" customHeight="1" x14ac:dyDescent="0.2"/>
    <row r="7721" ht="26.25" customHeight="1" x14ac:dyDescent="0.2"/>
    <row r="7722" ht="26.25" customHeight="1" x14ac:dyDescent="0.2"/>
    <row r="7723" ht="26.25" customHeight="1" x14ac:dyDescent="0.2"/>
    <row r="7724" ht="26.25" customHeight="1" x14ac:dyDescent="0.2"/>
    <row r="7725" ht="26.25" customHeight="1" x14ac:dyDescent="0.2"/>
    <row r="7726" ht="26.25" customHeight="1" x14ac:dyDescent="0.2"/>
    <row r="7727" ht="26.25" customHeight="1" x14ac:dyDescent="0.2"/>
    <row r="7728" ht="26.25" customHeight="1" x14ac:dyDescent="0.2"/>
    <row r="7729" ht="26.25" customHeight="1" x14ac:dyDescent="0.2"/>
    <row r="7730" ht="26.25" customHeight="1" x14ac:dyDescent="0.2"/>
    <row r="7731" ht="26.25" customHeight="1" x14ac:dyDescent="0.2"/>
    <row r="7732" ht="26.25" customHeight="1" x14ac:dyDescent="0.2"/>
    <row r="7733" ht="26.25" customHeight="1" x14ac:dyDescent="0.2"/>
    <row r="7734" ht="26.25" customHeight="1" x14ac:dyDescent="0.2"/>
    <row r="7735" ht="26.25" customHeight="1" x14ac:dyDescent="0.2"/>
    <row r="7736" ht="26.25" customHeight="1" x14ac:dyDescent="0.2"/>
    <row r="7737" ht="26.25" customHeight="1" x14ac:dyDescent="0.2"/>
    <row r="7738" ht="26.25" customHeight="1" x14ac:dyDescent="0.2"/>
    <row r="7739" ht="26.25" customHeight="1" x14ac:dyDescent="0.2"/>
    <row r="7740" ht="26.25" customHeight="1" x14ac:dyDescent="0.2"/>
    <row r="7741" ht="26.25" customHeight="1" x14ac:dyDescent="0.2"/>
    <row r="7742" ht="26.25" customHeight="1" x14ac:dyDescent="0.2"/>
    <row r="7743" ht="26.25" customHeight="1" x14ac:dyDescent="0.2"/>
    <row r="7744" ht="26.25" customHeight="1" x14ac:dyDescent="0.2"/>
    <row r="7745" ht="26.25" customHeight="1" x14ac:dyDescent="0.2"/>
    <row r="7746" ht="26.25" customHeight="1" x14ac:dyDescent="0.2"/>
    <row r="7747" ht="26.25" customHeight="1" x14ac:dyDescent="0.2"/>
    <row r="7748" ht="26.25" customHeight="1" x14ac:dyDescent="0.2"/>
    <row r="7749" ht="26.25" customHeight="1" x14ac:dyDescent="0.2"/>
    <row r="7750" ht="26.25" customHeight="1" x14ac:dyDescent="0.2"/>
    <row r="7751" ht="26.25" customHeight="1" x14ac:dyDescent="0.2"/>
    <row r="7752" ht="26.25" customHeight="1" x14ac:dyDescent="0.2"/>
    <row r="7753" ht="26.25" customHeight="1" x14ac:dyDescent="0.2"/>
    <row r="7754" ht="26.25" customHeight="1" x14ac:dyDescent="0.2"/>
    <row r="7755" ht="26.25" customHeight="1" x14ac:dyDescent="0.2"/>
    <row r="7756" ht="26.25" customHeight="1" x14ac:dyDescent="0.2"/>
    <row r="7757" ht="26.25" customHeight="1" x14ac:dyDescent="0.2"/>
    <row r="7758" ht="26.25" customHeight="1" x14ac:dyDescent="0.2"/>
    <row r="7759" ht="26.25" customHeight="1" x14ac:dyDescent="0.2"/>
    <row r="7760" ht="26.25" customHeight="1" x14ac:dyDescent="0.2"/>
    <row r="7761" ht="26.25" customHeight="1" x14ac:dyDescent="0.2"/>
    <row r="7762" ht="26.25" customHeight="1" x14ac:dyDescent="0.2"/>
    <row r="7763" ht="26.25" customHeight="1" x14ac:dyDescent="0.2"/>
    <row r="7764" ht="26.25" customHeight="1" x14ac:dyDescent="0.2"/>
    <row r="7765" ht="26.25" customHeight="1" x14ac:dyDescent="0.2"/>
    <row r="7766" ht="26.25" customHeight="1" x14ac:dyDescent="0.2"/>
    <row r="7767" ht="26.25" customHeight="1" x14ac:dyDescent="0.2"/>
    <row r="7768" ht="26.25" customHeight="1" x14ac:dyDescent="0.2"/>
    <row r="7769" ht="26.25" customHeight="1" x14ac:dyDescent="0.2"/>
    <row r="7770" ht="26.25" customHeight="1" x14ac:dyDescent="0.2"/>
    <row r="7771" ht="26.25" customHeight="1" x14ac:dyDescent="0.2"/>
    <row r="7772" ht="26.25" customHeight="1" x14ac:dyDescent="0.2"/>
    <row r="7773" ht="26.25" customHeight="1" x14ac:dyDescent="0.2"/>
    <row r="7774" ht="26.25" customHeight="1" x14ac:dyDescent="0.2"/>
    <row r="7775" ht="26.25" customHeight="1" x14ac:dyDescent="0.2"/>
    <row r="7776" ht="26.25" customHeight="1" x14ac:dyDescent="0.2"/>
    <row r="7777" ht="26.25" customHeight="1" x14ac:dyDescent="0.2"/>
    <row r="7778" ht="26.25" customHeight="1" x14ac:dyDescent="0.2"/>
    <row r="7779" ht="26.25" customHeight="1" x14ac:dyDescent="0.2"/>
    <row r="7780" ht="26.25" customHeight="1" x14ac:dyDescent="0.2"/>
    <row r="7781" ht="26.25" customHeight="1" x14ac:dyDescent="0.2"/>
    <row r="7782" ht="26.25" customHeight="1" x14ac:dyDescent="0.2"/>
    <row r="7783" ht="26.25" customHeight="1" x14ac:dyDescent="0.2"/>
    <row r="7784" ht="26.25" customHeight="1" x14ac:dyDescent="0.2"/>
    <row r="7785" ht="26.25" customHeight="1" x14ac:dyDescent="0.2"/>
    <row r="7786" ht="26.25" customHeight="1" x14ac:dyDescent="0.2"/>
    <row r="7787" ht="26.25" customHeight="1" x14ac:dyDescent="0.2"/>
    <row r="7788" ht="26.25" customHeight="1" x14ac:dyDescent="0.2"/>
    <row r="7789" ht="26.25" customHeight="1" x14ac:dyDescent="0.2"/>
    <row r="7790" ht="26.25" customHeight="1" x14ac:dyDescent="0.2"/>
    <row r="7791" ht="26.25" customHeight="1" x14ac:dyDescent="0.2"/>
    <row r="7792" ht="26.25" customHeight="1" x14ac:dyDescent="0.2"/>
    <row r="7793" ht="26.25" customHeight="1" x14ac:dyDescent="0.2"/>
    <row r="7794" ht="26.25" customHeight="1" x14ac:dyDescent="0.2"/>
    <row r="7795" ht="26.25" customHeight="1" x14ac:dyDescent="0.2"/>
    <row r="7796" ht="26.25" customHeight="1" x14ac:dyDescent="0.2"/>
    <row r="7797" ht="26.25" customHeight="1" x14ac:dyDescent="0.2"/>
    <row r="7798" ht="26.25" customHeight="1" x14ac:dyDescent="0.2"/>
    <row r="7799" ht="26.25" customHeight="1" x14ac:dyDescent="0.2"/>
    <row r="7800" ht="26.25" customHeight="1" x14ac:dyDescent="0.2"/>
    <row r="7801" ht="26.25" customHeight="1" x14ac:dyDescent="0.2"/>
    <row r="7802" ht="26.25" customHeight="1" x14ac:dyDescent="0.2"/>
    <row r="7803" ht="26.25" customHeight="1" x14ac:dyDescent="0.2"/>
    <row r="7804" ht="26.25" customHeight="1" x14ac:dyDescent="0.2"/>
    <row r="7805" ht="26.25" customHeight="1" x14ac:dyDescent="0.2"/>
    <row r="7806" ht="26.25" customHeight="1" x14ac:dyDescent="0.2"/>
    <row r="7807" ht="26.25" customHeight="1" x14ac:dyDescent="0.2"/>
    <row r="7808" ht="26.25" customHeight="1" x14ac:dyDescent="0.2"/>
    <row r="7809" ht="26.25" customHeight="1" x14ac:dyDescent="0.2"/>
    <row r="7810" ht="26.25" customHeight="1" x14ac:dyDescent="0.2"/>
    <row r="7811" ht="26.25" customHeight="1" x14ac:dyDescent="0.2"/>
    <row r="7812" ht="26.25" customHeight="1" x14ac:dyDescent="0.2"/>
    <row r="7813" ht="26.25" customHeight="1" x14ac:dyDescent="0.2"/>
    <row r="7814" ht="26.25" customHeight="1" x14ac:dyDescent="0.2"/>
    <row r="7815" ht="26.25" customHeight="1" x14ac:dyDescent="0.2"/>
    <row r="7816" ht="26.25" customHeight="1" x14ac:dyDescent="0.2"/>
    <row r="7817" ht="26.25" customHeight="1" x14ac:dyDescent="0.2"/>
    <row r="7818" ht="26.25" customHeight="1" x14ac:dyDescent="0.2"/>
    <row r="7819" ht="26.25" customHeight="1" x14ac:dyDescent="0.2"/>
    <row r="7820" ht="26.25" customHeight="1" x14ac:dyDescent="0.2"/>
    <row r="7821" ht="26.25" customHeight="1" x14ac:dyDescent="0.2"/>
    <row r="7822" ht="26.25" customHeight="1" x14ac:dyDescent="0.2"/>
    <row r="7823" ht="26.25" customHeight="1" x14ac:dyDescent="0.2"/>
    <row r="7824" ht="26.25" customHeight="1" x14ac:dyDescent="0.2"/>
    <row r="7825" ht="26.25" customHeight="1" x14ac:dyDescent="0.2"/>
    <row r="7826" ht="26.25" customHeight="1" x14ac:dyDescent="0.2"/>
    <row r="7827" ht="26.25" customHeight="1" x14ac:dyDescent="0.2"/>
    <row r="7828" ht="26.25" customHeight="1" x14ac:dyDescent="0.2"/>
    <row r="7829" ht="26.25" customHeight="1" x14ac:dyDescent="0.2"/>
    <row r="7830" ht="26.25" customHeight="1" x14ac:dyDescent="0.2"/>
    <row r="7831" ht="26.25" customHeight="1" x14ac:dyDescent="0.2"/>
    <row r="7832" ht="26.25" customHeight="1" x14ac:dyDescent="0.2"/>
    <row r="7833" ht="26.25" customHeight="1" x14ac:dyDescent="0.2"/>
    <row r="7834" ht="26.25" customHeight="1" x14ac:dyDescent="0.2"/>
    <row r="7835" ht="26.25" customHeight="1" x14ac:dyDescent="0.2"/>
    <row r="7836" ht="26.25" customHeight="1" x14ac:dyDescent="0.2"/>
    <row r="7837" ht="26.25" customHeight="1" x14ac:dyDescent="0.2"/>
    <row r="7838" ht="26.25" customHeight="1" x14ac:dyDescent="0.2"/>
    <row r="7839" ht="26.25" customHeight="1" x14ac:dyDescent="0.2"/>
    <row r="7840" ht="26.25" customHeight="1" x14ac:dyDescent="0.2"/>
    <row r="7841" ht="26.25" customHeight="1" x14ac:dyDescent="0.2"/>
    <row r="7842" ht="26.25" customHeight="1" x14ac:dyDescent="0.2"/>
    <row r="7843" ht="26.25" customHeight="1" x14ac:dyDescent="0.2"/>
    <row r="7844" ht="26.25" customHeight="1" x14ac:dyDescent="0.2"/>
    <row r="7845" ht="26.25" customHeight="1" x14ac:dyDescent="0.2"/>
    <row r="7846" ht="26.25" customHeight="1" x14ac:dyDescent="0.2"/>
    <row r="7847" ht="26.25" customHeight="1" x14ac:dyDescent="0.2"/>
    <row r="7848" ht="26.25" customHeight="1" x14ac:dyDescent="0.2"/>
    <row r="7849" ht="26.25" customHeight="1" x14ac:dyDescent="0.2"/>
    <row r="7850" ht="26.25" customHeight="1" x14ac:dyDescent="0.2"/>
    <row r="7851" ht="26.25" customHeight="1" x14ac:dyDescent="0.2"/>
    <row r="7852" ht="26.25" customHeight="1" x14ac:dyDescent="0.2"/>
    <row r="7853" ht="26.25" customHeight="1" x14ac:dyDescent="0.2"/>
    <row r="7854" ht="26.25" customHeight="1" x14ac:dyDescent="0.2"/>
    <row r="7855" ht="26.25" customHeight="1" x14ac:dyDescent="0.2"/>
    <row r="7856" ht="26.25" customHeight="1" x14ac:dyDescent="0.2"/>
    <row r="7857" ht="26.25" customHeight="1" x14ac:dyDescent="0.2"/>
    <row r="7858" ht="26.25" customHeight="1" x14ac:dyDescent="0.2"/>
    <row r="7859" ht="26.25" customHeight="1" x14ac:dyDescent="0.2"/>
    <row r="7860" ht="26.25" customHeight="1" x14ac:dyDescent="0.2"/>
    <row r="7861" ht="26.25" customHeight="1" x14ac:dyDescent="0.2"/>
    <row r="7862" ht="26.25" customHeight="1" x14ac:dyDescent="0.2"/>
    <row r="7863" ht="26.25" customHeight="1" x14ac:dyDescent="0.2"/>
    <row r="7864" ht="26.25" customHeight="1" x14ac:dyDescent="0.2"/>
    <row r="7865" ht="26.25" customHeight="1" x14ac:dyDescent="0.2"/>
    <row r="7866" ht="26.25" customHeight="1" x14ac:dyDescent="0.2"/>
    <row r="7867" ht="26.25" customHeight="1" x14ac:dyDescent="0.2"/>
    <row r="7868" ht="26.25" customHeight="1" x14ac:dyDescent="0.2"/>
    <row r="7869" ht="26.25" customHeight="1" x14ac:dyDescent="0.2"/>
    <row r="7870" ht="26.25" customHeight="1" x14ac:dyDescent="0.2"/>
    <row r="7871" ht="26.25" customHeight="1" x14ac:dyDescent="0.2"/>
    <row r="7872" ht="26.25" customHeight="1" x14ac:dyDescent="0.2"/>
    <row r="7873" ht="26.25" customHeight="1" x14ac:dyDescent="0.2"/>
    <row r="7874" ht="26.25" customHeight="1" x14ac:dyDescent="0.2"/>
    <row r="7875" ht="26.25" customHeight="1" x14ac:dyDescent="0.2"/>
    <row r="7876" ht="26.25" customHeight="1" x14ac:dyDescent="0.2"/>
    <row r="7877" ht="26.25" customHeight="1" x14ac:dyDescent="0.2"/>
    <row r="7878" ht="26.25" customHeight="1" x14ac:dyDescent="0.2"/>
    <row r="7879" ht="26.25" customHeight="1" x14ac:dyDescent="0.2"/>
    <row r="7880" ht="26.25" customHeight="1" x14ac:dyDescent="0.2"/>
    <row r="7881" ht="26.25" customHeight="1" x14ac:dyDescent="0.2"/>
    <row r="7882" ht="26.25" customHeight="1" x14ac:dyDescent="0.2"/>
    <row r="7883" ht="26.25" customHeight="1" x14ac:dyDescent="0.2"/>
    <row r="7884" ht="26.25" customHeight="1" x14ac:dyDescent="0.2"/>
    <row r="7885" ht="26.25" customHeight="1" x14ac:dyDescent="0.2"/>
    <row r="7886" ht="26.25" customHeight="1" x14ac:dyDescent="0.2"/>
    <row r="7887" ht="26.25" customHeight="1" x14ac:dyDescent="0.2"/>
    <row r="7888" ht="26.25" customHeight="1" x14ac:dyDescent="0.2"/>
    <row r="7889" ht="26.25" customHeight="1" x14ac:dyDescent="0.2"/>
    <row r="7890" ht="26.25" customHeight="1" x14ac:dyDescent="0.2"/>
    <row r="7891" ht="26.25" customHeight="1" x14ac:dyDescent="0.2"/>
    <row r="7892" ht="26.25" customHeight="1" x14ac:dyDescent="0.2"/>
    <row r="7893" ht="26.25" customHeight="1" x14ac:dyDescent="0.2"/>
    <row r="7894" ht="26.25" customHeight="1" x14ac:dyDescent="0.2"/>
    <row r="7895" ht="26.25" customHeight="1" x14ac:dyDescent="0.2"/>
    <row r="7896" ht="26.25" customHeight="1" x14ac:dyDescent="0.2"/>
    <row r="7897" ht="26.25" customHeight="1" x14ac:dyDescent="0.2"/>
    <row r="7898" ht="26.25" customHeight="1" x14ac:dyDescent="0.2"/>
    <row r="7899" ht="26.25" customHeight="1" x14ac:dyDescent="0.2"/>
    <row r="7900" ht="26.25" customHeight="1" x14ac:dyDescent="0.2"/>
    <row r="7901" ht="26.25" customHeight="1" x14ac:dyDescent="0.2"/>
    <row r="7902" ht="26.25" customHeight="1" x14ac:dyDescent="0.2"/>
    <row r="7903" ht="26.25" customHeight="1" x14ac:dyDescent="0.2"/>
    <row r="7904" ht="26.25" customHeight="1" x14ac:dyDescent="0.2"/>
    <row r="7905" ht="26.25" customHeight="1" x14ac:dyDescent="0.2"/>
    <row r="7906" ht="26.25" customHeight="1" x14ac:dyDescent="0.2"/>
    <row r="7907" ht="26.25" customHeight="1" x14ac:dyDescent="0.2"/>
    <row r="7908" ht="26.25" customHeight="1" x14ac:dyDescent="0.2"/>
    <row r="7909" ht="26.25" customHeight="1" x14ac:dyDescent="0.2"/>
    <row r="7910" ht="26.25" customHeight="1" x14ac:dyDescent="0.2"/>
    <row r="7911" ht="26.25" customHeight="1" x14ac:dyDescent="0.2"/>
    <row r="7912" ht="26.25" customHeight="1" x14ac:dyDescent="0.2"/>
    <row r="7913" ht="26.25" customHeight="1" x14ac:dyDescent="0.2"/>
    <row r="7914" ht="26.25" customHeight="1" x14ac:dyDescent="0.2"/>
    <row r="7915" ht="26.25" customHeight="1" x14ac:dyDescent="0.2"/>
    <row r="7916" ht="26.25" customHeight="1" x14ac:dyDescent="0.2"/>
    <row r="7917" ht="26.25" customHeight="1" x14ac:dyDescent="0.2"/>
    <row r="7918" ht="26.25" customHeight="1" x14ac:dyDescent="0.2"/>
    <row r="7919" ht="26.25" customHeight="1" x14ac:dyDescent="0.2"/>
    <row r="7920" ht="26.25" customHeight="1" x14ac:dyDescent="0.2"/>
    <row r="7921" ht="26.25" customHeight="1" x14ac:dyDescent="0.2"/>
    <row r="7922" ht="26.25" customHeight="1" x14ac:dyDescent="0.2"/>
    <row r="7923" ht="26.25" customHeight="1" x14ac:dyDescent="0.2"/>
    <row r="7924" ht="26.25" customHeight="1" x14ac:dyDescent="0.2"/>
    <row r="7925" ht="26.25" customHeight="1" x14ac:dyDescent="0.2"/>
    <row r="7926" ht="26.25" customHeight="1" x14ac:dyDescent="0.2"/>
    <row r="7927" ht="26.25" customHeight="1" x14ac:dyDescent="0.2"/>
    <row r="7928" ht="26.25" customHeight="1" x14ac:dyDescent="0.2"/>
    <row r="7929" ht="26.25" customHeight="1" x14ac:dyDescent="0.2"/>
    <row r="7930" ht="26.25" customHeight="1" x14ac:dyDescent="0.2"/>
    <row r="7931" ht="26.25" customHeight="1" x14ac:dyDescent="0.2"/>
    <row r="7932" ht="26.25" customHeight="1" x14ac:dyDescent="0.2"/>
    <row r="7933" ht="26.25" customHeight="1" x14ac:dyDescent="0.2"/>
    <row r="7934" ht="26.25" customHeight="1" x14ac:dyDescent="0.2"/>
    <row r="7935" ht="26.25" customHeight="1" x14ac:dyDescent="0.2"/>
    <row r="7936" ht="26.25" customHeight="1" x14ac:dyDescent="0.2"/>
    <row r="7937" ht="26.25" customHeight="1" x14ac:dyDescent="0.2"/>
    <row r="7938" ht="26.25" customHeight="1" x14ac:dyDescent="0.2"/>
    <row r="7939" ht="26.25" customHeight="1" x14ac:dyDescent="0.2"/>
    <row r="7940" ht="26.25" customHeight="1" x14ac:dyDescent="0.2"/>
    <row r="7941" ht="26.25" customHeight="1" x14ac:dyDescent="0.2"/>
    <row r="7942" ht="26.25" customHeight="1" x14ac:dyDescent="0.2"/>
    <row r="7943" ht="26.25" customHeight="1" x14ac:dyDescent="0.2"/>
    <row r="7944" ht="26.25" customHeight="1" x14ac:dyDescent="0.2"/>
    <row r="7945" ht="26.25" customHeight="1" x14ac:dyDescent="0.2"/>
    <row r="7946" ht="26.25" customHeight="1" x14ac:dyDescent="0.2"/>
    <row r="7947" ht="26.25" customHeight="1" x14ac:dyDescent="0.2"/>
    <row r="7948" ht="26.25" customHeight="1" x14ac:dyDescent="0.2"/>
    <row r="7949" ht="26.25" customHeight="1" x14ac:dyDescent="0.2"/>
    <row r="7950" ht="26.25" customHeight="1" x14ac:dyDescent="0.2"/>
    <row r="7951" ht="26.25" customHeight="1" x14ac:dyDescent="0.2"/>
    <row r="7952" ht="26.25" customHeight="1" x14ac:dyDescent="0.2"/>
    <row r="7953" ht="26.25" customHeight="1" x14ac:dyDescent="0.2"/>
    <row r="7954" ht="26.25" customHeight="1" x14ac:dyDescent="0.2"/>
    <row r="7955" ht="26.25" customHeight="1" x14ac:dyDescent="0.2"/>
    <row r="7956" ht="26.25" customHeight="1" x14ac:dyDescent="0.2"/>
    <row r="7957" ht="26.25" customHeight="1" x14ac:dyDescent="0.2"/>
    <row r="7958" ht="26.25" customHeight="1" x14ac:dyDescent="0.2"/>
    <row r="7959" ht="26.25" customHeight="1" x14ac:dyDescent="0.2"/>
    <row r="7960" ht="26.25" customHeight="1" x14ac:dyDescent="0.2"/>
    <row r="7961" ht="26.25" customHeight="1" x14ac:dyDescent="0.2"/>
    <row r="7962" ht="26.25" customHeight="1" x14ac:dyDescent="0.2"/>
    <row r="7963" ht="26.25" customHeight="1" x14ac:dyDescent="0.2"/>
    <row r="7964" ht="26.25" customHeight="1" x14ac:dyDescent="0.2"/>
    <row r="7965" ht="26.25" customHeight="1" x14ac:dyDescent="0.2"/>
    <row r="7966" ht="26.25" customHeight="1" x14ac:dyDescent="0.2"/>
    <row r="7967" ht="26.25" customHeight="1" x14ac:dyDescent="0.2"/>
    <row r="7968" ht="26.25" customHeight="1" x14ac:dyDescent="0.2"/>
    <row r="7969" ht="26.25" customHeight="1" x14ac:dyDescent="0.2"/>
    <row r="7970" ht="26.25" customHeight="1" x14ac:dyDescent="0.2"/>
    <row r="7971" ht="26.25" customHeight="1" x14ac:dyDescent="0.2"/>
    <row r="7972" ht="26.25" customHeight="1" x14ac:dyDescent="0.2"/>
    <row r="7973" ht="26.25" customHeight="1" x14ac:dyDescent="0.2"/>
    <row r="7974" ht="26.25" customHeight="1" x14ac:dyDescent="0.2"/>
    <row r="7975" ht="26.25" customHeight="1" x14ac:dyDescent="0.2"/>
    <row r="7976" ht="26.25" customHeight="1" x14ac:dyDescent="0.2"/>
    <row r="7977" ht="26.25" customHeight="1" x14ac:dyDescent="0.2"/>
    <row r="7978" ht="26.25" customHeight="1" x14ac:dyDescent="0.2"/>
    <row r="7979" ht="26.25" customHeight="1" x14ac:dyDescent="0.2"/>
    <row r="7980" ht="26.25" customHeight="1" x14ac:dyDescent="0.2"/>
    <row r="7981" ht="26.25" customHeight="1" x14ac:dyDescent="0.2"/>
    <row r="7982" ht="26.25" customHeight="1" x14ac:dyDescent="0.2"/>
    <row r="7983" ht="26.25" customHeight="1" x14ac:dyDescent="0.2"/>
    <row r="7984" ht="26.25" customHeight="1" x14ac:dyDescent="0.2"/>
    <row r="7985" ht="26.25" customHeight="1" x14ac:dyDescent="0.2"/>
    <row r="7986" ht="26.25" customHeight="1" x14ac:dyDescent="0.2"/>
    <row r="7987" ht="26.25" customHeight="1" x14ac:dyDescent="0.2"/>
    <row r="7988" ht="26.25" customHeight="1" x14ac:dyDescent="0.2"/>
    <row r="7989" ht="26.25" customHeight="1" x14ac:dyDescent="0.2"/>
    <row r="7990" ht="26.25" customHeight="1" x14ac:dyDescent="0.2"/>
    <row r="7991" ht="26.25" customHeight="1" x14ac:dyDescent="0.2"/>
    <row r="7992" ht="26.25" customHeight="1" x14ac:dyDescent="0.2"/>
    <row r="7993" ht="26.25" customHeight="1" x14ac:dyDescent="0.2"/>
    <row r="7994" ht="26.25" customHeight="1" x14ac:dyDescent="0.2"/>
    <row r="7995" ht="26.25" customHeight="1" x14ac:dyDescent="0.2"/>
    <row r="7996" ht="26.25" customHeight="1" x14ac:dyDescent="0.2"/>
    <row r="7997" ht="26.25" customHeight="1" x14ac:dyDescent="0.2"/>
    <row r="7998" ht="26.25" customHeight="1" x14ac:dyDescent="0.2"/>
    <row r="7999" ht="26.25" customHeight="1" x14ac:dyDescent="0.2"/>
    <row r="8000" ht="26.25" customHeight="1" x14ac:dyDescent="0.2"/>
    <row r="8001" ht="26.25" customHeight="1" x14ac:dyDescent="0.2"/>
    <row r="8002" ht="26.25" customHeight="1" x14ac:dyDescent="0.2"/>
    <row r="8003" ht="26.25" customHeight="1" x14ac:dyDescent="0.2"/>
    <row r="8004" ht="26.25" customHeight="1" x14ac:dyDescent="0.2"/>
    <row r="8005" ht="26.25" customHeight="1" x14ac:dyDescent="0.2"/>
    <row r="8006" ht="26.25" customHeight="1" x14ac:dyDescent="0.2"/>
    <row r="8007" ht="26.25" customHeight="1" x14ac:dyDescent="0.2"/>
    <row r="8008" ht="26.25" customHeight="1" x14ac:dyDescent="0.2"/>
    <row r="8009" ht="26.25" customHeight="1" x14ac:dyDescent="0.2"/>
    <row r="8010" ht="26.25" customHeight="1" x14ac:dyDescent="0.2"/>
    <row r="8011" ht="26.25" customHeight="1" x14ac:dyDescent="0.2"/>
    <row r="8012" ht="26.25" customHeight="1" x14ac:dyDescent="0.2"/>
    <row r="8013" ht="26.25" customHeight="1" x14ac:dyDescent="0.2"/>
    <row r="8014" ht="26.25" customHeight="1" x14ac:dyDescent="0.2"/>
    <row r="8015" ht="26.25" customHeight="1" x14ac:dyDescent="0.2"/>
    <row r="8016" ht="26.25" customHeight="1" x14ac:dyDescent="0.2"/>
    <row r="8017" ht="26.25" customHeight="1" x14ac:dyDescent="0.2"/>
    <row r="8018" ht="26.25" customHeight="1" x14ac:dyDescent="0.2"/>
    <row r="8019" ht="26.25" customHeight="1" x14ac:dyDescent="0.2"/>
    <row r="8020" ht="26.25" customHeight="1" x14ac:dyDescent="0.2"/>
    <row r="8021" ht="26.25" customHeight="1" x14ac:dyDescent="0.2"/>
    <row r="8022" ht="26.25" customHeight="1" x14ac:dyDescent="0.2"/>
    <row r="8023" ht="26.25" customHeight="1" x14ac:dyDescent="0.2"/>
    <row r="8024" ht="26.25" customHeight="1" x14ac:dyDescent="0.2"/>
    <row r="8025" ht="26.25" customHeight="1" x14ac:dyDescent="0.2"/>
    <row r="8026" ht="26.25" customHeight="1" x14ac:dyDescent="0.2"/>
    <row r="8027" ht="26.25" customHeight="1" x14ac:dyDescent="0.2"/>
    <row r="8028" ht="26.25" customHeight="1" x14ac:dyDescent="0.2"/>
    <row r="8029" ht="26.25" customHeight="1" x14ac:dyDescent="0.2"/>
    <row r="8030" ht="26.25" customHeight="1" x14ac:dyDescent="0.2"/>
    <row r="8031" ht="26.25" customHeight="1" x14ac:dyDescent="0.2"/>
  </sheetData>
  <sheetProtection formatCells="0" formatColumns="0" formatRows="0" insertColumns="0" insertRows="0" deleteRows="0" selectLockedCells="1"/>
  <mergeCells count="6">
    <mergeCell ref="B15:E16"/>
    <mergeCell ref="B3:E3"/>
    <mergeCell ref="B5:E6"/>
    <mergeCell ref="B7:E8"/>
    <mergeCell ref="B9:E10"/>
    <mergeCell ref="B11:E1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E2:G2"/>
  <sheetViews>
    <sheetView tabSelected="1" workbookViewId="0">
      <selection activeCell="H31" sqref="H31"/>
    </sheetView>
  </sheetViews>
  <sheetFormatPr baseColWidth="10" defaultRowHeight="14.25" x14ac:dyDescent="0.2"/>
  <cols>
    <col min="6" max="6" width="16.625" customWidth="1"/>
  </cols>
  <sheetData>
    <row r="2" spans="5:7" ht="76.5" customHeight="1" x14ac:dyDescent="0.2">
      <c r="E2" s="280" t="s">
        <v>154</v>
      </c>
      <c r="F2" s="280"/>
      <c r="G2" s="228">
        <v>13</v>
      </c>
    </row>
  </sheetData>
  <mergeCells count="1">
    <mergeCell ref="E2:F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W8025"/>
  <sheetViews>
    <sheetView zoomScale="70" zoomScaleNormal="70" workbookViewId="0">
      <pane ySplit="4" topLeftCell="A5" activePane="bottomLeft" state="frozen"/>
      <selection pane="bottomLeft" activeCell="B8" sqref="B8:H8"/>
    </sheetView>
  </sheetViews>
  <sheetFormatPr baseColWidth="10" defaultColWidth="9" defaultRowHeight="15" x14ac:dyDescent="0.2"/>
  <cols>
    <col min="1" max="1" width="9.375" style="105" customWidth="1"/>
    <col min="2" max="4" width="28" style="105" customWidth="1"/>
    <col min="5" max="8" width="14.25" style="105" customWidth="1"/>
    <col min="9" max="9" width="28" style="105" customWidth="1"/>
    <col min="10" max="18" width="11.375" style="105" customWidth="1"/>
    <col min="19" max="231" width="11" style="105" customWidth="1"/>
    <col min="232" max="255" width="9" style="106" customWidth="1"/>
    <col min="256" max="16384" width="9" style="106"/>
  </cols>
  <sheetData>
    <row r="1" spans="1:231" ht="30" customHeight="1" x14ac:dyDescent="0.2"/>
    <row r="2" spans="1:231" s="110" customFormat="1" ht="30" customHeight="1" x14ac:dyDescent="0.2">
      <c r="A2" s="107"/>
      <c r="B2" s="34" t="s">
        <v>83</v>
      </c>
      <c r="C2" s="108"/>
      <c r="D2" s="108"/>
      <c r="E2" s="108"/>
      <c r="F2" s="107"/>
      <c r="G2" s="12"/>
      <c r="H2" s="109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07"/>
      <c r="DB2" s="107"/>
      <c r="DC2" s="107"/>
      <c r="DD2" s="107"/>
      <c r="DE2" s="107"/>
      <c r="DF2" s="107"/>
      <c r="DG2" s="107"/>
      <c r="DH2" s="107"/>
      <c r="DI2" s="107"/>
      <c r="DJ2" s="107"/>
      <c r="DK2" s="107"/>
      <c r="DL2" s="107"/>
      <c r="DM2" s="107"/>
      <c r="DN2" s="107"/>
      <c r="DO2" s="107"/>
      <c r="DP2" s="107"/>
      <c r="DQ2" s="107"/>
      <c r="DR2" s="107"/>
      <c r="DS2" s="107"/>
      <c r="DT2" s="107"/>
      <c r="DU2" s="107"/>
      <c r="DV2" s="107"/>
      <c r="DW2" s="107"/>
      <c r="DX2" s="107"/>
      <c r="DY2" s="107"/>
      <c r="DZ2" s="107"/>
      <c r="EA2" s="107"/>
      <c r="EB2" s="107"/>
      <c r="EC2" s="107"/>
      <c r="ED2" s="107"/>
      <c r="EE2" s="107"/>
      <c r="EF2" s="107"/>
      <c r="EG2" s="107"/>
      <c r="EH2" s="107"/>
      <c r="EI2" s="107"/>
      <c r="EJ2" s="107"/>
      <c r="EK2" s="107"/>
      <c r="EL2" s="107"/>
      <c r="EM2" s="107"/>
      <c r="EN2" s="107"/>
      <c r="EO2" s="107"/>
      <c r="EP2" s="107"/>
      <c r="EQ2" s="107"/>
      <c r="ER2" s="107"/>
      <c r="ES2" s="107"/>
      <c r="ET2" s="107"/>
      <c r="EU2" s="107"/>
      <c r="EV2" s="107"/>
      <c r="EW2" s="107"/>
      <c r="EX2" s="107"/>
      <c r="EY2" s="107"/>
      <c r="EZ2" s="107"/>
      <c r="FA2" s="107"/>
      <c r="FB2" s="107"/>
      <c r="FC2" s="107"/>
      <c r="FD2" s="107"/>
      <c r="FE2" s="107"/>
      <c r="FF2" s="107"/>
      <c r="FG2" s="107"/>
      <c r="FH2" s="107"/>
      <c r="FI2" s="107"/>
      <c r="FJ2" s="107"/>
      <c r="FK2" s="107"/>
      <c r="FL2" s="107"/>
      <c r="FM2" s="107"/>
      <c r="FN2" s="107"/>
      <c r="FO2" s="107"/>
      <c r="FP2" s="107"/>
      <c r="FQ2" s="107"/>
      <c r="FR2" s="107"/>
      <c r="FS2" s="107"/>
      <c r="FT2" s="107"/>
      <c r="FU2" s="107"/>
      <c r="FV2" s="107"/>
      <c r="FW2" s="107"/>
      <c r="FX2" s="107"/>
      <c r="FY2" s="107"/>
      <c r="FZ2" s="107"/>
      <c r="GA2" s="107"/>
      <c r="GB2" s="107"/>
      <c r="GC2" s="107"/>
      <c r="GD2" s="107"/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/>
      <c r="GR2" s="107"/>
      <c r="GS2" s="107"/>
      <c r="GT2" s="107"/>
      <c r="GU2" s="107"/>
      <c r="GV2" s="107"/>
      <c r="GW2" s="107"/>
      <c r="GX2" s="107"/>
      <c r="GY2" s="107"/>
      <c r="GZ2" s="107"/>
      <c r="HA2" s="107"/>
      <c r="HB2" s="107"/>
      <c r="HC2" s="107"/>
      <c r="HD2" s="107"/>
      <c r="HE2" s="107"/>
      <c r="HF2" s="107"/>
      <c r="HG2" s="107"/>
      <c r="HH2" s="107"/>
      <c r="HI2" s="107"/>
      <c r="HJ2" s="107"/>
      <c r="HK2" s="107"/>
      <c r="HL2" s="107"/>
      <c r="HM2" s="107"/>
      <c r="HN2" s="107"/>
      <c r="HO2" s="107"/>
      <c r="HP2" s="107"/>
      <c r="HQ2" s="107"/>
      <c r="HR2" s="107"/>
      <c r="HS2" s="107"/>
      <c r="HT2" s="107"/>
      <c r="HU2" s="107"/>
      <c r="HV2" s="107"/>
      <c r="HW2" s="107"/>
    </row>
    <row r="3" spans="1:231" s="110" customFormat="1" ht="30" customHeight="1" x14ac:dyDescent="0.2">
      <c r="A3" s="107"/>
      <c r="B3" s="107"/>
      <c r="C3" s="108"/>
      <c r="D3" s="108"/>
      <c r="E3" s="111"/>
      <c r="F3" s="107"/>
      <c r="G3" s="12"/>
      <c r="H3" s="109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7"/>
      <c r="BW3" s="107"/>
      <c r="BX3" s="107"/>
      <c r="BY3" s="107"/>
      <c r="BZ3" s="107"/>
      <c r="CA3" s="107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</row>
    <row r="4" spans="1:231" s="110" customFormat="1" ht="30" customHeight="1" x14ac:dyDescent="0.2">
      <c r="A4" s="107"/>
      <c r="B4" s="33" t="s">
        <v>22</v>
      </c>
      <c r="C4" s="33" t="s">
        <v>13</v>
      </c>
      <c r="D4" s="33" t="s">
        <v>5</v>
      </c>
      <c r="E4" s="33" t="s">
        <v>0</v>
      </c>
      <c r="F4" s="33" t="s">
        <v>9</v>
      </c>
      <c r="G4" s="33" t="s">
        <v>10</v>
      </c>
      <c r="H4" s="33" t="s">
        <v>11</v>
      </c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</row>
    <row r="5" spans="1:231" ht="26.25" customHeight="1" x14ac:dyDescent="0.2">
      <c r="B5" s="2" t="s">
        <v>14</v>
      </c>
      <c r="C5" s="112"/>
      <c r="D5" s="112"/>
      <c r="E5" s="112"/>
      <c r="F5" s="112"/>
      <c r="G5" s="112"/>
      <c r="H5" s="112"/>
      <c r="HW5" s="106"/>
    </row>
    <row r="6" spans="1:231" ht="26.25" customHeight="1" x14ac:dyDescent="0.2">
      <c r="B6" s="113"/>
      <c r="C6" s="113"/>
      <c r="D6" s="114"/>
      <c r="E6" s="115"/>
      <c r="F6" s="116"/>
      <c r="G6" s="116"/>
      <c r="H6" s="116"/>
    </row>
    <row r="7" spans="1:231" ht="26.25" customHeight="1" x14ac:dyDescent="0.2">
      <c r="B7" s="113"/>
      <c r="C7" s="113"/>
      <c r="D7" s="114"/>
      <c r="E7" s="115">
        <f>SUBTOTAL(109,Repas1[Kcal])</f>
        <v>0</v>
      </c>
      <c r="F7" s="116">
        <f>SUBTOTAL(109,Repas1[Protéines])</f>
        <v>0</v>
      </c>
      <c r="G7" s="116">
        <f>SUBTOTAL(109,Repas1[Glucides])</f>
        <v>0</v>
      </c>
      <c r="H7" s="116">
        <f>SUBTOTAL(109,Repas1[Lipides])</f>
        <v>0</v>
      </c>
    </row>
    <row r="8" spans="1:231" ht="26.25" customHeight="1" x14ac:dyDescent="0.2">
      <c r="B8" s="117"/>
      <c r="C8" s="117"/>
      <c r="D8" s="118"/>
      <c r="E8" s="119"/>
      <c r="F8" s="120"/>
      <c r="G8" s="120"/>
      <c r="H8" s="120"/>
    </row>
    <row r="9" spans="1:231" ht="26.25" customHeight="1" x14ac:dyDescent="0.2">
      <c r="B9" s="3" t="s">
        <v>15</v>
      </c>
      <c r="C9" s="121"/>
      <c r="D9" s="121"/>
      <c r="E9" s="121"/>
      <c r="F9" s="121"/>
      <c r="G9" s="121"/>
      <c r="H9" s="121"/>
    </row>
    <row r="10" spans="1:231" ht="26.25" customHeight="1" x14ac:dyDescent="0.2">
      <c r="B10" s="113"/>
      <c r="C10" s="113"/>
      <c r="D10" s="114"/>
      <c r="E10" s="115"/>
      <c r="F10" s="116"/>
      <c r="G10" s="116"/>
      <c r="H10" s="116"/>
    </row>
    <row r="11" spans="1:231" ht="26.25" customHeight="1" x14ac:dyDescent="0.2">
      <c r="B11" s="113"/>
      <c r="C11" s="113"/>
      <c r="D11" s="114"/>
      <c r="E11" s="115">
        <f>SUBTOTAL(109,Repas2[Kcal])</f>
        <v>0</v>
      </c>
      <c r="F11" s="116">
        <f>SUBTOTAL(109,Repas2[Protéines])</f>
        <v>0</v>
      </c>
      <c r="G11" s="116">
        <f>SUBTOTAL(109,Repas2[Glucides])</f>
        <v>0</v>
      </c>
      <c r="H11" s="116">
        <f>SUBTOTAL(109,Repas2[Lipides])</f>
        <v>0</v>
      </c>
    </row>
    <row r="12" spans="1:231" ht="26.25" customHeight="1" x14ac:dyDescent="0.2">
      <c r="B12" s="117"/>
      <c r="C12" s="117"/>
      <c r="D12" s="118"/>
      <c r="E12" s="119"/>
      <c r="F12" s="120"/>
      <c r="G12" s="120"/>
      <c r="H12" s="120"/>
    </row>
    <row r="13" spans="1:231" ht="26.25" customHeight="1" x14ac:dyDescent="0.2">
      <c r="B13" s="4" t="s">
        <v>16</v>
      </c>
      <c r="C13" s="122"/>
      <c r="D13" s="122"/>
      <c r="E13" s="122"/>
      <c r="F13" s="122"/>
      <c r="G13" s="122"/>
      <c r="H13" s="122"/>
    </row>
    <row r="14" spans="1:231" ht="26.25" customHeight="1" x14ac:dyDescent="0.2">
      <c r="B14" s="113"/>
      <c r="C14" s="113"/>
      <c r="D14" s="114"/>
      <c r="E14" s="115"/>
      <c r="F14" s="116"/>
      <c r="G14" s="116"/>
      <c r="H14" s="116"/>
    </row>
    <row r="15" spans="1:231" ht="26.25" customHeight="1" x14ac:dyDescent="0.2">
      <c r="B15" s="223"/>
      <c r="C15" s="223"/>
      <c r="D15" s="224"/>
      <c r="E15" s="225">
        <f>SUBTOTAL(109,Repas3[Kcal])</f>
        <v>0</v>
      </c>
      <c r="F15" s="226">
        <f>SUBTOTAL(109,Repas3[Protéines])</f>
        <v>0</v>
      </c>
      <c r="G15" s="226">
        <f>SUBTOTAL(109,Repas3[Glucides])</f>
        <v>0</v>
      </c>
      <c r="H15" s="226">
        <f>SUBTOTAL(109,Repas3[Lipides])</f>
        <v>0</v>
      </c>
    </row>
    <row r="16" spans="1:231" ht="26.25" customHeight="1" x14ac:dyDescent="0.2">
      <c r="B16" s="117"/>
      <c r="C16" s="117"/>
      <c r="D16" s="118"/>
      <c r="E16" s="119"/>
      <c r="F16" s="120"/>
      <c r="G16" s="120"/>
      <c r="H16" s="120"/>
    </row>
    <row r="17" spans="2:8" ht="26.25" customHeight="1" x14ac:dyDescent="0.2">
      <c r="B17" s="5" t="s">
        <v>17</v>
      </c>
      <c r="C17" s="122"/>
      <c r="D17" s="122"/>
      <c r="E17" s="122"/>
      <c r="F17" s="122"/>
      <c r="G17" s="122"/>
      <c r="H17" s="122"/>
    </row>
    <row r="18" spans="2:8" ht="26.25" customHeight="1" x14ac:dyDescent="0.2">
      <c r="B18" s="113"/>
      <c r="C18" s="113"/>
      <c r="D18" s="114"/>
      <c r="E18" s="115"/>
      <c r="F18" s="116"/>
      <c r="G18" s="116"/>
      <c r="H18" s="116"/>
    </row>
    <row r="19" spans="2:8" ht="26.25" customHeight="1" x14ac:dyDescent="0.2">
      <c r="B19" s="113"/>
      <c r="C19" s="113"/>
      <c r="D19" s="114"/>
      <c r="E19" s="115">
        <f>SUBTOTAL(109,Repas4[Kcal])</f>
        <v>0</v>
      </c>
      <c r="F19" s="116">
        <f>SUBTOTAL(109,Repas4[Protéines])</f>
        <v>0</v>
      </c>
      <c r="G19" s="116">
        <f>SUBTOTAL(109,Repas4[Glucides])</f>
        <v>0</v>
      </c>
      <c r="H19" s="116">
        <f>SUBTOTAL(109,Repas4[Lipides])</f>
        <v>0</v>
      </c>
    </row>
    <row r="20" spans="2:8" ht="26.25" customHeight="1" x14ac:dyDescent="0.2">
      <c r="B20" s="117"/>
      <c r="C20" s="117"/>
      <c r="D20" s="117"/>
      <c r="E20" s="119"/>
      <c r="F20" s="120"/>
      <c r="G20" s="120"/>
      <c r="H20" s="120"/>
    </row>
    <row r="21" spans="2:8" ht="26.25" customHeight="1" x14ac:dyDescent="0.2">
      <c r="B21" s="6" t="s">
        <v>18</v>
      </c>
      <c r="C21" s="122"/>
      <c r="D21" s="122"/>
      <c r="E21" s="122"/>
      <c r="F21" s="122"/>
      <c r="G21" s="122"/>
      <c r="H21" s="122"/>
    </row>
    <row r="22" spans="2:8" ht="26.25" customHeight="1" x14ac:dyDescent="0.2">
      <c r="B22" s="223"/>
      <c r="C22" s="223"/>
      <c r="D22" s="223"/>
      <c r="E22" s="225"/>
      <c r="F22" s="226"/>
      <c r="G22" s="226"/>
      <c r="H22" s="226"/>
    </row>
    <row r="23" spans="2:8" ht="26.25" customHeight="1" x14ac:dyDescent="0.2">
      <c r="B23" s="223"/>
      <c r="C23" s="223"/>
      <c r="D23" s="223"/>
      <c r="E23" s="225">
        <f>SUBTOTAL(109,Repas5[Kcal])</f>
        <v>0</v>
      </c>
      <c r="F23" s="226">
        <f>SUBTOTAL(109,Repas5[Protéines])</f>
        <v>0</v>
      </c>
      <c r="G23" s="226">
        <f>SUBTOTAL(109,Repas5[Glucides])</f>
        <v>0</v>
      </c>
      <c r="H23" s="226">
        <f>SUBTOTAL(109,Repas5[Lipides])</f>
        <v>0</v>
      </c>
    </row>
    <row r="24" spans="2:8" ht="26.25" customHeight="1" x14ac:dyDescent="0.2">
      <c r="B24" s="117"/>
      <c r="C24" s="117"/>
      <c r="D24" s="117"/>
      <c r="E24" s="119"/>
      <c r="F24" s="120"/>
      <c r="G24" s="120"/>
      <c r="H24" s="120"/>
    </row>
    <row r="25" spans="2:8" ht="26.25" customHeight="1" x14ac:dyDescent="0.2">
      <c r="B25" s="2" t="s">
        <v>19</v>
      </c>
      <c r="C25" s="123"/>
      <c r="D25" s="123"/>
      <c r="E25" s="122"/>
      <c r="F25" s="122"/>
      <c r="G25" s="122"/>
      <c r="H25" s="122"/>
    </row>
    <row r="26" spans="2:8" ht="26.25" customHeight="1" x14ac:dyDescent="0.2">
      <c r="B26" s="113"/>
      <c r="C26" s="113"/>
      <c r="D26" s="113"/>
      <c r="E26" s="115"/>
      <c r="F26" s="116"/>
      <c r="G26" s="116"/>
      <c r="H26" s="116"/>
    </row>
    <row r="27" spans="2:8" ht="26.25" customHeight="1" x14ac:dyDescent="0.2">
      <c r="B27" s="113"/>
      <c r="C27" s="113"/>
      <c r="D27" s="113"/>
      <c r="E27" s="115">
        <f>SUBTOTAL(109,Repas6[Kcal])</f>
        <v>0</v>
      </c>
      <c r="F27" s="116">
        <f>SUBTOTAL(109,Repas6[Protéines])</f>
        <v>0</v>
      </c>
      <c r="G27" s="116">
        <f>SUBTOTAL(109,Repas6[Glucides])</f>
        <v>0</v>
      </c>
      <c r="H27" s="116">
        <f>SUBTOTAL(109,Repas6[Lipides])</f>
        <v>0</v>
      </c>
    </row>
    <row r="28" spans="2:8" ht="26.25" customHeight="1" x14ac:dyDescent="0.2">
      <c r="B28" s="117"/>
      <c r="C28" s="117"/>
      <c r="D28" s="117"/>
      <c r="E28" s="119"/>
      <c r="F28" s="120"/>
      <c r="G28" s="120"/>
      <c r="H28" s="120"/>
    </row>
    <row r="29" spans="2:8" ht="26.25" customHeight="1" x14ac:dyDescent="0.2">
      <c r="B29" s="3" t="s">
        <v>20</v>
      </c>
      <c r="C29" s="122"/>
      <c r="D29" s="122"/>
      <c r="E29" s="122"/>
      <c r="F29" s="122"/>
      <c r="G29" s="122"/>
      <c r="H29" s="122"/>
    </row>
    <row r="30" spans="2:8" ht="26.25" customHeight="1" x14ac:dyDescent="0.2">
      <c r="B30" s="113"/>
      <c r="C30" s="113"/>
      <c r="D30" s="114"/>
      <c r="E30" s="115"/>
      <c r="F30" s="116"/>
      <c r="G30" s="116"/>
      <c r="H30" s="116"/>
    </row>
    <row r="31" spans="2:8" ht="26.25" customHeight="1" x14ac:dyDescent="0.2">
      <c r="B31" s="113"/>
      <c r="C31" s="113"/>
      <c r="D31" s="114"/>
      <c r="E31" s="115">
        <f>SUBTOTAL(109,Repas7[Kcal])</f>
        <v>0</v>
      </c>
      <c r="F31" s="116">
        <f>SUBTOTAL(109,Repas7[Protéines])</f>
        <v>0</v>
      </c>
      <c r="G31" s="116">
        <f>SUBTOTAL(109,Repas7[Glucides])</f>
        <v>0</v>
      </c>
      <c r="H31" s="116">
        <f>SUBTOTAL(109,Repas7[Lipides])</f>
        <v>0</v>
      </c>
    </row>
    <row r="32" spans="2:8" ht="26.25" customHeight="1" x14ac:dyDescent="0.2">
      <c r="B32" s="117"/>
      <c r="C32" s="117"/>
      <c r="D32" s="118"/>
      <c r="E32" s="119"/>
      <c r="F32" s="120"/>
      <c r="G32" s="120"/>
      <c r="H32" s="120"/>
    </row>
    <row r="33" spans="2:8" ht="26.25" customHeight="1" x14ac:dyDescent="0.2">
      <c r="B33" s="124"/>
      <c r="C33" s="124"/>
      <c r="D33" s="124"/>
      <c r="E33" s="125"/>
      <c r="F33" s="126"/>
      <c r="G33" s="126"/>
      <c r="H33" s="126"/>
    </row>
    <row r="34" spans="2:8" ht="26.25" customHeight="1" x14ac:dyDescent="0.2">
      <c r="B34" s="281" t="s">
        <v>84</v>
      </c>
      <c r="C34" s="281"/>
      <c r="D34" s="281"/>
      <c r="E34" s="127">
        <f>SUM(Repas1[[#Totals],[Kcal]],Repas2[[#Totals],[Kcal]],Repas3[[#Totals],[Kcal]],Repas4[[#Totals],[Kcal]],Repas5[[#Totals],[Kcal]],Repas6[[#Totals],[Kcal]],Repas7[[#Totals],[Kcal]])</f>
        <v>0</v>
      </c>
      <c r="F34" s="128">
        <f>SUM(Repas1[[#Totals],[Protéines]],Repas2[[#Totals],[Protéines]],Repas3[[#Totals],[Protéines]],Repas4[[#Totals],[Protéines]],Repas5[[#Totals],[Protéines]],Repas6[[#Totals],[Protéines]],Repas7[[#Totals],[Protéines]])</f>
        <v>0</v>
      </c>
      <c r="G34" s="128">
        <f>SUM(Repas1[[#Totals],[Glucides]],Repas2[[#Totals],[Glucides]],Repas3[[#Totals],[Glucides]],Repas4[[#Totals],[Glucides]],Repas5[[#Totals],[Glucides]],Repas6[[#Totals],[Glucides]],Repas7[[#Totals],[Glucides]])</f>
        <v>0</v>
      </c>
      <c r="H34" s="128">
        <f>SUM(Repas1[[#Totals],[Lipides]],Repas2[[#Totals],[Lipides]],Repas3[[#Totals],[Lipides]],Repas4[[#Totals],[Lipides]],Repas5[[#Totals],[Lipides]],Repas6[[#Totals],[Lipides]],Repas7[[#Totals],[Lipides]])</f>
        <v>0</v>
      </c>
    </row>
    <row r="35" spans="2:8" ht="26.25" customHeight="1" x14ac:dyDescent="0.2">
      <c r="B35" s="282" t="s">
        <v>135</v>
      </c>
      <c r="C35" s="282"/>
      <c r="D35" s="282"/>
      <c r="E35" s="35"/>
      <c r="F35" s="129" t="str">
        <f>IF(H2&lt;=0,"0,0 g",F34/$H$2)</f>
        <v>0,0 g</v>
      </c>
      <c r="G35" s="129" t="str">
        <f>IF(H2&lt;=0,"0,0 g",G34/$H$2)</f>
        <v>0,0 g</v>
      </c>
      <c r="H35" s="129" t="str">
        <f>IF(H2&lt;=0,"0,0 g",H34/$H$2)</f>
        <v>0,0 g</v>
      </c>
    </row>
    <row r="36" spans="2:8" ht="26.25" customHeight="1" x14ac:dyDescent="0.2">
      <c r="B36" s="283" t="s">
        <v>136</v>
      </c>
      <c r="C36" s="283"/>
      <c r="D36" s="283"/>
      <c r="E36" s="130"/>
      <c r="F36" s="131" t="str">
        <f>IF(F34=0,"0%",(F34*4)/SUM($F34*4,$G34*4,$H34*9))</f>
        <v>0%</v>
      </c>
      <c r="G36" s="131" t="str">
        <f>IF(G34=0,"0%",(G34*4)/SUM($F34*4,$G34*4,$H34*9))</f>
        <v>0%</v>
      </c>
      <c r="H36" s="131" t="str">
        <f>IF(H34=0,"0%",(H34*9)/SUM($F34*4,$G34*4,$H34*9))</f>
        <v>0%</v>
      </c>
    </row>
    <row r="37" spans="2:8" ht="26.25" customHeight="1" x14ac:dyDescent="0.2">
      <c r="B37" s="132"/>
      <c r="C37" s="132"/>
      <c r="D37" s="132"/>
      <c r="E37" s="133"/>
      <c r="F37" s="132"/>
      <c r="G37" s="132"/>
      <c r="H37" s="132"/>
    </row>
    <row r="38" spans="2:8" ht="26.25" customHeight="1" x14ac:dyDescent="0.2">
      <c r="B38" s="132"/>
      <c r="C38" s="132"/>
      <c r="D38" s="132"/>
      <c r="E38" s="133"/>
      <c r="F38" s="132"/>
      <c r="G38" s="132"/>
      <c r="H38" s="132"/>
    </row>
    <row r="39" spans="2:8" ht="26.25" customHeight="1" x14ac:dyDescent="0.2">
      <c r="B39" s="284" t="s">
        <v>88</v>
      </c>
      <c r="C39" s="284"/>
      <c r="D39" s="284"/>
      <c r="E39" s="44"/>
      <c r="F39" s="44"/>
      <c r="G39" s="117"/>
      <c r="H39" s="117"/>
    </row>
    <row r="40" spans="2:8" ht="26.25" customHeight="1" x14ac:dyDescent="0.2">
      <c r="B40" s="284"/>
      <c r="C40" s="284"/>
      <c r="D40" s="284"/>
      <c r="E40" s="44"/>
      <c r="F40" s="44"/>
    </row>
    <row r="41" spans="2:8" ht="26.25" customHeight="1" x14ac:dyDescent="0.2"/>
    <row r="42" spans="2:8" ht="26.25" customHeight="1" x14ac:dyDescent="0.2">
      <c r="B42" s="227" t="s">
        <v>137</v>
      </c>
    </row>
    <row r="43" spans="2:8" ht="26.25" customHeight="1" x14ac:dyDescent="0.2"/>
    <row r="44" spans="2:8" ht="26.25" customHeight="1" x14ac:dyDescent="0.2"/>
    <row r="45" spans="2:8" ht="26.25" customHeight="1" x14ac:dyDescent="0.2"/>
    <row r="46" spans="2:8" ht="26.25" customHeight="1" x14ac:dyDescent="0.2"/>
    <row r="47" spans="2:8" ht="26.25" customHeight="1" x14ac:dyDescent="0.2"/>
    <row r="48" spans="2:8" ht="26.25" customHeight="1" x14ac:dyDescent="0.2"/>
    <row r="49" ht="26.25" customHeight="1" x14ac:dyDescent="0.2"/>
    <row r="50" ht="26.25" customHeight="1" x14ac:dyDescent="0.2"/>
    <row r="51" ht="26.25" customHeight="1" x14ac:dyDescent="0.2"/>
    <row r="52" ht="26.25" customHeight="1" x14ac:dyDescent="0.2"/>
    <row r="53" ht="26.25" customHeight="1" x14ac:dyDescent="0.2"/>
    <row r="54" ht="26.25" customHeight="1" x14ac:dyDescent="0.2"/>
    <row r="55" ht="26.25" customHeight="1" x14ac:dyDescent="0.2"/>
    <row r="56" ht="26.25" customHeight="1" x14ac:dyDescent="0.2"/>
    <row r="57" ht="26.25" customHeight="1" x14ac:dyDescent="0.2"/>
    <row r="58" ht="26.25" customHeight="1" x14ac:dyDescent="0.2"/>
    <row r="59" ht="26.25" customHeight="1" x14ac:dyDescent="0.2"/>
    <row r="60" ht="26.25" customHeight="1" x14ac:dyDescent="0.2"/>
    <row r="61" ht="26.25" customHeight="1" x14ac:dyDescent="0.2"/>
    <row r="62" ht="26.25" customHeight="1" x14ac:dyDescent="0.2"/>
    <row r="63" ht="26.25" customHeight="1" x14ac:dyDescent="0.2"/>
    <row r="64" ht="26.25" customHeight="1" x14ac:dyDescent="0.2"/>
    <row r="65" ht="26.25" customHeight="1" x14ac:dyDescent="0.2"/>
    <row r="66" ht="26.25" customHeight="1" x14ac:dyDescent="0.2"/>
    <row r="67" ht="26.25" customHeight="1" x14ac:dyDescent="0.2"/>
    <row r="68" ht="26.25" customHeight="1" x14ac:dyDescent="0.2"/>
    <row r="69" ht="26.25" customHeight="1" x14ac:dyDescent="0.2"/>
    <row r="70" ht="26.25" customHeight="1" x14ac:dyDescent="0.2"/>
    <row r="71" ht="26.25" customHeight="1" x14ac:dyDescent="0.2"/>
    <row r="72" ht="26.25" customHeight="1" x14ac:dyDescent="0.2"/>
    <row r="73" ht="26.25" customHeight="1" x14ac:dyDescent="0.2"/>
    <row r="74" ht="26.25" customHeight="1" x14ac:dyDescent="0.2"/>
    <row r="75" ht="26.25" customHeight="1" x14ac:dyDescent="0.2"/>
    <row r="76" ht="26.25" customHeight="1" x14ac:dyDescent="0.2"/>
    <row r="77" ht="26.25" customHeight="1" x14ac:dyDescent="0.2"/>
    <row r="78" ht="26.25" customHeight="1" x14ac:dyDescent="0.2"/>
    <row r="79" ht="26.25" customHeight="1" x14ac:dyDescent="0.2"/>
    <row r="80" ht="26.25" customHeight="1" x14ac:dyDescent="0.2"/>
    <row r="81" ht="26.25" customHeight="1" x14ac:dyDescent="0.2"/>
    <row r="82" ht="26.25" customHeight="1" x14ac:dyDescent="0.2"/>
    <row r="83" ht="26.25" customHeight="1" x14ac:dyDescent="0.2"/>
    <row r="84" ht="26.25" customHeight="1" x14ac:dyDescent="0.2"/>
    <row r="85" ht="26.25" customHeight="1" x14ac:dyDescent="0.2"/>
    <row r="86" ht="26.25" customHeight="1" x14ac:dyDescent="0.2"/>
    <row r="87" ht="26.25" customHeight="1" x14ac:dyDescent="0.2"/>
    <row r="88" ht="26.25" customHeight="1" x14ac:dyDescent="0.2"/>
    <row r="89" ht="26.25" customHeight="1" x14ac:dyDescent="0.2"/>
    <row r="90" ht="26.25" customHeight="1" x14ac:dyDescent="0.2"/>
    <row r="91" ht="26.25" customHeight="1" x14ac:dyDescent="0.2"/>
    <row r="92" ht="26.25" customHeight="1" x14ac:dyDescent="0.2"/>
    <row r="93" ht="26.25" customHeight="1" x14ac:dyDescent="0.2"/>
    <row r="94" ht="26.25" customHeight="1" x14ac:dyDescent="0.2"/>
    <row r="95" ht="26.25" customHeight="1" x14ac:dyDescent="0.2"/>
    <row r="96" ht="26.25" customHeight="1" x14ac:dyDescent="0.2"/>
    <row r="97" ht="26.25" customHeight="1" x14ac:dyDescent="0.2"/>
    <row r="98" ht="26.25" customHeight="1" x14ac:dyDescent="0.2"/>
    <row r="99" ht="26.25" customHeight="1" x14ac:dyDescent="0.2"/>
    <row r="100" ht="26.25" customHeight="1" x14ac:dyDescent="0.2"/>
    <row r="101" ht="26.25" customHeight="1" x14ac:dyDescent="0.2"/>
    <row r="102" ht="26.25" customHeight="1" x14ac:dyDescent="0.2"/>
    <row r="103" ht="26.25" customHeight="1" x14ac:dyDescent="0.2"/>
    <row r="104" ht="26.25" customHeight="1" x14ac:dyDescent="0.2"/>
    <row r="105" ht="26.25" customHeight="1" x14ac:dyDescent="0.2"/>
    <row r="106" ht="26.25" customHeight="1" x14ac:dyDescent="0.2"/>
    <row r="107" ht="26.25" customHeight="1" x14ac:dyDescent="0.2"/>
    <row r="108" ht="26.25" customHeight="1" x14ac:dyDescent="0.2"/>
    <row r="109" ht="26.25" customHeight="1" x14ac:dyDescent="0.2"/>
    <row r="110" ht="26.25" customHeight="1" x14ac:dyDescent="0.2"/>
    <row r="111" ht="26.25" customHeight="1" x14ac:dyDescent="0.2"/>
    <row r="112" ht="26.25" customHeight="1" x14ac:dyDescent="0.2"/>
    <row r="113" ht="26.25" customHeight="1" x14ac:dyDescent="0.2"/>
    <row r="114" ht="26.25" customHeight="1" x14ac:dyDescent="0.2"/>
    <row r="115" ht="26.25" customHeight="1" x14ac:dyDescent="0.2"/>
    <row r="116" ht="26.25" customHeight="1" x14ac:dyDescent="0.2"/>
    <row r="117" ht="26.25" customHeight="1" x14ac:dyDescent="0.2"/>
    <row r="118" ht="26.25" customHeight="1" x14ac:dyDescent="0.2"/>
    <row r="119" ht="26.25" customHeight="1" x14ac:dyDescent="0.2"/>
    <row r="120" ht="26.25" customHeight="1" x14ac:dyDescent="0.2"/>
    <row r="121" ht="26.25" customHeight="1" x14ac:dyDescent="0.2"/>
    <row r="122" ht="26.25" customHeight="1" x14ac:dyDescent="0.2"/>
    <row r="123" ht="26.25" customHeight="1" x14ac:dyDescent="0.2"/>
    <row r="124" ht="26.25" customHeight="1" x14ac:dyDescent="0.2"/>
    <row r="125" ht="26.25" customHeight="1" x14ac:dyDescent="0.2"/>
    <row r="126" ht="26.25" customHeight="1" x14ac:dyDescent="0.2"/>
    <row r="127" ht="26.25" customHeight="1" x14ac:dyDescent="0.2"/>
    <row r="128" ht="26.25" customHeight="1" x14ac:dyDescent="0.2"/>
    <row r="129" ht="26.25" customHeight="1" x14ac:dyDescent="0.2"/>
    <row r="130" ht="26.25" customHeight="1" x14ac:dyDescent="0.2"/>
    <row r="131" ht="26.25" customHeight="1" x14ac:dyDescent="0.2"/>
    <row r="132" ht="26.25" customHeight="1" x14ac:dyDescent="0.2"/>
    <row r="133" ht="26.25" customHeight="1" x14ac:dyDescent="0.2"/>
    <row r="134" ht="26.25" customHeight="1" x14ac:dyDescent="0.2"/>
    <row r="135" ht="26.25" customHeight="1" x14ac:dyDescent="0.2"/>
    <row r="136" ht="26.25" customHeight="1" x14ac:dyDescent="0.2"/>
    <row r="137" ht="26.25" customHeight="1" x14ac:dyDescent="0.2"/>
    <row r="138" ht="26.25" customHeight="1" x14ac:dyDescent="0.2"/>
    <row r="139" ht="26.25" customHeight="1" x14ac:dyDescent="0.2"/>
    <row r="140" ht="26.25" customHeight="1" x14ac:dyDescent="0.2"/>
    <row r="141" ht="26.25" customHeight="1" x14ac:dyDescent="0.2"/>
    <row r="142" ht="26.25" customHeight="1" x14ac:dyDescent="0.2"/>
    <row r="143" ht="26.25" customHeight="1" x14ac:dyDescent="0.2"/>
    <row r="144" ht="26.25" customHeight="1" x14ac:dyDescent="0.2"/>
    <row r="145" ht="26.25" customHeight="1" x14ac:dyDescent="0.2"/>
    <row r="146" ht="26.25" customHeight="1" x14ac:dyDescent="0.2"/>
    <row r="147" ht="26.25" customHeight="1" x14ac:dyDescent="0.2"/>
    <row r="148" ht="26.25" customHeight="1" x14ac:dyDescent="0.2"/>
    <row r="149" ht="26.25" customHeight="1" x14ac:dyDescent="0.2"/>
    <row r="150" ht="26.25" customHeight="1" x14ac:dyDescent="0.2"/>
    <row r="151" ht="26.25" customHeight="1" x14ac:dyDescent="0.2"/>
    <row r="152" ht="26.25" customHeight="1" x14ac:dyDescent="0.2"/>
    <row r="153" ht="26.25" customHeight="1" x14ac:dyDescent="0.2"/>
    <row r="154" ht="26.25" customHeight="1" x14ac:dyDescent="0.2"/>
    <row r="155" ht="26.25" customHeight="1" x14ac:dyDescent="0.2"/>
    <row r="156" ht="26.25" customHeight="1" x14ac:dyDescent="0.2"/>
    <row r="157" ht="26.25" customHeight="1" x14ac:dyDescent="0.2"/>
    <row r="158" ht="26.25" customHeight="1" x14ac:dyDescent="0.2"/>
    <row r="159" ht="26.25" customHeight="1" x14ac:dyDescent="0.2"/>
    <row r="160" ht="26.25" customHeight="1" x14ac:dyDescent="0.2"/>
    <row r="161" ht="26.25" customHeight="1" x14ac:dyDescent="0.2"/>
    <row r="162" ht="26.25" customHeight="1" x14ac:dyDescent="0.2"/>
    <row r="163" ht="26.25" customHeight="1" x14ac:dyDescent="0.2"/>
    <row r="164" ht="26.25" customHeight="1" x14ac:dyDescent="0.2"/>
    <row r="165" ht="26.25" customHeight="1" x14ac:dyDescent="0.2"/>
    <row r="166" ht="26.25" customHeight="1" x14ac:dyDescent="0.2"/>
    <row r="167" ht="26.25" customHeight="1" x14ac:dyDescent="0.2"/>
    <row r="168" ht="26.25" customHeight="1" x14ac:dyDescent="0.2"/>
    <row r="169" ht="26.25" customHeight="1" x14ac:dyDescent="0.2"/>
    <row r="170" ht="26.25" customHeight="1" x14ac:dyDescent="0.2"/>
    <row r="171" ht="26.25" customHeight="1" x14ac:dyDescent="0.2"/>
    <row r="172" ht="26.25" customHeight="1" x14ac:dyDescent="0.2"/>
    <row r="173" ht="26.25" customHeight="1" x14ac:dyDescent="0.2"/>
    <row r="174" ht="26.25" customHeight="1" x14ac:dyDescent="0.2"/>
    <row r="175" ht="26.25" customHeight="1" x14ac:dyDescent="0.2"/>
    <row r="176" ht="26.25" customHeight="1" x14ac:dyDescent="0.2"/>
    <row r="177" ht="26.25" customHeight="1" x14ac:dyDescent="0.2"/>
    <row r="178" ht="26.25" customHeight="1" x14ac:dyDescent="0.2"/>
    <row r="179" ht="26.25" customHeight="1" x14ac:dyDescent="0.2"/>
    <row r="180" ht="26.25" customHeight="1" x14ac:dyDescent="0.2"/>
    <row r="181" ht="26.25" customHeight="1" x14ac:dyDescent="0.2"/>
    <row r="182" ht="26.25" customHeight="1" x14ac:dyDescent="0.2"/>
    <row r="183" ht="26.25" customHeight="1" x14ac:dyDescent="0.2"/>
    <row r="184" ht="26.25" customHeight="1" x14ac:dyDescent="0.2"/>
    <row r="185" ht="26.25" customHeight="1" x14ac:dyDescent="0.2"/>
    <row r="186" ht="26.25" customHeight="1" x14ac:dyDescent="0.2"/>
    <row r="187" ht="26.25" customHeight="1" x14ac:dyDescent="0.2"/>
    <row r="188" ht="26.25" customHeight="1" x14ac:dyDescent="0.2"/>
    <row r="189" ht="26.25" customHeight="1" x14ac:dyDescent="0.2"/>
    <row r="190" ht="26.25" customHeight="1" x14ac:dyDescent="0.2"/>
    <row r="191" ht="26.25" customHeight="1" x14ac:dyDescent="0.2"/>
    <row r="192" ht="26.25" customHeight="1" x14ac:dyDescent="0.2"/>
    <row r="193" ht="26.25" customHeight="1" x14ac:dyDescent="0.2"/>
    <row r="194" ht="26.25" customHeight="1" x14ac:dyDescent="0.2"/>
    <row r="195" ht="26.25" customHeight="1" x14ac:dyDescent="0.2"/>
    <row r="196" ht="26.25" customHeight="1" x14ac:dyDescent="0.2"/>
    <row r="197" ht="26.25" customHeight="1" x14ac:dyDescent="0.2"/>
    <row r="198" ht="26.25" customHeight="1" x14ac:dyDescent="0.2"/>
    <row r="199" ht="26.25" customHeight="1" x14ac:dyDescent="0.2"/>
    <row r="200" ht="26.25" customHeight="1" x14ac:dyDescent="0.2"/>
    <row r="201" ht="26.25" customHeight="1" x14ac:dyDescent="0.2"/>
    <row r="202" ht="26.25" customHeight="1" x14ac:dyDescent="0.2"/>
    <row r="203" ht="26.25" customHeight="1" x14ac:dyDescent="0.2"/>
    <row r="204" ht="26.25" customHeight="1" x14ac:dyDescent="0.2"/>
    <row r="205" ht="26.25" customHeight="1" x14ac:dyDescent="0.2"/>
    <row r="206" ht="26.25" customHeight="1" x14ac:dyDescent="0.2"/>
    <row r="207" ht="26.25" customHeight="1" x14ac:dyDescent="0.2"/>
    <row r="208" ht="26.25" customHeight="1" x14ac:dyDescent="0.2"/>
    <row r="209" ht="26.25" customHeight="1" x14ac:dyDescent="0.2"/>
    <row r="210" ht="26.25" customHeight="1" x14ac:dyDescent="0.2"/>
    <row r="211" ht="26.25" customHeight="1" x14ac:dyDescent="0.2"/>
    <row r="212" ht="26.25" customHeight="1" x14ac:dyDescent="0.2"/>
    <row r="213" ht="26.25" customHeight="1" x14ac:dyDescent="0.2"/>
    <row r="214" ht="26.25" customHeight="1" x14ac:dyDescent="0.2"/>
    <row r="215" ht="26.25" customHeight="1" x14ac:dyDescent="0.2"/>
    <row r="216" ht="26.25" customHeight="1" x14ac:dyDescent="0.2"/>
    <row r="217" ht="26.25" customHeight="1" x14ac:dyDescent="0.2"/>
    <row r="218" ht="26.25" customHeight="1" x14ac:dyDescent="0.2"/>
    <row r="219" ht="26.25" customHeight="1" x14ac:dyDescent="0.2"/>
    <row r="220" ht="26.25" customHeight="1" x14ac:dyDescent="0.2"/>
    <row r="221" ht="26.25" customHeight="1" x14ac:dyDescent="0.2"/>
    <row r="222" ht="26.25" customHeight="1" x14ac:dyDescent="0.2"/>
    <row r="223" ht="26.25" customHeight="1" x14ac:dyDescent="0.2"/>
    <row r="224" ht="26.25" customHeight="1" x14ac:dyDescent="0.2"/>
    <row r="225" ht="26.25" customHeight="1" x14ac:dyDescent="0.2"/>
    <row r="226" ht="26.25" customHeight="1" x14ac:dyDescent="0.2"/>
    <row r="227" ht="26.25" customHeight="1" x14ac:dyDescent="0.2"/>
    <row r="228" ht="26.25" customHeight="1" x14ac:dyDescent="0.2"/>
    <row r="229" ht="26.25" customHeight="1" x14ac:dyDescent="0.2"/>
    <row r="230" ht="26.25" customHeight="1" x14ac:dyDescent="0.2"/>
    <row r="231" ht="26.25" customHeight="1" x14ac:dyDescent="0.2"/>
    <row r="232" ht="26.25" customHeight="1" x14ac:dyDescent="0.2"/>
    <row r="233" ht="26.25" customHeight="1" x14ac:dyDescent="0.2"/>
    <row r="234" ht="26.25" customHeight="1" x14ac:dyDescent="0.2"/>
    <row r="235" ht="26.25" customHeight="1" x14ac:dyDescent="0.2"/>
    <row r="236" ht="26.25" customHeight="1" x14ac:dyDescent="0.2"/>
    <row r="237" ht="26.25" customHeight="1" x14ac:dyDescent="0.2"/>
    <row r="238" ht="26.25" customHeight="1" x14ac:dyDescent="0.2"/>
    <row r="239" ht="26.25" customHeight="1" x14ac:dyDescent="0.2"/>
    <row r="240" ht="26.25" customHeight="1" x14ac:dyDescent="0.2"/>
    <row r="241" ht="26.25" customHeight="1" x14ac:dyDescent="0.2"/>
    <row r="242" ht="26.25" customHeight="1" x14ac:dyDescent="0.2"/>
    <row r="243" ht="26.25" customHeight="1" x14ac:dyDescent="0.2"/>
    <row r="244" ht="26.25" customHeight="1" x14ac:dyDescent="0.2"/>
    <row r="245" ht="26.25" customHeight="1" x14ac:dyDescent="0.2"/>
    <row r="246" ht="26.25" customHeight="1" x14ac:dyDescent="0.2"/>
    <row r="247" ht="26.25" customHeight="1" x14ac:dyDescent="0.2"/>
    <row r="248" ht="26.25" customHeight="1" x14ac:dyDescent="0.2"/>
    <row r="249" ht="26.25" customHeight="1" x14ac:dyDescent="0.2"/>
    <row r="250" ht="26.25" customHeight="1" x14ac:dyDescent="0.2"/>
    <row r="251" ht="26.25" customHeight="1" x14ac:dyDescent="0.2"/>
    <row r="252" ht="26.25" customHeight="1" x14ac:dyDescent="0.2"/>
    <row r="253" ht="26.25" customHeight="1" x14ac:dyDescent="0.2"/>
    <row r="254" ht="26.25" customHeight="1" x14ac:dyDescent="0.2"/>
    <row r="255" ht="26.25" customHeight="1" x14ac:dyDescent="0.2"/>
    <row r="256" ht="26.25" customHeight="1" x14ac:dyDescent="0.2"/>
    <row r="257" ht="26.25" customHeight="1" x14ac:dyDescent="0.2"/>
    <row r="258" ht="26.25" customHeight="1" x14ac:dyDescent="0.2"/>
    <row r="259" ht="26.25" customHeight="1" x14ac:dyDescent="0.2"/>
    <row r="260" ht="26.25" customHeight="1" x14ac:dyDescent="0.2"/>
    <row r="261" ht="26.25" customHeight="1" x14ac:dyDescent="0.2"/>
    <row r="262" ht="26.25" customHeight="1" x14ac:dyDescent="0.2"/>
    <row r="263" ht="26.25" customHeight="1" x14ac:dyDescent="0.2"/>
    <row r="264" ht="26.25" customHeight="1" x14ac:dyDescent="0.2"/>
    <row r="265" ht="26.25" customHeight="1" x14ac:dyDescent="0.2"/>
    <row r="266" ht="26.25" customHeight="1" x14ac:dyDescent="0.2"/>
    <row r="267" ht="26.25" customHeight="1" x14ac:dyDescent="0.2"/>
    <row r="268" ht="26.25" customHeight="1" x14ac:dyDescent="0.2"/>
    <row r="269" ht="26.25" customHeight="1" x14ac:dyDescent="0.2"/>
    <row r="270" ht="26.25" customHeight="1" x14ac:dyDescent="0.2"/>
    <row r="271" ht="26.25" customHeight="1" x14ac:dyDescent="0.2"/>
    <row r="272" ht="26.25" customHeight="1" x14ac:dyDescent="0.2"/>
    <row r="273" ht="26.25" customHeight="1" x14ac:dyDescent="0.2"/>
    <row r="274" ht="26.25" customHeight="1" x14ac:dyDescent="0.2"/>
    <row r="275" ht="26.25" customHeight="1" x14ac:dyDescent="0.2"/>
    <row r="276" ht="26.25" customHeight="1" x14ac:dyDescent="0.2"/>
    <row r="277" ht="26.25" customHeight="1" x14ac:dyDescent="0.2"/>
    <row r="278" ht="26.25" customHeight="1" x14ac:dyDescent="0.2"/>
    <row r="279" ht="26.25" customHeight="1" x14ac:dyDescent="0.2"/>
    <row r="280" ht="26.25" customHeight="1" x14ac:dyDescent="0.2"/>
    <row r="281" ht="26.25" customHeight="1" x14ac:dyDescent="0.2"/>
    <row r="282" ht="26.25" customHeight="1" x14ac:dyDescent="0.2"/>
    <row r="283" ht="26.25" customHeight="1" x14ac:dyDescent="0.2"/>
    <row r="284" ht="26.25" customHeight="1" x14ac:dyDescent="0.2"/>
    <row r="285" ht="26.25" customHeight="1" x14ac:dyDescent="0.2"/>
    <row r="286" ht="26.25" customHeight="1" x14ac:dyDescent="0.2"/>
    <row r="287" ht="26.25" customHeight="1" x14ac:dyDescent="0.2"/>
    <row r="288" ht="26.25" customHeight="1" x14ac:dyDescent="0.2"/>
    <row r="289" ht="26.25" customHeight="1" x14ac:dyDescent="0.2"/>
    <row r="290" ht="26.25" customHeight="1" x14ac:dyDescent="0.2"/>
    <row r="291" ht="26.25" customHeight="1" x14ac:dyDescent="0.2"/>
    <row r="292" ht="26.25" customHeight="1" x14ac:dyDescent="0.2"/>
    <row r="293" ht="26.25" customHeight="1" x14ac:dyDescent="0.2"/>
    <row r="294" ht="26.25" customHeight="1" x14ac:dyDescent="0.2"/>
    <row r="295" ht="26.25" customHeight="1" x14ac:dyDescent="0.2"/>
    <row r="296" ht="26.25" customHeight="1" x14ac:dyDescent="0.2"/>
    <row r="297" ht="26.25" customHeight="1" x14ac:dyDescent="0.2"/>
    <row r="298" ht="26.25" customHeight="1" x14ac:dyDescent="0.2"/>
    <row r="299" ht="26.25" customHeight="1" x14ac:dyDescent="0.2"/>
    <row r="300" ht="26.25" customHeight="1" x14ac:dyDescent="0.2"/>
    <row r="301" ht="26.25" customHeight="1" x14ac:dyDescent="0.2"/>
    <row r="302" ht="26.25" customHeight="1" x14ac:dyDescent="0.2"/>
    <row r="303" ht="26.25" customHeight="1" x14ac:dyDescent="0.2"/>
    <row r="304" ht="26.25" customHeight="1" x14ac:dyDescent="0.2"/>
    <row r="305" ht="26.25" customHeight="1" x14ac:dyDescent="0.2"/>
    <row r="306" ht="26.25" customHeight="1" x14ac:dyDescent="0.2"/>
    <row r="307" ht="26.25" customHeight="1" x14ac:dyDescent="0.2"/>
    <row r="308" ht="26.25" customHeight="1" x14ac:dyDescent="0.2"/>
    <row r="309" ht="26.25" customHeight="1" x14ac:dyDescent="0.2"/>
    <row r="310" ht="26.25" customHeight="1" x14ac:dyDescent="0.2"/>
    <row r="311" ht="26.25" customHeight="1" x14ac:dyDescent="0.2"/>
    <row r="312" ht="26.25" customHeight="1" x14ac:dyDescent="0.2"/>
    <row r="313" ht="26.25" customHeight="1" x14ac:dyDescent="0.2"/>
    <row r="314" ht="26.25" customHeight="1" x14ac:dyDescent="0.2"/>
    <row r="315" ht="26.25" customHeight="1" x14ac:dyDescent="0.2"/>
    <row r="316" ht="26.25" customHeight="1" x14ac:dyDescent="0.2"/>
    <row r="317" ht="26.25" customHeight="1" x14ac:dyDescent="0.2"/>
    <row r="318" ht="26.25" customHeight="1" x14ac:dyDescent="0.2"/>
    <row r="319" ht="26.25" customHeight="1" x14ac:dyDescent="0.2"/>
    <row r="320" ht="26.25" customHeight="1" x14ac:dyDescent="0.2"/>
    <row r="321" ht="26.25" customHeight="1" x14ac:dyDescent="0.2"/>
    <row r="322" ht="26.25" customHeight="1" x14ac:dyDescent="0.2"/>
    <row r="323" ht="26.25" customHeight="1" x14ac:dyDescent="0.2"/>
    <row r="324" ht="26.25" customHeight="1" x14ac:dyDescent="0.2"/>
    <row r="325" ht="26.25" customHeight="1" x14ac:dyDescent="0.2"/>
    <row r="326" ht="26.25" customHeight="1" x14ac:dyDescent="0.2"/>
    <row r="327" ht="26.25" customHeight="1" x14ac:dyDescent="0.2"/>
    <row r="328" ht="26.25" customHeight="1" x14ac:dyDescent="0.2"/>
    <row r="329" ht="26.25" customHeight="1" x14ac:dyDescent="0.2"/>
    <row r="330" ht="26.25" customHeight="1" x14ac:dyDescent="0.2"/>
    <row r="331" ht="26.25" customHeight="1" x14ac:dyDescent="0.2"/>
    <row r="332" ht="26.25" customHeight="1" x14ac:dyDescent="0.2"/>
    <row r="333" ht="26.25" customHeight="1" x14ac:dyDescent="0.2"/>
    <row r="334" ht="26.25" customHeight="1" x14ac:dyDescent="0.2"/>
    <row r="335" ht="26.25" customHeight="1" x14ac:dyDescent="0.2"/>
    <row r="336" ht="26.25" customHeight="1" x14ac:dyDescent="0.2"/>
    <row r="337" ht="26.25" customHeight="1" x14ac:dyDescent="0.2"/>
    <row r="338" ht="26.25" customHeight="1" x14ac:dyDescent="0.2"/>
    <row r="339" ht="26.25" customHeight="1" x14ac:dyDescent="0.2"/>
    <row r="340" ht="26.25" customHeight="1" x14ac:dyDescent="0.2"/>
    <row r="341" ht="26.25" customHeight="1" x14ac:dyDescent="0.2"/>
    <row r="342" ht="26.25" customHeight="1" x14ac:dyDescent="0.2"/>
    <row r="343" ht="26.25" customHeight="1" x14ac:dyDescent="0.2"/>
    <row r="344" ht="26.25" customHeight="1" x14ac:dyDescent="0.2"/>
    <row r="345" ht="26.25" customHeight="1" x14ac:dyDescent="0.2"/>
    <row r="346" ht="26.25" customHeight="1" x14ac:dyDescent="0.2"/>
    <row r="347" ht="26.25" customHeight="1" x14ac:dyDescent="0.2"/>
    <row r="348" ht="26.25" customHeight="1" x14ac:dyDescent="0.2"/>
    <row r="349" ht="26.25" customHeight="1" x14ac:dyDescent="0.2"/>
    <row r="350" ht="26.25" customHeight="1" x14ac:dyDescent="0.2"/>
    <row r="351" ht="26.25" customHeight="1" x14ac:dyDescent="0.2"/>
    <row r="352" ht="26.25" customHeight="1" x14ac:dyDescent="0.2"/>
    <row r="353" ht="26.25" customHeight="1" x14ac:dyDescent="0.2"/>
    <row r="354" ht="26.25" customHeight="1" x14ac:dyDescent="0.2"/>
    <row r="355" ht="26.25" customHeight="1" x14ac:dyDescent="0.2"/>
    <row r="356" ht="26.25" customHeight="1" x14ac:dyDescent="0.2"/>
    <row r="357" ht="26.25" customHeight="1" x14ac:dyDescent="0.2"/>
    <row r="358" ht="26.25" customHeight="1" x14ac:dyDescent="0.2"/>
    <row r="359" ht="26.25" customHeight="1" x14ac:dyDescent="0.2"/>
    <row r="360" ht="26.25" customHeight="1" x14ac:dyDescent="0.2"/>
    <row r="361" ht="26.25" customHeight="1" x14ac:dyDescent="0.2"/>
    <row r="362" ht="26.25" customHeight="1" x14ac:dyDescent="0.2"/>
    <row r="363" ht="26.25" customHeight="1" x14ac:dyDescent="0.2"/>
    <row r="364" ht="26.25" customHeight="1" x14ac:dyDescent="0.2"/>
    <row r="365" ht="26.25" customHeight="1" x14ac:dyDescent="0.2"/>
    <row r="366" ht="26.25" customHeight="1" x14ac:dyDescent="0.2"/>
    <row r="367" ht="26.25" customHeight="1" x14ac:dyDescent="0.2"/>
    <row r="368" ht="26.25" customHeight="1" x14ac:dyDescent="0.2"/>
    <row r="369" ht="26.25" customHeight="1" x14ac:dyDescent="0.2"/>
    <row r="370" ht="26.25" customHeight="1" x14ac:dyDescent="0.2"/>
    <row r="371" ht="26.25" customHeight="1" x14ac:dyDescent="0.2"/>
    <row r="372" ht="26.25" customHeight="1" x14ac:dyDescent="0.2"/>
    <row r="373" ht="26.25" customHeight="1" x14ac:dyDescent="0.2"/>
    <row r="374" ht="26.25" customHeight="1" x14ac:dyDescent="0.2"/>
    <row r="375" ht="26.25" customHeight="1" x14ac:dyDescent="0.2"/>
    <row r="376" ht="26.25" customHeight="1" x14ac:dyDescent="0.2"/>
    <row r="377" ht="26.25" customHeight="1" x14ac:dyDescent="0.2"/>
    <row r="378" ht="26.25" customHeight="1" x14ac:dyDescent="0.2"/>
    <row r="379" ht="26.25" customHeight="1" x14ac:dyDescent="0.2"/>
    <row r="380" ht="26.25" customHeight="1" x14ac:dyDescent="0.2"/>
    <row r="381" ht="26.25" customHeight="1" x14ac:dyDescent="0.2"/>
    <row r="382" ht="26.25" customHeight="1" x14ac:dyDescent="0.2"/>
    <row r="383" ht="26.25" customHeight="1" x14ac:dyDescent="0.2"/>
    <row r="384" ht="26.25" customHeight="1" x14ac:dyDescent="0.2"/>
    <row r="385" ht="26.25" customHeight="1" x14ac:dyDescent="0.2"/>
    <row r="386" ht="26.25" customHeight="1" x14ac:dyDescent="0.2"/>
    <row r="387" ht="26.25" customHeight="1" x14ac:dyDescent="0.2"/>
    <row r="388" ht="26.25" customHeight="1" x14ac:dyDescent="0.2"/>
    <row r="389" ht="26.25" customHeight="1" x14ac:dyDescent="0.2"/>
    <row r="390" ht="26.25" customHeight="1" x14ac:dyDescent="0.2"/>
    <row r="391" ht="26.25" customHeight="1" x14ac:dyDescent="0.2"/>
    <row r="392" ht="26.25" customHeight="1" x14ac:dyDescent="0.2"/>
    <row r="393" ht="26.25" customHeight="1" x14ac:dyDescent="0.2"/>
    <row r="394" ht="26.25" customHeight="1" x14ac:dyDescent="0.2"/>
    <row r="395" ht="26.25" customHeight="1" x14ac:dyDescent="0.2"/>
    <row r="396" ht="26.25" customHeight="1" x14ac:dyDescent="0.2"/>
    <row r="397" ht="26.25" customHeight="1" x14ac:dyDescent="0.2"/>
    <row r="398" ht="26.25" customHeight="1" x14ac:dyDescent="0.2"/>
    <row r="399" ht="26.25" customHeight="1" x14ac:dyDescent="0.2"/>
    <row r="400" ht="26.25" customHeight="1" x14ac:dyDescent="0.2"/>
    <row r="401" ht="26.25" customHeight="1" x14ac:dyDescent="0.2"/>
    <row r="402" ht="26.25" customHeight="1" x14ac:dyDescent="0.2"/>
    <row r="403" ht="26.25" customHeight="1" x14ac:dyDescent="0.2"/>
    <row r="404" ht="26.25" customHeight="1" x14ac:dyDescent="0.2"/>
    <row r="405" ht="26.25" customHeight="1" x14ac:dyDescent="0.2"/>
    <row r="406" ht="26.25" customHeight="1" x14ac:dyDescent="0.2"/>
    <row r="407" ht="26.25" customHeight="1" x14ac:dyDescent="0.2"/>
    <row r="408" ht="26.25" customHeight="1" x14ac:dyDescent="0.2"/>
    <row r="409" ht="26.25" customHeight="1" x14ac:dyDescent="0.2"/>
    <row r="410" ht="26.25" customHeight="1" x14ac:dyDescent="0.2"/>
    <row r="411" ht="26.25" customHeight="1" x14ac:dyDescent="0.2"/>
    <row r="412" ht="26.25" customHeight="1" x14ac:dyDescent="0.2"/>
    <row r="413" ht="26.25" customHeight="1" x14ac:dyDescent="0.2"/>
    <row r="414" ht="26.25" customHeight="1" x14ac:dyDescent="0.2"/>
    <row r="415" ht="26.25" customHeight="1" x14ac:dyDescent="0.2"/>
    <row r="416" ht="26.25" customHeight="1" x14ac:dyDescent="0.2"/>
    <row r="417" ht="26.25" customHeight="1" x14ac:dyDescent="0.2"/>
    <row r="418" ht="26.25" customHeight="1" x14ac:dyDescent="0.2"/>
    <row r="419" ht="26.25" customHeight="1" x14ac:dyDescent="0.2"/>
    <row r="420" ht="26.25" customHeight="1" x14ac:dyDescent="0.2"/>
    <row r="421" ht="26.25" customHeight="1" x14ac:dyDescent="0.2"/>
    <row r="422" ht="26.25" customHeight="1" x14ac:dyDescent="0.2"/>
    <row r="423" ht="26.25" customHeight="1" x14ac:dyDescent="0.2"/>
    <row r="424" ht="26.25" customHeight="1" x14ac:dyDescent="0.2"/>
    <row r="425" ht="26.25" customHeight="1" x14ac:dyDescent="0.2"/>
    <row r="426" ht="26.25" customHeight="1" x14ac:dyDescent="0.2"/>
    <row r="427" ht="26.25" customHeight="1" x14ac:dyDescent="0.2"/>
    <row r="428" ht="26.25" customHeight="1" x14ac:dyDescent="0.2"/>
    <row r="429" ht="26.25" customHeight="1" x14ac:dyDescent="0.2"/>
    <row r="430" ht="26.25" customHeight="1" x14ac:dyDescent="0.2"/>
    <row r="431" ht="26.25" customHeight="1" x14ac:dyDescent="0.2"/>
    <row r="432" ht="26.25" customHeight="1" x14ac:dyDescent="0.2"/>
    <row r="433" ht="26.25" customHeight="1" x14ac:dyDescent="0.2"/>
    <row r="434" ht="26.25" customHeight="1" x14ac:dyDescent="0.2"/>
    <row r="435" ht="26.25" customHeight="1" x14ac:dyDescent="0.2"/>
    <row r="436" ht="26.25" customHeight="1" x14ac:dyDescent="0.2"/>
    <row r="437" ht="26.25" customHeight="1" x14ac:dyDescent="0.2"/>
    <row r="438" ht="26.25" customHeight="1" x14ac:dyDescent="0.2"/>
    <row r="439" ht="26.25" customHeight="1" x14ac:dyDescent="0.2"/>
    <row r="440" ht="26.25" customHeight="1" x14ac:dyDescent="0.2"/>
    <row r="441" ht="26.25" customHeight="1" x14ac:dyDescent="0.2"/>
    <row r="442" ht="26.25" customHeight="1" x14ac:dyDescent="0.2"/>
    <row r="443" ht="26.25" customHeight="1" x14ac:dyDescent="0.2"/>
    <row r="444" ht="26.25" customHeight="1" x14ac:dyDescent="0.2"/>
    <row r="445" ht="26.25" customHeight="1" x14ac:dyDescent="0.2"/>
    <row r="446" ht="26.25" customHeight="1" x14ac:dyDescent="0.2"/>
    <row r="447" ht="26.25" customHeight="1" x14ac:dyDescent="0.2"/>
    <row r="448" ht="26.25" customHeight="1" x14ac:dyDescent="0.2"/>
    <row r="449" ht="26.25" customHeight="1" x14ac:dyDescent="0.2"/>
    <row r="450" ht="26.25" customHeight="1" x14ac:dyDescent="0.2"/>
    <row r="451" ht="26.25" customHeight="1" x14ac:dyDescent="0.2"/>
    <row r="452" ht="26.25" customHeight="1" x14ac:dyDescent="0.2"/>
    <row r="453" ht="26.25" customHeight="1" x14ac:dyDescent="0.2"/>
    <row r="454" ht="26.25" customHeight="1" x14ac:dyDescent="0.2"/>
    <row r="455" ht="26.25" customHeight="1" x14ac:dyDescent="0.2"/>
    <row r="456" ht="26.25" customHeight="1" x14ac:dyDescent="0.2"/>
    <row r="457" ht="26.25" customHeight="1" x14ac:dyDescent="0.2"/>
    <row r="458" ht="26.25" customHeight="1" x14ac:dyDescent="0.2"/>
    <row r="459" ht="26.25" customHeight="1" x14ac:dyDescent="0.2"/>
    <row r="460" ht="26.25" customHeight="1" x14ac:dyDescent="0.2"/>
    <row r="461" ht="26.25" customHeight="1" x14ac:dyDescent="0.2"/>
    <row r="462" ht="26.25" customHeight="1" x14ac:dyDescent="0.2"/>
    <row r="463" ht="26.25" customHeight="1" x14ac:dyDescent="0.2"/>
    <row r="464" ht="26.25" customHeight="1" x14ac:dyDescent="0.2"/>
    <row r="465" ht="26.25" customHeight="1" x14ac:dyDescent="0.2"/>
    <row r="466" ht="26.25" customHeight="1" x14ac:dyDescent="0.2"/>
    <row r="467" ht="26.25" customHeight="1" x14ac:dyDescent="0.2"/>
    <row r="468" ht="26.25" customHeight="1" x14ac:dyDescent="0.2"/>
    <row r="469" ht="26.25" customHeight="1" x14ac:dyDescent="0.2"/>
    <row r="470" ht="26.25" customHeight="1" x14ac:dyDescent="0.2"/>
    <row r="471" ht="26.25" customHeight="1" x14ac:dyDescent="0.2"/>
    <row r="472" ht="26.25" customHeight="1" x14ac:dyDescent="0.2"/>
    <row r="473" ht="26.25" customHeight="1" x14ac:dyDescent="0.2"/>
    <row r="474" ht="26.25" customHeight="1" x14ac:dyDescent="0.2"/>
    <row r="475" ht="26.25" customHeight="1" x14ac:dyDescent="0.2"/>
    <row r="476" ht="26.25" customHeight="1" x14ac:dyDescent="0.2"/>
    <row r="477" ht="26.25" customHeight="1" x14ac:dyDescent="0.2"/>
    <row r="478" ht="26.25" customHeight="1" x14ac:dyDescent="0.2"/>
    <row r="479" ht="26.25" customHeight="1" x14ac:dyDescent="0.2"/>
    <row r="480" ht="26.25" customHeight="1" x14ac:dyDescent="0.2"/>
    <row r="481" ht="26.25" customHeight="1" x14ac:dyDescent="0.2"/>
    <row r="482" ht="26.25" customHeight="1" x14ac:dyDescent="0.2"/>
    <row r="483" ht="26.25" customHeight="1" x14ac:dyDescent="0.2"/>
    <row r="484" ht="26.25" customHeight="1" x14ac:dyDescent="0.2"/>
    <row r="485" ht="26.25" customHeight="1" x14ac:dyDescent="0.2"/>
    <row r="486" ht="26.25" customHeight="1" x14ac:dyDescent="0.2"/>
    <row r="487" ht="26.25" customHeight="1" x14ac:dyDescent="0.2"/>
    <row r="488" ht="26.25" customHeight="1" x14ac:dyDescent="0.2"/>
    <row r="489" ht="26.25" customHeight="1" x14ac:dyDescent="0.2"/>
    <row r="490" ht="26.25" customHeight="1" x14ac:dyDescent="0.2"/>
    <row r="491" ht="26.25" customHeight="1" x14ac:dyDescent="0.2"/>
    <row r="492" ht="26.25" customHeight="1" x14ac:dyDescent="0.2"/>
    <row r="493" ht="26.25" customHeight="1" x14ac:dyDescent="0.2"/>
    <row r="494" ht="26.25" customHeight="1" x14ac:dyDescent="0.2"/>
    <row r="495" ht="26.25" customHeight="1" x14ac:dyDescent="0.2"/>
    <row r="496" ht="26.25" customHeight="1" x14ac:dyDescent="0.2"/>
    <row r="497" ht="26.25" customHeight="1" x14ac:dyDescent="0.2"/>
    <row r="498" ht="26.25" customHeight="1" x14ac:dyDescent="0.2"/>
    <row r="499" ht="26.25" customHeight="1" x14ac:dyDescent="0.2"/>
    <row r="500" ht="26.25" customHeight="1" x14ac:dyDescent="0.2"/>
    <row r="501" ht="26.25" customHeight="1" x14ac:dyDescent="0.2"/>
    <row r="502" ht="26.25" customHeight="1" x14ac:dyDescent="0.2"/>
    <row r="503" ht="26.25" customHeight="1" x14ac:dyDescent="0.2"/>
    <row r="504" ht="26.25" customHeight="1" x14ac:dyDescent="0.2"/>
    <row r="505" ht="26.25" customHeight="1" x14ac:dyDescent="0.2"/>
    <row r="506" ht="26.25" customHeight="1" x14ac:dyDescent="0.2"/>
    <row r="507" ht="26.25" customHeight="1" x14ac:dyDescent="0.2"/>
    <row r="508" ht="26.25" customHeight="1" x14ac:dyDescent="0.2"/>
    <row r="509" ht="26.25" customHeight="1" x14ac:dyDescent="0.2"/>
    <row r="510" ht="26.25" customHeight="1" x14ac:dyDescent="0.2"/>
    <row r="511" ht="26.25" customHeight="1" x14ac:dyDescent="0.2"/>
    <row r="512" ht="26.25" customHeight="1" x14ac:dyDescent="0.2"/>
    <row r="513" ht="26.25" customHeight="1" x14ac:dyDescent="0.2"/>
    <row r="514" ht="26.25" customHeight="1" x14ac:dyDescent="0.2"/>
    <row r="515" ht="26.25" customHeight="1" x14ac:dyDescent="0.2"/>
    <row r="516" ht="26.25" customHeight="1" x14ac:dyDescent="0.2"/>
    <row r="517" ht="26.25" customHeight="1" x14ac:dyDescent="0.2"/>
    <row r="518" ht="26.25" customHeight="1" x14ac:dyDescent="0.2"/>
    <row r="519" ht="26.25" customHeight="1" x14ac:dyDescent="0.2"/>
    <row r="520" ht="26.25" customHeight="1" x14ac:dyDescent="0.2"/>
    <row r="521" ht="26.25" customHeight="1" x14ac:dyDescent="0.2"/>
    <row r="522" ht="26.25" customHeight="1" x14ac:dyDescent="0.2"/>
    <row r="523" ht="26.25" customHeight="1" x14ac:dyDescent="0.2"/>
    <row r="524" ht="26.25" customHeight="1" x14ac:dyDescent="0.2"/>
    <row r="525" ht="26.25" customHeight="1" x14ac:dyDescent="0.2"/>
    <row r="526" ht="26.25" customHeight="1" x14ac:dyDescent="0.2"/>
    <row r="527" ht="26.25" customHeight="1" x14ac:dyDescent="0.2"/>
    <row r="528" ht="26.25" customHeight="1" x14ac:dyDescent="0.2"/>
    <row r="529" ht="26.25" customHeight="1" x14ac:dyDescent="0.2"/>
    <row r="530" ht="26.25" customHeight="1" x14ac:dyDescent="0.2"/>
    <row r="531" ht="26.25" customHeight="1" x14ac:dyDescent="0.2"/>
    <row r="532" ht="26.25" customHeight="1" x14ac:dyDescent="0.2"/>
    <row r="533" ht="26.25" customHeight="1" x14ac:dyDescent="0.2"/>
    <row r="534" ht="26.25" customHeight="1" x14ac:dyDescent="0.2"/>
    <row r="535" ht="26.25" customHeight="1" x14ac:dyDescent="0.2"/>
    <row r="536" ht="26.25" customHeight="1" x14ac:dyDescent="0.2"/>
    <row r="537" ht="26.25" customHeight="1" x14ac:dyDescent="0.2"/>
    <row r="538" ht="26.25" customHeight="1" x14ac:dyDescent="0.2"/>
    <row r="539" ht="26.25" customHeight="1" x14ac:dyDescent="0.2"/>
    <row r="540" ht="26.25" customHeight="1" x14ac:dyDescent="0.2"/>
    <row r="541" ht="26.25" customHeight="1" x14ac:dyDescent="0.2"/>
    <row r="542" ht="26.25" customHeight="1" x14ac:dyDescent="0.2"/>
    <row r="543" ht="26.25" customHeight="1" x14ac:dyDescent="0.2"/>
    <row r="544" ht="26.25" customHeight="1" x14ac:dyDescent="0.2"/>
    <row r="545" ht="26.25" customHeight="1" x14ac:dyDescent="0.2"/>
    <row r="546" ht="26.25" customHeight="1" x14ac:dyDescent="0.2"/>
    <row r="547" ht="26.25" customHeight="1" x14ac:dyDescent="0.2"/>
    <row r="548" ht="26.25" customHeight="1" x14ac:dyDescent="0.2"/>
    <row r="549" ht="26.25" customHeight="1" x14ac:dyDescent="0.2"/>
    <row r="550" ht="26.25" customHeight="1" x14ac:dyDescent="0.2"/>
    <row r="551" ht="26.25" customHeight="1" x14ac:dyDescent="0.2"/>
    <row r="552" ht="26.25" customHeight="1" x14ac:dyDescent="0.2"/>
    <row r="553" ht="26.25" customHeight="1" x14ac:dyDescent="0.2"/>
    <row r="554" ht="26.25" customHeight="1" x14ac:dyDescent="0.2"/>
    <row r="555" ht="26.25" customHeight="1" x14ac:dyDescent="0.2"/>
    <row r="556" ht="26.25" customHeight="1" x14ac:dyDescent="0.2"/>
    <row r="557" ht="26.25" customHeight="1" x14ac:dyDescent="0.2"/>
    <row r="558" ht="26.25" customHeight="1" x14ac:dyDescent="0.2"/>
    <row r="559" ht="26.25" customHeight="1" x14ac:dyDescent="0.2"/>
    <row r="560" ht="26.25" customHeight="1" x14ac:dyDescent="0.2"/>
    <row r="561" ht="26.25" customHeight="1" x14ac:dyDescent="0.2"/>
    <row r="562" ht="26.25" customHeight="1" x14ac:dyDescent="0.2"/>
    <row r="563" ht="26.25" customHeight="1" x14ac:dyDescent="0.2"/>
    <row r="564" ht="26.25" customHeight="1" x14ac:dyDescent="0.2"/>
    <row r="565" ht="26.25" customHeight="1" x14ac:dyDescent="0.2"/>
    <row r="566" ht="26.25" customHeight="1" x14ac:dyDescent="0.2"/>
    <row r="567" ht="26.25" customHeight="1" x14ac:dyDescent="0.2"/>
    <row r="568" ht="26.25" customHeight="1" x14ac:dyDescent="0.2"/>
    <row r="569" ht="26.25" customHeight="1" x14ac:dyDescent="0.2"/>
    <row r="570" ht="26.25" customHeight="1" x14ac:dyDescent="0.2"/>
    <row r="571" ht="26.25" customHeight="1" x14ac:dyDescent="0.2"/>
    <row r="572" ht="26.25" customHeight="1" x14ac:dyDescent="0.2"/>
    <row r="573" ht="26.25" customHeight="1" x14ac:dyDescent="0.2"/>
    <row r="574" ht="26.25" customHeight="1" x14ac:dyDescent="0.2"/>
    <row r="575" ht="26.25" customHeight="1" x14ac:dyDescent="0.2"/>
    <row r="576" ht="26.25" customHeight="1" x14ac:dyDescent="0.2"/>
    <row r="577" ht="26.25" customHeight="1" x14ac:dyDescent="0.2"/>
    <row r="578" ht="26.25" customHeight="1" x14ac:dyDescent="0.2"/>
    <row r="579" ht="26.25" customHeight="1" x14ac:dyDescent="0.2"/>
    <row r="580" ht="26.25" customHeight="1" x14ac:dyDescent="0.2"/>
    <row r="581" ht="26.25" customHeight="1" x14ac:dyDescent="0.2"/>
    <row r="582" ht="26.25" customHeight="1" x14ac:dyDescent="0.2"/>
    <row r="583" ht="26.25" customHeight="1" x14ac:dyDescent="0.2"/>
    <row r="584" ht="26.25" customHeight="1" x14ac:dyDescent="0.2"/>
    <row r="585" ht="26.25" customHeight="1" x14ac:dyDescent="0.2"/>
    <row r="586" ht="26.25" customHeight="1" x14ac:dyDescent="0.2"/>
    <row r="587" ht="26.25" customHeight="1" x14ac:dyDescent="0.2"/>
    <row r="588" ht="26.25" customHeight="1" x14ac:dyDescent="0.2"/>
    <row r="589" ht="26.25" customHeight="1" x14ac:dyDescent="0.2"/>
    <row r="590" ht="26.25" customHeight="1" x14ac:dyDescent="0.2"/>
    <row r="591" ht="26.25" customHeight="1" x14ac:dyDescent="0.2"/>
    <row r="592" ht="26.25" customHeight="1" x14ac:dyDescent="0.2"/>
    <row r="593" ht="26.25" customHeight="1" x14ac:dyDescent="0.2"/>
    <row r="594" ht="26.25" customHeight="1" x14ac:dyDescent="0.2"/>
    <row r="595" ht="26.25" customHeight="1" x14ac:dyDescent="0.2"/>
    <row r="596" ht="26.25" customHeight="1" x14ac:dyDescent="0.2"/>
    <row r="597" ht="26.25" customHeight="1" x14ac:dyDescent="0.2"/>
    <row r="598" ht="26.25" customHeight="1" x14ac:dyDescent="0.2"/>
    <row r="599" ht="26.25" customHeight="1" x14ac:dyDescent="0.2"/>
    <row r="600" ht="26.25" customHeight="1" x14ac:dyDescent="0.2"/>
    <row r="601" ht="26.25" customHeight="1" x14ac:dyDescent="0.2"/>
    <row r="602" ht="26.25" customHeight="1" x14ac:dyDescent="0.2"/>
    <row r="603" ht="26.25" customHeight="1" x14ac:dyDescent="0.2"/>
    <row r="604" ht="26.25" customHeight="1" x14ac:dyDescent="0.2"/>
    <row r="605" ht="26.25" customHeight="1" x14ac:dyDescent="0.2"/>
    <row r="606" ht="26.25" customHeight="1" x14ac:dyDescent="0.2"/>
    <row r="607" ht="26.25" customHeight="1" x14ac:dyDescent="0.2"/>
    <row r="608" ht="26.25" customHeight="1" x14ac:dyDescent="0.2"/>
    <row r="609" ht="26.25" customHeight="1" x14ac:dyDescent="0.2"/>
    <row r="610" ht="26.25" customHeight="1" x14ac:dyDescent="0.2"/>
    <row r="611" ht="26.25" customHeight="1" x14ac:dyDescent="0.2"/>
    <row r="612" ht="26.25" customHeight="1" x14ac:dyDescent="0.2"/>
    <row r="613" ht="26.25" customHeight="1" x14ac:dyDescent="0.2"/>
    <row r="614" ht="26.25" customHeight="1" x14ac:dyDescent="0.2"/>
    <row r="615" ht="26.25" customHeight="1" x14ac:dyDescent="0.2"/>
    <row r="616" ht="26.25" customHeight="1" x14ac:dyDescent="0.2"/>
    <row r="617" ht="26.25" customHeight="1" x14ac:dyDescent="0.2"/>
    <row r="618" ht="26.25" customHeight="1" x14ac:dyDescent="0.2"/>
    <row r="619" ht="26.25" customHeight="1" x14ac:dyDescent="0.2"/>
    <row r="620" ht="26.25" customHeight="1" x14ac:dyDescent="0.2"/>
    <row r="621" ht="26.25" customHeight="1" x14ac:dyDescent="0.2"/>
    <row r="622" ht="26.25" customHeight="1" x14ac:dyDescent="0.2"/>
    <row r="623" ht="26.25" customHeight="1" x14ac:dyDescent="0.2"/>
    <row r="624" ht="26.25" customHeight="1" x14ac:dyDescent="0.2"/>
    <row r="625" ht="26.25" customHeight="1" x14ac:dyDescent="0.2"/>
    <row r="626" ht="26.25" customHeight="1" x14ac:dyDescent="0.2"/>
    <row r="627" ht="26.25" customHeight="1" x14ac:dyDescent="0.2"/>
    <row r="628" ht="26.25" customHeight="1" x14ac:dyDescent="0.2"/>
    <row r="629" ht="26.25" customHeight="1" x14ac:dyDescent="0.2"/>
    <row r="630" ht="26.25" customHeight="1" x14ac:dyDescent="0.2"/>
    <row r="631" ht="26.25" customHeight="1" x14ac:dyDescent="0.2"/>
    <row r="632" ht="26.25" customHeight="1" x14ac:dyDescent="0.2"/>
    <row r="633" ht="26.25" customHeight="1" x14ac:dyDescent="0.2"/>
    <row r="634" ht="26.25" customHeight="1" x14ac:dyDescent="0.2"/>
    <row r="635" ht="26.25" customHeight="1" x14ac:dyDescent="0.2"/>
    <row r="636" ht="26.25" customHeight="1" x14ac:dyDescent="0.2"/>
    <row r="637" ht="26.25" customHeight="1" x14ac:dyDescent="0.2"/>
    <row r="638" ht="26.25" customHeight="1" x14ac:dyDescent="0.2"/>
    <row r="639" ht="26.25" customHeight="1" x14ac:dyDescent="0.2"/>
    <row r="640" ht="26.25" customHeight="1" x14ac:dyDescent="0.2"/>
    <row r="641" ht="26.25" customHeight="1" x14ac:dyDescent="0.2"/>
    <row r="642" ht="26.25" customHeight="1" x14ac:dyDescent="0.2"/>
    <row r="643" ht="26.25" customHeight="1" x14ac:dyDescent="0.2"/>
    <row r="644" ht="26.25" customHeight="1" x14ac:dyDescent="0.2"/>
    <row r="645" ht="26.25" customHeight="1" x14ac:dyDescent="0.2"/>
    <row r="646" ht="26.25" customHeight="1" x14ac:dyDescent="0.2"/>
    <row r="647" ht="26.25" customHeight="1" x14ac:dyDescent="0.2"/>
    <row r="648" ht="26.25" customHeight="1" x14ac:dyDescent="0.2"/>
    <row r="649" ht="26.25" customHeight="1" x14ac:dyDescent="0.2"/>
    <row r="650" ht="26.25" customHeight="1" x14ac:dyDescent="0.2"/>
    <row r="651" ht="26.25" customHeight="1" x14ac:dyDescent="0.2"/>
    <row r="652" ht="26.25" customHeight="1" x14ac:dyDescent="0.2"/>
    <row r="653" ht="26.25" customHeight="1" x14ac:dyDescent="0.2"/>
    <row r="654" ht="26.25" customHeight="1" x14ac:dyDescent="0.2"/>
    <row r="655" ht="26.25" customHeight="1" x14ac:dyDescent="0.2"/>
    <row r="656" ht="26.25" customHeight="1" x14ac:dyDescent="0.2"/>
    <row r="657" ht="26.25" customHeight="1" x14ac:dyDescent="0.2"/>
    <row r="658" ht="26.25" customHeight="1" x14ac:dyDescent="0.2"/>
    <row r="659" ht="26.25" customHeight="1" x14ac:dyDescent="0.2"/>
    <row r="660" ht="26.25" customHeight="1" x14ac:dyDescent="0.2"/>
    <row r="661" ht="26.25" customHeight="1" x14ac:dyDescent="0.2"/>
    <row r="662" ht="26.25" customHeight="1" x14ac:dyDescent="0.2"/>
    <row r="663" ht="26.25" customHeight="1" x14ac:dyDescent="0.2"/>
    <row r="664" ht="26.25" customHeight="1" x14ac:dyDescent="0.2"/>
    <row r="665" ht="26.25" customHeight="1" x14ac:dyDescent="0.2"/>
    <row r="666" ht="26.25" customHeight="1" x14ac:dyDescent="0.2"/>
    <row r="667" ht="26.25" customHeight="1" x14ac:dyDescent="0.2"/>
    <row r="668" ht="26.25" customHeight="1" x14ac:dyDescent="0.2"/>
    <row r="669" ht="26.25" customHeight="1" x14ac:dyDescent="0.2"/>
    <row r="670" ht="26.25" customHeight="1" x14ac:dyDescent="0.2"/>
    <row r="671" ht="26.25" customHeight="1" x14ac:dyDescent="0.2"/>
    <row r="672" ht="26.25" customHeight="1" x14ac:dyDescent="0.2"/>
    <row r="673" ht="26.25" customHeight="1" x14ac:dyDescent="0.2"/>
    <row r="674" ht="26.25" customHeight="1" x14ac:dyDescent="0.2"/>
    <row r="675" ht="26.25" customHeight="1" x14ac:dyDescent="0.2"/>
    <row r="676" ht="26.25" customHeight="1" x14ac:dyDescent="0.2"/>
    <row r="677" ht="26.25" customHeight="1" x14ac:dyDescent="0.2"/>
    <row r="678" ht="26.25" customHeight="1" x14ac:dyDescent="0.2"/>
    <row r="679" ht="26.25" customHeight="1" x14ac:dyDescent="0.2"/>
    <row r="680" ht="26.25" customHeight="1" x14ac:dyDescent="0.2"/>
    <row r="681" ht="26.25" customHeight="1" x14ac:dyDescent="0.2"/>
    <row r="682" ht="26.25" customHeight="1" x14ac:dyDescent="0.2"/>
    <row r="683" ht="26.25" customHeight="1" x14ac:dyDescent="0.2"/>
    <row r="684" ht="26.25" customHeight="1" x14ac:dyDescent="0.2"/>
    <row r="685" ht="26.25" customHeight="1" x14ac:dyDescent="0.2"/>
    <row r="686" ht="26.25" customHeight="1" x14ac:dyDescent="0.2"/>
    <row r="687" ht="26.25" customHeight="1" x14ac:dyDescent="0.2"/>
    <row r="688" ht="26.25" customHeight="1" x14ac:dyDescent="0.2"/>
    <row r="689" ht="26.25" customHeight="1" x14ac:dyDescent="0.2"/>
    <row r="690" ht="26.25" customHeight="1" x14ac:dyDescent="0.2"/>
    <row r="691" ht="26.25" customHeight="1" x14ac:dyDescent="0.2"/>
    <row r="692" ht="26.25" customHeight="1" x14ac:dyDescent="0.2"/>
    <row r="693" ht="26.25" customHeight="1" x14ac:dyDescent="0.2"/>
    <row r="694" ht="26.25" customHeight="1" x14ac:dyDescent="0.2"/>
    <row r="695" ht="26.25" customHeight="1" x14ac:dyDescent="0.2"/>
    <row r="696" ht="26.25" customHeight="1" x14ac:dyDescent="0.2"/>
    <row r="697" ht="26.25" customHeight="1" x14ac:dyDescent="0.2"/>
    <row r="698" ht="26.25" customHeight="1" x14ac:dyDescent="0.2"/>
    <row r="699" ht="26.25" customHeight="1" x14ac:dyDescent="0.2"/>
    <row r="700" ht="26.25" customHeight="1" x14ac:dyDescent="0.2"/>
    <row r="701" ht="26.25" customHeight="1" x14ac:dyDescent="0.2"/>
    <row r="702" ht="26.25" customHeight="1" x14ac:dyDescent="0.2"/>
    <row r="703" ht="26.25" customHeight="1" x14ac:dyDescent="0.2"/>
    <row r="704" ht="26.25" customHeight="1" x14ac:dyDescent="0.2"/>
    <row r="705" ht="26.25" customHeight="1" x14ac:dyDescent="0.2"/>
    <row r="706" ht="26.25" customHeight="1" x14ac:dyDescent="0.2"/>
    <row r="707" ht="26.25" customHeight="1" x14ac:dyDescent="0.2"/>
    <row r="708" ht="26.25" customHeight="1" x14ac:dyDescent="0.2"/>
    <row r="709" ht="26.25" customHeight="1" x14ac:dyDescent="0.2"/>
    <row r="710" ht="26.25" customHeight="1" x14ac:dyDescent="0.2"/>
    <row r="711" ht="26.25" customHeight="1" x14ac:dyDescent="0.2"/>
    <row r="712" ht="26.25" customHeight="1" x14ac:dyDescent="0.2"/>
    <row r="713" ht="26.25" customHeight="1" x14ac:dyDescent="0.2"/>
    <row r="714" ht="26.25" customHeight="1" x14ac:dyDescent="0.2"/>
    <row r="715" ht="26.25" customHeight="1" x14ac:dyDescent="0.2"/>
    <row r="716" ht="26.25" customHeight="1" x14ac:dyDescent="0.2"/>
    <row r="717" ht="26.25" customHeight="1" x14ac:dyDescent="0.2"/>
    <row r="718" ht="26.25" customHeight="1" x14ac:dyDescent="0.2"/>
    <row r="719" ht="26.25" customHeight="1" x14ac:dyDescent="0.2"/>
    <row r="720" ht="26.25" customHeight="1" x14ac:dyDescent="0.2"/>
    <row r="721" ht="26.25" customHeight="1" x14ac:dyDescent="0.2"/>
    <row r="722" ht="26.25" customHeight="1" x14ac:dyDescent="0.2"/>
    <row r="723" ht="26.25" customHeight="1" x14ac:dyDescent="0.2"/>
    <row r="724" ht="26.25" customHeight="1" x14ac:dyDescent="0.2"/>
    <row r="725" ht="26.25" customHeight="1" x14ac:dyDescent="0.2"/>
    <row r="726" ht="26.25" customHeight="1" x14ac:dyDescent="0.2"/>
    <row r="727" ht="26.25" customHeight="1" x14ac:dyDescent="0.2"/>
    <row r="728" ht="26.25" customHeight="1" x14ac:dyDescent="0.2"/>
    <row r="729" ht="26.25" customHeight="1" x14ac:dyDescent="0.2"/>
    <row r="730" ht="26.25" customHeight="1" x14ac:dyDescent="0.2"/>
    <row r="731" ht="26.25" customHeight="1" x14ac:dyDescent="0.2"/>
    <row r="732" ht="26.25" customHeight="1" x14ac:dyDescent="0.2"/>
    <row r="733" ht="26.25" customHeight="1" x14ac:dyDescent="0.2"/>
    <row r="734" ht="26.25" customHeight="1" x14ac:dyDescent="0.2"/>
    <row r="735" ht="26.25" customHeight="1" x14ac:dyDescent="0.2"/>
    <row r="736" ht="26.25" customHeight="1" x14ac:dyDescent="0.2"/>
    <row r="737" ht="26.25" customHeight="1" x14ac:dyDescent="0.2"/>
    <row r="738" ht="26.25" customHeight="1" x14ac:dyDescent="0.2"/>
    <row r="739" ht="26.25" customHeight="1" x14ac:dyDescent="0.2"/>
    <row r="740" ht="26.25" customHeight="1" x14ac:dyDescent="0.2"/>
    <row r="741" ht="26.25" customHeight="1" x14ac:dyDescent="0.2"/>
    <row r="742" ht="26.25" customHeight="1" x14ac:dyDescent="0.2"/>
    <row r="743" ht="26.25" customHeight="1" x14ac:dyDescent="0.2"/>
    <row r="744" ht="26.25" customHeight="1" x14ac:dyDescent="0.2"/>
    <row r="745" ht="26.25" customHeight="1" x14ac:dyDescent="0.2"/>
    <row r="746" ht="26.25" customHeight="1" x14ac:dyDescent="0.2"/>
    <row r="747" ht="26.25" customHeight="1" x14ac:dyDescent="0.2"/>
    <row r="748" ht="26.25" customHeight="1" x14ac:dyDescent="0.2"/>
    <row r="749" ht="26.25" customHeight="1" x14ac:dyDescent="0.2"/>
    <row r="750" ht="26.25" customHeight="1" x14ac:dyDescent="0.2"/>
    <row r="751" ht="26.25" customHeight="1" x14ac:dyDescent="0.2"/>
    <row r="752" ht="26.25" customHeight="1" x14ac:dyDescent="0.2"/>
    <row r="753" ht="26.25" customHeight="1" x14ac:dyDescent="0.2"/>
    <row r="754" ht="26.25" customHeight="1" x14ac:dyDescent="0.2"/>
    <row r="755" ht="26.25" customHeight="1" x14ac:dyDescent="0.2"/>
    <row r="756" ht="26.25" customHeight="1" x14ac:dyDescent="0.2"/>
    <row r="757" ht="26.25" customHeight="1" x14ac:dyDescent="0.2"/>
    <row r="758" ht="26.25" customHeight="1" x14ac:dyDescent="0.2"/>
    <row r="759" ht="26.25" customHeight="1" x14ac:dyDescent="0.2"/>
    <row r="760" ht="26.25" customHeight="1" x14ac:dyDescent="0.2"/>
    <row r="761" ht="26.25" customHeight="1" x14ac:dyDescent="0.2"/>
    <row r="762" ht="26.25" customHeight="1" x14ac:dyDescent="0.2"/>
    <row r="763" ht="26.25" customHeight="1" x14ac:dyDescent="0.2"/>
    <row r="764" ht="26.25" customHeight="1" x14ac:dyDescent="0.2"/>
    <row r="765" ht="26.25" customHeight="1" x14ac:dyDescent="0.2"/>
    <row r="766" ht="26.25" customHeight="1" x14ac:dyDescent="0.2"/>
    <row r="767" ht="26.25" customHeight="1" x14ac:dyDescent="0.2"/>
    <row r="768" ht="26.25" customHeight="1" x14ac:dyDescent="0.2"/>
    <row r="769" ht="26.25" customHeight="1" x14ac:dyDescent="0.2"/>
    <row r="770" ht="26.25" customHeight="1" x14ac:dyDescent="0.2"/>
    <row r="771" ht="26.25" customHeight="1" x14ac:dyDescent="0.2"/>
    <row r="772" ht="26.25" customHeight="1" x14ac:dyDescent="0.2"/>
    <row r="773" ht="26.25" customHeight="1" x14ac:dyDescent="0.2"/>
    <row r="774" ht="26.25" customHeight="1" x14ac:dyDescent="0.2"/>
    <row r="775" ht="26.25" customHeight="1" x14ac:dyDescent="0.2"/>
    <row r="776" ht="26.25" customHeight="1" x14ac:dyDescent="0.2"/>
    <row r="777" ht="26.25" customHeight="1" x14ac:dyDescent="0.2"/>
    <row r="778" ht="26.25" customHeight="1" x14ac:dyDescent="0.2"/>
    <row r="779" ht="26.25" customHeight="1" x14ac:dyDescent="0.2"/>
    <row r="780" ht="26.25" customHeight="1" x14ac:dyDescent="0.2"/>
    <row r="781" ht="26.25" customHeight="1" x14ac:dyDescent="0.2"/>
    <row r="782" ht="26.25" customHeight="1" x14ac:dyDescent="0.2"/>
    <row r="783" ht="26.25" customHeight="1" x14ac:dyDescent="0.2"/>
    <row r="784" ht="26.25" customHeight="1" x14ac:dyDescent="0.2"/>
    <row r="785" ht="26.25" customHeight="1" x14ac:dyDescent="0.2"/>
    <row r="786" ht="26.25" customHeight="1" x14ac:dyDescent="0.2"/>
    <row r="787" ht="26.25" customHeight="1" x14ac:dyDescent="0.2"/>
    <row r="788" ht="26.25" customHeight="1" x14ac:dyDescent="0.2"/>
    <row r="789" ht="26.25" customHeight="1" x14ac:dyDescent="0.2"/>
    <row r="790" ht="26.25" customHeight="1" x14ac:dyDescent="0.2"/>
    <row r="791" ht="26.25" customHeight="1" x14ac:dyDescent="0.2"/>
    <row r="792" ht="26.25" customHeight="1" x14ac:dyDescent="0.2"/>
    <row r="793" ht="26.25" customHeight="1" x14ac:dyDescent="0.2"/>
    <row r="794" ht="26.25" customHeight="1" x14ac:dyDescent="0.2"/>
    <row r="795" ht="26.25" customHeight="1" x14ac:dyDescent="0.2"/>
    <row r="796" ht="26.25" customHeight="1" x14ac:dyDescent="0.2"/>
    <row r="797" ht="26.25" customHeight="1" x14ac:dyDescent="0.2"/>
    <row r="798" ht="26.25" customHeight="1" x14ac:dyDescent="0.2"/>
    <row r="799" ht="26.25" customHeight="1" x14ac:dyDescent="0.2"/>
    <row r="800" ht="26.25" customHeight="1" x14ac:dyDescent="0.2"/>
    <row r="801" ht="26.25" customHeight="1" x14ac:dyDescent="0.2"/>
    <row r="802" ht="26.25" customHeight="1" x14ac:dyDescent="0.2"/>
    <row r="803" ht="26.25" customHeight="1" x14ac:dyDescent="0.2"/>
    <row r="804" ht="26.25" customHeight="1" x14ac:dyDescent="0.2"/>
    <row r="805" ht="26.25" customHeight="1" x14ac:dyDescent="0.2"/>
    <row r="806" ht="26.25" customHeight="1" x14ac:dyDescent="0.2"/>
    <row r="807" ht="26.25" customHeight="1" x14ac:dyDescent="0.2"/>
    <row r="808" ht="26.25" customHeight="1" x14ac:dyDescent="0.2"/>
    <row r="809" ht="26.25" customHeight="1" x14ac:dyDescent="0.2"/>
    <row r="810" ht="26.25" customHeight="1" x14ac:dyDescent="0.2"/>
    <row r="811" ht="26.25" customHeight="1" x14ac:dyDescent="0.2"/>
    <row r="812" ht="26.25" customHeight="1" x14ac:dyDescent="0.2"/>
    <row r="813" ht="26.25" customHeight="1" x14ac:dyDescent="0.2"/>
    <row r="814" ht="26.25" customHeight="1" x14ac:dyDescent="0.2"/>
    <row r="815" ht="26.25" customHeight="1" x14ac:dyDescent="0.2"/>
    <row r="816" ht="26.25" customHeight="1" x14ac:dyDescent="0.2"/>
    <row r="817" ht="26.25" customHeight="1" x14ac:dyDescent="0.2"/>
    <row r="818" ht="26.25" customHeight="1" x14ac:dyDescent="0.2"/>
    <row r="819" ht="26.25" customHeight="1" x14ac:dyDescent="0.2"/>
    <row r="820" ht="26.25" customHeight="1" x14ac:dyDescent="0.2"/>
    <row r="821" ht="26.25" customHeight="1" x14ac:dyDescent="0.2"/>
    <row r="822" ht="26.25" customHeight="1" x14ac:dyDescent="0.2"/>
    <row r="823" ht="26.25" customHeight="1" x14ac:dyDescent="0.2"/>
    <row r="824" ht="26.25" customHeight="1" x14ac:dyDescent="0.2"/>
    <row r="825" ht="26.25" customHeight="1" x14ac:dyDescent="0.2"/>
    <row r="826" ht="26.25" customHeight="1" x14ac:dyDescent="0.2"/>
    <row r="827" ht="26.25" customHeight="1" x14ac:dyDescent="0.2"/>
    <row r="828" ht="26.25" customHeight="1" x14ac:dyDescent="0.2"/>
    <row r="829" ht="26.25" customHeight="1" x14ac:dyDescent="0.2"/>
    <row r="830" ht="26.25" customHeight="1" x14ac:dyDescent="0.2"/>
    <row r="831" ht="26.25" customHeight="1" x14ac:dyDescent="0.2"/>
    <row r="832" ht="26.25" customHeight="1" x14ac:dyDescent="0.2"/>
    <row r="833" ht="26.25" customHeight="1" x14ac:dyDescent="0.2"/>
    <row r="834" ht="26.25" customHeight="1" x14ac:dyDescent="0.2"/>
    <row r="835" ht="26.25" customHeight="1" x14ac:dyDescent="0.2"/>
    <row r="836" ht="26.25" customHeight="1" x14ac:dyDescent="0.2"/>
    <row r="837" ht="26.25" customHeight="1" x14ac:dyDescent="0.2"/>
    <row r="838" ht="26.25" customHeight="1" x14ac:dyDescent="0.2"/>
    <row r="839" ht="26.25" customHeight="1" x14ac:dyDescent="0.2"/>
    <row r="840" ht="26.25" customHeight="1" x14ac:dyDescent="0.2"/>
    <row r="841" ht="26.25" customHeight="1" x14ac:dyDescent="0.2"/>
    <row r="842" ht="26.25" customHeight="1" x14ac:dyDescent="0.2"/>
    <row r="843" ht="26.25" customHeight="1" x14ac:dyDescent="0.2"/>
    <row r="844" ht="26.25" customHeight="1" x14ac:dyDescent="0.2"/>
    <row r="845" ht="26.25" customHeight="1" x14ac:dyDescent="0.2"/>
    <row r="846" ht="26.25" customHeight="1" x14ac:dyDescent="0.2"/>
    <row r="847" ht="26.25" customHeight="1" x14ac:dyDescent="0.2"/>
    <row r="848" ht="26.25" customHeight="1" x14ac:dyDescent="0.2"/>
    <row r="849" ht="26.25" customHeight="1" x14ac:dyDescent="0.2"/>
    <row r="850" ht="26.25" customHeight="1" x14ac:dyDescent="0.2"/>
    <row r="851" ht="26.25" customHeight="1" x14ac:dyDescent="0.2"/>
    <row r="852" ht="26.25" customHeight="1" x14ac:dyDescent="0.2"/>
    <row r="853" ht="26.25" customHeight="1" x14ac:dyDescent="0.2"/>
    <row r="854" ht="26.25" customHeight="1" x14ac:dyDescent="0.2"/>
    <row r="855" ht="26.25" customHeight="1" x14ac:dyDescent="0.2"/>
    <row r="856" ht="26.25" customHeight="1" x14ac:dyDescent="0.2"/>
    <row r="857" ht="26.25" customHeight="1" x14ac:dyDescent="0.2"/>
    <row r="858" ht="26.25" customHeight="1" x14ac:dyDescent="0.2"/>
    <row r="859" ht="26.25" customHeight="1" x14ac:dyDescent="0.2"/>
    <row r="860" ht="26.25" customHeight="1" x14ac:dyDescent="0.2"/>
    <row r="861" ht="26.25" customHeight="1" x14ac:dyDescent="0.2"/>
    <row r="862" ht="26.25" customHeight="1" x14ac:dyDescent="0.2"/>
    <row r="863" ht="26.25" customHeight="1" x14ac:dyDescent="0.2"/>
    <row r="864" ht="26.25" customHeight="1" x14ac:dyDescent="0.2"/>
    <row r="865" ht="26.25" customHeight="1" x14ac:dyDescent="0.2"/>
    <row r="866" ht="26.25" customHeight="1" x14ac:dyDescent="0.2"/>
    <row r="867" ht="26.25" customHeight="1" x14ac:dyDescent="0.2"/>
    <row r="868" ht="26.25" customHeight="1" x14ac:dyDescent="0.2"/>
    <row r="869" ht="26.25" customHeight="1" x14ac:dyDescent="0.2"/>
    <row r="870" ht="26.25" customHeight="1" x14ac:dyDescent="0.2"/>
    <row r="871" ht="26.25" customHeight="1" x14ac:dyDescent="0.2"/>
    <row r="872" ht="26.25" customHeight="1" x14ac:dyDescent="0.2"/>
    <row r="873" ht="26.25" customHeight="1" x14ac:dyDescent="0.2"/>
    <row r="874" ht="26.25" customHeight="1" x14ac:dyDescent="0.2"/>
    <row r="875" ht="26.25" customHeight="1" x14ac:dyDescent="0.2"/>
    <row r="876" ht="26.25" customHeight="1" x14ac:dyDescent="0.2"/>
    <row r="877" ht="26.25" customHeight="1" x14ac:dyDescent="0.2"/>
    <row r="878" ht="26.25" customHeight="1" x14ac:dyDescent="0.2"/>
    <row r="879" ht="26.25" customHeight="1" x14ac:dyDescent="0.2"/>
    <row r="880" ht="26.25" customHeight="1" x14ac:dyDescent="0.2"/>
    <row r="881" ht="26.25" customHeight="1" x14ac:dyDescent="0.2"/>
    <row r="882" ht="26.25" customHeight="1" x14ac:dyDescent="0.2"/>
    <row r="883" ht="26.25" customHeight="1" x14ac:dyDescent="0.2"/>
    <row r="884" ht="26.25" customHeight="1" x14ac:dyDescent="0.2"/>
    <row r="885" ht="26.25" customHeight="1" x14ac:dyDescent="0.2"/>
    <row r="886" ht="26.25" customHeight="1" x14ac:dyDescent="0.2"/>
    <row r="887" ht="26.25" customHeight="1" x14ac:dyDescent="0.2"/>
    <row r="888" ht="26.25" customHeight="1" x14ac:dyDescent="0.2"/>
    <row r="889" ht="26.25" customHeight="1" x14ac:dyDescent="0.2"/>
    <row r="890" ht="26.25" customHeight="1" x14ac:dyDescent="0.2"/>
    <row r="891" ht="26.25" customHeight="1" x14ac:dyDescent="0.2"/>
    <row r="892" ht="26.25" customHeight="1" x14ac:dyDescent="0.2"/>
    <row r="893" ht="26.25" customHeight="1" x14ac:dyDescent="0.2"/>
    <row r="894" ht="26.25" customHeight="1" x14ac:dyDescent="0.2"/>
    <row r="895" ht="26.25" customHeight="1" x14ac:dyDescent="0.2"/>
    <row r="896" ht="26.25" customHeight="1" x14ac:dyDescent="0.2"/>
    <row r="897" ht="26.25" customHeight="1" x14ac:dyDescent="0.2"/>
    <row r="898" ht="26.25" customHeight="1" x14ac:dyDescent="0.2"/>
    <row r="899" ht="26.25" customHeight="1" x14ac:dyDescent="0.2"/>
    <row r="900" ht="26.25" customHeight="1" x14ac:dyDescent="0.2"/>
    <row r="901" ht="26.25" customHeight="1" x14ac:dyDescent="0.2"/>
    <row r="902" ht="26.25" customHeight="1" x14ac:dyDescent="0.2"/>
    <row r="903" ht="26.25" customHeight="1" x14ac:dyDescent="0.2"/>
    <row r="904" ht="26.25" customHeight="1" x14ac:dyDescent="0.2"/>
    <row r="905" ht="26.25" customHeight="1" x14ac:dyDescent="0.2"/>
    <row r="906" ht="26.25" customHeight="1" x14ac:dyDescent="0.2"/>
    <row r="907" ht="26.25" customHeight="1" x14ac:dyDescent="0.2"/>
    <row r="908" ht="26.25" customHeight="1" x14ac:dyDescent="0.2"/>
    <row r="909" ht="26.25" customHeight="1" x14ac:dyDescent="0.2"/>
    <row r="910" ht="26.25" customHeight="1" x14ac:dyDescent="0.2"/>
    <row r="911" ht="26.25" customHeight="1" x14ac:dyDescent="0.2"/>
    <row r="912" ht="26.25" customHeight="1" x14ac:dyDescent="0.2"/>
    <row r="913" ht="26.25" customHeight="1" x14ac:dyDescent="0.2"/>
    <row r="914" ht="26.25" customHeight="1" x14ac:dyDescent="0.2"/>
    <row r="915" ht="26.25" customHeight="1" x14ac:dyDescent="0.2"/>
    <row r="916" ht="26.25" customHeight="1" x14ac:dyDescent="0.2"/>
    <row r="917" ht="26.25" customHeight="1" x14ac:dyDescent="0.2"/>
    <row r="918" ht="26.25" customHeight="1" x14ac:dyDescent="0.2"/>
    <row r="919" ht="26.25" customHeight="1" x14ac:dyDescent="0.2"/>
    <row r="920" ht="26.25" customHeight="1" x14ac:dyDescent="0.2"/>
    <row r="921" ht="26.25" customHeight="1" x14ac:dyDescent="0.2"/>
    <row r="922" ht="26.25" customHeight="1" x14ac:dyDescent="0.2"/>
    <row r="923" ht="26.25" customHeight="1" x14ac:dyDescent="0.2"/>
    <row r="924" ht="26.25" customHeight="1" x14ac:dyDescent="0.2"/>
    <row r="925" ht="26.25" customHeight="1" x14ac:dyDescent="0.2"/>
    <row r="926" ht="26.25" customHeight="1" x14ac:dyDescent="0.2"/>
    <row r="927" ht="26.25" customHeight="1" x14ac:dyDescent="0.2"/>
    <row r="928" ht="26.25" customHeight="1" x14ac:dyDescent="0.2"/>
    <row r="929" ht="26.25" customHeight="1" x14ac:dyDescent="0.2"/>
    <row r="930" ht="26.25" customHeight="1" x14ac:dyDescent="0.2"/>
    <row r="931" ht="26.25" customHeight="1" x14ac:dyDescent="0.2"/>
    <row r="932" ht="26.25" customHeight="1" x14ac:dyDescent="0.2"/>
    <row r="933" ht="26.25" customHeight="1" x14ac:dyDescent="0.2"/>
    <row r="934" ht="26.25" customHeight="1" x14ac:dyDescent="0.2"/>
    <row r="935" ht="26.25" customHeight="1" x14ac:dyDescent="0.2"/>
    <row r="936" ht="26.25" customHeight="1" x14ac:dyDescent="0.2"/>
    <row r="937" ht="26.25" customHeight="1" x14ac:dyDescent="0.2"/>
    <row r="938" ht="26.25" customHeight="1" x14ac:dyDescent="0.2"/>
    <row r="939" ht="26.25" customHeight="1" x14ac:dyDescent="0.2"/>
    <row r="940" ht="26.25" customHeight="1" x14ac:dyDescent="0.2"/>
    <row r="941" ht="26.25" customHeight="1" x14ac:dyDescent="0.2"/>
    <row r="942" ht="26.25" customHeight="1" x14ac:dyDescent="0.2"/>
    <row r="943" ht="26.25" customHeight="1" x14ac:dyDescent="0.2"/>
    <row r="944" ht="26.25" customHeight="1" x14ac:dyDescent="0.2"/>
    <row r="945" ht="26.25" customHeight="1" x14ac:dyDescent="0.2"/>
    <row r="946" ht="26.25" customHeight="1" x14ac:dyDescent="0.2"/>
    <row r="947" ht="26.25" customHeight="1" x14ac:dyDescent="0.2"/>
    <row r="948" ht="26.25" customHeight="1" x14ac:dyDescent="0.2"/>
    <row r="949" ht="26.25" customHeight="1" x14ac:dyDescent="0.2"/>
    <row r="950" ht="26.25" customHeight="1" x14ac:dyDescent="0.2"/>
    <row r="951" ht="26.25" customHeight="1" x14ac:dyDescent="0.2"/>
    <row r="952" ht="26.25" customHeight="1" x14ac:dyDescent="0.2"/>
    <row r="953" ht="26.25" customHeight="1" x14ac:dyDescent="0.2"/>
    <row r="954" ht="26.25" customHeight="1" x14ac:dyDescent="0.2"/>
    <row r="955" ht="26.25" customHeight="1" x14ac:dyDescent="0.2"/>
    <row r="956" ht="26.25" customHeight="1" x14ac:dyDescent="0.2"/>
    <row r="957" ht="26.25" customHeight="1" x14ac:dyDescent="0.2"/>
    <row r="958" ht="26.25" customHeight="1" x14ac:dyDescent="0.2"/>
    <row r="959" ht="26.25" customHeight="1" x14ac:dyDescent="0.2"/>
    <row r="960" ht="26.25" customHeight="1" x14ac:dyDescent="0.2"/>
    <row r="961" ht="26.25" customHeight="1" x14ac:dyDescent="0.2"/>
    <row r="962" ht="26.25" customHeight="1" x14ac:dyDescent="0.2"/>
    <row r="963" ht="26.25" customHeight="1" x14ac:dyDescent="0.2"/>
    <row r="964" ht="26.25" customHeight="1" x14ac:dyDescent="0.2"/>
    <row r="965" ht="26.25" customHeight="1" x14ac:dyDescent="0.2"/>
    <row r="966" ht="26.25" customHeight="1" x14ac:dyDescent="0.2"/>
    <row r="967" ht="26.25" customHeight="1" x14ac:dyDescent="0.2"/>
    <row r="968" ht="26.25" customHeight="1" x14ac:dyDescent="0.2"/>
    <row r="969" ht="26.25" customHeight="1" x14ac:dyDescent="0.2"/>
    <row r="970" ht="26.25" customHeight="1" x14ac:dyDescent="0.2"/>
    <row r="971" ht="26.25" customHeight="1" x14ac:dyDescent="0.2"/>
    <row r="972" ht="26.25" customHeight="1" x14ac:dyDescent="0.2"/>
    <row r="973" ht="26.25" customHeight="1" x14ac:dyDescent="0.2"/>
    <row r="974" ht="26.25" customHeight="1" x14ac:dyDescent="0.2"/>
    <row r="975" ht="26.25" customHeight="1" x14ac:dyDescent="0.2"/>
    <row r="976" ht="26.25" customHeight="1" x14ac:dyDescent="0.2"/>
    <row r="977" ht="26.25" customHeight="1" x14ac:dyDescent="0.2"/>
    <row r="978" ht="26.25" customHeight="1" x14ac:dyDescent="0.2"/>
    <row r="979" ht="26.25" customHeight="1" x14ac:dyDescent="0.2"/>
    <row r="980" ht="26.25" customHeight="1" x14ac:dyDescent="0.2"/>
    <row r="981" ht="26.25" customHeight="1" x14ac:dyDescent="0.2"/>
    <row r="982" ht="26.25" customHeight="1" x14ac:dyDescent="0.2"/>
    <row r="983" ht="26.25" customHeight="1" x14ac:dyDescent="0.2"/>
    <row r="984" ht="26.25" customHeight="1" x14ac:dyDescent="0.2"/>
    <row r="985" ht="26.25" customHeight="1" x14ac:dyDescent="0.2"/>
    <row r="986" ht="26.25" customHeight="1" x14ac:dyDescent="0.2"/>
    <row r="987" ht="26.25" customHeight="1" x14ac:dyDescent="0.2"/>
    <row r="988" ht="26.25" customHeight="1" x14ac:dyDescent="0.2"/>
    <row r="989" ht="26.25" customHeight="1" x14ac:dyDescent="0.2"/>
    <row r="990" ht="26.25" customHeight="1" x14ac:dyDescent="0.2"/>
    <row r="991" ht="26.25" customHeight="1" x14ac:dyDescent="0.2"/>
    <row r="992" ht="26.25" customHeight="1" x14ac:dyDescent="0.2"/>
    <row r="993" ht="26.25" customHeight="1" x14ac:dyDescent="0.2"/>
    <row r="994" ht="26.25" customHeight="1" x14ac:dyDescent="0.2"/>
    <row r="995" ht="26.25" customHeight="1" x14ac:dyDescent="0.2"/>
    <row r="996" ht="26.25" customHeight="1" x14ac:dyDescent="0.2"/>
    <row r="997" ht="26.25" customHeight="1" x14ac:dyDescent="0.2"/>
    <row r="998" ht="26.25" customHeight="1" x14ac:dyDescent="0.2"/>
    <row r="999" ht="26.25" customHeight="1" x14ac:dyDescent="0.2"/>
    <row r="1000" ht="26.25" customHeight="1" x14ac:dyDescent="0.2"/>
    <row r="1001" ht="26.25" customHeight="1" x14ac:dyDescent="0.2"/>
    <row r="1002" ht="26.25" customHeight="1" x14ac:dyDescent="0.2"/>
    <row r="1003" ht="26.25" customHeight="1" x14ac:dyDescent="0.2"/>
    <row r="1004" ht="26.25" customHeight="1" x14ac:dyDescent="0.2"/>
    <row r="1005" ht="26.25" customHeight="1" x14ac:dyDescent="0.2"/>
    <row r="1006" ht="26.25" customHeight="1" x14ac:dyDescent="0.2"/>
    <row r="1007" ht="26.25" customHeight="1" x14ac:dyDescent="0.2"/>
    <row r="1008" ht="26.25" customHeight="1" x14ac:dyDescent="0.2"/>
    <row r="1009" ht="26.25" customHeight="1" x14ac:dyDescent="0.2"/>
    <row r="1010" ht="26.25" customHeight="1" x14ac:dyDescent="0.2"/>
    <row r="1011" ht="26.25" customHeight="1" x14ac:dyDescent="0.2"/>
    <row r="1012" ht="26.25" customHeight="1" x14ac:dyDescent="0.2"/>
    <row r="1013" ht="26.25" customHeight="1" x14ac:dyDescent="0.2"/>
    <row r="1014" ht="26.25" customHeight="1" x14ac:dyDescent="0.2"/>
    <row r="1015" ht="26.25" customHeight="1" x14ac:dyDescent="0.2"/>
    <row r="1016" ht="26.25" customHeight="1" x14ac:dyDescent="0.2"/>
    <row r="1017" ht="26.25" customHeight="1" x14ac:dyDescent="0.2"/>
    <row r="1018" ht="26.25" customHeight="1" x14ac:dyDescent="0.2"/>
    <row r="1019" ht="26.25" customHeight="1" x14ac:dyDescent="0.2"/>
    <row r="1020" ht="26.25" customHeight="1" x14ac:dyDescent="0.2"/>
    <row r="1021" ht="26.25" customHeight="1" x14ac:dyDescent="0.2"/>
    <row r="1022" ht="26.25" customHeight="1" x14ac:dyDescent="0.2"/>
    <row r="1023" ht="26.25" customHeight="1" x14ac:dyDescent="0.2"/>
    <row r="1024" ht="26.25" customHeight="1" x14ac:dyDescent="0.2"/>
    <row r="1025" ht="26.25" customHeight="1" x14ac:dyDescent="0.2"/>
    <row r="1026" ht="26.25" customHeight="1" x14ac:dyDescent="0.2"/>
    <row r="1027" ht="26.25" customHeight="1" x14ac:dyDescent="0.2"/>
    <row r="1028" ht="26.25" customHeight="1" x14ac:dyDescent="0.2"/>
    <row r="1029" ht="26.25" customHeight="1" x14ac:dyDescent="0.2"/>
    <row r="1030" ht="26.25" customHeight="1" x14ac:dyDescent="0.2"/>
    <row r="1031" ht="26.25" customHeight="1" x14ac:dyDescent="0.2"/>
    <row r="1032" ht="26.25" customHeight="1" x14ac:dyDescent="0.2"/>
    <row r="1033" ht="26.25" customHeight="1" x14ac:dyDescent="0.2"/>
    <row r="1034" ht="26.25" customHeight="1" x14ac:dyDescent="0.2"/>
    <row r="1035" ht="26.25" customHeight="1" x14ac:dyDescent="0.2"/>
    <row r="1036" ht="26.25" customHeight="1" x14ac:dyDescent="0.2"/>
    <row r="1037" ht="26.25" customHeight="1" x14ac:dyDescent="0.2"/>
    <row r="1038" ht="26.25" customHeight="1" x14ac:dyDescent="0.2"/>
    <row r="1039" ht="26.25" customHeight="1" x14ac:dyDescent="0.2"/>
    <row r="1040" ht="26.25" customHeight="1" x14ac:dyDescent="0.2"/>
    <row r="1041" ht="26.25" customHeight="1" x14ac:dyDescent="0.2"/>
    <row r="1042" ht="26.25" customHeight="1" x14ac:dyDescent="0.2"/>
    <row r="1043" ht="26.25" customHeight="1" x14ac:dyDescent="0.2"/>
    <row r="1044" ht="26.25" customHeight="1" x14ac:dyDescent="0.2"/>
    <row r="1045" ht="26.25" customHeight="1" x14ac:dyDescent="0.2"/>
    <row r="1046" ht="26.25" customHeight="1" x14ac:dyDescent="0.2"/>
    <row r="1047" ht="26.25" customHeight="1" x14ac:dyDescent="0.2"/>
    <row r="1048" ht="26.25" customHeight="1" x14ac:dyDescent="0.2"/>
    <row r="1049" ht="26.25" customHeight="1" x14ac:dyDescent="0.2"/>
    <row r="1050" ht="26.25" customHeight="1" x14ac:dyDescent="0.2"/>
    <row r="1051" ht="26.25" customHeight="1" x14ac:dyDescent="0.2"/>
    <row r="1052" ht="26.25" customHeight="1" x14ac:dyDescent="0.2"/>
    <row r="1053" ht="26.25" customHeight="1" x14ac:dyDescent="0.2"/>
    <row r="1054" ht="26.25" customHeight="1" x14ac:dyDescent="0.2"/>
    <row r="1055" ht="26.25" customHeight="1" x14ac:dyDescent="0.2"/>
    <row r="1056" ht="26.25" customHeight="1" x14ac:dyDescent="0.2"/>
    <row r="1057" ht="26.25" customHeight="1" x14ac:dyDescent="0.2"/>
    <row r="1058" ht="26.25" customHeight="1" x14ac:dyDescent="0.2"/>
    <row r="1059" ht="26.25" customHeight="1" x14ac:dyDescent="0.2"/>
    <row r="1060" ht="26.25" customHeight="1" x14ac:dyDescent="0.2"/>
    <row r="1061" ht="26.25" customHeight="1" x14ac:dyDescent="0.2"/>
    <row r="1062" ht="26.25" customHeight="1" x14ac:dyDescent="0.2"/>
    <row r="1063" ht="26.25" customHeight="1" x14ac:dyDescent="0.2"/>
    <row r="1064" ht="26.25" customHeight="1" x14ac:dyDescent="0.2"/>
    <row r="1065" ht="26.25" customHeight="1" x14ac:dyDescent="0.2"/>
    <row r="1066" ht="26.25" customHeight="1" x14ac:dyDescent="0.2"/>
    <row r="1067" ht="26.25" customHeight="1" x14ac:dyDescent="0.2"/>
    <row r="1068" ht="26.25" customHeight="1" x14ac:dyDescent="0.2"/>
    <row r="1069" ht="26.25" customHeight="1" x14ac:dyDescent="0.2"/>
    <row r="1070" ht="26.25" customHeight="1" x14ac:dyDescent="0.2"/>
    <row r="1071" ht="26.25" customHeight="1" x14ac:dyDescent="0.2"/>
    <row r="1072" ht="26.25" customHeight="1" x14ac:dyDescent="0.2"/>
    <row r="1073" ht="26.25" customHeight="1" x14ac:dyDescent="0.2"/>
    <row r="1074" ht="26.25" customHeight="1" x14ac:dyDescent="0.2"/>
    <row r="1075" ht="26.25" customHeight="1" x14ac:dyDescent="0.2"/>
    <row r="1076" ht="26.25" customHeight="1" x14ac:dyDescent="0.2"/>
    <row r="1077" ht="26.25" customHeight="1" x14ac:dyDescent="0.2"/>
    <row r="1078" ht="26.25" customHeight="1" x14ac:dyDescent="0.2"/>
    <row r="1079" ht="26.25" customHeight="1" x14ac:dyDescent="0.2"/>
    <row r="1080" ht="26.25" customHeight="1" x14ac:dyDescent="0.2"/>
    <row r="1081" ht="26.25" customHeight="1" x14ac:dyDescent="0.2"/>
    <row r="1082" ht="26.25" customHeight="1" x14ac:dyDescent="0.2"/>
    <row r="1083" ht="26.25" customHeight="1" x14ac:dyDescent="0.2"/>
    <row r="1084" ht="26.25" customHeight="1" x14ac:dyDescent="0.2"/>
    <row r="1085" ht="26.25" customHeight="1" x14ac:dyDescent="0.2"/>
    <row r="1086" ht="26.25" customHeight="1" x14ac:dyDescent="0.2"/>
    <row r="1087" ht="26.25" customHeight="1" x14ac:dyDescent="0.2"/>
    <row r="1088" ht="26.25" customHeight="1" x14ac:dyDescent="0.2"/>
    <row r="1089" ht="26.25" customHeight="1" x14ac:dyDescent="0.2"/>
    <row r="1090" ht="26.25" customHeight="1" x14ac:dyDescent="0.2"/>
    <row r="1091" ht="26.25" customHeight="1" x14ac:dyDescent="0.2"/>
    <row r="1092" ht="26.25" customHeight="1" x14ac:dyDescent="0.2"/>
    <row r="1093" ht="26.25" customHeight="1" x14ac:dyDescent="0.2"/>
    <row r="1094" ht="26.25" customHeight="1" x14ac:dyDescent="0.2"/>
    <row r="1095" ht="26.25" customHeight="1" x14ac:dyDescent="0.2"/>
    <row r="1096" ht="26.25" customHeight="1" x14ac:dyDescent="0.2"/>
    <row r="1097" ht="26.25" customHeight="1" x14ac:dyDescent="0.2"/>
    <row r="1098" ht="26.25" customHeight="1" x14ac:dyDescent="0.2"/>
    <row r="1099" ht="26.25" customHeight="1" x14ac:dyDescent="0.2"/>
    <row r="1100" ht="26.25" customHeight="1" x14ac:dyDescent="0.2"/>
    <row r="1101" ht="26.25" customHeight="1" x14ac:dyDescent="0.2"/>
    <row r="1102" ht="26.25" customHeight="1" x14ac:dyDescent="0.2"/>
    <row r="1103" ht="26.25" customHeight="1" x14ac:dyDescent="0.2"/>
    <row r="1104" ht="26.25" customHeight="1" x14ac:dyDescent="0.2"/>
    <row r="1105" ht="26.25" customHeight="1" x14ac:dyDescent="0.2"/>
    <row r="1106" ht="26.25" customHeight="1" x14ac:dyDescent="0.2"/>
    <row r="1107" ht="26.25" customHeight="1" x14ac:dyDescent="0.2"/>
    <row r="1108" ht="26.25" customHeight="1" x14ac:dyDescent="0.2"/>
    <row r="1109" ht="26.25" customHeight="1" x14ac:dyDescent="0.2"/>
    <row r="1110" ht="26.25" customHeight="1" x14ac:dyDescent="0.2"/>
    <row r="1111" ht="26.25" customHeight="1" x14ac:dyDescent="0.2"/>
    <row r="1112" ht="26.25" customHeight="1" x14ac:dyDescent="0.2"/>
    <row r="1113" ht="26.25" customHeight="1" x14ac:dyDescent="0.2"/>
    <row r="1114" ht="26.25" customHeight="1" x14ac:dyDescent="0.2"/>
    <row r="1115" ht="26.25" customHeight="1" x14ac:dyDescent="0.2"/>
    <row r="1116" ht="26.25" customHeight="1" x14ac:dyDescent="0.2"/>
    <row r="1117" ht="26.25" customHeight="1" x14ac:dyDescent="0.2"/>
    <row r="1118" ht="26.25" customHeight="1" x14ac:dyDescent="0.2"/>
    <row r="1119" ht="26.25" customHeight="1" x14ac:dyDescent="0.2"/>
    <row r="1120" ht="26.25" customHeight="1" x14ac:dyDescent="0.2"/>
    <row r="1121" ht="26.25" customHeight="1" x14ac:dyDescent="0.2"/>
    <row r="1122" ht="26.25" customHeight="1" x14ac:dyDescent="0.2"/>
    <row r="1123" ht="26.25" customHeight="1" x14ac:dyDescent="0.2"/>
    <row r="1124" ht="26.25" customHeight="1" x14ac:dyDescent="0.2"/>
    <row r="1125" ht="26.25" customHeight="1" x14ac:dyDescent="0.2"/>
    <row r="1126" ht="26.25" customHeight="1" x14ac:dyDescent="0.2"/>
    <row r="1127" ht="26.25" customHeight="1" x14ac:dyDescent="0.2"/>
    <row r="1128" ht="26.25" customHeight="1" x14ac:dyDescent="0.2"/>
    <row r="1129" ht="26.25" customHeight="1" x14ac:dyDescent="0.2"/>
    <row r="1130" ht="26.25" customHeight="1" x14ac:dyDescent="0.2"/>
    <row r="1131" ht="26.25" customHeight="1" x14ac:dyDescent="0.2"/>
    <row r="1132" ht="26.25" customHeight="1" x14ac:dyDescent="0.2"/>
    <row r="1133" ht="26.25" customHeight="1" x14ac:dyDescent="0.2"/>
    <row r="1134" ht="26.25" customHeight="1" x14ac:dyDescent="0.2"/>
    <row r="1135" ht="26.25" customHeight="1" x14ac:dyDescent="0.2"/>
    <row r="1136" ht="26.25" customHeight="1" x14ac:dyDescent="0.2"/>
    <row r="1137" ht="26.25" customHeight="1" x14ac:dyDescent="0.2"/>
    <row r="1138" ht="26.25" customHeight="1" x14ac:dyDescent="0.2"/>
    <row r="1139" ht="26.25" customHeight="1" x14ac:dyDescent="0.2"/>
    <row r="1140" ht="26.25" customHeight="1" x14ac:dyDescent="0.2"/>
    <row r="1141" ht="26.25" customHeight="1" x14ac:dyDescent="0.2"/>
    <row r="1142" ht="26.25" customHeight="1" x14ac:dyDescent="0.2"/>
    <row r="1143" ht="26.25" customHeight="1" x14ac:dyDescent="0.2"/>
    <row r="1144" ht="26.25" customHeight="1" x14ac:dyDescent="0.2"/>
    <row r="1145" ht="26.25" customHeight="1" x14ac:dyDescent="0.2"/>
    <row r="1146" ht="26.25" customHeight="1" x14ac:dyDescent="0.2"/>
    <row r="1147" ht="26.25" customHeight="1" x14ac:dyDescent="0.2"/>
    <row r="1148" ht="26.25" customHeight="1" x14ac:dyDescent="0.2"/>
    <row r="1149" ht="26.25" customHeight="1" x14ac:dyDescent="0.2"/>
    <row r="1150" ht="26.25" customHeight="1" x14ac:dyDescent="0.2"/>
    <row r="1151" ht="26.25" customHeight="1" x14ac:dyDescent="0.2"/>
    <row r="1152" ht="26.25" customHeight="1" x14ac:dyDescent="0.2"/>
    <row r="1153" ht="26.25" customHeight="1" x14ac:dyDescent="0.2"/>
    <row r="1154" ht="26.25" customHeight="1" x14ac:dyDescent="0.2"/>
    <row r="1155" ht="26.25" customHeight="1" x14ac:dyDescent="0.2"/>
    <row r="1156" ht="26.25" customHeight="1" x14ac:dyDescent="0.2"/>
    <row r="1157" ht="26.25" customHeight="1" x14ac:dyDescent="0.2"/>
    <row r="1158" ht="26.25" customHeight="1" x14ac:dyDescent="0.2"/>
    <row r="1159" ht="26.25" customHeight="1" x14ac:dyDescent="0.2"/>
    <row r="1160" ht="26.25" customHeight="1" x14ac:dyDescent="0.2"/>
    <row r="1161" ht="26.25" customHeight="1" x14ac:dyDescent="0.2"/>
    <row r="1162" ht="26.25" customHeight="1" x14ac:dyDescent="0.2"/>
    <row r="1163" ht="26.25" customHeight="1" x14ac:dyDescent="0.2"/>
    <row r="1164" ht="26.25" customHeight="1" x14ac:dyDescent="0.2"/>
    <row r="1165" ht="26.25" customHeight="1" x14ac:dyDescent="0.2"/>
    <row r="1166" ht="26.25" customHeight="1" x14ac:dyDescent="0.2"/>
    <row r="1167" ht="26.25" customHeight="1" x14ac:dyDescent="0.2"/>
    <row r="1168" ht="26.25" customHeight="1" x14ac:dyDescent="0.2"/>
    <row r="1169" ht="26.25" customHeight="1" x14ac:dyDescent="0.2"/>
    <row r="1170" ht="26.25" customHeight="1" x14ac:dyDescent="0.2"/>
    <row r="1171" ht="26.25" customHeight="1" x14ac:dyDescent="0.2"/>
    <row r="1172" ht="26.25" customHeight="1" x14ac:dyDescent="0.2"/>
    <row r="1173" ht="26.25" customHeight="1" x14ac:dyDescent="0.2"/>
    <row r="1174" ht="26.25" customHeight="1" x14ac:dyDescent="0.2"/>
    <row r="1175" ht="26.25" customHeight="1" x14ac:dyDescent="0.2"/>
    <row r="1176" ht="26.25" customHeight="1" x14ac:dyDescent="0.2"/>
    <row r="1177" ht="26.25" customHeight="1" x14ac:dyDescent="0.2"/>
    <row r="1178" ht="26.25" customHeight="1" x14ac:dyDescent="0.2"/>
    <row r="1179" ht="26.25" customHeight="1" x14ac:dyDescent="0.2"/>
    <row r="1180" ht="26.25" customHeight="1" x14ac:dyDescent="0.2"/>
    <row r="1181" ht="26.25" customHeight="1" x14ac:dyDescent="0.2"/>
    <row r="1182" ht="26.25" customHeight="1" x14ac:dyDescent="0.2"/>
    <row r="1183" ht="26.25" customHeight="1" x14ac:dyDescent="0.2"/>
    <row r="1184" ht="26.25" customHeight="1" x14ac:dyDescent="0.2"/>
    <row r="1185" ht="26.25" customHeight="1" x14ac:dyDescent="0.2"/>
    <row r="1186" ht="26.25" customHeight="1" x14ac:dyDescent="0.2"/>
    <row r="1187" ht="26.25" customHeight="1" x14ac:dyDescent="0.2"/>
    <row r="1188" ht="26.25" customHeight="1" x14ac:dyDescent="0.2"/>
    <row r="1189" ht="26.25" customHeight="1" x14ac:dyDescent="0.2"/>
    <row r="1190" ht="26.25" customHeight="1" x14ac:dyDescent="0.2"/>
    <row r="1191" ht="26.25" customHeight="1" x14ac:dyDescent="0.2"/>
    <row r="1192" ht="26.25" customHeight="1" x14ac:dyDescent="0.2"/>
    <row r="1193" ht="26.25" customHeight="1" x14ac:dyDescent="0.2"/>
    <row r="1194" ht="26.25" customHeight="1" x14ac:dyDescent="0.2"/>
    <row r="1195" ht="26.25" customHeight="1" x14ac:dyDescent="0.2"/>
    <row r="1196" ht="26.25" customHeight="1" x14ac:dyDescent="0.2"/>
    <row r="1197" ht="26.25" customHeight="1" x14ac:dyDescent="0.2"/>
    <row r="1198" ht="26.25" customHeight="1" x14ac:dyDescent="0.2"/>
    <row r="1199" ht="26.25" customHeight="1" x14ac:dyDescent="0.2"/>
    <row r="1200" ht="26.25" customHeight="1" x14ac:dyDescent="0.2"/>
    <row r="1201" ht="26.25" customHeight="1" x14ac:dyDescent="0.2"/>
    <row r="1202" ht="26.25" customHeight="1" x14ac:dyDescent="0.2"/>
    <row r="1203" ht="26.25" customHeight="1" x14ac:dyDescent="0.2"/>
    <row r="1204" ht="26.25" customHeight="1" x14ac:dyDescent="0.2"/>
    <row r="1205" ht="26.25" customHeight="1" x14ac:dyDescent="0.2"/>
    <row r="1206" ht="26.25" customHeight="1" x14ac:dyDescent="0.2"/>
    <row r="1207" ht="26.25" customHeight="1" x14ac:dyDescent="0.2"/>
    <row r="1208" ht="26.25" customHeight="1" x14ac:dyDescent="0.2"/>
    <row r="1209" ht="26.25" customHeight="1" x14ac:dyDescent="0.2"/>
    <row r="1210" ht="26.25" customHeight="1" x14ac:dyDescent="0.2"/>
    <row r="1211" ht="26.25" customHeight="1" x14ac:dyDescent="0.2"/>
    <row r="1212" ht="26.25" customHeight="1" x14ac:dyDescent="0.2"/>
    <row r="1213" ht="26.25" customHeight="1" x14ac:dyDescent="0.2"/>
    <row r="1214" ht="26.25" customHeight="1" x14ac:dyDescent="0.2"/>
    <row r="1215" ht="26.25" customHeight="1" x14ac:dyDescent="0.2"/>
    <row r="1216" ht="26.25" customHeight="1" x14ac:dyDescent="0.2"/>
    <row r="1217" ht="26.25" customHeight="1" x14ac:dyDescent="0.2"/>
    <row r="1218" ht="26.25" customHeight="1" x14ac:dyDescent="0.2"/>
    <row r="1219" ht="26.25" customHeight="1" x14ac:dyDescent="0.2"/>
    <row r="1220" ht="26.25" customHeight="1" x14ac:dyDescent="0.2"/>
    <row r="1221" ht="26.25" customHeight="1" x14ac:dyDescent="0.2"/>
    <row r="1222" ht="26.25" customHeight="1" x14ac:dyDescent="0.2"/>
    <row r="1223" ht="26.25" customHeight="1" x14ac:dyDescent="0.2"/>
    <row r="1224" ht="26.25" customHeight="1" x14ac:dyDescent="0.2"/>
    <row r="1225" ht="26.25" customHeight="1" x14ac:dyDescent="0.2"/>
    <row r="1226" ht="26.25" customHeight="1" x14ac:dyDescent="0.2"/>
    <row r="1227" ht="26.25" customHeight="1" x14ac:dyDescent="0.2"/>
    <row r="1228" ht="26.25" customHeight="1" x14ac:dyDescent="0.2"/>
    <row r="1229" ht="26.25" customHeight="1" x14ac:dyDescent="0.2"/>
    <row r="1230" ht="26.25" customHeight="1" x14ac:dyDescent="0.2"/>
    <row r="1231" ht="26.25" customHeight="1" x14ac:dyDescent="0.2"/>
    <row r="1232" ht="26.25" customHeight="1" x14ac:dyDescent="0.2"/>
    <row r="1233" ht="26.25" customHeight="1" x14ac:dyDescent="0.2"/>
    <row r="1234" ht="26.25" customHeight="1" x14ac:dyDescent="0.2"/>
    <row r="1235" ht="26.25" customHeight="1" x14ac:dyDescent="0.2"/>
    <row r="1236" ht="26.25" customHeight="1" x14ac:dyDescent="0.2"/>
    <row r="1237" ht="26.25" customHeight="1" x14ac:dyDescent="0.2"/>
    <row r="1238" ht="26.25" customHeight="1" x14ac:dyDescent="0.2"/>
    <row r="1239" ht="26.25" customHeight="1" x14ac:dyDescent="0.2"/>
    <row r="1240" ht="26.25" customHeight="1" x14ac:dyDescent="0.2"/>
    <row r="1241" ht="26.25" customHeight="1" x14ac:dyDescent="0.2"/>
    <row r="1242" ht="26.25" customHeight="1" x14ac:dyDescent="0.2"/>
    <row r="1243" ht="26.25" customHeight="1" x14ac:dyDescent="0.2"/>
    <row r="1244" ht="26.25" customHeight="1" x14ac:dyDescent="0.2"/>
    <row r="1245" ht="26.25" customHeight="1" x14ac:dyDescent="0.2"/>
    <row r="1246" ht="26.25" customHeight="1" x14ac:dyDescent="0.2"/>
    <row r="1247" ht="26.25" customHeight="1" x14ac:dyDescent="0.2"/>
    <row r="1248" ht="26.25" customHeight="1" x14ac:dyDescent="0.2"/>
    <row r="1249" ht="26.25" customHeight="1" x14ac:dyDescent="0.2"/>
    <row r="1250" ht="26.25" customHeight="1" x14ac:dyDescent="0.2"/>
    <row r="1251" ht="26.25" customHeight="1" x14ac:dyDescent="0.2"/>
    <row r="1252" ht="26.25" customHeight="1" x14ac:dyDescent="0.2"/>
    <row r="1253" ht="26.25" customHeight="1" x14ac:dyDescent="0.2"/>
    <row r="1254" ht="26.25" customHeight="1" x14ac:dyDescent="0.2"/>
    <row r="1255" ht="26.25" customHeight="1" x14ac:dyDescent="0.2"/>
    <row r="1256" ht="26.25" customHeight="1" x14ac:dyDescent="0.2"/>
    <row r="1257" ht="26.25" customHeight="1" x14ac:dyDescent="0.2"/>
    <row r="1258" ht="26.25" customHeight="1" x14ac:dyDescent="0.2"/>
    <row r="1259" ht="26.25" customHeight="1" x14ac:dyDescent="0.2"/>
    <row r="1260" ht="26.25" customHeight="1" x14ac:dyDescent="0.2"/>
    <row r="1261" ht="26.25" customHeight="1" x14ac:dyDescent="0.2"/>
    <row r="1262" ht="26.25" customHeight="1" x14ac:dyDescent="0.2"/>
    <row r="1263" ht="26.25" customHeight="1" x14ac:dyDescent="0.2"/>
    <row r="1264" ht="26.25" customHeight="1" x14ac:dyDescent="0.2"/>
    <row r="1265" ht="26.25" customHeight="1" x14ac:dyDescent="0.2"/>
    <row r="1266" ht="26.25" customHeight="1" x14ac:dyDescent="0.2"/>
    <row r="1267" ht="26.25" customHeight="1" x14ac:dyDescent="0.2"/>
    <row r="1268" ht="26.25" customHeight="1" x14ac:dyDescent="0.2"/>
    <row r="1269" ht="26.25" customHeight="1" x14ac:dyDescent="0.2"/>
    <row r="1270" ht="26.25" customHeight="1" x14ac:dyDescent="0.2"/>
    <row r="1271" ht="26.25" customHeight="1" x14ac:dyDescent="0.2"/>
    <row r="1272" ht="26.25" customHeight="1" x14ac:dyDescent="0.2"/>
    <row r="1273" ht="26.25" customHeight="1" x14ac:dyDescent="0.2"/>
    <row r="1274" ht="26.25" customHeight="1" x14ac:dyDescent="0.2"/>
    <row r="1275" ht="26.25" customHeight="1" x14ac:dyDescent="0.2"/>
    <row r="1276" ht="26.25" customHeight="1" x14ac:dyDescent="0.2"/>
    <row r="1277" ht="26.25" customHeight="1" x14ac:dyDescent="0.2"/>
    <row r="1278" ht="26.25" customHeight="1" x14ac:dyDescent="0.2"/>
    <row r="1279" ht="26.25" customHeight="1" x14ac:dyDescent="0.2"/>
    <row r="1280" ht="26.25" customHeight="1" x14ac:dyDescent="0.2"/>
    <row r="1281" ht="26.25" customHeight="1" x14ac:dyDescent="0.2"/>
    <row r="1282" ht="26.25" customHeight="1" x14ac:dyDescent="0.2"/>
    <row r="1283" ht="26.25" customHeight="1" x14ac:dyDescent="0.2"/>
    <row r="1284" ht="26.25" customHeight="1" x14ac:dyDescent="0.2"/>
    <row r="1285" ht="26.25" customHeight="1" x14ac:dyDescent="0.2"/>
    <row r="1286" ht="26.25" customHeight="1" x14ac:dyDescent="0.2"/>
    <row r="1287" ht="26.25" customHeight="1" x14ac:dyDescent="0.2"/>
    <row r="1288" ht="26.25" customHeight="1" x14ac:dyDescent="0.2"/>
    <row r="1289" ht="26.25" customHeight="1" x14ac:dyDescent="0.2"/>
    <row r="1290" ht="26.25" customHeight="1" x14ac:dyDescent="0.2"/>
    <row r="1291" ht="26.25" customHeight="1" x14ac:dyDescent="0.2"/>
    <row r="1292" ht="26.25" customHeight="1" x14ac:dyDescent="0.2"/>
    <row r="1293" ht="26.25" customHeight="1" x14ac:dyDescent="0.2"/>
    <row r="1294" ht="26.25" customHeight="1" x14ac:dyDescent="0.2"/>
    <row r="1295" ht="26.25" customHeight="1" x14ac:dyDescent="0.2"/>
    <row r="1296" ht="26.25" customHeight="1" x14ac:dyDescent="0.2"/>
    <row r="1297" ht="26.25" customHeight="1" x14ac:dyDescent="0.2"/>
    <row r="1298" ht="26.25" customHeight="1" x14ac:dyDescent="0.2"/>
    <row r="1299" ht="26.25" customHeight="1" x14ac:dyDescent="0.2"/>
    <row r="1300" ht="26.25" customHeight="1" x14ac:dyDescent="0.2"/>
    <row r="1301" ht="26.25" customHeight="1" x14ac:dyDescent="0.2"/>
    <row r="1302" ht="26.25" customHeight="1" x14ac:dyDescent="0.2"/>
    <row r="1303" ht="26.25" customHeight="1" x14ac:dyDescent="0.2"/>
    <row r="1304" ht="26.25" customHeight="1" x14ac:dyDescent="0.2"/>
    <row r="1305" ht="26.25" customHeight="1" x14ac:dyDescent="0.2"/>
    <row r="1306" ht="26.25" customHeight="1" x14ac:dyDescent="0.2"/>
    <row r="1307" ht="26.25" customHeight="1" x14ac:dyDescent="0.2"/>
    <row r="1308" ht="26.25" customHeight="1" x14ac:dyDescent="0.2"/>
    <row r="1309" ht="26.25" customHeight="1" x14ac:dyDescent="0.2"/>
    <row r="1310" ht="26.25" customHeight="1" x14ac:dyDescent="0.2"/>
    <row r="1311" ht="26.25" customHeight="1" x14ac:dyDescent="0.2"/>
    <row r="1312" ht="26.25" customHeight="1" x14ac:dyDescent="0.2"/>
    <row r="1313" ht="26.25" customHeight="1" x14ac:dyDescent="0.2"/>
    <row r="1314" ht="26.25" customHeight="1" x14ac:dyDescent="0.2"/>
    <row r="1315" ht="26.25" customHeight="1" x14ac:dyDescent="0.2"/>
    <row r="1316" ht="26.25" customHeight="1" x14ac:dyDescent="0.2"/>
    <row r="1317" ht="26.25" customHeight="1" x14ac:dyDescent="0.2"/>
    <row r="1318" ht="26.25" customHeight="1" x14ac:dyDescent="0.2"/>
    <row r="1319" ht="26.25" customHeight="1" x14ac:dyDescent="0.2"/>
    <row r="1320" ht="26.25" customHeight="1" x14ac:dyDescent="0.2"/>
    <row r="1321" ht="26.25" customHeight="1" x14ac:dyDescent="0.2"/>
    <row r="1322" ht="26.25" customHeight="1" x14ac:dyDescent="0.2"/>
    <row r="1323" ht="26.25" customHeight="1" x14ac:dyDescent="0.2"/>
    <row r="1324" ht="26.25" customHeight="1" x14ac:dyDescent="0.2"/>
    <row r="1325" ht="26.25" customHeight="1" x14ac:dyDescent="0.2"/>
    <row r="1326" ht="26.25" customHeight="1" x14ac:dyDescent="0.2"/>
    <row r="1327" ht="26.25" customHeight="1" x14ac:dyDescent="0.2"/>
    <row r="1328" ht="26.25" customHeight="1" x14ac:dyDescent="0.2"/>
    <row r="1329" ht="26.25" customHeight="1" x14ac:dyDescent="0.2"/>
    <row r="1330" ht="26.25" customHeight="1" x14ac:dyDescent="0.2"/>
    <row r="1331" ht="26.25" customHeight="1" x14ac:dyDescent="0.2"/>
    <row r="1332" ht="26.25" customHeight="1" x14ac:dyDescent="0.2"/>
    <row r="1333" ht="26.25" customHeight="1" x14ac:dyDescent="0.2"/>
    <row r="1334" ht="26.25" customHeight="1" x14ac:dyDescent="0.2"/>
    <row r="1335" ht="26.25" customHeight="1" x14ac:dyDescent="0.2"/>
    <row r="1336" ht="26.25" customHeight="1" x14ac:dyDescent="0.2"/>
    <row r="1337" ht="26.25" customHeight="1" x14ac:dyDescent="0.2"/>
    <row r="1338" ht="26.25" customHeight="1" x14ac:dyDescent="0.2"/>
    <row r="1339" ht="26.25" customHeight="1" x14ac:dyDescent="0.2"/>
    <row r="1340" ht="26.25" customHeight="1" x14ac:dyDescent="0.2"/>
    <row r="1341" ht="26.25" customHeight="1" x14ac:dyDescent="0.2"/>
    <row r="1342" ht="26.25" customHeight="1" x14ac:dyDescent="0.2"/>
    <row r="1343" ht="26.25" customHeight="1" x14ac:dyDescent="0.2"/>
    <row r="1344" ht="26.25" customHeight="1" x14ac:dyDescent="0.2"/>
    <row r="1345" ht="26.25" customHeight="1" x14ac:dyDescent="0.2"/>
    <row r="1346" ht="26.25" customHeight="1" x14ac:dyDescent="0.2"/>
    <row r="1347" ht="26.25" customHeight="1" x14ac:dyDescent="0.2"/>
    <row r="1348" ht="26.25" customHeight="1" x14ac:dyDescent="0.2"/>
    <row r="1349" ht="26.25" customHeight="1" x14ac:dyDescent="0.2"/>
    <row r="1350" ht="26.25" customHeight="1" x14ac:dyDescent="0.2"/>
    <row r="1351" ht="26.25" customHeight="1" x14ac:dyDescent="0.2"/>
    <row r="1352" ht="26.25" customHeight="1" x14ac:dyDescent="0.2"/>
    <row r="1353" ht="26.25" customHeight="1" x14ac:dyDescent="0.2"/>
    <row r="1354" ht="26.25" customHeight="1" x14ac:dyDescent="0.2"/>
    <row r="1355" ht="26.25" customHeight="1" x14ac:dyDescent="0.2"/>
    <row r="1356" ht="26.25" customHeight="1" x14ac:dyDescent="0.2"/>
    <row r="1357" ht="26.25" customHeight="1" x14ac:dyDescent="0.2"/>
    <row r="1358" ht="26.25" customHeight="1" x14ac:dyDescent="0.2"/>
    <row r="1359" ht="26.25" customHeight="1" x14ac:dyDescent="0.2"/>
    <row r="1360" ht="26.25" customHeight="1" x14ac:dyDescent="0.2"/>
    <row r="1361" ht="26.25" customHeight="1" x14ac:dyDescent="0.2"/>
    <row r="1362" ht="26.25" customHeight="1" x14ac:dyDescent="0.2"/>
    <row r="1363" ht="26.25" customHeight="1" x14ac:dyDescent="0.2"/>
    <row r="1364" ht="26.25" customHeight="1" x14ac:dyDescent="0.2"/>
    <row r="1365" ht="26.25" customHeight="1" x14ac:dyDescent="0.2"/>
    <row r="1366" ht="26.25" customHeight="1" x14ac:dyDescent="0.2"/>
    <row r="1367" ht="26.25" customHeight="1" x14ac:dyDescent="0.2"/>
    <row r="1368" ht="26.25" customHeight="1" x14ac:dyDescent="0.2"/>
    <row r="1369" ht="26.25" customHeight="1" x14ac:dyDescent="0.2"/>
    <row r="1370" ht="26.25" customHeight="1" x14ac:dyDescent="0.2"/>
    <row r="1371" ht="26.25" customHeight="1" x14ac:dyDescent="0.2"/>
    <row r="1372" ht="26.25" customHeight="1" x14ac:dyDescent="0.2"/>
    <row r="1373" ht="26.25" customHeight="1" x14ac:dyDescent="0.2"/>
    <row r="1374" ht="26.25" customHeight="1" x14ac:dyDescent="0.2"/>
    <row r="1375" ht="26.25" customHeight="1" x14ac:dyDescent="0.2"/>
    <row r="1376" ht="26.25" customHeight="1" x14ac:dyDescent="0.2"/>
    <row r="1377" ht="26.25" customHeight="1" x14ac:dyDescent="0.2"/>
    <row r="1378" ht="26.25" customHeight="1" x14ac:dyDescent="0.2"/>
    <row r="1379" ht="26.25" customHeight="1" x14ac:dyDescent="0.2"/>
    <row r="1380" ht="26.25" customHeight="1" x14ac:dyDescent="0.2"/>
    <row r="1381" ht="26.25" customHeight="1" x14ac:dyDescent="0.2"/>
    <row r="1382" ht="26.25" customHeight="1" x14ac:dyDescent="0.2"/>
    <row r="1383" ht="26.25" customHeight="1" x14ac:dyDescent="0.2"/>
    <row r="1384" ht="26.25" customHeight="1" x14ac:dyDescent="0.2"/>
    <row r="1385" ht="26.25" customHeight="1" x14ac:dyDescent="0.2"/>
    <row r="1386" ht="26.25" customHeight="1" x14ac:dyDescent="0.2"/>
    <row r="1387" ht="26.25" customHeight="1" x14ac:dyDescent="0.2"/>
    <row r="1388" ht="26.25" customHeight="1" x14ac:dyDescent="0.2"/>
    <row r="1389" ht="26.25" customHeight="1" x14ac:dyDescent="0.2"/>
    <row r="1390" ht="26.25" customHeight="1" x14ac:dyDescent="0.2"/>
    <row r="1391" ht="26.25" customHeight="1" x14ac:dyDescent="0.2"/>
    <row r="1392" ht="26.25" customHeight="1" x14ac:dyDescent="0.2"/>
    <row r="1393" ht="26.25" customHeight="1" x14ac:dyDescent="0.2"/>
    <row r="1394" ht="26.25" customHeight="1" x14ac:dyDescent="0.2"/>
    <row r="1395" ht="26.25" customHeight="1" x14ac:dyDescent="0.2"/>
    <row r="1396" ht="26.25" customHeight="1" x14ac:dyDescent="0.2"/>
    <row r="1397" ht="26.25" customHeight="1" x14ac:dyDescent="0.2"/>
    <row r="1398" ht="26.25" customHeight="1" x14ac:dyDescent="0.2"/>
    <row r="1399" ht="26.25" customHeight="1" x14ac:dyDescent="0.2"/>
    <row r="1400" ht="26.25" customHeight="1" x14ac:dyDescent="0.2"/>
    <row r="1401" ht="26.25" customHeight="1" x14ac:dyDescent="0.2"/>
    <row r="1402" ht="26.25" customHeight="1" x14ac:dyDescent="0.2"/>
    <row r="1403" ht="26.25" customHeight="1" x14ac:dyDescent="0.2"/>
    <row r="1404" ht="26.25" customHeight="1" x14ac:dyDescent="0.2"/>
    <row r="1405" ht="26.25" customHeight="1" x14ac:dyDescent="0.2"/>
    <row r="1406" ht="26.25" customHeight="1" x14ac:dyDescent="0.2"/>
    <row r="1407" ht="26.25" customHeight="1" x14ac:dyDescent="0.2"/>
    <row r="1408" ht="26.25" customHeight="1" x14ac:dyDescent="0.2"/>
    <row r="1409" ht="26.25" customHeight="1" x14ac:dyDescent="0.2"/>
    <row r="1410" ht="26.25" customHeight="1" x14ac:dyDescent="0.2"/>
    <row r="1411" ht="26.25" customHeight="1" x14ac:dyDescent="0.2"/>
    <row r="1412" ht="26.25" customHeight="1" x14ac:dyDescent="0.2"/>
    <row r="1413" ht="26.25" customHeight="1" x14ac:dyDescent="0.2"/>
    <row r="1414" ht="26.25" customHeight="1" x14ac:dyDescent="0.2"/>
    <row r="1415" ht="26.25" customHeight="1" x14ac:dyDescent="0.2"/>
    <row r="1416" ht="26.25" customHeight="1" x14ac:dyDescent="0.2"/>
    <row r="1417" ht="26.25" customHeight="1" x14ac:dyDescent="0.2"/>
    <row r="1418" ht="26.25" customHeight="1" x14ac:dyDescent="0.2"/>
    <row r="1419" ht="26.25" customHeight="1" x14ac:dyDescent="0.2"/>
    <row r="1420" ht="26.25" customHeight="1" x14ac:dyDescent="0.2"/>
    <row r="1421" ht="26.25" customHeight="1" x14ac:dyDescent="0.2"/>
    <row r="1422" ht="26.25" customHeight="1" x14ac:dyDescent="0.2"/>
    <row r="1423" ht="26.25" customHeight="1" x14ac:dyDescent="0.2"/>
    <row r="1424" ht="26.25" customHeight="1" x14ac:dyDescent="0.2"/>
    <row r="1425" ht="26.25" customHeight="1" x14ac:dyDescent="0.2"/>
    <row r="1426" ht="26.25" customHeight="1" x14ac:dyDescent="0.2"/>
    <row r="1427" ht="26.25" customHeight="1" x14ac:dyDescent="0.2"/>
    <row r="1428" ht="26.25" customHeight="1" x14ac:dyDescent="0.2"/>
    <row r="1429" ht="26.25" customHeight="1" x14ac:dyDescent="0.2"/>
    <row r="1430" ht="26.25" customHeight="1" x14ac:dyDescent="0.2"/>
    <row r="1431" ht="26.25" customHeight="1" x14ac:dyDescent="0.2"/>
    <row r="1432" ht="26.25" customHeight="1" x14ac:dyDescent="0.2"/>
    <row r="1433" ht="26.25" customHeight="1" x14ac:dyDescent="0.2"/>
    <row r="1434" ht="26.25" customHeight="1" x14ac:dyDescent="0.2"/>
    <row r="1435" ht="26.25" customHeight="1" x14ac:dyDescent="0.2"/>
    <row r="1436" ht="26.25" customHeight="1" x14ac:dyDescent="0.2"/>
    <row r="1437" ht="26.25" customHeight="1" x14ac:dyDescent="0.2"/>
    <row r="1438" ht="26.25" customHeight="1" x14ac:dyDescent="0.2"/>
    <row r="1439" ht="26.25" customHeight="1" x14ac:dyDescent="0.2"/>
    <row r="1440" ht="26.25" customHeight="1" x14ac:dyDescent="0.2"/>
    <row r="1441" ht="26.25" customHeight="1" x14ac:dyDescent="0.2"/>
    <row r="1442" ht="26.25" customHeight="1" x14ac:dyDescent="0.2"/>
    <row r="1443" ht="26.25" customHeight="1" x14ac:dyDescent="0.2"/>
    <row r="1444" ht="26.25" customHeight="1" x14ac:dyDescent="0.2"/>
    <row r="1445" ht="26.25" customHeight="1" x14ac:dyDescent="0.2"/>
    <row r="1446" ht="26.25" customHeight="1" x14ac:dyDescent="0.2"/>
    <row r="1447" ht="26.25" customHeight="1" x14ac:dyDescent="0.2"/>
    <row r="1448" ht="26.25" customHeight="1" x14ac:dyDescent="0.2"/>
    <row r="1449" ht="26.25" customHeight="1" x14ac:dyDescent="0.2"/>
    <row r="1450" ht="26.25" customHeight="1" x14ac:dyDescent="0.2"/>
    <row r="1451" ht="26.25" customHeight="1" x14ac:dyDescent="0.2"/>
    <row r="1452" ht="26.25" customHeight="1" x14ac:dyDescent="0.2"/>
    <row r="1453" ht="26.25" customHeight="1" x14ac:dyDescent="0.2"/>
    <row r="1454" ht="26.25" customHeight="1" x14ac:dyDescent="0.2"/>
    <row r="1455" ht="26.25" customHeight="1" x14ac:dyDescent="0.2"/>
    <row r="1456" ht="26.25" customHeight="1" x14ac:dyDescent="0.2"/>
    <row r="1457" ht="26.25" customHeight="1" x14ac:dyDescent="0.2"/>
    <row r="1458" ht="26.25" customHeight="1" x14ac:dyDescent="0.2"/>
    <row r="1459" ht="26.25" customHeight="1" x14ac:dyDescent="0.2"/>
    <row r="1460" ht="26.25" customHeight="1" x14ac:dyDescent="0.2"/>
    <row r="1461" ht="26.25" customHeight="1" x14ac:dyDescent="0.2"/>
    <row r="1462" ht="26.25" customHeight="1" x14ac:dyDescent="0.2"/>
    <row r="1463" ht="26.25" customHeight="1" x14ac:dyDescent="0.2"/>
    <row r="1464" ht="26.25" customHeight="1" x14ac:dyDescent="0.2"/>
    <row r="1465" ht="26.25" customHeight="1" x14ac:dyDescent="0.2"/>
    <row r="1466" ht="26.25" customHeight="1" x14ac:dyDescent="0.2"/>
    <row r="1467" ht="26.25" customHeight="1" x14ac:dyDescent="0.2"/>
    <row r="1468" ht="26.25" customHeight="1" x14ac:dyDescent="0.2"/>
    <row r="1469" ht="26.25" customHeight="1" x14ac:dyDescent="0.2"/>
    <row r="1470" ht="26.25" customHeight="1" x14ac:dyDescent="0.2"/>
    <row r="1471" ht="26.25" customHeight="1" x14ac:dyDescent="0.2"/>
    <row r="1472" ht="26.25" customHeight="1" x14ac:dyDescent="0.2"/>
    <row r="1473" ht="26.25" customHeight="1" x14ac:dyDescent="0.2"/>
    <row r="1474" ht="26.25" customHeight="1" x14ac:dyDescent="0.2"/>
    <row r="1475" ht="26.25" customHeight="1" x14ac:dyDescent="0.2"/>
    <row r="1476" ht="26.25" customHeight="1" x14ac:dyDescent="0.2"/>
    <row r="1477" ht="26.25" customHeight="1" x14ac:dyDescent="0.2"/>
    <row r="1478" ht="26.25" customHeight="1" x14ac:dyDescent="0.2"/>
    <row r="1479" ht="26.25" customHeight="1" x14ac:dyDescent="0.2"/>
    <row r="1480" ht="26.25" customHeight="1" x14ac:dyDescent="0.2"/>
    <row r="1481" ht="26.25" customHeight="1" x14ac:dyDescent="0.2"/>
    <row r="1482" ht="26.25" customHeight="1" x14ac:dyDescent="0.2"/>
    <row r="1483" ht="26.25" customHeight="1" x14ac:dyDescent="0.2"/>
    <row r="1484" ht="26.25" customHeight="1" x14ac:dyDescent="0.2"/>
    <row r="1485" ht="26.25" customHeight="1" x14ac:dyDescent="0.2"/>
    <row r="1486" ht="26.25" customHeight="1" x14ac:dyDescent="0.2"/>
    <row r="1487" ht="26.25" customHeight="1" x14ac:dyDescent="0.2"/>
    <row r="1488" ht="26.25" customHeight="1" x14ac:dyDescent="0.2"/>
    <row r="1489" ht="26.25" customHeight="1" x14ac:dyDescent="0.2"/>
    <row r="1490" ht="26.25" customHeight="1" x14ac:dyDescent="0.2"/>
    <row r="1491" ht="26.25" customHeight="1" x14ac:dyDescent="0.2"/>
    <row r="1492" ht="26.25" customHeight="1" x14ac:dyDescent="0.2"/>
    <row r="1493" ht="26.25" customHeight="1" x14ac:dyDescent="0.2"/>
    <row r="1494" ht="26.25" customHeight="1" x14ac:dyDescent="0.2"/>
    <row r="1495" ht="26.25" customHeight="1" x14ac:dyDescent="0.2"/>
    <row r="1496" ht="26.25" customHeight="1" x14ac:dyDescent="0.2"/>
    <row r="1497" ht="26.25" customHeight="1" x14ac:dyDescent="0.2"/>
    <row r="1498" ht="26.25" customHeight="1" x14ac:dyDescent="0.2"/>
    <row r="1499" ht="26.25" customHeight="1" x14ac:dyDescent="0.2"/>
    <row r="1500" ht="26.25" customHeight="1" x14ac:dyDescent="0.2"/>
    <row r="1501" ht="26.25" customHeight="1" x14ac:dyDescent="0.2"/>
    <row r="1502" ht="26.25" customHeight="1" x14ac:dyDescent="0.2"/>
    <row r="1503" ht="26.25" customHeight="1" x14ac:dyDescent="0.2"/>
    <row r="1504" ht="26.25" customHeight="1" x14ac:dyDescent="0.2"/>
    <row r="1505" ht="26.25" customHeight="1" x14ac:dyDescent="0.2"/>
    <row r="1506" ht="26.25" customHeight="1" x14ac:dyDescent="0.2"/>
    <row r="1507" ht="26.25" customHeight="1" x14ac:dyDescent="0.2"/>
    <row r="1508" ht="26.25" customHeight="1" x14ac:dyDescent="0.2"/>
    <row r="1509" ht="26.25" customHeight="1" x14ac:dyDescent="0.2"/>
    <row r="1510" ht="26.25" customHeight="1" x14ac:dyDescent="0.2"/>
    <row r="1511" ht="26.25" customHeight="1" x14ac:dyDescent="0.2"/>
    <row r="1512" ht="26.25" customHeight="1" x14ac:dyDescent="0.2"/>
    <row r="1513" ht="26.25" customHeight="1" x14ac:dyDescent="0.2"/>
    <row r="1514" ht="26.25" customHeight="1" x14ac:dyDescent="0.2"/>
    <row r="1515" ht="26.25" customHeight="1" x14ac:dyDescent="0.2"/>
    <row r="1516" ht="26.25" customHeight="1" x14ac:dyDescent="0.2"/>
    <row r="1517" ht="26.25" customHeight="1" x14ac:dyDescent="0.2"/>
    <row r="1518" ht="26.25" customHeight="1" x14ac:dyDescent="0.2"/>
    <row r="1519" ht="26.25" customHeight="1" x14ac:dyDescent="0.2"/>
    <row r="1520" ht="26.25" customHeight="1" x14ac:dyDescent="0.2"/>
    <row r="1521" ht="26.25" customHeight="1" x14ac:dyDescent="0.2"/>
    <row r="1522" ht="26.25" customHeight="1" x14ac:dyDescent="0.2"/>
    <row r="1523" ht="26.25" customHeight="1" x14ac:dyDescent="0.2"/>
    <row r="1524" ht="26.25" customHeight="1" x14ac:dyDescent="0.2"/>
    <row r="1525" ht="26.25" customHeight="1" x14ac:dyDescent="0.2"/>
    <row r="1526" ht="26.25" customHeight="1" x14ac:dyDescent="0.2"/>
    <row r="1527" ht="26.25" customHeight="1" x14ac:dyDescent="0.2"/>
    <row r="1528" ht="26.25" customHeight="1" x14ac:dyDescent="0.2"/>
    <row r="1529" ht="26.25" customHeight="1" x14ac:dyDescent="0.2"/>
    <row r="1530" ht="26.25" customHeight="1" x14ac:dyDescent="0.2"/>
    <row r="1531" ht="26.25" customHeight="1" x14ac:dyDescent="0.2"/>
    <row r="1532" ht="26.25" customHeight="1" x14ac:dyDescent="0.2"/>
    <row r="1533" ht="26.25" customHeight="1" x14ac:dyDescent="0.2"/>
    <row r="1534" ht="26.25" customHeight="1" x14ac:dyDescent="0.2"/>
    <row r="1535" ht="26.25" customHeight="1" x14ac:dyDescent="0.2"/>
    <row r="1536" ht="26.25" customHeight="1" x14ac:dyDescent="0.2"/>
    <row r="1537" ht="26.25" customHeight="1" x14ac:dyDescent="0.2"/>
    <row r="1538" ht="26.25" customHeight="1" x14ac:dyDescent="0.2"/>
    <row r="1539" ht="26.25" customHeight="1" x14ac:dyDescent="0.2"/>
    <row r="1540" ht="26.25" customHeight="1" x14ac:dyDescent="0.2"/>
    <row r="1541" ht="26.25" customHeight="1" x14ac:dyDescent="0.2"/>
    <row r="1542" ht="26.25" customHeight="1" x14ac:dyDescent="0.2"/>
    <row r="1543" ht="26.25" customHeight="1" x14ac:dyDescent="0.2"/>
    <row r="1544" ht="26.25" customHeight="1" x14ac:dyDescent="0.2"/>
    <row r="1545" ht="26.25" customHeight="1" x14ac:dyDescent="0.2"/>
    <row r="1546" ht="26.25" customHeight="1" x14ac:dyDescent="0.2"/>
    <row r="1547" ht="26.25" customHeight="1" x14ac:dyDescent="0.2"/>
    <row r="1548" ht="26.25" customHeight="1" x14ac:dyDescent="0.2"/>
    <row r="1549" ht="26.25" customHeight="1" x14ac:dyDescent="0.2"/>
    <row r="1550" ht="26.25" customHeight="1" x14ac:dyDescent="0.2"/>
    <row r="1551" ht="26.25" customHeight="1" x14ac:dyDescent="0.2"/>
    <row r="1552" ht="26.25" customHeight="1" x14ac:dyDescent="0.2"/>
    <row r="1553" ht="26.25" customHeight="1" x14ac:dyDescent="0.2"/>
    <row r="1554" ht="26.25" customHeight="1" x14ac:dyDescent="0.2"/>
    <row r="1555" ht="26.25" customHeight="1" x14ac:dyDescent="0.2"/>
    <row r="1556" ht="26.25" customHeight="1" x14ac:dyDescent="0.2"/>
    <row r="1557" ht="26.25" customHeight="1" x14ac:dyDescent="0.2"/>
    <row r="1558" ht="26.25" customHeight="1" x14ac:dyDescent="0.2"/>
    <row r="1559" ht="26.25" customHeight="1" x14ac:dyDescent="0.2"/>
    <row r="1560" ht="26.25" customHeight="1" x14ac:dyDescent="0.2"/>
    <row r="1561" ht="26.25" customHeight="1" x14ac:dyDescent="0.2"/>
    <row r="1562" ht="26.25" customHeight="1" x14ac:dyDescent="0.2"/>
    <row r="1563" ht="26.25" customHeight="1" x14ac:dyDescent="0.2"/>
    <row r="1564" ht="26.25" customHeight="1" x14ac:dyDescent="0.2"/>
    <row r="1565" ht="26.25" customHeight="1" x14ac:dyDescent="0.2"/>
    <row r="1566" ht="26.25" customHeight="1" x14ac:dyDescent="0.2"/>
    <row r="1567" ht="26.25" customHeight="1" x14ac:dyDescent="0.2"/>
    <row r="1568" ht="26.25" customHeight="1" x14ac:dyDescent="0.2"/>
    <row r="1569" ht="26.25" customHeight="1" x14ac:dyDescent="0.2"/>
    <row r="1570" ht="26.25" customHeight="1" x14ac:dyDescent="0.2"/>
    <row r="1571" ht="26.25" customHeight="1" x14ac:dyDescent="0.2"/>
    <row r="1572" ht="26.25" customHeight="1" x14ac:dyDescent="0.2"/>
    <row r="1573" ht="26.25" customHeight="1" x14ac:dyDescent="0.2"/>
    <row r="1574" ht="26.25" customHeight="1" x14ac:dyDescent="0.2"/>
    <row r="1575" ht="26.25" customHeight="1" x14ac:dyDescent="0.2"/>
    <row r="1576" ht="26.25" customHeight="1" x14ac:dyDescent="0.2"/>
    <row r="1577" ht="26.25" customHeight="1" x14ac:dyDescent="0.2"/>
    <row r="1578" ht="26.25" customHeight="1" x14ac:dyDescent="0.2"/>
    <row r="1579" ht="26.25" customHeight="1" x14ac:dyDescent="0.2"/>
    <row r="1580" ht="26.25" customHeight="1" x14ac:dyDescent="0.2"/>
    <row r="1581" ht="26.25" customHeight="1" x14ac:dyDescent="0.2"/>
    <row r="1582" ht="26.25" customHeight="1" x14ac:dyDescent="0.2"/>
    <row r="1583" ht="26.25" customHeight="1" x14ac:dyDescent="0.2"/>
    <row r="1584" ht="26.25" customHeight="1" x14ac:dyDescent="0.2"/>
    <row r="1585" ht="26.25" customHeight="1" x14ac:dyDescent="0.2"/>
    <row r="1586" ht="26.25" customHeight="1" x14ac:dyDescent="0.2"/>
    <row r="1587" ht="26.25" customHeight="1" x14ac:dyDescent="0.2"/>
    <row r="1588" ht="26.25" customHeight="1" x14ac:dyDescent="0.2"/>
    <row r="1589" ht="26.25" customHeight="1" x14ac:dyDescent="0.2"/>
    <row r="1590" ht="26.25" customHeight="1" x14ac:dyDescent="0.2"/>
    <row r="1591" ht="26.25" customHeight="1" x14ac:dyDescent="0.2"/>
    <row r="1592" ht="26.25" customHeight="1" x14ac:dyDescent="0.2"/>
    <row r="1593" ht="26.25" customHeight="1" x14ac:dyDescent="0.2"/>
    <row r="1594" ht="26.25" customHeight="1" x14ac:dyDescent="0.2"/>
    <row r="1595" ht="26.25" customHeight="1" x14ac:dyDescent="0.2"/>
    <row r="1596" ht="26.25" customHeight="1" x14ac:dyDescent="0.2"/>
    <row r="1597" ht="26.25" customHeight="1" x14ac:dyDescent="0.2"/>
    <row r="1598" ht="26.25" customHeight="1" x14ac:dyDescent="0.2"/>
    <row r="1599" ht="26.25" customHeight="1" x14ac:dyDescent="0.2"/>
    <row r="1600" ht="26.25" customHeight="1" x14ac:dyDescent="0.2"/>
    <row r="1601" ht="26.25" customHeight="1" x14ac:dyDescent="0.2"/>
    <row r="1602" ht="26.25" customHeight="1" x14ac:dyDescent="0.2"/>
    <row r="1603" ht="26.25" customHeight="1" x14ac:dyDescent="0.2"/>
    <row r="1604" ht="26.25" customHeight="1" x14ac:dyDescent="0.2"/>
    <row r="1605" ht="26.25" customHeight="1" x14ac:dyDescent="0.2"/>
    <row r="1606" ht="26.25" customHeight="1" x14ac:dyDescent="0.2"/>
    <row r="1607" ht="26.25" customHeight="1" x14ac:dyDescent="0.2"/>
    <row r="1608" ht="26.25" customHeight="1" x14ac:dyDescent="0.2"/>
    <row r="1609" ht="26.25" customHeight="1" x14ac:dyDescent="0.2"/>
    <row r="1610" ht="26.25" customHeight="1" x14ac:dyDescent="0.2"/>
    <row r="1611" ht="26.25" customHeight="1" x14ac:dyDescent="0.2"/>
    <row r="1612" ht="26.25" customHeight="1" x14ac:dyDescent="0.2"/>
    <row r="1613" ht="26.25" customHeight="1" x14ac:dyDescent="0.2"/>
    <row r="1614" ht="26.25" customHeight="1" x14ac:dyDescent="0.2"/>
    <row r="1615" ht="26.25" customHeight="1" x14ac:dyDescent="0.2"/>
    <row r="1616" ht="26.25" customHeight="1" x14ac:dyDescent="0.2"/>
    <row r="1617" ht="26.25" customHeight="1" x14ac:dyDescent="0.2"/>
    <row r="1618" ht="26.25" customHeight="1" x14ac:dyDescent="0.2"/>
    <row r="1619" ht="26.25" customHeight="1" x14ac:dyDescent="0.2"/>
    <row r="1620" ht="26.25" customHeight="1" x14ac:dyDescent="0.2"/>
    <row r="1621" ht="26.25" customHeight="1" x14ac:dyDescent="0.2"/>
    <row r="1622" ht="26.25" customHeight="1" x14ac:dyDescent="0.2"/>
    <row r="1623" ht="26.25" customHeight="1" x14ac:dyDescent="0.2"/>
    <row r="1624" ht="26.25" customHeight="1" x14ac:dyDescent="0.2"/>
    <row r="1625" ht="26.25" customHeight="1" x14ac:dyDescent="0.2"/>
    <row r="1626" ht="26.25" customHeight="1" x14ac:dyDescent="0.2"/>
    <row r="1627" ht="26.25" customHeight="1" x14ac:dyDescent="0.2"/>
    <row r="1628" ht="26.25" customHeight="1" x14ac:dyDescent="0.2"/>
    <row r="1629" ht="26.25" customHeight="1" x14ac:dyDescent="0.2"/>
    <row r="1630" ht="26.25" customHeight="1" x14ac:dyDescent="0.2"/>
    <row r="1631" ht="26.25" customHeight="1" x14ac:dyDescent="0.2"/>
    <row r="1632" ht="26.25" customHeight="1" x14ac:dyDescent="0.2"/>
    <row r="1633" ht="26.25" customHeight="1" x14ac:dyDescent="0.2"/>
    <row r="1634" ht="26.25" customHeight="1" x14ac:dyDescent="0.2"/>
    <row r="1635" ht="26.25" customHeight="1" x14ac:dyDescent="0.2"/>
    <row r="1636" ht="26.25" customHeight="1" x14ac:dyDescent="0.2"/>
    <row r="1637" ht="26.25" customHeight="1" x14ac:dyDescent="0.2"/>
    <row r="1638" ht="26.25" customHeight="1" x14ac:dyDescent="0.2"/>
    <row r="1639" ht="26.25" customHeight="1" x14ac:dyDescent="0.2"/>
    <row r="1640" ht="26.25" customHeight="1" x14ac:dyDescent="0.2"/>
    <row r="1641" ht="26.25" customHeight="1" x14ac:dyDescent="0.2"/>
    <row r="1642" ht="26.25" customHeight="1" x14ac:dyDescent="0.2"/>
    <row r="1643" ht="26.25" customHeight="1" x14ac:dyDescent="0.2"/>
    <row r="1644" ht="26.25" customHeight="1" x14ac:dyDescent="0.2"/>
    <row r="1645" ht="26.25" customHeight="1" x14ac:dyDescent="0.2"/>
    <row r="1646" ht="26.25" customHeight="1" x14ac:dyDescent="0.2"/>
    <row r="1647" ht="26.25" customHeight="1" x14ac:dyDescent="0.2"/>
    <row r="1648" ht="26.25" customHeight="1" x14ac:dyDescent="0.2"/>
    <row r="1649" ht="26.25" customHeight="1" x14ac:dyDescent="0.2"/>
    <row r="1650" ht="26.25" customHeight="1" x14ac:dyDescent="0.2"/>
    <row r="1651" ht="26.25" customHeight="1" x14ac:dyDescent="0.2"/>
    <row r="1652" ht="26.25" customHeight="1" x14ac:dyDescent="0.2"/>
    <row r="1653" ht="26.25" customHeight="1" x14ac:dyDescent="0.2"/>
    <row r="1654" ht="26.25" customHeight="1" x14ac:dyDescent="0.2"/>
    <row r="1655" ht="26.25" customHeight="1" x14ac:dyDescent="0.2"/>
    <row r="1656" ht="26.25" customHeight="1" x14ac:dyDescent="0.2"/>
    <row r="1657" ht="26.25" customHeight="1" x14ac:dyDescent="0.2"/>
    <row r="1658" ht="26.25" customHeight="1" x14ac:dyDescent="0.2"/>
    <row r="1659" ht="26.25" customHeight="1" x14ac:dyDescent="0.2"/>
    <row r="1660" ht="26.25" customHeight="1" x14ac:dyDescent="0.2"/>
    <row r="1661" ht="26.25" customHeight="1" x14ac:dyDescent="0.2"/>
    <row r="1662" ht="26.25" customHeight="1" x14ac:dyDescent="0.2"/>
    <row r="1663" ht="26.25" customHeight="1" x14ac:dyDescent="0.2"/>
    <row r="1664" ht="26.25" customHeight="1" x14ac:dyDescent="0.2"/>
    <row r="1665" ht="26.25" customHeight="1" x14ac:dyDescent="0.2"/>
    <row r="1666" ht="26.25" customHeight="1" x14ac:dyDescent="0.2"/>
    <row r="1667" ht="26.25" customHeight="1" x14ac:dyDescent="0.2"/>
    <row r="1668" ht="26.25" customHeight="1" x14ac:dyDescent="0.2"/>
    <row r="1669" ht="26.25" customHeight="1" x14ac:dyDescent="0.2"/>
    <row r="1670" ht="26.25" customHeight="1" x14ac:dyDescent="0.2"/>
    <row r="1671" ht="26.25" customHeight="1" x14ac:dyDescent="0.2"/>
    <row r="1672" ht="26.25" customHeight="1" x14ac:dyDescent="0.2"/>
    <row r="1673" ht="26.25" customHeight="1" x14ac:dyDescent="0.2"/>
    <row r="1674" ht="26.25" customHeight="1" x14ac:dyDescent="0.2"/>
    <row r="1675" ht="26.25" customHeight="1" x14ac:dyDescent="0.2"/>
    <row r="1676" ht="26.25" customHeight="1" x14ac:dyDescent="0.2"/>
    <row r="1677" ht="26.25" customHeight="1" x14ac:dyDescent="0.2"/>
    <row r="1678" ht="26.25" customHeight="1" x14ac:dyDescent="0.2"/>
    <row r="1679" ht="26.25" customHeight="1" x14ac:dyDescent="0.2"/>
    <row r="1680" ht="26.25" customHeight="1" x14ac:dyDescent="0.2"/>
    <row r="1681" ht="26.25" customHeight="1" x14ac:dyDescent="0.2"/>
    <row r="1682" ht="26.25" customHeight="1" x14ac:dyDescent="0.2"/>
    <row r="1683" ht="26.25" customHeight="1" x14ac:dyDescent="0.2"/>
    <row r="1684" ht="26.25" customHeight="1" x14ac:dyDescent="0.2"/>
    <row r="1685" ht="26.25" customHeight="1" x14ac:dyDescent="0.2"/>
    <row r="1686" ht="26.25" customHeight="1" x14ac:dyDescent="0.2"/>
    <row r="1687" ht="26.25" customHeight="1" x14ac:dyDescent="0.2"/>
    <row r="1688" ht="26.25" customHeight="1" x14ac:dyDescent="0.2"/>
    <row r="1689" ht="26.25" customHeight="1" x14ac:dyDescent="0.2"/>
    <row r="1690" ht="26.25" customHeight="1" x14ac:dyDescent="0.2"/>
    <row r="1691" ht="26.25" customHeight="1" x14ac:dyDescent="0.2"/>
    <row r="1692" ht="26.25" customHeight="1" x14ac:dyDescent="0.2"/>
    <row r="1693" ht="26.25" customHeight="1" x14ac:dyDescent="0.2"/>
    <row r="1694" ht="26.25" customHeight="1" x14ac:dyDescent="0.2"/>
    <row r="1695" ht="26.25" customHeight="1" x14ac:dyDescent="0.2"/>
    <row r="1696" ht="26.25" customHeight="1" x14ac:dyDescent="0.2"/>
    <row r="1697" ht="26.25" customHeight="1" x14ac:dyDescent="0.2"/>
    <row r="1698" ht="26.25" customHeight="1" x14ac:dyDescent="0.2"/>
    <row r="1699" ht="26.25" customHeight="1" x14ac:dyDescent="0.2"/>
    <row r="1700" ht="26.25" customHeight="1" x14ac:dyDescent="0.2"/>
    <row r="1701" ht="26.25" customHeight="1" x14ac:dyDescent="0.2"/>
    <row r="1702" ht="26.25" customHeight="1" x14ac:dyDescent="0.2"/>
    <row r="1703" ht="26.25" customHeight="1" x14ac:dyDescent="0.2"/>
    <row r="1704" ht="26.25" customHeight="1" x14ac:dyDescent="0.2"/>
    <row r="1705" ht="26.25" customHeight="1" x14ac:dyDescent="0.2"/>
    <row r="1706" ht="26.25" customHeight="1" x14ac:dyDescent="0.2"/>
    <row r="1707" ht="26.25" customHeight="1" x14ac:dyDescent="0.2"/>
    <row r="1708" ht="26.25" customHeight="1" x14ac:dyDescent="0.2"/>
    <row r="1709" ht="26.25" customHeight="1" x14ac:dyDescent="0.2"/>
    <row r="1710" ht="26.25" customHeight="1" x14ac:dyDescent="0.2"/>
    <row r="1711" ht="26.25" customHeight="1" x14ac:dyDescent="0.2"/>
    <row r="1712" ht="26.25" customHeight="1" x14ac:dyDescent="0.2"/>
    <row r="1713" ht="26.25" customHeight="1" x14ac:dyDescent="0.2"/>
    <row r="1714" ht="26.25" customHeight="1" x14ac:dyDescent="0.2"/>
    <row r="1715" ht="26.25" customHeight="1" x14ac:dyDescent="0.2"/>
    <row r="1716" ht="26.25" customHeight="1" x14ac:dyDescent="0.2"/>
    <row r="1717" ht="26.25" customHeight="1" x14ac:dyDescent="0.2"/>
    <row r="1718" ht="26.25" customHeight="1" x14ac:dyDescent="0.2"/>
    <row r="1719" ht="26.25" customHeight="1" x14ac:dyDescent="0.2"/>
    <row r="1720" ht="26.25" customHeight="1" x14ac:dyDescent="0.2"/>
    <row r="1721" ht="26.25" customHeight="1" x14ac:dyDescent="0.2"/>
    <row r="1722" ht="26.25" customHeight="1" x14ac:dyDescent="0.2"/>
    <row r="1723" ht="26.25" customHeight="1" x14ac:dyDescent="0.2"/>
    <row r="1724" ht="26.25" customHeight="1" x14ac:dyDescent="0.2"/>
    <row r="1725" ht="26.25" customHeight="1" x14ac:dyDescent="0.2"/>
    <row r="1726" ht="26.25" customHeight="1" x14ac:dyDescent="0.2"/>
    <row r="1727" ht="26.25" customHeight="1" x14ac:dyDescent="0.2"/>
    <row r="1728" ht="26.25" customHeight="1" x14ac:dyDescent="0.2"/>
    <row r="1729" ht="26.25" customHeight="1" x14ac:dyDescent="0.2"/>
    <row r="1730" ht="26.25" customHeight="1" x14ac:dyDescent="0.2"/>
    <row r="1731" ht="26.25" customHeight="1" x14ac:dyDescent="0.2"/>
    <row r="1732" ht="26.25" customHeight="1" x14ac:dyDescent="0.2"/>
    <row r="1733" ht="26.25" customHeight="1" x14ac:dyDescent="0.2"/>
    <row r="1734" ht="26.25" customHeight="1" x14ac:dyDescent="0.2"/>
    <row r="1735" ht="26.25" customHeight="1" x14ac:dyDescent="0.2"/>
    <row r="1736" ht="26.25" customHeight="1" x14ac:dyDescent="0.2"/>
    <row r="1737" ht="26.25" customHeight="1" x14ac:dyDescent="0.2"/>
    <row r="1738" ht="26.25" customHeight="1" x14ac:dyDescent="0.2"/>
    <row r="1739" ht="26.25" customHeight="1" x14ac:dyDescent="0.2"/>
    <row r="1740" ht="26.25" customHeight="1" x14ac:dyDescent="0.2"/>
    <row r="1741" ht="26.25" customHeight="1" x14ac:dyDescent="0.2"/>
    <row r="1742" ht="26.25" customHeight="1" x14ac:dyDescent="0.2"/>
    <row r="1743" ht="26.25" customHeight="1" x14ac:dyDescent="0.2"/>
    <row r="1744" ht="26.25" customHeight="1" x14ac:dyDescent="0.2"/>
    <row r="1745" ht="26.25" customHeight="1" x14ac:dyDescent="0.2"/>
    <row r="1746" ht="26.25" customHeight="1" x14ac:dyDescent="0.2"/>
    <row r="1747" ht="26.25" customHeight="1" x14ac:dyDescent="0.2"/>
    <row r="1748" ht="26.25" customHeight="1" x14ac:dyDescent="0.2"/>
    <row r="1749" ht="26.25" customHeight="1" x14ac:dyDescent="0.2"/>
    <row r="1750" ht="26.25" customHeight="1" x14ac:dyDescent="0.2"/>
    <row r="1751" ht="26.25" customHeight="1" x14ac:dyDescent="0.2"/>
    <row r="1752" ht="26.25" customHeight="1" x14ac:dyDescent="0.2"/>
    <row r="1753" ht="26.25" customHeight="1" x14ac:dyDescent="0.2"/>
    <row r="1754" ht="26.25" customHeight="1" x14ac:dyDescent="0.2"/>
    <row r="1755" ht="26.25" customHeight="1" x14ac:dyDescent="0.2"/>
    <row r="1756" ht="26.25" customHeight="1" x14ac:dyDescent="0.2"/>
    <row r="1757" ht="26.25" customHeight="1" x14ac:dyDescent="0.2"/>
    <row r="1758" ht="26.25" customHeight="1" x14ac:dyDescent="0.2"/>
    <row r="1759" ht="26.25" customHeight="1" x14ac:dyDescent="0.2"/>
    <row r="1760" ht="26.25" customHeight="1" x14ac:dyDescent="0.2"/>
    <row r="1761" ht="26.25" customHeight="1" x14ac:dyDescent="0.2"/>
    <row r="1762" ht="26.25" customHeight="1" x14ac:dyDescent="0.2"/>
    <row r="1763" ht="26.25" customHeight="1" x14ac:dyDescent="0.2"/>
    <row r="1764" ht="26.25" customHeight="1" x14ac:dyDescent="0.2"/>
    <row r="1765" ht="26.25" customHeight="1" x14ac:dyDescent="0.2"/>
    <row r="1766" ht="26.25" customHeight="1" x14ac:dyDescent="0.2"/>
    <row r="1767" ht="26.25" customHeight="1" x14ac:dyDescent="0.2"/>
    <row r="1768" ht="26.25" customHeight="1" x14ac:dyDescent="0.2"/>
    <row r="1769" ht="26.25" customHeight="1" x14ac:dyDescent="0.2"/>
    <row r="1770" ht="26.25" customHeight="1" x14ac:dyDescent="0.2"/>
    <row r="1771" ht="26.25" customHeight="1" x14ac:dyDescent="0.2"/>
    <row r="1772" ht="26.25" customHeight="1" x14ac:dyDescent="0.2"/>
    <row r="1773" ht="26.25" customHeight="1" x14ac:dyDescent="0.2"/>
    <row r="1774" ht="26.25" customHeight="1" x14ac:dyDescent="0.2"/>
    <row r="1775" ht="26.25" customHeight="1" x14ac:dyDescent="0.2"/>
    <row r="1776" ht="26.25" customHeight="1" x14ac:dyDescent="0.2"/>
    <row r="1777" ht="26.25" customHeight="1" x14ac:dyDescent="0.2"/>
    <row r="1778" ht="26.25" customHeight="1" x14ac:dyDescent="0.2"/>
    <row r="1779" ht="26.25" customHeight="1" x14ac:dyDescent="0.2"/>
    <row r="1780" ht="26.25" customHeight="1" x14ac:dyDescent="0.2"/>
    <row r="1781" ht="26.25" customHeight="1" x14ac:dyDescent="0.2"/>
    <row r="1782" ht="26.25" customHeight="1" x14ac:dyDescent="0.2"/>
    <row r="1783" ht="26.25" customHeight="1" x14ac:dyDescent="0.2"/>
    <row r="1784" ht="26.25" customHeight="1" x14ac:dyDescent="0.2"/>
    <row r="1785" ht="26.25" customHeight="1" x14ac:dyDescent="0.2"/>
    <row r="1786" ht="26.25" customHeight="1" x14ac:dyDescent="0.2"/>
    <row r="1787" ht="26.25" customHeight="1" x14ac:dyDescent="0.2"/>
    <row r="1788" ht="26.25" customHeight="1" x14ac:dyDescent="0.2"/>
    <row r="1789" ht="26.25" customHeight="1" x14ac:dyDescent="0.2"/>
    <row r="1790" ht="26.25" customHeight="1" x14ac:dyDescent="0.2"/>
    <row r="1791" ht="26.25" customHeight="1" x14ac:dyDescent="0.2"/>
    <row r="1792" ht="26.25" customHeight="1" x14ac:dyDescent="0.2"/>
    <row r="1793" ht="26.25" customHeight="1" x14ac:dyDescent="0.2"/>
    <row r="1794" ht="26.25" customHeight="1" x14ac:dyDescent="0.2"/>
    <row r="1795" ht="26.25" customHeight="1" x14ac:dyDescent="0.2"/>
    <row r="1796" ht="26.25" customHeight="1" x14ac:dyDescent="0.2"/>
    <row r="1797" ht="26.25" customHeight="1" x14ac:dyDescent="0.2"/>
    <row r="1798" ht="26.25" customHeight="1" x14ac:dyDescent="0.2"/>
    <row r="1799" ht="26.25" customHeight="1" x14ac:dyDescent="0.2"/>
    <row r="1800" ht="26.25" customHeight="1" x14ac:dyDescent="0.2"/>
    <row r="1801" ht="26.25" customHeight="1" x14ac:dyDescent="0.2"/>
    <row r="1802" ht="26.25" customHeight="1" x14ac:dyDescent="0.2"/>
    <row r="1803" ht="26.25" customHeight="1" x14ac:dyDescent="0.2"/>
    <row r="1804" ht="26.25" customHeight="1" x14ac:dyDescent="0.2"/>
    <row r="1805" ht="26.25" customHeight="1" x14ac:dyDescent="0.2"/>
    <row r="1806" ht="26.25" customHeight="1" x14ac:dyDescent="0.2"/>
    <row r="1807" ht="26.25" customHeight="1" x14ac:dyDescent="0.2"/>
    <row r="1808" ht="26.25" customHeight="1" x14ac:dyDescent="0.2"/>
    <row r="1809" ht="26.25" customHeight="1" x14ac:dyDescent="0.2"/>
    <row r="1810" ht="26.25" customHeight="1" x14ac:dyDescent="0.2"/>
    <row r="1811" ht="26.25" customHeight="1" x14ac:dyDescent="0.2"/>
    <row r="1812" ht="26.25" customHeight="1" x14ac:dyDescent="0.2"/>
    <row r="1813" ht="26.25" customHeight="1" x14ac:dyDescent="0.2"/>
    <row r="1814" ht="26.25" customHeight="1" x14ac:dyDescent="0.2"/>
    <row r="1815" ht="26.25" customHeight="1" x14ac:dyDescent="0.2"/>
    <row r="1816" ht="26.25" customHeight="1" x14ac:dyDescent="0.2"/>
    <row r="1817" ht="26.25" customHeight="1" x14ac:dyDescent="0.2"/>
    <row r="1818" ht="26.25" customHeight="1" x14ac:dyDescent="0.2"/>
    <row r="1819" ht="26.25" customHeight="1" x14ac:dyDescent="0.2"/>
    <row r="1820" ht="26.25" customHeight="1" x14ac:dyDescent="0.2"/>
    <row r="1821" ht="26.25" customHeight="1" x14ac:dyDescent="0.2"/>
    <row r="1822" ht="26.25" customHeight="1" x14ac:dyDescent="0.2"/>
    <row r="1823" ht="26.25" customHeight="1" x14ac:dyDescent="0.2"/>
    <row r="1824" ht="26.25" customHeight="1" x14ac:dyDescent="0.2"/>
    <row r="1825" ht="26.25" customHeight="1" x14ac:dyDescent="0.2"/>
    <row r="1826" ht="26.25" customHeight="1" x14ac:dyDescent="0.2"/>
    <row r="1827" ht="26.25" customHeight="1" x14ac:dyDescent="0.2"/>
    <row r="1828" ht="26.25" customHeight="1" x14ac:dyDescent="0.2"/>
    <row r="1829" ht="26.25" customHeight="1" x14ac:dyDescent="0.2"/>
    <row r="1830" ht="26.25" customHeight="1" x14ac:dyDescent="0.2"/>
    <row r="1831" ht="26.25" customHeight="1" x14ac:dyDescent="0.2"/>
    <row r="1832" ht="26.25" customHeight="1" x14ac:dyDescent="0.2"/>
    <row r="1833" ht="26.25" customHeight="1" x14ac:dyDescent="0.2"/>
    <row r="1834" ht="26.25" customHeight="1" x14ac:dyDescent="0.2"/>
    <row r="1835" ht="26.25" customHeight="1" x14ac:dyDescent="0.2"/>
    <row r="1836" ht="26.25" customHeight="1" x14ac:dyDescent="0.2"/>
    <row r="1837" ht="26.25" customHeight="1" x14ac:dyDescent="0.2"/>
    <row r="1838" ht="26.25" customHeight="1" x14ac:dyDescent="0.2"/>
    <row r="1839" ht="26.25" customHeight="1" x14ac:dyDescent="0.2"/>
    <row r="1840" ht="26.25" customHeight="1" x14ac:dyDescent="0.2"/>
    <row r="1841" ht="26.25" customHeight="1" x14ac:dyDescent="0.2"/>
    <row r="1842" ht="26.25" customHeight="1" x14ac:dyDescent="0.2"/>
    <row r="1843" ht="26.25" customHeight="1" x14ac:dyDescent="0.2"/>
    <row r="1844" ht="26.25" customHeight="1" x14ac:dyDescent="0.2"/>
    <row r="1845" ht="26.25" customHeight="1" x14ac:dyDescent="0.2"/>
    <row r="1846" ht="26.25" customHeight="1" x14ac:dyDescent="0.2"/>
    <row r="1847" ht="26.25" customHeight="1" x14ac:dyDescent="0.2"/>
    <row r="1848" ht="26.25" customHeight="1" x14ac:dyDescent="0.2"/>
    <row r="1849" ht="26.25" customHeight="1" x14ac:dyDescent="0.2"/>
    <row r="1850" ht="26.25" customHeight="1" x14ac:dyDescent="0.2"/>
    <row r="1851" ht="26.25" customHeight="1" x14ac:dyDescent="0.2"/>
    <row r="1852" ht="26.25" customHeight="1" x14ac:dyDescent="0.2"/>
    <row r="1853" ht="26.25" customHeight="1" x14ac:dyDescent="0.2"/>
    <row r="1854" ht="26.25" customHeight="1" x14ac:dyDescent="0.2"/>
    <row r="1855" ht="26.25" customHeight="1" x14ac:dyDescent="0.2"/>
    <row r="1856" ht="26.25" customHeight="1" x14ac:dyDescent="0.2"/>
    <row r="1857" ht="26.25" customHeight="1" x14ac:dyDescent="0.2"/>
    <row r="1858" ht="26.25" customHeight="1" x14ac:dyDescent="0.2"/>
    <row r="1859" ht="26.25" customHeight="1" x14ac:dyDescent="0.2"/>
    <row r="1860" ht="26.25" customHeight="1" x14ac:dyDescent="0.2"/>
    <row r="1861" ht="26.25" customHeight="1" x14ac:dyDescent="0.2"/>
    <row r="1862" ht="26.25" customHeight="1" x14ac:dyDescent="0.2"/>
    <row r="1863" ht="26.25" customHeight="1" x14ac:dyDescent="0.2"/>
    <row r="1864" ht="26.25" customHeight="1" x14ac:dyDescent="0.2"/>
    <row r="1865" ht="26.25" customHeight="1" x14ac:dyDescent="0.2"/>
    <row r="1866" ht="26.25" customHeight="1" x14ac:dyDescent="0.2"/>
    <row r="1867" ht="26.25" customHeight="1" x14ac:dyDescent="0.2"/>
    <row r="1868" ht="26.25" customHeight="1" x14ac:dyDescent="0.2"/>
    <row r="1869" ht="26.25" customHeight="1" x14ac:dyDescent="0.2"/>
    <row r="1870" ht="26.25" customHeight="1" x14ac:dyDescent="0.2"/>
    <row r="1871" ht="26.25" customHeight="1" x14ac:dyDescent="0.2"/>
    <row r="1872" ht="26.25" customHeight="1" x14ac:dyDescent="0.2"/>
    <row r="1873" ht="26.25" customHeight="1" x14ac:dyDescent="0.2"/>
    <row r="1874" ht="26.25" customHeight="1" x14ac:dyDescent="0.2"/>
    <row r="1875" ht="26.25" customHeight="1" x14ac:dyDescent="0.2"/>
    <row r="1876" ht="26.25" customHeight="1" x14ac:dyDescent="0.2"/>
    <row r="1877" ht="26.25" customHeight="1" x14ac:dyDescent="0.2"/>
    <row r="1878" ht="26.25" customHeight="1" x14ac:dyDescent="0.2"/>
    <row r="1879" ht="26.25" customHeight="1" x14ac:dyDescent="0.2"/>
    <row r="1880" ht="26.25" customHeight="1" x14ac:dyDescent="0.2"/>
    <row r="1881" ht="26.25" customHeight="1" x14ac:dyDescent="0.2"/>
    <row r="1882" ht="26.25" customHeight="1" x14ac:dyDescent="0.2"/>
    <row r="1883" ht="26.25" customHeight="1" x14ac:dyDescent="0.2"/>
    <row r="1884" ht="26.25" customHeight="1" x14ac:dyDescent="0.2"/>
    <row r="1885" ht="26.25" customHeight="1" x14ac:dyDescent="0.2"/>
    <row r="1886" ht="26.25" customHeight="1" x14ac:dyDescent="0.2"/>
    <row r="1887" ht="26.25" customHeight="1" x14ac:dyDescent="0.2"/>
    <row r="1888" ht="26.25" customHeight="1" x14ac:dyDescent="0.2"/>
    <row r="1889" ht="26.25" customHeight="1" x14ac:dyDescent="0.2"/>
    <row r="1890" ht="26.25" customHeight="1" x14ac:dyDescent="0.2"/>
    <row r="1891" ht="26.25" customHeight="1" x14ac:dyDescent="0.2"/>
    <row r="1892" ht="26.25" customHeight="1" x14ac:dyDescent="0.2"/>
    <row r="1893" ht="26.25" customHeight="1" x14ac:dyDescent="0.2"/>
    <row r="1894" ht="26.25" customHeight="1" x14ac:dyDescent="0.2"/>
    <row r="1895" ht="26.25" customHeight="1" x14ac:dyDescent="0.2"/>
    <row r="1896" ht="26.25" customHeight="1" x14ac:dyDescent="0.2"/>
    <row r="1897" ht="26.25" customHeight="1" x14ac:dyDescent="0.2"/>
    <row r="1898" ht="26.25" customHeight="1" x14ac:dyDescent="0.2"/>
    <row r="1899" ht="26.25" customHeight="1" x14ac:dyDescent="0.2"/>
    <row r="1900" ht="26.25" customHeight="1" x14ac:dyDescent="0.2"/>
    <row r="1901" ht="26.25" customHeight="1" x14ac:dyDescent="0.2"/>
    <row r="1902" ht="26.25" customHeight="1" x14ac:dyDescent="0.2"/>
    <row r="1903" ht="26.25" customHeight="1" x14ac:dyDescent="0.2"/>
    <row r="1904" ht="26.25" customHeight="1" x14ac:dyDescent="0.2"/>
    <row r="1905" ht="26.25" customHeight="1" x14ac:dyDescent="0.2"/>
    <row r="1906" ht="26.25" customHeight="1" x14ac:dyDescent="0.2"/>
    <row r="1907" ht="26.25" customHeight="1" x14ac:dyDescent="0.2"/>
    <row r="1908" ht="26.25" customHeight="1" x14ac:dyDescent="0.2"/>
    <row r="1909" ht="26.25" customHeight="1" x14ac:dyDescent="0.2"/>
    <row r="1910" ht="26.25" customHeight="1" x14ac:dyDescent="0.2"/>
    <row r="1911" ht="26.25" customHeight="1" x14ac:dyDescent="0.2"/>
    <row r="1912" ht="26.25" customHeight="1" x14ac:dyDescent="0.2"/>
    <row r="1913" ht="26.25" customHeight="1" x14ac:dyDescent="0.2"/>
    <row r="1914" ht="26.25" customHeight="1" x14ac:dyDescent="0.2"/>
    <row r="1915" ht="26.25" customHeight="1" x14ac:dyDescent="0.2"/>
    <row r="1916" ht="26.25" customHeight="1" x14ac:dyDescent="0.2"/>
    <row r="1917" ht="26.25" customHeight="1" x14ac:dyDescent="0.2"/>
    <row r="1918" ht="26.25" customHeight="1" x14ac:dyDescent="0.2"/>
    <row r="1919" ht="26.25" customHeight="1" x14ac:dyDescent="0.2"/>
    <row r="1920" ht="26.25" customHeight="1" x14ac:dyDescent="0.2"/>
    <row r="1921" ht="26.25" customHeight="1" x14ac:dyDescent="0.2"/>
    <row r="1922" ht="26.25" customHeight="1" x14ac:dyDescent="0.2"/>
    <row r="1923" ht="26.25" customHeight="1" x14ac:dyDescent="0.2"/>
    <row r="1924" ht="26.25" customHeight="1" x14ac:dyDescent="0.2"/>
    <row r="1925" ht="26.25" customHeight="1" x14ac:dyDescent="0.2"/>
    <row r="1926" ht="26.25" customHeight="1" x14ac:dyDescent="0.2"/>
    <row r="1927" ht="26.25" customHeight="1" x14ac:dyDescent="0.2"/>
    <row r="1928" ht="26.25" customHeight="1" x14ac:dyDescent="0.2"/>
    <row r="1929" ht="26.25" customHeight="1" x14ac:dyDescent="0.2"/>
    <row r="1930" ht="26.25" customHeight="1" x14ac:dyDescent="0.2"/>
    <row r="1931" ht="26.25" customHeight="1" x14ac:dyDescent="0.2"/>
    <row r="1932" ht="26.25" customHeight="1" x14ac:dyDescent="0.2"/>
    <row r="1933" ht="26.25" customHeight="1" x14ac:dyDescent="0.2"/>
    <row r="1934" ht="26.25" customHeight="1" x14ac:dyDescent="0.2"/>
    <row r="1935" ht="26.25" customHeight="1" x14ac:dyDescent="0.2"/>
    <row r="1936" ht="26.25" customHeight="1" x14ac:dyDescent="0.2"/>
    <row r="1937" ht="26.25" customHeight="1" x14ac:dyDescent="0.2"/>
    <row r="1938" ht="26.25" customHeight="1" x14ac:dyDescent="0.2"/>
    <row r="1939" ht="26.25" customHeight="1" x14ac:dyDescent="0.2"/>
    <row r="1940" ht="26.25" customHeight="1" x14ac:dyDescent="0.2"/>
    <row r="1941" ht="26.25" customHeight="1" x14ac:dyDescent="0.2"/>
    <row r="1942" ht="26.25" customHeight="1" x14ac:dyDescent="0.2"/>
    <row r="1943" ht="26.25" customHeight="1" x14ac:dyDescent="0.2"/>
    <row r="1944" ht="26.25" customHeight="1" x14ac:dyDescent="0.2"/>
    <row r="1945" ht="26.25" customHeight="1" x14ac:dyDescent="0.2"/>
    <row r="1946" ht="26.25" customHeight="1" x14ac:dyDescent="0.2"/>
    <row r="1947" ht="26.25" customHeight="1" x14ac:dyDescent="0.2"/>
    <row r="1948" ht="26.25" customHeight="1" x14ac:dyDescent="0.2"/>
    <row r="1949" ht="26.25" customHeight="1" x14ac:dyDescent="0.2"/>
    <row r="1950" ht="26.25" customHeight="1" x14ac:dyDescent="0.2"/>
    <row r="1951" ht="26.25" customHeight="1" x14ac:dyDescent="0.2"/>
    <row r="1952" ht="26.25" customHeight="1" x14ac:dyDescent="0.2"/>
    <row r="1953" ht="26.25" customHeight="1" x14ac:dyDescent="0.2"/>
    <row r="1954" ht="26.25" customHeight="1" x14ac:dyDescent="0.2"/>
    <row r="1955" ht="26.25" customHeight="1" x14ac:dyDescent="0.2"/>
    <row r="1956" ht="26.25" customHeight="1" x14ac:dyDescent="0.2"/>
    <row r="1957" ht="26.25" customHeight="1" x14ac:dyDescent="0.2"/>
    <row r="1958" ht="26.25" customHeight="1" x14ac:dyDescent="0.2"/>
    <row r="1959" ht="26.25" customHeight="1" x14ac:dyDescent="0.2"/>
    <row r="1960" ht="26.25" customHeight="1" x14ac:dyDescent="0.2"/>
    <row r="1961" ht="26.25" customHeight="1" x14ac:dyDescent="0.2"/>
    <row r="1962" ht="26.25" customHeight="1" x14ac:dyDescent="0.2"/>
    <row r="1963" ht="26.25" customHeight="1" x14ac:dyDescent="0.2"/>
    <row r="1964" ht="26.25" customHeight="1" x14ac:dyDescent="0.2"/>
    <row r="1965" ht="26.25" customHeight="1" x14ac:dyDescent="0.2"/>
    <row r="1966" ht="26.25" customHeight="1" x14ac:dyDescent="0.2"/>
    <row r="1967" ht="26.25" customHeight="1" x14ac:dyDescent="0.2"/>
    <row r="1968" ht="26.25" customHeight="1" x14ac:dyDescent="0.2"/>
    <row r="1969" ht="26.25" customHeight="1" x14ac:dyDescent="0.2"/>
    <row r="1970" ht="26.25" customHeight="1" x14ac:dyDescent="0.2"/>
    <row r="1971" ht="26.25" customHeight="1" x14ac:dyDescent="0.2"/>
    <row r="1972" ht="26.25" customHeight="1" x14ac:dyDescent="0.2"/>
    <row r="1973" ht="26.25" customHeight="1" x14ac:dyDescent="0.2"/>
    <row r="1974" ht="26.25" customHeight="1" x14ac:dyDescent="0.2"/>
    <row r="1975" ht="26.25" customHeight="1" x14ac:dyDescent="0.2"/>
    <row r="1976" ht="26.25" customHeight="1" x14ac:dyDescent="0.2"/>
    <row r="1977" ht="26.25" customHeight="1" x14ac:dyDescent="0.2"/>
    <row r="1978" ht="26.25" customHeight="1" x14ac:dyDescent="0.2"/>
    <row r="1979" ht="26.25" customHeight="1" x14ac:dyDescent="0.2"/>
    <row r="1980" ht="26.25" customHeight="1" x14ac:dyDescent="0.2"/>
    <row r="1981" ht="26.25" customHeight="1" x14ac:dyDescent="0.2"/>
    <row r="1982" ht="26.25" customHeight="1" x14ac:dyDescent="0.2"/>
    <row r="1983" ht="26.25" customHeight="1" x14ac:dyDescent="0.2"/>
    <row r="1984" ht="26.25" customHeight="1" x14ac:dyDescent="0.2"/>
    <row r="1985" ht="26.25" customHeight="1" x14ac:dyDescent="0.2"/>
    <row r="1986" ht="26.25" customHeight="1" x14ac:dyDescent="0.2"/>
    <row r="1987" ht="26.25" customHeight="1" x14ac:dyDescent="0.2"/>
    <row r="1988" ht="26.25" customHeight="1" x14ac:dyDescent="0.2"/>
    <row r="1989" ht="26.25" customHeight="1" x14ac:dyDescent="0.2"/>
    <row r="1990" ht="26.25" customHeight="1" x14ac:dyDescent="0.2"/>
    <row r="1991" ht="26.25" customHeight="1" x14ac:dyDescent="0.2"/>
    <row r="1992" ht="26.25" customHeight="1" x14ac:dyDescent="0.2"/>
    <row r="1993" ht="26.25" customHeight="1" x14ac:dyDescent="0.2"/>
    <row r="1994" ht="26.25" customHeight="1" x14ac:dyDescent="0.2"/>
    <row r="1995" ht="26.25" customHeight="1" x14ac:dyDescent="0.2"/>
    <row r="1996" ht="26.25" customHeight="1" x14ac:dyDescent="0.2"/>
    <row r="1997" ht="26.25" customHeight="1" x14ac:dyDescent="0.2"/>
    <row r="1998" ht="26.25" customHeight="1" x14ac:dyDescent="0.2"/>
    <row r="1999" ht="26.25" customHeight="1" x14ac:dyDescent="0.2"/>
    <row r="2000" ht="26.25" customHeight="1" x14ac:dyDescent="0.2"/>
    <row r="2001" ht="26.25" customHeight="1" x14ac:dyDescent="0.2"/>
    <row r="2002" ht="26.25" customHeight="1" x14ac:dyDescent="0.2"/>
    <row r="2003" ht="26.25" customHeight="1" x14ac:dyDescent="0.2"/>
    <row r="2004" ht="26.25" customHeight="1" x14ac:dyDescent="0.2"/>
    <row r="2005" ht="26.25" customHeight="1" x14ac:dyDescent="0.2"/>
    <row r="2006" ht="26.25" customHeight="1" x14ac:dyDescent="0.2"/>
    <row r="2007" ht="26.25" customHeight="1" x14ac:dyDescent="0.2"/>
    <row r="2008" ht="26.25" customHeight="1" x14ac:dyDescent="0.2"/>
    <row r="2009" ht="26.25" customHeight="1" x14ac:dyDescent="0.2"/>
    <row r="2010" ht="26.25" customHeight="1" x14ac:dyDescent="0.2"/>
    <row r="2011" ht="26.25" customHeight="1" x14ac:dyDescent="0.2"/>
    <row r="2012" ht="26.25" customHeight="1" x14ac:dyDescent="0.2"/>
    <row r="2013" ht="26.25" customHeight="1" x14ac:dyDescent="0.2"/>
    <row r="2014" ht="26.25" customHeight="1" x14ac:dyDescent="0.2"/>
    <row r="2015" ht="26.25" customHeight="1" x14ac:dyDescent="0.2"/>
    <row r="2016" ht="26.25" customHeight="1" x14ac:dyDescent="0.2"/>
    <row r="2017" ht="26.25" customHeight="1" x14ac:dyDescent="0.2"/>
    <row r="2018" ht="26.25" customHeight="1" x14ac:dyDescent="0.2"/>
    <row r="2019" ht="26.25" customHeight="1" x14ac:dyDescent="0.2"/>
    <row r="2020" ht="26.25" customHeight="1" x14ac:dyDescent="0.2"/>
    <row r="2021" ht="26.25" customHeight="1" x14ac:dyDescent="0.2"/>
    <row r="2022" ht="26.25" customHeight="1" x14ac:dyDescent="0.2"/>
    <row r="2023" ht="26.25" customHeight="1" x14ac:dyDescent="0.2"/>
    <row r="2024" ht="26.25" customHeight="1" x14ac:dyDescent="0.2"/>
    <row r="2025" ht="26.25" customHeight="1" x14ac:dyDescent="0.2"/>
    <row r="2026" ht="26.25" customHeight="1" x14ac:dyDescent="0.2"/>
    <row r="2027" ht="26.25" customHeight="1" x14ac:dyDescent="0.2"/>
    <row r="2028" ht="26.25" customHeight="1" x14ac:dyDescent="0.2"/>
    <row r="2029" ht="26.25" customHeight="1" x14ac:dyDescent="0.2"/>
    <row r="2030" ht="26.25" customHeight="1" x14ac:dyDescent="0.2"/>
    <row r="2031" ht="26.25" customHeight="1" x14ac:dyDescent="0.2"/>
    <row r="2032" ht="26.25" customHeight="1" x14ac:dyDescent="0.2"/>
    <row r="2033" ht="26.25" customHeight="1" x14ac:dyDescent="0.2"/>
    <row r="2034" ht="26.25" customHeight="1" x14ac:dyDescent="0.2"/>
    <row r="2035" ht="26.25" customHeight="1" x14ac:dyDescent="0.2"/>
    <row r="2036" ht="26.25" customHeight="1" x14ac:dyDescent="0.2"/>
    <row r="2037" ht="26.25" customHeight="1" x14ac:dyDescent="0.2"/>
    <row r="2038" ht="26.25" customHeight="1" x14ac:dyDescent="0.2"/>
    <row r="2039" ht="26.25" customHeight="1" x14ac:dyDescent="0.2"/>
    <row r="2040" ht="26.25" customHeight="1" x14ac:dyDescent="0.2"/>
    <row r="2041" ht="26.25" customHeight="1" x14ac:dyDescent="0.2"/>
    <row r="2042" ht="26.25" customHeight="1" x14ac:dyDescent="0.2"/>
    <row r="2043" ht="26.25" customHeight="1" x14ac:dyDescent="0.2"/>
    <row r="2044" ht="26.25" customHeight="1" x14ac:dyDescent="0.2"/>
    <row r="2045" ht="26.25" customHeight="1" x14ac:dyDescent="0.2"/>
    <row r="2046" ht="26.25" customHeight="1" x14ac:dyDescent="0.2"/>
    <row r="2047" ht="26.25" customHeight="1" x14ac:dyDescent="0.2"/>
    <row r="2048" ht="26.25" customHeight="1" x14ac:dyDescent="0.2"/>
    <row r="2049" ht="26.25" customHeight="1" x14ac:dyDescent="0.2"/>
    <row r="2050" ht="26.25" customHeight="1" x14ac:dyDescent="0.2"/>
    <row r="2051" ht="26.25" customHeight="1" x14ac:dyDescent="0.2"/>
    <row r="2052" ht="26.25" customHeight="1" x14ac:dyDescent="0.2"/>
    <row r="2053" ht="26.25" customHeight="1" x14ac:dyDescent="0.2"/>
    <row r="2054" ht="26.25" customHeight="1" x14ac:dyDescent="0.2"/>
    <row r="2055" ht="26.25" customHeight="1" x14ac:dyDescent="0.2"/>
    <row r="2056" ht="26.25" customHeight="1" x14ac:dyDescent="0.2"/>
    <row r="2057" ht="26.25" customHeight="1" x14ac:dyDescent="0.2"/>
    <row r="2058" ht="26.25" customHeight="1" x14ac:dyDescent="0.2"/>
    <row r="2059" ht="26.25" customHeight="1" x14ac:dyDescent="0.2"/>
    <row r="2060" ht="26.25" customHeight="1" x14ac:dyDescent="0.2"/>
    <row r="2061" ht="26.25" customHeight="1" x14ac:dyDescent="0.2"/>
    <row r="2062" ht="26.25" customHeight="1" x14ac:dyDescent="0.2"/>
    <row r="2063" ht="26.25" customHeight="1" x14ac:dyDescent="0.2"/>
    <row r="2064" ht="26.25" customHeight="1" x14ac:dyDescent="0.2"/>
    <row r="2065" ht="26.25" customHeight="1" x14ac:dyDescent="0.2"/>
    <row r="2066" ht="26.25" customHeight="1" x14ac:dyDescent="0.2"/>
    <row r="2067" ht="26.25" customHeight="1" x14ac:dyDescent="0.2"/>
    <row r="2068" ht="26.25" customHeight="1" x14ac:dyDescent="0.2"/>
    <row r="2069" ht="26.25" customHeight="1" x14ac:dyDescent="0.2"/>
    <row r="2070" ht="26.25" customHeight="1" x14ac:dyDescent="0.2"/>
    <row r="2071" ht="26.25" customHeight="1" x14ac:dyDescent="0.2"/>
    <row r="2072" ht="26.25" customHeight="1" x14ac:dyDescent="0.2"/>
    <row r="2073" ht="26.25" customHeight="1" x14ac:dyDescent="0.2"/>
    <row r="2074" ht="26.25" customHeight="1" x14ac:dyDescent="0.2"/>
    <row r="2075" ht="26.25" customHeight="1" x14ac:dyDescent="0.2"/>
    <row r="2076" ht="26.25" customHeight="1" x14ac:dyDescent="0.2"/>
    <row r="2077" ht="26.25" customHeight="1" x14ac:dyDescent="0.2"/>
    <row r="2078" ht="26.25" customHeight="1" x14ac:dyDescent="0.2"/>
    <row r="2079" ht="26.25" customHeight="1" x14ac:dyDescent="0.2"/>
    <row r="2080" ht="26.25" customHeight="1" x14ac:dyDescent="0.2"/>
    <row r="2081" ht="26.25" customHeight="1" x14ac:dyDescent="0.2"/>
    <row r="2082" ht="26.25" customHeight="1" x14ac:dyDescent="0.2"/>
    <row r="2083" ht="26.25" customHeight="1" x14ac:dyDescent="0.2"/>
    <row r="2084" ht="26.25" customHeight="1" x14ac:dyDescent="0.2"/>
    <row r="2085" ht="26.25" customHeight="1" x14ac:dyDescent="0.2"/>
    <row r="2086" ht="26.25" customHeight="1" x14ac:dyDescent="0.2"/>
    <row r="2087" ht="26.25" customHeight="1" x14ac:dyDescent="0.2"/>
    <row r="2088" ht="26.25" customHeight="1" x14ac:dyDescent="0.2"/>
    <row r="2089" ht="26.25" customHeight="1" x14ac:dyDescent="0.2"/>
    <row r="2090" ht="26.25" customHeight="1" x14ac:dyDescent="0.2"/>
    <row r="2091" ht="26.25" customHeight="1" x14ac:dyDescent="0.2"/>
    <row r="2092" ht="26.25" customHeight="1" x14ac:dyDescent="0.2"/>
    <row r="2093" ht="26.25" customHeight="1" x14ac:dyDescent="0.2"/>
    <row r="2094" ht="26.25" customHeight="1" x14ac:dyDescent="0.2"/>
    <row r="2095" ht="26.25" customHeight="1" x14ac:dyDescent="0.2"/>
    <row r="2096" ht="26.25" customHeight="1" x14ac:dyDescent="0.2"/>
    <row r="2097" ht="26.25" customHeight="1" x14ac:dyDescent="0.2"/>
    <row r="2098" ht="26.25" customHeight="1" x14ac:dyDescent="0.2"/>
    <row r="2099" ht="26.25" customHeight="1" x14ac:dyDescent="0.2"/>
    <row r="2100" ht="26.25" customHeight="1" x14ac:dyDescent="0.2"/>
    <row r="2101" ht="26.25" customHeight="1" x14ac:dyDescent="0.2"/>
    <row r="2102" ht="26.25" customHeight="1" x14ac:dyDescent="0.2"/>
    <row r="2103" ht="26.25" customHeight="1" x14ac:dyDescent="0.2"/>
    <row r="2104" ht="26.25" customHeight="1" x14ac:dyDescent="0.2"/>
    <row r="2105" ht="26.25" customHeight="1" x14ac:dyDescent="0.2"/>
    <row r="2106" ht="26.25" customHeight="1" x14ac:dyDescent="0.2"/>
    <row r="2107" ht="26.25" customHeight="1" x14ac:dyDescent="0.2"/>
    <row r="2108" ht="26.25" customHeight="1" x14ac:dyDescent="0.2"/>
    <row r="2109" ht="26.25" customHeight="1" x14ac:dyDescent="0.2"/>
    <row r="2110" ht="26.25" customHeight="1" x14ac:dyDescent="0.2"/>
    <row r="2111" ht="26.25" customHeight="1" x14ac:dyDescent="0.2"/>
    <row r="2112" ht="26.25" customHeight="1" x14ac:dyDescent="0.2"/>
    <row r="2113" ht="26.25" customHeight="1" x14ac:dyDescent="0.2"/>
    <row r="2114" ht="26.25" customHeight="1" x14ac:dyDescent="0.2"/>
    <row r="2115" ht="26.25" customHeight="1" x14ac:dyDescent="0.2"/>
    <row r="2116" ht="26.25" customHeight="1" x14ac:dyDescent="0.2"/>
    <row r="2117" ht="26.25" customHeight="1" x14ac:dyDescent="0.2"/>
    <row r="2118" ht="26.25" customHeight="1" x14ac:dyDescent="0.2"/>
    <row r="2119" ht="26.25" customHeight="1" x14ac:dyDescent="0.2"/>
    <row r="2120" ht="26.25" customHeight="1" x14ac:dyDescent="0.2"/>
    <row r="2121" ht="26.25" customHeight="1" x14ac:dyDescent="0.2"/>
    <row r="2122" ht="26.25" customHeight="1" x14ac:dyDescent="0.2"/>
    <row r="2123" ht="26.25" customHeight="1" x14ac:dyDescent="0.2"/>
    <row r="2124" ht="26.25" customHeight="1" x14ac:dyDescent="0.2"/>
    <row r="2125" ht="26.25" customHeight="1" x14ac:dyDescent="0.2"/>
    <row r="2126" ht="26.25" customHeight="1" x14ac:dyDescent="0.2"/>
    <row r="2127" ht="26.25" customHeight="1" x14ac:dyDescent="0.2"/>
    <row r="2128" ht="26.25" customHeight="1" x14ac:dyDescent="0.2"/>
    <row r="2129" ht="26.25" customHeight="1" x14ac:dyDescent="0.2"/>
    <row r="2130" ht="26.25" customHeight="1" x14ac:dyDescent="0.2"/>
    <row r="2131" ht="26.25" customHeight="1" x14ac:dyDescent="0.2"/>
    <row r="2132" ht="26.25" customHeight="1" x14ac:dyDescent="0.2"/>
    <row r="2133" ht="26.25" customHeight="1" x14ac:dyDescent="0.2"/>
    <row r="2134" ht="26.25" customHeight="1" x14ac:dyDescent="0.2"/>
    <row r="2135" ht="26.25" customHeight="1" x14ac:dyDescent="0.2"/>
    <row r="2136" ht="26.25" customHeight="1" x14ac:dyDescent="0.2"/>
    <row r="2137" ht="26.25" customHeight="1" x14ac:dyDescent="0.2"/>
    <row r="2138" ht="26.25" customHeight="1" x14ac:dyDescent="0.2"/>
    <row r="2139" ht="26.25" customHeight="1" x14ac:dyDescent="0.2"/>
    <row r="2140" ht="26.25" customHeight="1" x14ac:dyDescent="0.2"/>
    <row r="2141" ht="26.25" customHeight="1" x14ac:dyDescent="0.2"/>
    <row r="2142" ht="26.25" customHeight="1" x14ac:dyDescent="0.2"/>
    <row r="2143" ht="26.25" customHeight="1" x14ac:dyDescent="0.2"/>
    <row r="2144" ht="26.25" customHeight="1" x14ac:dyDescent="0.2"/>
    <row r="2145" ht="26.25" customHeight="1" x14ac:dyDescent="0.2"/>
    <row r="2146" ht="26.25" customHeight="1" x14ac:dyDescent="0.2"/>
    <row r="2147" ht="26.25" customHeight="1" x14ac:dyDescent="0.2"/>
    <row r="2148" ht="26.25" customHeight="1" x14ac:dyDescent="0.2"/>
    <row r="2149" ht="26.25" customHeight="1" x14ac:dyDescent="0.2"/>
    <row r="2150" ht="26.25" customHeight="1" x14ac:dyDescent="0.2"/>
    <row r="2151" ht="26.25" customHeight="1" x14ac:dyDescent="0.2"/>
    <row r="2152" ht="26.25" customHeight="1" x14ac:dyDescent="0.2"/>
    <row r="2153" ht="26.25" customHeight="1" x14ac:dyDescent="0.2"/>
    <row r="2154" ht="26.25" customHeight="1" x14ac:dyDescent="0.2"/>
    <row r="2155" ht="26.25" customHeight="1" x14ac:dyDescent="0.2"/>
    <row r="2156" ht="26.25" customHeight="1" x14ac:dyDescent="0.2"/>
    <row r="2157" ht="26.25" customHeight="1" x14ac:dyDescent="0.2"/>
    <row r="2158" ht="26.25" customHeight="1" x14ac:dyDescent="0.2"/>
    <row r="2159" ht="26.25" customHeight="1" x14ac:dyDescent="0.2"/>
    <row r="2160" ht="26.25" customHeight="1" x14ac:dyDescent="0.2"/>
    <row r="2161" ht="26.25" customHeight="1" x14ac:dyDescent="0.2"/>
    <row r="2162" ht="26.25" customHeight="1" x14ac:dyDescent="0.2"/>
    <row r="2163" ht="26.25" customHeight="1" x14ac:dyDescent="0.2"/>
    <row r="2164" ht="26.25" customHeight="1" x14ac:dyDescent="0.2"/>
    <row r="2165" ht="26.25" customHeight="1" x14ac:dyDescent="0.2"/>
    <row r="2166" ht="26.25" customHeight="1" x14ac:dyDescent="0.2"/>
    <row r="2167" ht="26.25" customHeight="1" x14ac:dyDescent="0.2"/>
    <row r="2168" ht="26.25" customHeight="1" x14ac:dyDescent="0.2"/>
    <row r="2169" ht="26.25" customHeight="1" x14ac:dyDescent="0.2"/>
    <row r="2170" ht="26.25" customHeight="1" x14ac:dyDescent="0.2"/>
    <row r="2171" ht="26.25" customHeight="1" x14ac:dyDescent="0.2"/>
    <row r="2172" ht="26.25" customHeight="1" x14ac:dyDescent="0.2"/>
    <row r="2173" ht="26.25" customHeight="1" x14ac:dyDescent="0.2"/>
    <row r="2174" ht="26.25" customHeight="1" x14ac:dyDescent="0.2"/>
    <row r="2175" ht="26.25" customHeight="1" x14ac:dyDescent="0.2"/>
    <row r="2176" ht="26.25" customHeight="1" x14ac:dyDescent="0.2"/>
    <row r="2177" ht="26.25" customHeight="1" x14ac:dyDescent="0.2"/>
    <row r="2178" ht="26.25" customHeight="1" x14ac:dyDescent="0.2"/>
    <row r="2179" ht="26.25" customHeight="1" x14ac:dyDescent="0.2"/>
    <row r="2180" ht="26.25" customHeight="1" x14ac:dyDescent="0.2"/>
    <row r="2181" ht="26.25" customHeight="1" x14ac:dyDescent="0.2"/>
    <row r="2182" ht="26.25" customHeight="1" x14ac:dyDescent="0.2"/>
    <row r="2183" ht="26.25" customHeight="1" x14ac:dyDescent="0.2"/>
    <row r="2184" ht="26.25" customHeight="1" x14ac:dyDescent="0.2"/>
    <row r="2185" ht="26.25" customHeight="1" x14ac:dyDescent="0.2"/>
    <row r="2186" ht="26.25" customHeight="1" x14ac:dyDescent="0.2"/>
    <row r="2187" ht="26.25" customHeight="1" x14ac:dyDescent="0.2"/>
    <row r="2188" ht="26.25" customHeight="1" x14ac:dyDescent="0.2"/>
    <row r="2189" ht="26.25" customHeight="1" x14ac:dyDescent="0.2"/>
    <row r="2190" ht="26.25" customHeight="1" x14ac:dyDescent="0.2"/>
    <row r="2191" ht="26.25" customHeight="1" x14ac:dyDescent="0.2"/>
    <row r="2192" ht="26.25" customHeight="1" x14ac:dyDescent="0.2"/>
    <row r="2193" ht="26.25" customHeight="1" x14ac:dyDescent="0.2"/>
    <row r="2194" ht="26.25" customHeight="1" x14ac:dyDescent="0.2"/>
    <row r="2195" ht="26.25" customHeight="1" x14ac:dyDescent="0.2"/>
    <row r="2196" ht="26.25" customHeight="1" x14ac:dyDescent="0.2"/>
    <row r="2197" ht="26.25" customHeight="1" x14ac:dyDescent="0.2"/>
    <row r="2198" ht="26.25" customHeight="1" x14ac:dyDescent="0.2"/>
    <row r="2199" ht="26.25" customHeight="1" x14ac:dyDescent="0.2"/>
    <row r="2200" ht="26.25" customHeight="1" x14ac:dyDescent="0.2"/>
    <row r="2201" ht="26.25" customHeight="1" x14ac:dyDescent="0.2"/>
    <row r="2202" ht="26.25" customHeight="1" x14ac:dyDescent="0.2"/>
    <row r="2203" ht="26.25" customHeight="1" x14ac:dyDescent="0.2"/>
    <row r="2204" ht="26.25" customHeight="1" x14ac:dyDescent="0.2"/>
    <row r="2205" ht="26.25" customHeight="1" x14ac:dyDescent="0.2"/>
    <row r="2206" ht="26.25" customHeight="1" x14ac:dyDescent="0.2"/>
    <row r="2207" ht="26.25" customHeight="1" x14ac:dyDescent="0.2"/>
    <row r="2208" ht="26.25" customHeight="1" x14ac:dyDescent="0.2"/>
    <row r="2209" ht="26.25" customHeight="1" x14ac:dyDescent="0.2"/>
    <row r="2210" ht="26.25" customHeight="1" x14ac:dyDescent="0.2"/>
    <row r="2211" ht="26.25" customHeight="1" x14ac:dyDescent="0.2"/>
    <row r="2212" ht="26.25" customHeight="1" x14ac:dyDescent="0.2"/>
    <row r="2213" ht="26.25" customHeight="1" x14ac:dyDescent="0.2"/>
    <row r="2214" ht="26.25" customHeight="1" x14ac:dyDescent="0.2"/>
    <row r="2215" ht="26.25" customHeight="1" x14ac:dyDescent="0.2"/>
    <row r="2216" ht="26.25" customHeight="1" x14ac:dyDescent="0.2"/>
    <row r="2217" ht="26.25" customHeight="1" x14ac:dyDescent="0.2"/>
    <row r="2218" ht="26.25" customHeight="1" x14ac:dyDescent="0.2"/>
    <row r="2219" ht="26.25" customHeight="1" x14ac:dyDescent="0.2"/>
    <row r="2220" ht="26.25" customHeight="1" x14ac:dyDescent="0.2"/>
    <row r="2221" ht="26.25" customHeight="1" x14ac:dyDescent="0.2"/>
    <row r="2222" ht="26.25" customHeight="1" x14ac:dyDescent="0.2"/>
    <row r="2223" ht="26.25" customHeight="1" x14ac:dyDescent="0.2"/>
    <row r="2224" ht="26.25" customHeight="1" x14ac:dyDescent="0.2"/>
    <row r="2225" ht="26.25" customHeight="1" x14ac:dyDescent="0.2"/>
    <row r="2226" ht="26.25" customHeight="1" x14ac:dyDescent="0.2"/>
    <row r="2227" ht="26.25" customHeight="1" x14ac:dyDescent="0.2"/>
    <row r="2228" ht="26.25" customHeight="1" x14ac:dyDescent="0.2"/>
    <row r="2229" ht="26.25" customHeight="1" x14ac:dyDescent="0.2"/>
    <row r="2230" ht="26.25" customHeight="1" x14ac:dyDescent="0.2"/>
    <row r="2231" ht="26.25" customHeight="1" x14ac:dyDescent="0.2"/>
    <row r="2232" ht="26.25" customHeight="1" x14ac:dyDescent="0.2"/>
    <row r="2233" ht="26.25" customHeight="1" x14ac:dyDescent="0.2"/>
    <row r="2234" ht="26.25" customHeight="1" x14ac:dyDescent="0.2"/>
    <row r="2235" ht="26.25" customHeight="1" x14ac:dyDescent="0.2"/>
    <row r="2236" ht="26.25" customHeight="1" x14ac:dyDescent="0.2"/>
    <row r="2237" ht="26.25" customHeight="1" x14ac:dyDescent="0.2"/>
    <row r="2238" ht="26.25" customHeight="1" x14ac:dyDescent="0.2"/>
    <row r="2239" ht="26.25" customHeight="1" x14ac:dyDescent="0.2"/>
    <row r="2240" ht="26.25" customHeight="1" x14ac:dyDescent="0.2"/>
    <row r="2241" ht="26.25" customHeight="1" x14ac:dyDescent="0.2"/>
    <row r="2242" ht="26.25" customHeight="1" x14ac:dyDescent="0.2"/>
    <row r="2243" ht="26.25" customHeight="1" x14ac:dyDescent="0.2"/>
    <row r="2244" ht="26.25" customHeight="1" x14ac:dyDescent="0.2"/>
    <row r="2245" ht="26.25" customHeight="1" x14ac:dyDescent="0.2"/>
    <row r="2246" ht="26.25" customHeight="1" x14ac:dyDescent="0.2"/>
    <row r="2247" ht="26.25" customHeight="1" x14ac:dyDescent="0.2"/>
    <row r="2248" ht="26.25" customHeight="1" x14ac:dyDescent="0.2"/>
    <row r="2249" ht="26.25" customHeight="1" x14ac:dyDescent="0.2"/>
    <row r="2250" ht="26.25" customHeight="1" x14ac:dyDescent="0.2"/>
    <row r="2251" ht="26.25" customHeight="1" x14ac:dyDescent="0.2"/>
    <row r="2252" ht="26.25" customHeight="1" x14ac:dyDescent="0.2"/>
    <row r="2253" ht="26.25" customHeight="1" x14ac:dyDescent="0.2"/>
    <row r="2254" ht="26.25" customHeight="1" x14ac:dyDescent="0.2"/>
    <row r="2255" ht="26.25" customHeight="1" x14ac:dyDescent="0.2"/>
    <row r="2256" ht="26.25" customHeight="1" x14ac:dyDescent="0.2"/>
    <row r="2257" ht="26.25" customHeight="1" x14ac:dyDescent="0.2"/>
    <row r="2258" ht="26.25" customHeight="1" x14ac:dyDescent="0.2"/>
    <row r="2259" ht="26.25" customHeight="1" x14ac:dyDescent="0.2"/>
    <row r="2260" ht="26.25" customHeight="1" x14ac:dyDescent="0.2"/>
    <row r="2261" ht="26.25" customHeight="1" x14ac:dyDescent="0.2"/>
    <row r="2262" ht="26.25" customHeight="1" x14ac:dyDescent="0.2"/>
    <row r="2263" ht="26.25" customHeight="1" x14ac:dyDescent="0.2"/>
    <row r="2264" ht="26.25" customHeight="1" x14ac:dyDescent="0.2"/>
    <row r="2265" ht="26.25" customHeight="1" x14ac:dyDescent="0.2"/>
    <row r="2266" ht="26.25" customHeight="1" x14ac:dyDescent="0.2"/>
    <row r="2267" ht="26.25" customHeight="1" x14ac:dyDescent="0.2"/>
    <row r="2268" ht="26.25" customHeight="1" x14ac:dyDescent="0.2"/>
    <row r="2269" ht="26.25" customHeight="1" x14ac:dyDescent="0.2"/>
    <row r="2270" ht="26.25" customHeight="1" x14ac:dyDescent="0.2"/>
    <row r="2271" ht="26.25" customHeight="1" x14ac:dyDescent="0.2"/>
    <row r="2272" ht="26.25" customHeight="1" x14ac:dyDescent="0.2"/>
    <row r="2273" ht="26.25" customHeight="1" x14ac:dyDescent="0.2"/>
    <row r="2274" ht="26.25" customHeight="1" x14ac:dyDescent="0.2"/>
    <row r="2275" ht="26.25" customHeight="1" x14ac:dyDescent="0.2"/>
    <row r="2276" ht="26.25" customHeight="1" x14ac:dyDescent="0.2"/>
    <row r="2277" ht="26.25" customHeight="1" x14ac:dyDescent="0.2"/>
    <row r="2278" ht="26.25" customHeight="1" x14ac:dyDescent="0.2"/>
    <row r="2279" ht="26.25" customHeight="1" x14ac:dyDescent="0.2"/>
    <row r="2280" ht="26.25" customHeight="1" x14ac:dyDescent="0.2"/>
    <row r="2281" ht="26.25" customHeight="1" x14ac:dyDescent="0.2"/>
    <row r="2282" ht="26.25" customHeight="1" x14ac:dyDescent="0.2"/>
    <row r="2283" ht="26.25" customHeight="1" x14ac:dyDescent="0.2"/>
    <row r="2284" ht="26.25" customHeight="1" x14ac:dyDescent="0.2"/>
    <row r="2285" ht="26.25" customHeight="1" x14ac:dyDescent="0.2"/>
    <row r="2286" ht="26.25" customHeight="1" x14ac:dyDescent="0.2"/>
    <row r="2287" ht="26.25" customHeight="1" x14ac:dyDescent="0.2"/>
    <row r="2288" ht="26.25" customHeight="1" x14ac:dyDescent="0.2"/>
    <row r="2289" ht="26.25" customHeight="1" x14ac:dyDescent="0.2"/>
    <row r="2290" ht="26.25" customHeight="1" x14ac:dyDescent="0.2"/>
    <row r="2291" ht="26.25" customHeight="1" x14ac:dyDescent="0.2"/>
    <row r="2292" ht="26.25" customHeight="1" x14ac:dyDescent="0.2"/>
    <row r="2293" ht="26.25" customHeight="1" x14ac:dyDescent="0.2"/>
    <row r="2294" ht="26.25" customHeight="1" x14ac:dyDescent="0.2"/>
    <row r="2295" ht="26.25" customHeight="1" x14ac:dyDescent="0.2"/>
    <row r="2296" ht="26.25" customHeight="1" x14ac:dyDescent="0.2"/>
    <row r="2297" ht="26.25" customHeight="1" x14ac:dyDescent="0.2"/>
    <row r="2298" ht="26.25" customHeight="1" x14ac:dyDescent="0.2"/>
    <row r="2299" ht="26.25" customHeight="1" x14ac:dyDescent="0.2"/>
    <row r="2300" ht="26.25" customHeight="1" x14ac:dyDescent="0.2"/>
    <row r="2301" ht="26.25" customHeight="1" x14ac:dyDescent="0.2"/>
    <row r="2302" ht="26.25" customHeight="1" x14ac:dyDescent="0.2"/>
    <row r="2303" ht="26.25" customHeight="1" x14ac:dyDescent="0.2"/>
    <row r="2304" ht="26.25" customHeight="1" x14ac:dyDescent="0.2"/>
    <row r="2305" ht="26.25" customHeight="1" x14ac:dyDescent="0.2"/>
    <row r="2306" ht="26.25" customHeight="1" x14ac:dyDescent="0.2"/>
    <row r="2307" ht="26.25" customHeight="1" x14ac:dyDescent="0.2"/>
    <row r="2308" ht="26.25" customHeight="1" x14ac:dyDescent="0.2"/>
    <row r="2309" ht="26.25" customHeight="1" x14ac:dyDescent="0.2"/>
    <row r="2310" ht="26.25" customHeight="1" x14ac:dyDescent="0.2"/>
    <row r="2311" ht="26.25" customHeight="1" x14ac:dyDescent="0.2"/>
    <row r="2312" ht="26.25" customHeight="1" x14ac:dyDescent="0.2"/>
    <row r="2313" ht="26.25" customHeight="1" x14ac:dyDescent="0.2"/>
    <row r="2314" ht="26.25" customHeight="1" x14ac:dyDescent="0.2"/>
    <row r="2315" ht="26.25" customHeight="1" x14ac:dyDescent="0.2"/>
    <row r="2316" ht="26.25" customHeight="1" x14ac:dyDescent="0.2"/>
    <row r="2317" ht="26.25" customHeight="1" x14ac:dyDescent="0.2"/>
    <row r="2318" ht="26.25" customHeight="1" x14ac:dyDescent="0.2"/>
    <row r="2319" ht="26.25" customHeight="1" x14ac:dyDescent="0.2"/>
    <row r="2320" ht="26.25" customHeight="1" x14ac:dyDescent="0.2"/>
    <row r="2321" ht="26.25" customHeight="1" x14ac:dyDescent="0.2"/>
    <row r="2322" ht="26.25" customHeight="1" x14ac:dyDescent="0.2"/>
    <row r="2323" ht="26.25" customHeight="1" x14ac:dyDescent="0.2"/>
    <row r="2324" ht="26.25" customHeight="1" x14ac:dyDescent="0.2"/>
    <row r="2325" ht="26.25" customHeight="1" x14ac:dyDescent="0.2"/>
    <row r="2326" ht="26.25" customHeight="1" x14ac:dyDescent="0.2"/>
    <row r="2327" ht="26.25" customHeight="1" x14ac:dyDescent="0.2"/>
    <row r="2328" ht="26.25" customHeight="1" x14ac:dyDescent="0.2"/>
    <row r="2329" ht="26.25" customHeight="1" x14ac:dyDescent="0.2"/>
    <row r="2330" ht="26.25" customHeight="1" x14ac:dyDescent="0.2"/>
    <row r="2331" ht="26.25" customHeight="1" x14ac:dyDescent="0.2"/>
    <row r="2332" ht="26.25" customHeight="1" x14ac:dyDescent="0.2"/>
    <row r="2333" ht="26.25" customHeight="1" x14ac:dyDescent="0.2"/>
    <row r="2334" ht="26.25" customHeight="1" x14ac:dyDescent="0.2"/>
    <row r="2335" ht="26.25" customHeight="1" x14ac:dyDescent="0.2"/>
    <row r="2336" ht="26.25" customHeight="1" x14ac:dyDescent="0.2"/>
    <row r="2337" ht="26.25" customHeight="1" x14ac:dyDescent="0.2"/>
    <row r="2338" ht="26.25" customHeight="1" x14ac:dyDescent="0.2"/>
    <row r="2339" ht="26.25" customHeight="1" x14ac:dyDescent="0.2"/>
    <row r="2340" ht="26.25" customHeight="1" x14ac:dyDescent="0.2"/>
    <row r="2341" ht="26.25" customHeight="1" x14ac:dyDescent="0.2"/>
    <row r="2342" ht="26.25" customHeight="1" x14ac:dyDescent="0.2"/>
    <row r="2343" ht="26.25" customHeight="1" x14ac:dyDescent="0.2"/>
    <row r="2344" ht="26.25" customHeight="1" x14ac:dyDescent="0.2"/>
    <row r="2345" ht="26.25" customHeight="1" x14ac:dyDescent="0.2"/>
    <row r="2346" ht="26.25" customHeight="1" x14ac:dyDescent="0.2"/>
    <row r="2347" ht="26.25" customHeight="1" x14ac:dyDescent="0.2"/>
    <row r="2348" ht="26.25" customHeight="1" x14ac:dyDescent="0.2"/>
    <row r="2349" ht="26.25" customHeight="1" x14ac:dyDescent="0.2"/>
    <row r="2350" ht="26.25" customHeight="1" x14ac:dyDescent="0.2"/>
    <row r="2351" ht="26.25" customHeight="1" x14ac:dyDescent="0.2"/>
    <row r="2352" ht="26.25" customHeight="1" x14ac:dyDescent="0.2"/>
    <row r="2353" ht="26.25" customHeight="1" x14ac:dyDescent="0.2"/>
    <row r="2354" ht="26.25" customHeight="1" x14ac:dyDescent="0.2"/>
    <row r="2355" ht="26.25" customHeight="1" x14ac:dyDescent="0.2"/>
    <row r="2356" ht="26.25" customHeight="1" x14ac:dyDescent="0.2"/>
    <row r="2357" ht="26.25" customHeight="1" x14ac:dyDescent="0.2"/>
    <row r="2358" ht="26.25" customHeight="1" x14ac:dyDescent="0.2"/>
    <row r="2359" ht="26.25" customHeight="1" x14ac:dyDescent="0.2"/>
    <row r="2360" ht="26.25" customHeight="1" x14ac:dyDescent="0.2"/>
    <row r="2361" ht="26.25" customHeight="1" x14ac:dyDescent="0.2"/>
    <row r="2362" ht="26.25" customHeight="1" x14ac:dyDescent="0.2"/>
    <row r="2363" ht="26.25" customHeight="1" x14ac:dyDescent="0.2"/>
    <row r="2364" ht="26.25" customHeight="1" x14ac:dyDescent="0.2"/>
    <row r="2365" ht="26.25" customHeight="1" x14ac:dyDescent="0.2"/>
    <row r="2366" ht="26.25" customHeight="1" x14ac:dyDescent="0.2"/>
    <row r="2367" ht="26.25" customHeight="1" x14ac:dyDescent="0.2"/>
    <row r="2368" ht="26.25" customHeight="1" x14ac:dyDescent="0.2"/>
    <row r="2369" ht="26.25" customHeight="1" x14ac:dyDescent="0.2"/>
    <row r="2370" ht="26.25" customHeight="1" x14ac:dyDescent="0.2"/>
    <row r="2371" ht="26.25" customHeight="1" x14ac:dyDescent="0.2"/>
    <row r="2372" ht="26.25" customHeight="1" x14ac:dyDescent="0.2"/>
    <row r="2373" ht="26.25" customHeight="1" x14ac:dyDescent="0.2"/>
    <row r="2374" ht="26.25" customHeight="1" x14ac:dyDescent="0.2"/>
    <row r="2375" ht="26.25" customHeight="1" x14ac:dyDescent="0.2"/>
    <row r="2376" ht="26.25" customHeight="1" x14ac:dyDescent="0.2"/>
    <row r="2377" ht="26.25" customHeight="1" x14ac:dyDescent="0.2"/>
    <row r="2378" ht="26.25" customHeight="1" x14ac:dyDescent="0.2"/>
    <row r="2379" ht="26.25" customHeight="1" x14ac:dyDescent="0.2"/>
    <row r="2380" ht="26.25" customHeight="1" x14ac:dyDescent="0.2"/>
    <row r="2381" ht="26.25" customHeight="1" x14ac:dyDescent="0.2"/>
    <row r="2382" ht="26.25" customHeight="1" x14ac:dyDescent="0.2"/>
    <row r="2383" ht="26.25" customHeight="1" x14ac:dyDescent="0.2"/>
    <row r="2384" ht="26.25" customHeight="1" x14ac:dyDescent="0.2"/>
    <row r="2385" ht="26.25" customHeight="1" x14ac:dyDescent="0.2"/>
    <row r="2386" ht="26.25" customHeight="1" x14ac:dyDescent="0.2"/>
    <row r="2387" ht="26.25" customHeight="1" x14ac:dyDescent="0.2"/>
    <row r="2388" ht="26.25" customHeight="1" x14ac:dyDescent="0.2"/>
    <row r="2389" ht="26.25" customHeight="1" x14ac:dyDescent="0.2"/>
    <row r="2390" ht="26.25" customHeight="1" x14ac:dyDescent="0.2"/>
    <row r="2391" ht="26.25" customHeight="1" x14ac:dyDescent="0.2"/>
    <row r="2392" ht="26.25" customHeight="1" x14ac:dyDescent="0.2"/>
    <row r="2393" ht="26.25" customHeight="1" x14ac:dyDescent="0.2"/>
    <row r="2394" ht="26.25" customHeight="1" x14ac:dyDescent="0.2"/>
    <row r="2395" ht="26.25" customHeight="1" x14ac:dyDescent="0.2"/>
    <row r="2396" ht="26.25" customHeight="1" x14ac:dyDescent="0.2"/>
    <row r="2397" ht="26.25" customHeight="1" x14ac:dyDescent="0.2"/>
    <row r="2398" ht="26.25" customHeight="1" x14ac:dyDescent="0.2"/>
    <row r="2399" ht="26.25" customHeight="1" x14ac:dyDescent="0.2"/>
    <row r="2400" ht="26.25" customHeight="1" x14ac:dyDescent="0.2"/>
    <row r="2401" ht="26.25" customHeight="1" x14ac:dyDescent="0.2"/>
    <row r="2402" ht="26.25" customHeight="1" x14ac:dyDescent="0.2"/>
    <row r="2403" ht="26.25" customHeight="1" x14ac:dyDescent="0.2"/>
    <row r="2404" ht="26.25" customHeight="1" x14ac:dyDescent="0.2"/>
    <row r="2405" ht="26.25" customHeight="1" x14ac:dyDescent="0.2"/>
    <row r="2406" ht="26.25" customHeight="1" x14ac:dyDescent="0.2"/>
    <row r="2407" ht="26.25" customHeight="1" x14ac:dyDescent="0.2"/>
    <row r="2408" ht="26.25" customHeight="1" x14ac:dyDescent="0.2"/>
    <row r="2409" ht="26.25" customHeight="1" x14ac:dyDescent="0.2"/>
    <row r="2410" ht="26.25" customHeight="1" x14ac:dyDescent="0.2"/>
    <row r="2411" ht="26.25" customHeight="1" x14ac:dyDescent="0.2"/>
    <row r="2412" ht="26.25" customHeight="1" x14ac:dyDescent="0.2"/>
    <row r="2413" ht="26.25" customHeight="1" x14ac:dyDescent="0.2"/>
    <row r="2414" ht="26.25" customHeight="1" x14ac:dyDescent="0.2"/>
    <row r="2415" ht="26.25" customHeight="1" x14ac:dyDescent="0.2"/>
    <row r="2416" ht="26.25" customHeight="1" x14ac:dyDescent="0.2"/>
    <row r="2417" ht="26.25" customHeight="1" x14ac:dyDescent="0.2"/>
    <row r="2418" ht="26.25" customHeight="1" x14ac:dyDescent="0.2"/>
    <row r="2419" ht="26.25" customHeight="1" x14ac:dyDescent="0.2"/>
    <row r="2420" ht="26.25" customHeight="1" x14ac:dyDescent="0.2"/>
    <row r="2421" ht="26.25" customHeight="1" x14ac:dyDescent="0.2"/>
    <row r="2422" ht="26.25" customHeight="1" x14ac:dyDescent="0.2"/>
    <row r="2423" ht="26.25" customHeight="1" x14ac:dyDescent="0.2"/>
    <row r="2424" ht="26.25" customHeight="1" x14ac:dyDescent="0.2"/>
    <row r="2425" ht="26.25" customHeight="1" x14ac:dyDescent="0.2"/>
    <row r="2426" ht="26.25" customHeight="1" x14ac:dyDescent="0.2"/>
    <row r="2427" ht="26.25" customHeight="1" x14ac:dyDescent="0.2"/>
    <row r="2428" ht="26.25" customHeight="1" x14ac:dyDescent="0.2"/>
    <row r="2429" ht="26.25" customHeight="1" x14ac:dyDescent="0.2"/>
    <row r="2430" ht="26.25" customHeight="1" x14ac:dyDescent="0.2"/>
    <row r="2431" ht="26.25" customHeight="1" x14ac:dyDescent="0.2"/>
    <row r="2432" ht="26.25" customHeight="1" x14ac:dyDescent="0.2"/>
    <row r="2433" ht="26.25" customHeight="1" x14ac:dyDescent="0.2"/>
    <row r="2434" ht="26.25" customHeight="1" x14ac:dyDescent="0.2"/>
    <row r="2435" ht="26.25" customHeight="1" x14ac:dyDescent="0.2"/>
    <row r="2436" ht="26.25" customHeight="1" x14ac:dyDescent="0.2"/>
    <row r="2437" ht="26.25" customHeight="1" x14ac:dyDescent="0.2"/>
    <row r="2438" ht="26.25" customHeight="1" x14ac:dyDescent="0.2"/>
    <row r="2439" ht="26.25" customHeight="1" x14ac:dyDescent="0.2"/>
    <row r="2440" ht="26.25" customHeight="1" x14ac:dyDescent="0.2"/>
    <row r="2441" ht="26.25" customHeight="1" x14ac:dyDescent="0.2"/>
    <row r="2442" ht="26.25" customHeight="1" x14ac:dyDescent="0.2"/>
    <row r="2443" ht="26.25" customHeight="1" x14ac:dyDescent="0.2"/>
    <row r="2444" ht="26.25" customHeight="1" x14ac:dyDescent="0.2"/>
    <row r="2445" ht="26.25" customHeight="1" x14ac:dyDescent="0.2"/>
    <row r="2446" ht="26.25" customHeight="1" x14ac:dyDescent="0.2"/>
    <row r="2447" ht="26.25" customHeight="1" x14ac:dyDescent="0.2"/>
    <row r="2448" ht="26.25" customHeight="1" x14ac:dyDescent="0.2"/>
    <row r="2449" ht="26.25" customHeight="1" x14ac:dyDescent="0.2"/>
    <row r="2450" ht="26.25" customHeight="1" x14ac:dyDescent="0.2"/>
    <row r="2451" ht="26.25" customHeight="1" x14ac:dyDescent="0.2"/>
    <row r="2452" ht="26.25" customHeight="1" x14ac:dyDescent="0.2"/>
    <row r="2453" ht="26.25" customHeight="1" x14ac:dyDescent="0.2"/>
    <row r="2454" ht="26.25" customHeight="1" x14ac:dyDescent="0.2"/>
    <row r="2455" ht="26.25" customHeight="1" x14ac:dyDescent="0.2"/>
    <row r="2456" ht="26.25" customHeight="1" x14ac:dyDescent="0.2"/>
    <row r="2457" ht="26.25" customHeight="1" x14ac:dyDescent="0.2"/>
    <row r="2458" ht="26.25" customHeight="1" x14ac:dyDescent="0.2"/>
    <row r="2459" ht="26.25" customHeight="1" x14ac:dyDescent="0.2"/>
    <row r="2460" ht="26.25" customHeight="1" x14ac:dyDescent="0.2"/>
    <row r="2461" ht="26.25" customHeight="1" x14ac:dyDescent="0.2"/>
    <row r="2462" ht="26.25" customHeight="1" x14ac:dyDescent="0.2"/>
    <row r="2463" ht="26.25" customHeight="1" x14ac:dyDescent="0.2"/>
    <row r="2464" ht="26.25" customHeight="1" x14ac:dyDescent="0.2"/>
    <row r="2465" ht="26.25" customHeight="1" x14ac:dyDescent="0.2"/>
    <row r="2466" ht="26.25" customHeight="1" x14ac:dyDescent="0.2"/>
    <row r="2467" ht="26.25" customHeight="1" x14ac:dyDescent="0.2"/>
    <row r="2468" ht="26.25" customHeight="1" x14ac:dyDescent="0.2"/>
    <row r="2469" ht="26.25" customHeight="1" x14ac:dyDescent="0.2"/>
    <row r="2470" ht="26.25" customHeight="1" x14ac:dyDescent="0.2"/>
    <row r="2471" ht="26.25" customHeight="1" x14ac:dyDescent="0.2"/>
    <row r="2472" ht="26.25" customHeight="1" x14ac:dyDescent="0.2"/>
    <row r="2473" ht="26.25" customHeight="1" x14ac:dyDescent="0.2"/>
    <row r="2474" ht="26.25" customHeight="1" x14ac:dyDescent="0.2"/>
    <row r="2475" ht="26.25" customHeight="1" x14ac:dyDescent="0.2"/>
    <row r="2476" ht="26.25" customHeight="1" x14ac:dyDescent="0.2"/>
    <row r="2477" ht="26.25" customHeight="1" x14ac:dyDescent="0.2"/>
    <row r="2478" ht="26.25" customHeight="1" x14ac:dyDescent="0.2"/>
    <row r="2479" ht="26.25" customHeight="1" x14ac:dyDescent="0.2"/>
    <row r="2480" ht="26.25" customHeight="1" x14ac:dyDescent="0.2"/>
    <row r="2481" ht="26.25" customHeight="1" x14ac:dyDescent="0.2"/>
    <row r="2482" ht="26.25" customHeight="1" x14ac:dyDescent="0.2"/>
    <row r="2483" ht="26.25" customHeight="1" x14ac:dyDescent="0.2"/>
    <row r="2484" ht="26.25" customHeight="1" x14ac:dyDescent="0.2"/>
    <row r="2485" ht="26.25" customHeight="1" x14ac:dyDescent="0.2"/>
    <row r="2486" ht="26.25" customHeight="1" x14ac:dyDescent="0.2"/>
    <row r="2487" ht="26.25" customHeight="1" x14ac:dyDescent="0.2"/>
    <row r="2488" ht="26.25" customHeight="1" x14ac:dyDescent="0.2"/>
    <row r="2489" ht="26.25" customHeight="1" x14ac:dyDescent="0.2"/>
    <row r="2490" ht="26.25" customHeight="1" x14ac:dyDescent="0.2"/>
    <row r="2491" ht="26.25" customHeight="1" x14ac:dyDescent="0.2"/>
    <row r="2492" ht="26.25" customHeight="1" x14ac:dyDescent="0.2"/>
    <row r="2493" ht="26.25" customHeight="1" x14ac:dyDescent="0.2"/>
    <row r="2494" ht="26.25" customHeight="1" x14ac:dyDescent="0.2"/>
    <row r="2495" ht="26.25" customHeight="1" x14ac:dyDescent="0.2"/>
    <row r="2496" ht="26.25" customHeight="1" x14ac:dyDescent="0.2"/>
    <row r="2497" ht="26.25" customHeight="1" x14ac:dyDescent="0.2"/>
    <row r="2498" ht="26.25" customHeight="1" x14ac:dyDescent="0.2"/>
    <row r="2499" ht="26.25" customHeight="1" x14ac:dyDescent="0.2"/>
    <row r="2500" ht="26.25" customHeight="1" x14ac:dyDescent="0.2"/>
    <row r="2501" ht="26.25" customHeight="1" x14ac:dyDescent="0.2"/>
    <row r="2502" ht="26.25" customHeight="1" x14ac:dyDescent="0.2"/>
    <row r="2503" ht="26.25" customHeight="1" x14ac:dyDescent="0.2"/>
    <row r="2504" ht="26.25" customHeight="1" x14ac:dyDescent="0.2"/>
    <row r="2505" ht="26.25" customHeight="1" x14ac:dyDescent="0.2"/>
    <row r="2506" ht="26.25" customHeight="1" x14ac:dyDescent="0.2"/>
    <row r="2507" ht="26.25" customHeight="1" x14ac:dyDescent="0.2"/>
    <row r="2508" ht="26.25" customHeight="1" x14ac:dyDescent="0.2"/>
    <row r="2509" ht="26.25" customHeight="1" x14ac:dyDescent="0.2"/>
    <row r="2510" ht="26.25" customHeight="1" x14ac:dyDescent="0.2"/>
    <row r="2511" ht="26.25" customHeight="1" x14ac:dyDescent="0.2"/>
    <row r="2512" ht="26.25" customHeight="1" x14ac:dyDescent="0.2"/>
    <row r="2513" ht="26.25" customHeight="1" x14ac:dyDescent="0.2"/>
    <row r="2514" ht="26.25" customHeight="1" x14ac:dyDescent="0.2"/>
    <row r="2515" ht="26.25" customHeight="1" x14ac:dyDescent="0.2"/>
    <row r="2516" ht="26.25" customHeight="1" x14ac:dyDescent="0.2"/>
    <row r="2517" ht="26.25" customHeight="1" x14ac:dyDescent="0.2"/>
    <row r="2518" ht="26.25" customHeight="1" x14ac:dyDescent="0.2"/>
    <row r="2519" ht="26.25" customHeight="1" x14ac:dyDescent="0.2"/>
    <row r="2520" ht="26.25" customHeight="1" x14ac:dyDescent="0.2"/>
    <row r="2521" ht="26.25" customHeight="1" x14ac:dyDescent="0.2"/>
    <row r="2522" ht="26.25" customHeight="1" x14ac:dyDescent="0.2"/>
    <row r="2523" ht="26.25" customHeight="1" x14ac:dyDescent="0.2"/>
    <row r="2524" ht="26.25" customHeight="1" x14ac:dyDescent="0.2"/>
    <row r="2525" ht="26.25" customHeight="1" x14ac:dyDescent="0.2"/>
    <row r="2526" ht="26.25" customHeight="1" x14ac:dyDescent="0.2"/>
    <row r="2527" ht="26.25" customHeight="1" x14ac:dyDescent="0.2"/>
    <row r="2528" ht="26.25" customHeight="1" x14ac:dyDescent="0.2"/>
    <row r="2529" ht="26.25" customHeight="1" x14ac:dyDescent="0.2"/>
    <row r="2530" ht="26.25" customHeight="1" x14ac:dyDescent="0.2"/>
    <row r="2531" ht="26.25" customHeight="1" x14ac:dyDescent="0.2"/>
    <row r="2532" ht="26.25" customHeight="1" x14ac:dyDescent="0.2"/>
    <row r="2533" ht="26.25" customHeight="1" x14ac:dyDescent="0.2"/>
    <row r="2534" ht="26.25" customHeight="1" x14ac:dyDescent="0.2"/>
    <row r="2535" ht="26.25" customHeight="1" x14ac:dyDescent="0.2"/>
    <row r="2536" ht="26.25" customHeight="1" x14ac:dyDescent="0.2"/>
    <row r="2537" ht="26.25" customHeight="1" x14ac:dyDescent="0.2"/>
    <row r="2538" ht="26.25" customHeight="1" x14ac:dyDescent="0.2"/>
    <row r="2539" ht="26.25" customHeight="1" x14ac:dyDescent="0.2"/>
    <row r="2540" ht="26.25" customHeight="1" x14ac:dyDescent="0.2"/>
    <row r="2541" ht="26.25" customHeight="1" x14ac:dyDescent="0.2"/>
    <row r="2542" ht="26.25" customHeight="1" x14ac:dyDescent="0.2"/>
    <row r="2543" ht="26.25" customHeight="1" x14ac:dyDescent="0.2"/>
    <row r="2544" ht="26.25" customHeight="1" x14ac:dyDescent="0.2"/>
    <row r="2545" ht="26.25" customHeight="1" x14ac:dyDescent="0.2"/>
    <row r="2546" ht="26.25" customHeight="1" x14ac:dyDescent="0.2"/>
    <row r="2547" ht="26.25" customHeight="1" x14ac:dyDescent="0.2"/>
    <row r="2548" ht="26.25" customHeight="1" x14ac:dyDescent="0.2"/>
    <row r="2549" ht="26.25" customHeight="1" x14ac:dyDescent="0.2"/>
    <row r="2550" ht="26.25" customHeight="1" x14ac:dyDescent="0.2"/>
    <row r="2551" ht="26.25" customHeight="1" x14ac:dyDescent="0.2"/>
    <row r="2552" ht="26.25" customHeight="1" x14ac:dyDescent="0.2"/>
    <row r="2553" ht="26.25" customHeight="1" x14ac:dyDescent="0.2"/>
    <row r="2554" ht="26.25" customHeight="1" x14ac:dyDescent="0.2"/>
    <row r="2555" ht="26.25" customHeight="1" x14ac:dyDescent="0.2"/>
    <row r="2556" ht="26.25" customHeight="1" x14ac:dyDescent="0.2"/>
    <row r="2557" ht="26.25" customHeight="1" x14ac:dyDescent="0.2"/>
    <row r="2558" ht="26.25" customHeight="1" x14ac:dyDescent="0.2"/>
    <row r="2559" ht="26.25" customHeight="1" x14ac:dyDescent="0.2"/>
    <row r="2560" ht="26.25" customHeight="1" x14ac:dyDescent="0.2"/>
    <row r="2561" ht="26.25" customHeight="1" x14ac:dyDescent="0.2"/>
    <row r="2562" ht="26.25" customHeight="1" x14ac:dyDescent="0.2"/>
    <row r="2563" ht="26.25" customHeight="1" x14ac:dyDescent="0.2"/>
    <row r="2564" ht="26.25" customHeight="1" x14ac:dyDescent="0.2"/>
    <row r="2565" ht="26.25" customHeight="1" x14ac:dyDescent="0.2"/>
    <row r="2566" ht="26.25" customHeight="1" x14ac:dyDescent="0.2"/>
    <row r="2567" ht="26.25" customHeight="1" x14ac:dyDescent="0.2"/>
    <row r="2568" ht="26.25" customHeight="1" x14ac:dyDescent="0.2"/>
    <row r="2569" ht="26.25" customHeight="1" x14ac:dyDescent="0.2"/>
    <row r="2570" ht="26.25" customHeight="1" x14ac:dyDescent="0.2"/>
    <row r="2571" ht="26.25" customHeight="1" x14ac:dyDescent="0.2"/>
    <row r="2572" ht="26.25" customHeight="1" x14ac:dyDescent="0.2"/>
    <row r="2573" ht="26.25" customHeight="1" x14ac:dyDescent="0.2"/>
    <row r="2574" ht="26.25" customHeight="1" x14ac:dyDescent="0.2"/>
    <row r="2575" ht="26.25" customHeight="1" x14ac:dyDescent="0.2"/>
    <row r="2576" ht="26.25" customHeight="1" x14ac:dyDescent="0.2"/>
    <row r="2577" ht="26.25" customHeight="1" x14ac:dyDescent="0.2"/>
    <row r="2578" ht="26.25" customHeight="1" x14ac:dyDescent="0.2"/>
    <row r="2579" ht="26.25" customHeight="1" x14ac:dyDescent="0.2"/>
    <row r="2580" ht="26.25" customHeight="1" x14ac:dyDescent="0.2"/>
    <row r="2581" ht="26.25" customHeight="1" x14ac:dyDescent="0.2"/>
    <row r="2582" ht="26.25" customHeight="1" x14ac:dyDescent="0.2"/>
    <row r="2583" ht="26.25" customHeight="1" x14ac:dyDescent="0.2"/>
    <row r="2584" ht="26.25" customHeight="1" x14ac:dyDescent="0.2"/>
    <row r="2585" ht="26.25" customHeight="1" x14ac:dyDescent="0.2"/>
    <row r="2586" ht="26.25" customHeight="1" x14ac:dyDescent="0.2"/>
    <row r="2587" ht="26.25" customHeight="1" x14ac:dyDescent="0.2"/>
    <row r="2588" ht="26.25" customHeight="1" x14ac:dyDescent="0.2"/>
    <row r="2589" ht="26.25" customHeight="1" x14ac:dyDescent="0.2"/>
    <row r="2590" ht="26.25" customHeight="1" x14ac:dyDescent="0.2"/>
    <row r="2591" ht="26.25" customHeight="1" x14ac:dyDescent="0.2"/>
    <row r="2592" ht="26.25" customHeight="1" x14ac:dyDescent="0.2"/>
    <row r="2593" ht="26.25" customHeight="1" x14ac:dyDescent="0.2"/>
    <row r="2594" ht="26.25" customHeight="1" x14ac:dyDescent="0.2"/>
    <row r="2595" ht="26.25" customHeight="1" x14ac:dyDescent="0.2"/>
    <row r="2596" ht="26.25" customHeight="1" x14ac:dyDescent="0.2"/>
    <row r="2597" ht="26.25" customHeight="1" x14ac:dyDescent="0.2"/>
    <row r="2598" ht="26.25" customHeight="1" x14ac:dyDescent="0.2"/>
    <row r="2599" ht="26.25" customHeight="1" x14ac:dyDescent="0.2"/>
    <row r="2600" ht="26.25" customHeight="1" x14ac:dyDescent="0.2"/>
    <row r="2601" ht="26.25" customHeight="1" x14ac:dyDescent="0.2"/>
    <row r="2602" ht="26.25" customHeight="1" x14ac:dyDescent="0.2"/>
    <row r="2603" ht="26.25" customHeight="1" x14ac:dyDescent="0.2"/>
    <row r="2604" ht="26.25" customHeight="1" x14ac:dyDescent="0.2"/>
    <row r="2605" ht="26.25" customHeight="1" x14ac:dyDescent="0.2"/>
    <row r="2606" ht="26.25" customHeight="1" x14ac:dyDescent="0.2"/>
    <row r="2607" ht="26.25" customHeight="1" x14ac:dyDescent="0.2"/>
    <row r="2608" ht="26.25" customHeight="1" x14ac:dyDescent="0.2"/>
    <row r="2609" ht="26.25" customHeight="1" x14ac:dyDescent="0.2"/>
    <row r="2610" ht="26.25" customHeight="1" x14ac:dyDescent="0.2"/>
    <row r="2611" ht="26.25" customHeight="1" x14ac:dyDescent="0.2"/>
    <row r="2612" ht="26.25" customHeight="1" x14ac:dyDescent="0.2"/>
    <row r="2613" ht="26.25" customHeight="1" x14ac:dyDescent="0.2"/>
    <row r="2614" ht="26.25" customHeight="1" x14ac:dyDescent="0.2"/>
    <row r="2615" ht="26.25" customHeight="1" x14ac:dyDescent="0.2"/>
    <row r="2616" ht="26.25" customHeight="1" x14ac:dyDescent="0.2"/>
    <row r="2617" ht="26.25" customHeight="1" x14ac:dyDescent="0.2"/>
    <row r="2618" ht="26.25" customHeight="1" x14ac:dyDescent="0.2"/>
    <row r="2619" ht="26.25" customHeight="1" x14ac:dyDescent="0.2"/>
    <row r="2620" ht="26.25" customHeight="1" x14ac:dyDescent="0.2"/>
    <row r="2621" ht="26.25" customHeight="1" x14ac:dyDescent="0.2"/>
    <row r="2622" ht="26.25" customHeight="1" x14ac:dyDescent="0.2"/>
    <row r="2623" ht="26.25" customHeight="1" x14ac:dyDescent="0.2"/>
    <row r="2624" ht="26.25" customHeight="1" x14ac:dyDescent="0.2"/>
    <row r="2625" ht="26.25" customHeight="1" x14ac:dyDescent="0.2"/>
    <row r="2626" ht="26.25" customHeight="1" x14ac:dyDescent="0.2"/>
    <row r="2627" ht="26.25" customHeight="1" x14ac:dyDescent="0.2"/>
    <row r="2628" ht="26.25" customHeight="1" x14ac:dyDescent="0.2"/>
    <row r="2629" ht="26.25" customHeight="1" x14ac:dyDescent="0.2"/>
    <row r="2630" ht="26.25" customHeight="1" x14ac:dyDescent="0.2"/>
    <row r="2631" ht="26.25" customHeight="1" x14ac:dyDescent="0.2"/>
    <row r="2632" ht="26.25" customHeight="1" x14ac:dyDescent="0.2"/>
    <row r="2633" ht="26.25" customHeight="1" x14ac:dyDescent="0.2"/>
    <row r="2634" ht="26.25" customHeight="1" x14ac:dyDescent="0.2"/>
    <row r="2635" ht="26.25" customHeight="1" x14ac:dyDescent="0.2"/>
    <row r="2636" ht="26.25" customHeight="1" x14ac:dyDescent="0.2"/>
    <row r="2637" ht="26.25" customHeight="1" x14ac:dyDescent="0.2"/>
    <row r="2638" ht="26.25" customHeight="1" x14ac:dyDescent="0.2"/>
    <row r="2639" ht="26.25" customHeight="1" x14ac:dyDescent="0.2"/>
    <row r="2640" ht="26.25" customHeight="1" x14ac:dyDescent="0.2"/>
    <row r="2641" ht="26.25" customHeight="1" x14ac:dyDescent="0.2"/>
    <row r="2642" ht="26.25" customHeight="1" x14ac:dyDescent="0.2"/>
    <row r="2643" ht="26.25" customHeight="1" x14ac:dyDescent="0.2"/>
    <row r="2644" ht="26.25" customHeight="1" x14ac:dyDescent="0.2"/>
    <row r="2645" ht="26.25" customHeight="1" x14ac:dyDescent="0.2"/>
    <row r="2646" ht="26.25" customHeight="1" x14ac:dyDescent="0.2"/>
    <row r="2647" ht="26.25" customHeight="1" x14ac:dyDescent="0.2"/>
    <row r="2648" ht="26.25" customHeight="1" x14ac:dyDescent="0.2"/>
    <row r="2649" ht="26.25" customHeight="1" x14ac:dyDescent="0.2"/>
    <row r="2650" ht="26.25" customHeight="1" x14ac:dyDescent="0.2"/>
    <row r="2651" ht="26.25" customHeight="1" x14ac:dyDescent="0.2"/>
    <row r="2652" ht="26.25" customHeight="1" x14ac:dyDescent="0.2"/>
    <row r="2653" ht="26.25" customHeight="1" x14ac:dyDescent="0.2"/>
    <row r="2654" ht="26.25" customHeight="1" x14ac:dyDescent="0.2"/>
    <row r="2655" ht="26.25" customHeight="1" x14ac:dyDescent="0.2"/>
    <row r="2656" ht="26.25" customHeight="1" x14ac:dyDescent="0.2"/>
    <row r="2657" ht="26.25" customHeight="1" x14ac:dyDescent="0.2"/>
    <row r="2658" ht="26.25" customHeight="1" x14ac:dyDescent="0.2"/>
    <row r="2659" ht="26.25" customHeight="1" x14ac:dyDescent="0.2"/>
    <row r="2660" ht="26.25" customHeight="1" x14ac:dyDescent="0.2"/>
    <row r="2661" ht="26.25" customHeight="1" x14ac:dyDescent="0.2"/>
    <row r="2662" ht="26.25" customHeight="1" x14ac:dyDescent="0.2"/>
    <row r="2663" ht="26.25" customHeight="1" x14ac:dyDescent="0.2"/>
    <row r="2664" ht="26.25" customHeight="1" x14ac:dyDescent="0.2"/>
    <row r="2665" ht="26.25" customHeight="1" x14ac:dyDescent="0.2"/>
    <row r="2666" ht="26.25" customHeight="1" x14ac:dyDescent="0.2"/>
    <row r="2667" ht="26.25" customHeight="1" x14ac:dyDescent="0.2"/>
    <row r="2668" ht="26.25" customHeight="1" x14ac:dyDescent="0.2"/>
    <row r="2669" ht="26.25" customHeight="1" x14ac:dyDescent="0.2"/>
    <row r="2670" ht="26.25" customHeight="1" x14ac:dyDescent="0.2"/>
    <row r="2671" ht="26.25" customHeight="1" x14ac:dyDescent="0.2"/>
    <row r="2672" ht="26.25" customHeight="1" x14ac:dyDescent="0.2"/>
    <row r="2673" ht="26.25" customHeight="1" x14ac:dyDescent="0.2"/>
    <row r="2674" ht="26.25" customHeight="1" x14ac:dyDescent="0.2"/>
    <row r="2675" ht="26.25" customHeight="1" x14ac:dyDescent="0.2"/>
    <row r="2676" ht="26.25" customHeight="1" x14ac:dyDescent="0.2"/>
    <row r="2677" ht="26.25" customHeight="1" x14ac:dyDescent="0.2"/>
    <row r="2678" ht="26.25" customHeight="1" x14ac:dyDescent="0.2"/>
    <row r="2679" ht="26.25" customHeight="1" x14ac:dyDescent="0.2"/>
    <row r="2680" ht="26.25" customHeight="1" x14ac:dyDescent="0.2"/>
    <row r="2681" ht="26.25" customHeight="1" x14ac:dyDescent="0.2"/>
    <row r="2682" ht="26.25" customHeight="1" x14ac:dyDescent="0.2"/>
    <row r="2683" ht="26.25" customHeight="1" x14ac:dyDescent="0.2"/>
    <row r="2684" ht="26.25" customHeight="1" x14ac:dyDescent="0.2"/>
    <row r="2685" ht="26.25" customHeight="1" x14ac:dyDescent="0.2"/>
    <row r="2686" ht="26.25" customHeight="1" x14ac:dyDescent="0.2"/>
    <row r="2687" ht="26.25" customHeight="1" x14ac:dyDescent="0.2"/>
    <row r="2688" ht="26.25" customHeight="1" x14ac:dyDescent="0.2"/>
    <row r="2689" ht="26.25" customHeight="1" x14ac:dyDescent="0.2"/>
    <row r="2690" ht="26.25" customHeight="1" x14ac:dyDescent="0.2"/>
    <row r="2691" ht="26.25" customHeight="1" x14ac:dyDescent="0.2"/>
    <row r="2692" ht="26.25" customHeight="1" x14ac:dyDescent="0.2"/>
    <row r="2693" ht="26.25" customHeight="1" x14ac:dyDescent="0.2"/>
    <row r="2694" ht="26.25" customHeight="1" x14ac:dyDescent="0.2"/>
    <row r="2695" ht="26.25" customHeight="1" x14ac:dyDescent="0.2"/>
    <row r="2696" ht="26.25" customHeight="1" x14ac:dyDescent="0.2"/>
    <row r="2697" ht="26.25" customHeight="1" x14ac:dyDescent="0.2"/>
    <row r="2698" ht="26.25" customHeight="1" x14ac:dyDescent="0.2"/>
    <row r="2699" ht="26.25" customHeight="1" x14ac:dyDescent="0.2"/>
    <row r="2700" ht="26.25" customHeight="1" x14ac:dyDescent="0.2"/>
    <row r="2701" ht="26.25" customHeight="1" x14ac:dyDescent="0.2"/>
    <row r="2702" ht="26.25" customHeight="1" x14ac:dyDescent="0.2"/>
    <row r="2703" ht="26.25" customHeight="1" x14ac:dyDescent="0.2"/>
    <row r="2704" ht="26.25" customHeight="1" x14ac:dyDescent="0.2"/>
    <row r="2705" ht="26.25" customHeight="1" x14ac:dyDescent="0.2"/>
    <row r="2706" ht="26.25" customHeight="1" x14ac:dyDescent="0.2"/>
    <row r="2707" ht="26.25" customHeight="1" x14ac:dyDescent="0.2"/>
    <row r="2708" ht="26.25" customHeight="1" x14ac:dyDescent="0.2"/>
    <row r="2709" ht="26.25" customHeight="1" x14ac:dyDescent="0.2"/>
    <row r="2710" ht="26.25" customHeight="1" x14ac:dyDescent="0.2"/>
    <row r="2711" ht="26.25" customHeight="1" x14ac:dyDescent="0.2"/>
    <row r="2712" ht="26.25" customHeight="1" x14ac:dyDescent="0.2"/>
    <row r="2713" ht="26.25" customHeight="1" x14ac:dyDescent="0.2"/>
    <row r="2714" ht="26.25" customHeight="1" x14ac:dyDescent="0.2"/>
    <row r="2715" ht="26.25" customHeight="1" x14ac:dyDescent="0.2"/>
    <row r="2716" ht="26.25" customHeight="1" x14ac:dyDescent="0.2"/>
    <row r="2717" ht="26.25" customHeight="1" x14ac:dyDescent="0.2"/>
    <row r="2718" ht="26.25" customHeight="1" x14ac:dyDescent="0.2"/>
    <row r="2719" ht="26.25" customHeight="1" x14ac:dyDescent="0.2"/>
    <row r="2720" ht="26.25" customHeight="1" x14ac:dyDescent="0.2"/>
    <row r="2721" ht="26.25" customHeight="1" x14ac:dyDescent="0.2"/>
    <row r="2722" ht="26.25" customHeight="1" x14ac:dyDescent="0.2"/>
    <row r="2723" ht="26.25" customHeight="1" x14ac:dyDescent="0.2"/>
    <row r="2724" ht="26.25" customHeight="1" x14ac:dyDescent="0.2"/>
    <row r="2725" ht="26.25" customHeight="1" x14ac:dyDescent="0.2"/>
    <row r="2726" ht="26.25" customHeight="1" x14ac:dyDescent="0.2"/>
    <row r="2727" ht="26.25" customHeight="1" x14ac:dyDescent="0.2"/>
    <row r="2728" ht="26.25" customHeight="1" x14ac:dyDescent="0.2"/>
    <row r="2729" ht="26.25" customHeight="1" x14ac:dyDescent="0.2"/>
    <row r="2730" ht="26.25" customHeight="1" x14ac:dyDescent="0.2"/>
    <row r="2731" ht="26.25" customHeight="1" x14ac:dyDescent="0.2"/>
    <row r="2732" ht="26.25" customHeight="1" x14ac:dyDescent="0.2"/>
    <row r="2733" ht="26.25" customHeight="1" x14ac:dyDescent="0.2"/>
    <row r="2734" ht="26.25" customHeight="1" x14ac:dyDescent="0.2"/>
    <row r="2735" ht="26.25" customHeight="1" x14ac:dyDescent="0.2"/>
    <row r="2736" ht="26.25" customHeight="1" x14ac:dyDescent="0.2"/>
    <row r="2737" ht="26.25" customHeight="1" x14ac:dyDescent="0.2"/>
    <row r="2738" ht="26.25" customHeight="1" x14ac:dyDescent="0.2"/>
    <row r="2739" ht="26.25" customHeight="1" x14ac:dyDescent="0.2"/>
    <row r="2740" ht="26.25" customHeight="1" x14ac:dyDescent="0.2"/>
    <row r="2741" ht="26.25" customHeight="1" x14ac:dyDescent="0.2"/>
    <row r="2742" ht="26.25" customHeight="1" x14ac:dyDescent="0.2"/>
    <row r="2743" ht="26.25" customHeight="1" x14ac:dyDescent="0.2"/>
    <row r="2744" ht="26.25" customHeight="1" x14ac:dyDescent="0.2"/>
    <row r="2745" ht="26.25" customHeight="1" x14ac:dyDescent="0.2"/>
    <row r="2746" ht="26.25" customHeight="1" x14ac:dyDescent="0.2"/>
    <row r="2747" ht="26.25" customHeight="1" x14ac:dyDescent="0.2"/>
    <row r="2748" ht="26.25" customHeight="1" x14ac:dyDescent="0.2"/>
    <row r="2749" ht="26.25" customHeight="1" x14ac:dyDescent="0.2"/>
    <row r="2750" ht="26.25" customHeight="1" x14ac:dyDescent="0.2"/>
    <row r="2751" ht="26.25" customHeight="1" x14ac:dyDescent="0.2"/>
    <row r="2752" ht="26.25" customHeight="1" x14ac:dyDescent="0.2"/>
    <row r="2753" ht="26.25" customHeight="1" x14ac:dyDescent="0.2"/>
    <row r="2754" ht="26.25" customHeight="1" x14ac:dyDescent="0.2"/>
    <row r="2755" ht="26.25" customHeight="1" x14ac:dyDescent="0.2"/>
    <row r="2756" ht="26.25" customHeight="1" x14ac:dyDescent="0.2"/>
    <row r="2757" ht="26.25" customHeight="1" x14ac:dyDescent="0.2"/>
    <row r="2758" ht="26.25" customHeight="1" x14ac:dyDescent="0.2"/>
    <row r="2759" ht="26.25" customHeight="1" x14ac:dyDescent="0.2"/>
    <row r="2760" ht="26.25" customHeight="1" x14ac:dyDescent="0.2"/>
    <row r="2761" ht="26.25" customHeight="1" x14ac:dyDescent="0.2"/>
    <row r="2762" ht="26.25" customHeight="1" x14ac:dyDescent="0.2"/>
    <row r="2763" ht="26.25" customHeight="1" x14ac:dyDescent="0.2"/>
    <row r="2764" ht="26.25" customHeight="1" x14ac:dyDescent="0.2"/>
    <row r="2765" ht="26.25" customHeight="1" x14ac:dyDescent="0.2"/>
    <row r="2766" ht="26.25" customHeight="1" x14ac:dyDescent="0.2"/>
    <row r="2767" ht="26.25" customHeight="1" x14ac:dyDescent="0.2"/>
    <row r="2768" ht="26.25" customHeight="1" x14ac:dyDescent="0.2"/>
    <row r="2769" ht="26.25" customHeight="1" x14ac:dyDescent="0.2"/>
    <row r="2770" ht="26.25" customHeight="1" x14ac:dyDescent="0.2"/>
    <row r="2771" ht="26.25" customHeight="1" x14ac:dyDescent="0.2"/>
    <row r="2772" ht="26.25" customHeight="1" x14ac:dyDescent="0.2"/>
    <row r="2773" ht="26.25" customHeight="1" x14ac:dyDescent="0.2"/>
    <row r="2774" ht="26.25" customHeight="1" x14ac:dyDescent="0.2"/>
    <row r="2775" ht="26.25" customHeight="1" x14ac:dyDescent="0.2"/>
    <row r="2776" ht="26.25" customHeight="1" x14ac:dyDescent="0.2"/>
    <row r="2777" ht="26.25" customHeight="1" x14ac:dyDescent="0.2"/>
    <row r="2778" ht="26.25" customHeight="1" x14ac:dyDescent="0.2"/>
    <row r="2779" ht="26.25" customHeight="1" x14ac:dyDescent="0.2"/>
    <row r="2780" ht="26.25" customHeight="1" x14ac:dyDescent="0.2"/>
    <row r="2781" ht="26.25" customHeight="1" x14ac:dyDescent="0.2"/>
    <row r="2782" ht="26.25" customHeight="1" x14ac:dyDescent="0.2"/>
    <row r="2783" ht="26.25" customHeight="1" x14ac:dyDescent="0.2"/>
    <row r="2784" ht="26.25" customHeight="1" x14ac:dyDescent="0.2"/>
    <row r="2785" ht="26.25" customHeight="1" x14ac:dyDescent="0.2"/>
    <row r="2786" ht="26.25" customHeight="1" x14ac:dyDescent="0.2"/>
    <row r="2787" ht="26.25" customHeight="1" x14ac:dyDescent="0.2"/>
    <row r="2788" ht="26.25" customHeight="1" x14ac:dyDescent="0.2"/>
    <row r="2789" ht="26.25" customHeight="1" x14ac:dyDescent="0.2"/>
    <row r="2790" ht="26.25" customHeight="1" x14ac:dyDescent="0.2"/>
    <row r="2791" ht="26.25" customHeight="1" x14ac:dyDescent="0.2"/>
    <row r="2792" ht="26.25" customHeight="1" x14ac:dyDescent="0.2"/>
    <row r="2793" ht="26.25" customHeight="1" x14ac:dyDescent="0.2"/>
    <row r="2794" ht="26.25" customHeight="1" x14ac:dyDescent="0.2"/>
    <row r="2795" ht="26.25" customHeight="1" x14ac:dyDescent="0.2"/>
    <row r="2796" ht="26.25" customHeight="1" x14ac:dyDescent="0.2"/>
    <row r="2797" ht="26.25" customHeight="1" x14ac:dyDescent="0.2"/>
    <row r="2798" ht="26.25" customHeight="1" x14ac:dyDescent="0.2"/>
    <row r="2799" ht="26.25" customHeight="1" x14ac:dyDescent="0.2"/>
    <row r="2800" ht="26.25" customHeight="1" x14ac:dyDescent="0.2"/>
    <row r="2801" ht="26.25" customHeight="1" x14ac:dyDescent="0.2"/>
    <row r="2802" ht="26.25" customHeight="1" x14ac:dyDescent="0.2"/>
    <row r="2803" ht="26.25" customHeight="1" x14ac:dyDescent="0.2"/>
    <row r="2804" ht="26.25" customHeight="1" x14ac:dyDescent="0.2"/>
    <row r="2805" ht="26.25" customHeight="1" x14ac:dyDescent="0.2"/>
    <row r="2806" ht="26.25" customHeight="1" x14ac:dyDescent="0.2"/>
    <row r="2807" ht="26.25" customHeight="1" x14ac:dyDescent="0.2"/>
    <row r="2808" ht="26.25" customHeight="1" x14ac:dyDescent="0.2"/>
    <row r="2809" ht="26.25" customHeight="1" x14ac:dyDescent="0.2"/>
    <row r="2810" ht="26.25" customHeight="1" x14ac:dyDescent="0.2"/>
    <row r="2811" ht="26.25" customHeight="1" x14ac:dyDescent="0.2"/>
    <row r="2812" ht="26.25" customHeight="1" x14ac:dyDescent="0.2"/>
    <row r="2813" ht="26.25" customHeight="1" x14ac:dyDescent="0.2"/>
    <row r="2814" ht="26.25" customHeight="1" x14ac:dyDescent="0.2"/>
    <row r="2815" ht="26.25" customHeight="1" x14ac:dyDescent="0.2"/>
    <row r="2816" ht="26.25" customHeight="1" x14ac:dyDescent="0.2"/>
    <row r="2817" ht="26.25" customHeight="1" x14ac:dyDescent="0.2"/>
    <row r="2818" ht="26.25" customHeight="1" x14ac:dyDescent="0.2"/>
    <row r="2819" ht="26.25" customHeight="1" x14ac:dyDescent="0.2"/>
    <row r="2820" ht="26.25" customHeight="1" x14ac:dyDescent="0.2"/>
    <row r="2821" ht="26.25" customHeight="1" x14ac:dyDescent="0.2"/>
    <row r="2822" ht="26.25" customHeight="1" x14ac:dyDescent="0.2"/>
    <row r="2823" ht="26.25" customHeight="1" x14ac:dyDescent="0.2"/>
    <row r="2824" ht="26.25" customHeight="1" x14ac:dyDescent="0.2"/>
    <row r="2825" ht="26.25" customHeight="1" x14ac:dyDescent="0.2"/>
    <row r="2826" ht="26.25" customHeight="1" x14ac:dyDescent="0.2"/>
    <row r="2827" ht="26.25" customHeight="1" x14ac:dyDescent="0.2"/>
    <row r="2828" ht="26.25" customHeight="1" x14ac:dyDescent="0.2"/>
    <row r="2829" ht="26.25" customHeight="1" x14ac:dyDescent="0.2"/>
    <row r="2830" ht="26.25" customHeight="1" x14ac:dyDescent="0.2"/>
    <row r="2831" ht="26.25" customHeight="1" x14ac:dyDescent="0.2"/>
    <row r="2832" ht="26.25" customHeight="1" x14ac:dyDescent="0.2"/>
    <row r="2833" ht="26.25" customHeight="1" x14ac:dyDescent="0.2"/>
    <row r="2834" ht="26.25" customHeight="1" x14ac:dyDescent="0.2"/>
    <row r="2835" ht="26.25" customHeight="1" x14ac:dyDescent="0.2"/>
    <row r="2836" ht="26.25" customHeight="1" x14ac:dyDescent="0.2"/>
    <row r="2837" ht="26.25" customHeight="1" x14ac:dyDescent="0.2"/>
    <row r="2838" ht="26.25" customHeight="1" x14ac:dyDescent="0.2"/>
    <row r="2839" ht="26.25" customHeight="1" x14ac:dyDescent="0.2"/>
    <row r="2840" ht="26.25" customHeight="1" x14ac:dyDescent="0.2"/>
    <row r="2841" ht="26.25" customHeight="1" x14ac:dyDescent="0.2"/>
    <row r="2842" ht="26.25" customHeight="1" x14ac:dyDescent="0.2"/>
    <row r="2843" ht="26.25" customHeight="1" x14ac:dyDescent="0.2"/>
    <row r="2844" ht="26.25" customHeight="1" x14ac:dyDescent="0.2"/>
    <row r="2845" ht="26.25" customHeight="1" x14ac:dyDescent="0.2"/>
    <row r="2846" ht="26.25" customHeight="1" x14ac:dyDescent="0.2"/>
    <row r="2847" ht="26.25" customHeight="1" x14ac:dyDescent="0.2"/>
    <row r="2848" ht="26.25" customHeight="1" x14ac:dyDescent="0.2"/>
    <row r="2849" ht="26.25" customHeight="1" x14ac:dyDescent="0.2"/>
    <row r="2850" ht="26.25" customHeight="1" x14ac:dyDescent="0.2"/>
    <row r="2851" ht="26.25" customHeight="1" x14ac:dyDescent="0.2"/>
    <row r="2852" ht="26.25" customHeight="1" x14ac:dyDescent="0.2"/>
    <row r="2853" ht="26.25" customHeight="1" x14ac:dyDescent="0.2"/>
    <row r="2854" ht="26.25" customHeight="1" x14ac:dyDescent="0.2"/>
    <row r="2855" ht="26.25" customHeight="1" x14ac:dyDescent="0.2"/>
    <row r="2856" ht="26.25" customHeight="1" x14ac:dyDescent="0.2"/>
    <row r="2857" ht="26.25" customHeight="1" x14ac:dyDescent="0.2"/>
    <row r="2858" ht="26.25" customHeight="1" x14ac:dyDescent="0.2"/>
    <row r="2859" ht="26.25" customHeight="1" x14ac:dyDescent="0.2"/>
    <row r="2860" ht="26.25" customHeight="1" x14ac:dyDescent="0.2"/>
    <row r="2861" ht="26.25" customHeight="1" x14ac:dyDescent="0.2"/>
    <row r="2862" ht="26.25" customHeight="1" x14ac:dyDescent="0.2"/>
    <row r="2863" ht="26.25" customHeight="1" x14ac:dyDescent="0.2"/>
    <row r="2864" ht="26.25" customHeight="1" x14ac:dyDescent="0.2"/>
    <row r="2865" ht="26.25" customHeight="1" x14ac:dyDescent="0.2"/>
    <row r="2866" ht="26.25" customHeight="1" x14ac:dyDescent="0.2"/>
    <row r="2867" ht="26.25" customHeight="1" x14ac:dyDescent="0.2"/>
    <row r="2868" ht="26.25" customHeight="1" x14ac:dyDescent="0.2"/>
    <row r="2869" ht="26.25" customHeight="1" x14ac:dyDescent="0.2"/>
    <row r="2870" ht="26.25" customHeight="1" x14ac:dyDescent="0.2"/>
    <row r="2871" ht="26.25" customHeight="1" x14ac:dyDescent="0.2"/>
    <row r="2872" ht="26.25" customHeight="1" x14ac:dyDescent="0.2"/>
    <row r="2873" ht="26.25" customHeight="1" x14ac:dyDescent="0.2"/>
    <row r="2874" ht="26.25" customHeight="1" x14ac:dyDescent="0.2"/>
    <row r="2875" ht="26.25" customHeight="1" x14ac:dyDescent="0.2"/>
    <row r="2876" ht="26.25" customHeight="1" x14ac:dyDescent="0.2"/>
    <row r="2877" ht="26.25" customHeight="1" x14ac:dyDescent="0.2"/>
    <row r="2878" ht="26.25" customHeight="1" x14ac:dyDescent="0.2"/>
    <row r="2879" ht="26.25" customHeight="1" x14ac:dyDescent="0.2"/>
    <row r="2880" ht="26.25" customHeight="1" x14ac:dyDescent="0.2"/>
    <row r="2881" ht="26.25" customHeight="1" x14ac:dyDescent="0.2"/>
    <row r="2882" ht="26.25" customHeight="1" x14ac:dyDescent="0.2"/>
    <row r="2883" ht="26.25" customHeight="1" x14ac:dyDescent="0.2"/>
    <row r="2884" ht="26.25" customHeight="1" x14ac:dyDescent="0.2"/>
    <row r="2885" ht="26.25" customHeight="1" x14ac:dyDescent="0.2"/>
    <row r="2886" ht="26.25" customHeight="1" x14ac:dyDescent="0.2"/>
    <row r="2887" ht="26.25" customHeight="1" x14ac:dyDescent="0.2"/>
    <row r="2888" ht="26.25" customHeight="1" x14ac:dyDescent="0.2"/>
    <row r="2889" ht="26.25" customHeight="1" x14ac:dyDescent="0.2"/>
    <row r="2890" ht="26.25" customHeight="1" x14ac:dyDescent="0.2"/>
    <row r="2891" ht="26.25" customHeight="1" x14ac:dyDescent="0.2"/>
    <row r="2892" ht="26.25" customHeight="1" x14ac:dyDescent="0.2"/>
    <row r="2893" ht="26.25" customHeight="1" x14ac:dyDescent="0.2"/>
    <row r="2894" ht="26.25" customHeight="1" x14ac:dyDescent="0.2"/>
    <row r="2895" ht="26.25" customHeight="1" x14ac:dyDescent="0.2"/>
    <row r="2896" ht="26.25" customHeight="1" x14ac:dyDescent="0.2"/>
    <row r="2897" ht="26.25" customHeight="1" x14ac:dyDescent="0.2"/>
    <row r="2898" ht="26.25" customHeight="1" x14ac:dyDescent="0.2"/>
    <row r="2899" ht="26.25" customHeight="1" x14ac:dyDescent="0.2"/>
    <row r="2900" ht="26.25" customHeight="1" x14ac:dyDescent="0.2"/>
    <row r="2901" ht="26.25" customHeight="1" x14ac:dyDescent="0.2"/>
    <row r="2902" ht="26.25" customHeight="1" x14ac:dyDescent="0.2"/>
    <row r="2903" ht="26.25" customHeight="1" x14ac:dyDescent="0.2"/>
    <row r="2904" ht="26.25" customHeight="1" x14ac:dyDescent="0.2"/>
    <row r="2905" ht="26.25" customHeight="1" x14ac:dyDescent="0.2"/>
    <row r="2906" ht="26.25" customHeight="1" x14ac:dyDescent="0.2"/>
    <row r="2907" ht="26.25" customHeight="1" x14ac:dyDescent="0.2"/>
    <row r="2908" ht="26.25" customHeight="1" x14ac:dyDescent="0.2"/>
    <row r="2909" ht="26.25" customHeight="1" x14ac:dyDescent="0.2"/>
    <row r="2910" ht="26.25" customHeight="1" x14ac:dyDescent="0.2"/>
    <row r="2911" ht="26.25" customHeight="1" x14ac:dyDescent="0.2"/>
    <row r="2912" ht="26.25" customHeight="1" x14ac:dyDescent="0.2"/>
    <row r="2913" ht="26.25" customHeight="1" x14ac:dyDescent="0.2"/>
    <row r="2914" ht="26.25" customHeight="1" x14ac:dyDescent="0.2"/>
    <row r="2915" ht="26.25" customHeight="1" x14ac:dyDescent="0.2"/>
    <row r="2916" ht="26.25" customHeight="1" x14ac:dyDescent="0.2"/>
    <row r="2917" ht="26.25" customHeight="1" x14ac:dyDescent="0.2"/>
    <row r="2918" ht="26.25" customHeight="1" x14ac:dyDescent="0.2"/>
    <row r="2919" ht="26.25" customHeight="1" x14ac:dyDescent="0.2"/>
    <row r="2920" ht="26.25" customHeight="1" x14ac:dyDescent="0.2"/>
    <row r="2921" ht="26.25" customHeight="1" x14ac:dyDescent="0.2"/>
    <row r="2922" ht="26.25" customHeight="1" x14ac:dyDescent="0.2"/>
    <row r="2923" ht="26.25" customHeight="1" x14ac:dyDescent="0.2"/>
    <row r="2924" ht="26.25" customHeight="1" x14ac:dyDescent="0.2"/>
    <row r="2925" ht="26.25" customHeight="1" x14ac:dyDescent="0.2"/>
    <row r="2926" ht="26.25" customHeight="1" x14ac:dyDescent="0.2"/>
    <row r="2927" ht="26.25" customHeight="1" x14ac:dyDescent="0.2"/>
    <row r="2928" ht="26.25" customHeight="1" x14ac:dyDescent="0.2"/>
    <row r="2929" ht="26.25" customHeight="1" x14ac:dyDescent="0.2"/>
    <row r="2930" ht="26.25" customHeight="1" x14ac:dyDescent="0.2"/>
    <row r="2931" ht="26.25" customHeight="1" x14ac:dyDescent="0.2"/>
    <row r="2932" ht="26.25" customHeight="1" x14ac:dyDescent="0.2"/>
    <row r="2933" ht="26.25" customHeight="1" x14ac:dyDescent="0.2"/>
    <row r="2934" ht="26.25" customHeight="1" x14ac:dyDescent="0.2"/>
    <row r="2935" ht="26.25" customHeight="1" x14ac:dyDescent="0.2"/>
    <row r="2936" ht="26.25" customHeight="1" x14ac:dyDescent="0.2"/>
    <row r="2937" ht="26.25" customHeight="1" x14ac:dyDescent="0.2"/>
    <row r="2938" ht="26.25" customHeight="1" x14ac:dyDescent="0.2"/>
    <row r="2939" ht="26.25" customHeight="1" x14ac:dyDescent="0.2"/>
    <row r="2940" ht="26.25" customHeight="1" x14ac:dyDescent="0.2"/>
    <row r="2941" ht="26.25" customHeight="1" x14ac:dyDescent="0.2"/>
    <row r="2942" ht="26.25" customHeight="1" x14ac:dyDescent="0.2"/>
    <row r="2943" ht="26.25" customHeight="1" x14ac:dyDescent="0.2"/>
    <row r="2944" ht="26.25" customHeight="1" x14ac:dyDescent="0.2"/>
    <row r="2945" ht="26.25" customHeight="1" x14ac:dyDescent="0.2"/>
    <row r="2946" ht="26.25" customHeight="1" x14ac:dyDescent="0.2"/>
    <row r="2947" ht="26.25" customHeight="1" x14ac:dyDescent="0.2"/>
    <row r="2948" ht="26.25" customHeight="1" x14ac:dyDescent="0.2"/>
    <row r="2949" ht="26.25" customHeight="1" x14ac:dyDescent="0.2"/>
    <row r="2950" ht="26.25" customHeight="1" x14ac:dyDescent="0.2"/>
    <row r="2951" ht="26.25" customHeight="1" x14ac:dyDescent="0.2"/>
    <row r="2952" ht="26.25" customHeight="1" x14ac:dyDescent="0.2"/>
    <row r="2953" ht="26.25" customHeight="1" x14ac:dyDescent="0.2"/>
    <row r="2954" ht="26.25" customHeight="1" x14ac:dyDescent="0.2"/>
    <row r="2955" ht="26.25" customHeight="1" x14ac:dyDescent="0.2"/>
    <row r="2956" ht="26.25" customHeight="1" x14ac:dyDescent="0.2"/>
    <row r="2957" ht="26.25" customHeight="1" x14ac:dyDescent="0.2"/>
    <row r="2958" ht="26.25" customHeight="1" x14ac:dyDescent="0.2"/>
    <row r="2959" ht="26.25" customHeight="1" x14ac:dyDescent="0.2"/>
    <row r="2960" ht="26.25" customHeight="1" x14ac:dyDescent="0.2"/>
    <row r="2961" ht="26.25" customHeight="1" x14ac:dyDescent="0.2"/>
    <row r="2962" ht="26.25" customHeight="1" x14ac:dyDescent="0.2"/>
    <row r="2963" ht="26.25" customHeight="1" x14ac:dyDescent="0.2"/>
    <row r="2964" ht="26.25" customHeight="1" x14ac:dyDescent="0.2"/>
    <row r="2965" ht="26.25" customHeight="1" x14ac:dyDescent="0.2"/>
    <row r="2966" ht="26.25" customHeight="1" x14ac:dyDescent="0.2"/>
    <row r="2967" ht="26.25" customHeight="1" x14ac:dyDescent="0.2"/>
    <row r="2968" ht="26.25" customHeight="1" x14ac:dyDescent="0.2"/>
    <row r="2969" ht="26.25" customHeight="1" x14ac:dyDescent="0.2"/>
    <row r="2970" ht="26.25" customHeight="1" x14ac:dyDescent="0.2"/>
    <row r="2971" ht="26.25" customHeight="1" x14ac:dyDescent="0.2"/>
    <row r="2972" ht="26.25" customHeight="1" x14ac:dyDescent="0.2"/>
    <row r="2973" ht="26.25" customHeight="1" x14ac:dyDescent="0.2"/>
    <row r="2974" ht="26.25" customHeight="1" x14ac:dyDescent="0.2"/>
    <row r="2975" ht="26.25" customHeight="1" x14ac:dyDescent="0.2"/>
    <row r="2976" ht="26.25" customHeight="1" x14ac:dyDescent="0.2"/>
    <row r="2977" ht="26.25" customHeight="1" x14ac:dyDescent="0.2"/>
    <row r="2978" ht="26.25" customHeight="1" x14ac:dyDescent="0.2"/>
    <row r="2979" ht="26.25" customHeight="1" x14ac:dyDescent="0.2"/>
    <row r="2980" ht="26.25" customHeight="1" x14ac:dyDescent="0.2"/>
    <row r="2981" ht="26.25" customHeight="1" x14ac:dyDescent="0.2"/>
    <row r="2982" ht="26.25" customHeight="1" x14ac:dyDescent="0.2"/>
    <row r="2983" ht="26.25" customHeight="1" x14ac:dyDescent="0.2"/>
    <row r="2984" ht="26.25" customHeight="1" x14ac:dyDescent="0.2"/>
    <row r="2985" ht="26.25" customHeight="1" x14ac:dyDescent="0.2"/>
    <row r="2986" ht="26.25" customHeight="1" x14ac:dyDescent="0.2"/>
    <row r="2987" ht="26.25" customHeight="1" x14ac:dyDescent="0.2"/>
    <row r="2988" ht="26.25" customHeight="1" x14ac:dyDescent="0.2"/>
    <row r="2989" ht="26.25" customHeight="1" x14ac:dyDescent="0.2"/>
    <row r="2990" ht="26.25" customHeight="1" x14ac:dyDescent="0.2"/>
    <row r="2991" ht="26.25" customHeight="1" x14ac:dyDescent="0.2"/>
    <row r="2992" ht="26.25" customHeight="1" x14ac:dyDescent="0.2"/>
    <row r="2993" ht="26.25" customHeight="1" x14ac:dyDescent="0.2"/>
    <row r="2994" ht="26.25" customHeight="1" x14ac:dyDescent="0.2"/>
    <row r="2995" ht="26.25" customHeight="1" x14ac:dyDescent="0.2"/>
    <row r="2996" ht="26.25" customHeight="1" x14ac:dyDescent="0.2"/>
    <row r="2997" ht="26.25" customHeight="1" x14ac:dyDescent="0.2"/>
    <row r="2998" ht="26.25" customHeight="1" x14ac:dyDescent="0.2"/>
    <row r="2999" ht="26.25" customHeight="1" x14ac:dyDescent="0.2"/>
    <row r="3000" ht="26.25" customHeight="1" x14ac:dyDescent="0.2"/>
    <row r="3001" ht="26.25" customHeight="1" x14ac:dyDescent="0.2"/>
    <row r="3002" ht="26.25" customHeight="1" x14ac:dyDescent="0.2"/>
    <row r="3003" ht="26.25" customHeight="1" x14ac:dyDescent="0.2"/>
    <row r="3004" ht="26.25" customHeight="1" x14ac:dyDescent="0.2"/>
    <row r="3005" ht="26.25" customHeight="1" x14ac:dyDescent="0.2"/>
    <row r="3006" ht="26.25" customHeight="1" x14ac:dyDescent="0.2"/>
    <row r="3007" ht="26.25" customHeight="1" x14ac:dyDescent="0.2"/>
    <row r="3008" ht="26.25" customHeight="1" x14ac:dyDescent="0.2"/>
    <row r="3009" ht="26.25" customHeight="1" x14ac:dyDescent="0.2"/>
    <row r="3010" ht="26.25" customHeight="1" x14ac:dyDescent="0.2"/>
    <row r="3011" ht="26.25" customHeight="1" x14ac:dyDescent="0.2"/>
    <row r="3012" ht="26.25" customHeight="1" x14ac:dyDescent="0.2"/>
    <row r="3013" ht="26.25" customHeight="1" x14ac:dyDescent="0.2"/>
    <row r="3014" ht="26.25" customHeight="1" x14ac:dyDescent="0.2"/>
    <row r="3015" ht="26.25" customHeight="1" x14ac:dyDescent="0.2"/>
    <row r="3016" ht="26.25" customHeight="1" x14ac:dyDescent="0.2"/>
    <row r="3017" ht="26.25" customHeight="1" x14ac:dyDescent="0.2"/>
    <row r="3018" ht="26.25" customHeight="1" x14ac:dyDescent="0.2"/>
    <row r="3019" ht="26.25" customHeight="1" x14ac:dyDescent="0.2"/>
    <row r="3020" ht="26.25" customHeight="1" x14ac:dyDescent="0.2"/>
    <row r="3021" ht="26.25" customHeight="1" x14ac:dyDescent="0.2"/>
    <row r="3022" ht="26.25" customHeight="1" x14ac:dyDescent="0.2"/>
    <row r="3023" ht="26.25" customHeight="1" x14ac:dyDescent="0.2"/>
    <row r="3024" ht="26.25" customHeight="1" x14ac:dyDescent="0.2"/>
    <row r="3025" ht="26.25" customHeight="1" x14ac:dyDescent="0.2"/>
    <row r="3026" ht="26.25" customHeight="1" x14ac:dyDescent="0.2"/>
    <row r="3027" ht="26.25" customHeight="1" x14ac:dyDescent="0.2"/>
    <row r="3028" ht="26.25" customHeight="1" x14ac:dyDescent="0.2"/>
    <row r="3029" ht="26.25" customHeight="1" x14ac:dyDescent="0.2"/>
    <row r="3030" ht="26.25" customHeight="1" x14ac:dyDescent="0.2"/>
    <row r="3031" ht="26.25" customHeight="1" x14ac:dyDescent="0.2"/>
    <row r="3032" ht="26.25" customHeight="1" x14ac:dyDescent="0.2"/>
    <row r="3033" ht="26.25" customHeight="1" x14ac:dyDescent="0.2"/>
    <row r="3034" ht="26.25" customHeight="1" x14ac:dyDescent="0.2"/>
    <row r="3035" ht="26.25" customHeight="1" x14ac:dyDescent="0.2"/>
    <row r="3036" ht="26.25" customHeight="1" x14ac:dyDescent="0.2"/>
    <row r="3037" ht="26.25" customHeight="1" x14ac:dyDescent="0.2"/>
    <row r="3038" ht="26.25" customHeight="1" x14ac:dyDescent="0.2"/>
    <row r="3039" ht="26.25" customHeight="1" x14ac:dyDescent="0.2"/>
    <row r="3040" ht="26.25" customHeight="1" x14ac:dyDescent="0.2"/>
    <row r="3041" ht="26.25" customHeight="1" x14ac:dyDescent="0.2"/>
    <row r="3042" ht="26.25" customHeight="1" x14ac:dyDescent="0.2"/>
    <row r="3043" ht="26.25" customHeight="1" x14ac:dyDescent="0.2"/>
    <row r="3044" ht="26.25" customHeight="1" x14ac:dyDescent="0.2"/>
    <row r="3045" ht="26.25" customHeight="1" x14ac:dyDescent="0.2"/>
    <row r="3046" ht="26.25" customHeight="1" x14ac:dyDescent="0.2"/>
    <row r="3047" ht="26.25" customHeight="1" x14ac:dyDescent="0.2"/>
    <row r="3048" ht="26.25" customHeight="1" x14ac:dyDescent="0.2"/>
    <row r="3049" ht="26.25" customHeight="1" x14ac:dyDescent="0.2"/>
    <row r="3050" ht="26.25" customHeight="1" x14ac:dyDescent="0.2"/>
    <row r="3051" ht="26.25" customHeight="1" x14ac:dyDescent="0.2"/>
    <row r="3052" ht="26.25" customHeight="1" x14ac:dyDescent="0.2"/>
    <row r="3053" ht="26.25" customHeight="1" x14ac:dyDescent="0.2"/>
    <row r="3054" ht="26.25" customHeight="1" x14ac:dyDescent="0.2"/>
    <row r="3055" ht="26.25" customHeight="1" x14ac:dyDescent="0.2"/>
    <row r="3056" ht="26.25" customHeight="1" x14ac:dyDescent="0.2"/>
    <row r="3057" ht="26.25" customHeight="1" x14ac:dyDescent="0.2"/>
    <row r="3058" ht="26.25" customHeight="1" x14ac:dyDescent="0.2"/>
    <row r="3059" ht="26.25" customHeight="1" x14ac:dyDescent="0.2"/>
    <row r="3060" ht="26.25" customHeight="1" x14ac:dyDescent="0.2"/>
    <row r="3061" ht="26.25" customHeight="1" x14ac:dyDescent="0.2"/>
    <row r="3062" ht="26.25" customHeight="1" x14ac:dyDescent="0.2"/>
    <row r="3063" ht="26.25" customHeight="1" x14ac:dyDescent="0.2"/>
    <row r="3064" ht="26.25" customHeight="1" x14ac:dyDescent="0.2"/>
    <row r="3065" ht="26.25" customHeight="1" x14ac:dyDescent="0.2"/>
    <row r="3066" ht="26.25" customHeight="1" x14ac:dyDescent="0.2"/>
    <row r="3067" ht="26.25" customHeight="1" x14ac:dyDescent="0.2"/>
    <row r="3068" ht="26.25" customHeight="1" x14ac:dyDescent="0.2"/>
    <row r="3069" ht="26.25" customHeight="1" x14ac:dyDescent="0.2"/>
    <row r="3070" ht="26.25" customHeight="1" x14ac:dyDescent="0.2"/>
    <row r="3071" ht="26.25" customHeight="1" x14ac:dyDescent="0.2"/>
    <row r="3072" ht="26.25" customHeight="1" x14ac:dyDescent="0.2"/>
    <row r="3073" ht="26.25" customHeight="1" x14ac:dyDescent="0.2"/>
    <row r="3074" ht="26.25" customHeight="1" x14ac:dyDescent="0.2"/>
    <row r="3075" ht="26.25" customHeight="1" x14ac:dyDescent="0.2"/>
    <row r="3076" ht="26.25" customHeight="1" x14ac:dyDescent="0.2"/>
    <row r="3077" ht="26.25" customHeight="1" x14ac:dyDescent="0.2"/>
    <row r="3078" ht="26.25" customHeight="1" x14ac:dyDescent="0.2"/>
    <row r="3079" ht="26.25" customHeight="1" x14ac:dyDescent="0.2"/>
    <row r="3080" ht="26.25" customHeight="1" x14ac:dyDescent="0.2"/>
    <row r="3081" ht="26.25" customHeight="1" x14ac:dyDescent="0.2"/>
    <row r="3082" ht="26.25" customHeight="1" x14ac:dyDescent="0.2"/>
    <row r="3083" ht="26.25" customHeight="1" x14ac:dyDescent="0.2"/>
    <row r="3084" ht="26.25" customHeight="1" x14ac:dyDescent="0.2"/>
    <row r="3085" ht="26.25" customHeight="1" x14ac:dyDescent="0.2"/>
    <row r="3086" ht="26.25" customHeight="1" x14ac:dyDescent="0.2"/>
    <row r="3087" ht="26.25" customHeight="1" x14ac:dyDescent="0.2"/>
    <row r="3088" ht="26.25" customHeight="1" x14ac:dyDescent="0.2"/>
    <row r="3089" ht="26.25" customHeight="1" x14ac:dyDescent="0.2"/>
    <row r="3090" ht="26.25" customHeight="1" x14ac:dyDescent="0.2"/>
    <row r="3091" ht="26.25" customHeight="1" x14ac:dyDescent="0.2"/>
    <row r="3092" ht="26.25" customHeight="1" x14ac:dyDescent="0.2"/>
    <row r="3093" ht="26.25" customHeight="1" x14ac:dyDescent="0.2"/>
    <row r="3094" ht="26.25" customHeight="1" x14ac:dyDescent="0.2"/>
    <row r="3095" ht="26.25" customHeight="1" x14ac:dyDescent="0.2"/>
    <row r="3096" ht="26.25" customHeight="1" x14ac:dyDescent="0.2"/>
    <row r="3097" ht="26.25" customHeight="1" x14ac:dyDescent="0.2"/>
    <row r="3098" ht="26.25" customHeight="1" x14ac:dyDescent="0.2"/>
    <row r="3099" ht="26.25" customHeight="1" x14ac:dyDescent="0.2"/>
    <row r="3100" ht="26.25" customHeight="1" x14ac:dyDescent="0.2"/>
    <row r="3101" ht="26.25" customHeight="1" x14ac:dyDescent="0.2"/>
    <row r="3102" ht="26.25" customHeight="1" x14ac:dyDescent="0.2"/>
    <row r="3103" ht="26.25" customHeight="1" x14ac:dyDescent="0.2"/>
    <row r="3104" ht="26.25" customHeight="1" x14ac:dyDescent="0.2"/>
    <row r="3105" ht="26.25" customHeight="1" x14ac:dyDescent="0.2"/>
    <row r="3106" ht="26.25" customHeight="1" x14ac:dyDescent="0.2"/>
    <row r="3107" ht="26.25" customHeight="1" x14ac:dyDescent="0.2"/>
    <row r="3108" ht="26.25" customHeight="1" x14ac:dyDescent="0.2"/>
    <row r="3109" ht="26.25" customHeight="1" x14ac:dyDescent="0.2"/>
    <row r="3110" ht="26.25" customHeight="1" x14ac:dyDescent="0.2"/>
    <row r="3111" ht="26.25" customHeight="1" x14ac:dyDescent="0.2"/>
    <row r="3112" ht="26.25" customHeight="1" x14ac:dyDescent="0.2"/>
    <row r="3113" ht="26.25" customHeight="1" x14ac:dyDescent="0.2"/>
    <row r="3114" ht="26.25" customHeight="1" x14ac:dyDescent="0.2"/>
    <row r="3115" ht="26.25" customHeight="1" x14ac:dyDescent="0.2"/>
    <row r="3116" ht="26.25" customHeight="1" x14ac:dyDescent="0.2"/>
    <row r="3117" ht="26.25" customHeight="1" x14ac:dyDescent="0.2"/>
    <row r="3118" ht="26.25" customHeight="1" x14ac:dyDescent="0.2"/>
    <row r="3119" ht="26.25" customHeight="1" x14ac:dyDescent="0.2"/>
    <row r="3120" ht="26.25" customHeight="1" x14ac:dyDescent="0.2"/>
    <row r="3121" ht="26.25" customHeight="1" x14ac:dyDescent="0.2"/>
    <row r="3122" ht="26.25" customHeight="1" x14ac:dyDescent="0.2"/>
    <row r="3123" ht="26.25" customHeight="1" x14ac:dyDescent="0.2"/>
    <row r="3124" ht="26.25" customHeight="1" x14ac:dyDescent="0.2"/>
    <row r="3125" ht="26.25" customHeight="1" x14ac:dyDescent="0.2"/>
    <row r="3126" ht="26.25" customHeight="1" x14ac:dyDescent="0.2"/>
    <row r="3127" ht="26.25" customHeight="1" x14ac:dyDescent="0.2"/>
    <row r="3128" ht="26.25" customHeight="1" x14ac:dyDescent="0.2"/>
    <row r="3129" ht="26.25" customHeight="1" x14ac:dyDescent="0.2"/>
    <row r="3130" ht="26.25" customHeight="1" x14ac:dyDescent="0.2"/>
    <row r="3131" ht="26.25" customHeight="1" x14ac:dyDescent="0.2"/>
    <row r="3132" ht="26.25" customHeight="1" x14ac:dyDescent="0.2"/>
    <row r="3133" ht="26.25" customHeight="1" x14ac:dyDescent="0.2"/>
    <row r="3134" ht="26.25" customHeight="1" x14ac:dyDescent="0.2"/>
    <row r="3135" ht="26.25" customHeight="1" x14ac:dyDescent="0.2"/>
    <row r="3136" ht="26.25" customHeight="1" x14ac:dyDescent="0.2"/>
    <row r="3137" ht="26.25" customHeight="1" x14ac:dyDescent="0.2"/>
    <row r="3138" ht="26.25" customHeight="1" x14ac:dyDescent="0.2"/>
    <row r="3139" ht="26.25" customHeight="1" x14ac:dyDescent="0.2"/>
    <row r="3140" ht="26.25" customHeight="1" x14ac:dyDescent="0.2"/>
    <row r="3141" ht="26.25" customHeight="1" x14ac:dyDescent="0.2"/>
    <row r="3142" ht="26.25" customHeight="1" x14ac:dyDescent="0.2"/>
    <row r="3143" ht="26.25" customHeight="1" x14ac:dyDescent="0.2"/>
    <row r="3144" ht="26.25" customHeight="1" x14ac:dyDescent="0.2"/>
    <row r="3145" ht="26.25" customHeight="1" x14ac:dyDescent="0.2"/>
    <row r="3146" ht="26.25" customHeight="1" x14ac:dyDescent="0.2"/>
    <row r="3147" ht="26.25" customHeight="1" x14ac:dyDescent="0.2"/>
    <row r="3148" ht="26.25" customHeight="1" x14ac:dyDescent="0.2"/>
    <row r="3149" ht="26.25" customHeight="1" x14ac:dyDescent="0.2"/>
    <row r="3150" ht="26.25" customHeight="1" x14ac:dyDescent="0.2"/>
    <row r="3151" ht="26.25" customHeight="1" x14ac:dyDescent="0.2"/>
    <row r="3152" ht="26.25" customHeight="1" x14ac:dyDescent="0.2"/>
    <row r="3153" ht="26.25" customHeight="1" x14ac:dyDescent="0.2"/>
    <row r="3154" ht="26.25" customHeight="1" x14ac:dyDescent="0.2"/>
    <row r="3155" ht="26.25" customHeight="1" x14ac:dyDescent="0.2"/>
    <row r="3156" ht="26.25" customHeight="1" x14ac:dyDescent="0.2"/>
    <row r="3157" ht="26.25" customHeight="1" x14ac:dyDescent="0.2"/>
    <row r="3158" ht="26.25" customHeight="1" x14ac:dyDescent="0.2"/>
    <row r="3159" ht="26.25" customHeight="1" x14ac:dyDescent="0.2"/>
    <row r="3160" ht="26.25" customHeight="1" x14ac:dyDescent="0.2"/>
    <row r="3161" ht="26.25" customHeight="1" x14ac:dyDescent="0.2"/>
    <row r="3162" ht="26.25" customHeight="1" x14ac:dyDescent="0.2"/>
    <row r="3163" ht="26.25" customHeight="1" x14ac:dyDescent="0.2"/>
    <row r="3164" ht="26.25" customHeight="1" x14ac:dyDescent="0.2"/>
    <row r="3165" ht="26.25" customHeight="1" x14ac:dyDescent="0.2"/>
    <row r="3166" ht="26.25" customHeight="1" x14ac:dyDescent="0.2"/>
    <row r="3167" ht="26.25" customHeight="1" x14ac:dyDescent="0.2"/>
    <row r="3168" ht="26.25" customHeight="1" x14ac:dyDescent="0.2"/>
    <row r="3169" ht="26.25" customHeight="1" x14ac:dyDescent="0.2"/>
    <row r="3170" ht="26.25" customHeight="1" x14ac:dyDescent="0.2"/>
    <row r="3171" ht="26.25" customHeight="1" x14ac:dyDescent="0.2"/>
    <row r="3172" ht="26.25" customHeight="1" x14ac:dyDescent="0.2"/>
    <row r="3173" ht="26.25" customHeight="1" x14ac:dyDescent="0.2"/>
    <row r="3174" ht="26.25" customHeight="1" x14ac:dyDescent="0.2"/>
    <row r="3175" ht="26.25" customHeight="1" x14ac:dyDescent="0.2"/>
    <row r="3176" ht="26.25" customHeight="1" x14ac:dyDescent="0.2"/>
    <row r="3177" ht="26.25" customHeight="1" x14ac:dyDescent="0.2"/>
    <row r="3178" ht="26.25" customHeight="1" x14ac:dyDescent="0.2"/>
    <row r="3179" ht="26.25" customHeight="1" x14ac:dyDescent="0.2"/>
    <row r="3180" ht="26.25" customHeight="1" x14ac:dyDescent="0.2"/>
    <row r="3181" ht="26.25" customHeight="1" x14ac:dyDescent="0.2"/>
    <row r="3182" ht="26.25" customHeight="1" x14ac:dyDescent="0.2"/>
    <row r="3183" ht="26.25" customHeight="1" x14ac:dyDescent="0.2"/>
    <row r="3184" ht="26.25" customHeight="1" x14ac:dyDescent="0.2"/>
    <row r="3185" ht="26.25" customHeight="1" x14ac:dyDescent="0.2"/>
    <row r="3186" ht="26.25" customHeight="1" x14ac:dyDescent="0.2"/>
    <row r="3187" ht="26.25" customHeight="1" x14ac:dyDescent="0.2"/>
    <row r="3188" ht="26.25" customHeight="1" x14ac:dyDescent="0.2"/>
    <row r="3189" ht="26.25" customHeight="1" x14ac:dyDescent="0.2"/>
    <row r="3190" ht="26.25" customHeight="1" x14ac:dyDescent="0.2"/>
    <row r="3191" ht="26.25" customHeight="1" x14ac:dyDescent="0.2"/>
    <row r="3192" ht="26.25" customHeight="1" x14ac:dyDescent="0.2"/>
    <row r="3193" ht="26.25" customHeight="1" x14ac:dyDescent="0.2"/>
    <row r="3194" ht="26.25" customHeight="1" x14ac:dyDescent="0.2"/>
    <row r="3195" ht="26.25" customHeight="1" x14ac:dyDescent="0.2"/>
    <row r="3196" ht="26.25" customHeight="1" x14ac:dyDescent="0.2"/>
    <row r="3197" ht="26.25" customHeight="1" x14ac:dyDescent="0.2"/>
    <row r="3198" ht="26.25" customHeight="1" x14ac:dyDescent="0.2"/>
    <row r="3199" ht="26.25" customHeight="1" x14ac:dyDescent="0.2"/>
    <row r="3200" ht="26.25" customHeight="1" x14ac:dyDescent="0.2"/>
    <row r="3201" ht="26.25" customHeight="1" x14ac:dyDescent="0.2"/>
    <row r="3202" ht="26.25" customHeight="1" x14ac:dyDescent="0.2"/>
    <row r="3203" ht="26.25" customHeight="1" x14ac:dyDescent="0.2"/>
    <row r="3204" ht="26.25" customHeight="1" x14ac:dyDescent="0.2"/>
    <row r="3205" ht="26.25" customHeight="1" x14ac:dyDescent="0.2"/>
    <row r="3206" ht="26.25" customHeight="1" x14ac:dyDescent="0.2"/>
    <row r="3207" ht="26.25" customHeight="1" x14ac:dyDescent="0.2"/>
    <row r="3208" ht="26.25" customHeight="1" x14ac:dyDescent="0.2"/>
    <row r="3209" ht="26.25" customHeight="1" x14ac:dyDescent="0.2"/>
    <row r="3210" ht="26.25" customHeight="1" x14ac:dyDescent="0.2"/>
    <row r="3211" ht="26.25" customHeight="1" x14ac:dyDescent="0.2"/>
    <row r="3212" ht="26.25" customHeight="1" x14ac:dyDescent="0.2"/>
    <row r="3213" ht="26.25" customHeight="1" x14ac:dyDescent="0.2"/>
    <row r="3214" ht="26.25" customHeight="1" x14ac:dyDescent="0.2"/>
    <row r="3215" ht="26.25" customHeight="1" x14ac:dyDescent="0.2"/>
    <row r="3216" ht="26.25" customHeight="1" x14ac:dyDescent="0.2"/>
    <row r="3217" ht="26.25" customHeight="1" x14ac:dyDescent="0.2"/>
    <row r="3218" ht="26.25" customHeight="1" x14ac:dyDescent="0.2"/>
    <row r="3219" ht="26.25" customHeight="1" x14ac:dyDescent="0.2"/>
    <row r="3220" ht="26.25" customHeight="1" x14ac:dyDescent="0.2"/>
    <row r="3221" ht="26.25" customHeight="1" x14ac:dyDescent="0.2"/>
    <row r="3222" ht="26.25" customHeight="1" x14ac:dyDescent="0.2"/>
    <row r="3223" ht="26.25" customHeight="1" x14ac:dyDescent="0.2"/>
    <row r="3224" ht="26.25" customHeight="1" x14ac:dyDescent="0.2"/>
    <row r="3225" ht="26.25" customHeight="1" x14ac:dyDescent="0.2"/>
    <row r="3226" ht="26.25" customHeight="1" x14ac:dyDescent="0.2"/>
    <row r="3227" ht="26.25" customHeight="1" x14ac:dyDescent="0.2"/>
    <row r="3228" ht="26.25" customHeight="1" x14ac:dyDescent="0.2"/>
    <row r="3229" ht="26.25" customHeight="1" x14ac:dyDescent="0.2"/>
    <row r="3230" ht="26.25" customHeight="1" x14ac:dyDescent="0.2"/>
    <row r="3231" ht="26.25" customHeight="1" x14ac:dyDescent="0.2"/>
    <row r="3232" ht="26.25" customHeight="1" x14ac:dyDescent="0.2"/>
    <row r="3233" ht="26.25" customHeight="1" x14ac:dyDescent="0.2"/>
    <row r="3234" ht="26.25" customHeight="1" x14ac:dyDescent="0.2"/>
    <row r="3235" ht="26.25" customHeight="1" x14ac:dyDescent="0.2"/>
    <row r="3236" ht="26.25" customHeight="1" x14ac:dyDescent="0.2"/>
    <row r="3237" ht="26.25" customHeight="1" x14ac:dyDescent="0.2"/>
    <row r="3238" ht="26.25" customHeight="1" x14ac:dyDescent="0.2"/>
    <row r="3239" ht="26.25" customHeight="1" x14ac:dyDescent="0.2"/>
    <row r="3240" ht="26.25" customHeight="1" x14ac:dyDescent="0.2"/>
    <row r="3241" ht="26.25" customHeight="1" x14ac:dyDescent="0.2"/>
    <row r="3242" ht="26.25" customHeight="1" x14ac:dyDescent="0.2"/>
    <row r="3243" ht="26.25" customHeight="1" x14ac:dyDescent="0.2"/>
    <row r="3244" ht="26.25" customHeight="1" x14ac:dyDescent="0.2"/>
    <row r="3245" ht="26.25" customHeight="1" x14ac:dyDescent="0.2"/>
    <row r="3246" ht="26.25" customHeight="1" x14ac:dyDescent="0.2"/>
    <row r="3247" ht="26.25" customHeight="1" x14ac:dyDescent="0.2"/>
    <row r="3248" ht="26.25" customHeight="1" x14ac:dyDescent="0.2"/>
    <row r="3249" ht="26.25" customHeight="1" x14ac:dyDescent="0.2"/>
    <row r="3250" ht="26.25" customHeight="1" x14ac:dyDescent="0.2"/>
    <row r="3251" ht="26.25" customHeight="1" x14ac:dyDescent="0.2"/>
    <row r="3252" ht="26.25" customHeight="1" x14ac:dyDescent="0.2"/>
    <row r="3253" ht="26.25" customHeight="1" x14ac:dyDescent="0.2"/>
    <row r="3254" ht="26.25" customHeight="1" x14ac:dyDescent="0.2"/>
    <row r="3255" ht="26.25" customHeight="1" x14ac:dyDescent="0.2"/>
    <row r="3256" ht="26.25" customHeight="1" x14ac:dyDescent="0.2"/>
    <row r="3257" ht="26.25" customHeight="1" x14ac:dyDescent="0.2"/>
    <row r="3258" ht="26.25" customHeight="1" x14ac:dyDescent="0.2"/>
    <row r="3259" ht="26.25" customHeight="1" x14ac:dyDescent="0.2"/>
    <row r="3260" ht="26.25" customHeight="1" x14ac:dyDescent="0.2"/>
    <row r="3261" ht="26.25" customHeight="1" x14ac:dyDescent="0.2"/>
    <row r="3262" ht="26.25" customHeight="1" x14ac:dyDescent="0.2"/>
    <row r="3263" ht="26.25" customHeight="1" x14ac:dyDescent="0.2"/>
    <row r="3264" ht="26.25" customHeight="1" x14ac:dyDescent="0.2"/>
    <row r="3265" ht="26.25" customHeight="1" x14ac:dyDescent="0.2"/>
    <row r="3266" ht="26.25" customHeight="1" x14ac:dyDescent="0.2"/>
    <row r="3267" ht="26.25" customHeight="1" x14ac:dyDescent="0.2"/>
    <row r="3268" ht="26.25" customHeight="1" x14ac:dyDescent="0.2"/>
    <row r="3269" ht="26.25" customHeight="1" x14ac:dyDescent="0.2"/>
    <row r="3270" ht="26.25" customHeight="1" x14ac:dyDescent="0.2"/>
    <row r="3271" ht="26.25" customHeight="1" x14ac:dyDescent="0.2"/>
    <row r="3272" ht="26.25" customHeight="1" x14ac:dyDescent="0.2"/>
    <row r="3273" ht="26.25" customHeight="1" x14ac:dyDescent="0.2"/>
    <row r="3274" ht="26.25" customHeight="1" x14ac:dyDescent="0.2"/>
    <row r="3275" ht="26.25" customHeight="1" x14ac:dyDescent="0.2"/>
    <row r="3276" ht="26.25" customHeight="1" x14ac:dyDescent="0.2"/>
    <row r="3277" ht="26.25" customHeight="1" x14ac:dyDescent="0.2"/>
    <row r="3278" ht="26.25" customHeight="1" x14ac:dyDescent="0.2"/>
    <row r="3279" ht="26.25" customHeight="1" x14ac:dyDescent="0.2"/>
    <row r="3280" ht="26.25" customHeight="1" x14ac:dyDescent="0.2"/>
    <row r="3281" ht="26.25" customHeight="1" x14ac:dyDescent="0.2"/>
    <row r="3282" ht="26.25" customHeight="1" x14ac:dyDescent="0.2"/>
    <row r="3283" ht="26.25" customHeight="1" x14ac:dyDescent="0.2"/>
    <row r="3284" ht="26.25" customHeight="1" x14ac:dyDescent="0.2"/>
    <row r="3285" ht="26.25" customHeight="1" x14ac:dyDescent="0.2"/>
    <row r="3286" ht="26.25" customHeight="1" x14ac:dyDescent="0.2"/>
    <row r="3287" ht="26.25" customHeight="1" x14ac:dyDescent="0.2"/>
    <row r="3288" ht="26.25" customHeight="1" x14ac:dyDescent="0.2"/>
    <row r="3289" ht="26.25" customHeight="1" x14ac:dyDescent="0.2"/>
    <row r="3290" ht="26.25" customHeight="1" x14ac:dyDescent="0.2"/>
    <row r="3291" ht="26.25" customHeight="1" x14ac:dyDescent="0.2"/>
    <row r="3292" ht="26.25" customHeight="1" x14ac:dyDescent="0.2"/>
    <row r="3293" ht="26.25" customHeight="1" x14ac:dyDescent="0.2"/>
    <row r="3294" ht="26.25" customHeight="1" x14ac:dyDescent="0.2"/>
    <row r="3295" ht="26.25" customHeight="1" x14ac:dyDescent="0.2"/>
    <row r="3296" ht="26.25" customHeight="1" x14ac:dyDescent="0.2"/>
    <row r="3297" ht="26.25" customHeight="1" x14ac:dyDescent="0.2"/>
    <row r="3298" ht="26.25" customHeight="1" x14ac:dyDescent="0.2"/>
    <row r="3299" ht="26.25" customHeight="1" x14ac:dyDescent="0.2"/>
    <row r="3300" ht="26.25" customHeight="1" x14ac:dyDescent="0.2"/>
    <row r="3301" ht="26.25" customHeight="1" x14ac:dyDescent="0.2"/>
    <row r="3302" ht="26.25" customHeight="1" x14ac:dyDescent="0.2"/>
    <row r="3303" ht="26.25" customHeight="1" x14ac:dyDescent="0.2"/>
    <row r="3304" ht="26.25" customHeight="1" x14ac:dyDescent="0.2"/>
    <row r="3305" ht="26.25" customHeight="1" x14ac:dyDescent="0.2"/>
    <row r="3306" ht="26.25" customHeight="1" x14ac:dyDescent="0.2"/>
    <row r="3307" ht="26.25" customHeight="1" x14ac:dyDescent="0.2"/>
    <row r="3308" ht="26.25" customHeight="1" x14ac:dyDescent="0.2"/>
    <row r="3309" ht="26.25" customHeight="1" x14ac:dyDescent="0.2"/>
    <row r="3310" ht="26.25" customHeight="1" x14ac:dyDescent="0.2"/>
    <row r="3311" ht="26.25" customHeight="1" x14ac:dyDescent="0.2"/>
    <row r="3312" ht="26.25" customHeight="1" x14ac:dyDescent="0.2"/>
    <row r="3313" ht="26.25" customHeight="1" x14ac:dyDescent="0.2"/>
    <row r="3314" ht="26.25" customHeight="1" x14ac:dyDescent="0.2"/>
    <row r="3315" ht="26.25" customHeight="1" x14ac:dyDescent="0.2"/>
    <row r="3316" ht="26.25" customHeight="1" x14ac:dyDescent="0.2"/>
    <row r="3317" ht="26.25" customHeight="1" x14ac:dyDescent="0.2"/>
    <row r="3318" ht="26.25" customHeight="1" x14ac:dyDescent="0.2"/>
    <row r="3319" ht="26.25" customHeight="1" x14ac:dyDescent="0.2"/>
    <row r="3320" ht="26.25" customHeight="1" x14ac:dyDescent="0.2"/>
    <row r="3321" ht="26.25" customHeight="1" x14ac:dyDescent="0.2"/>
    <row r="3322" ht="26.25" customHeight="1" x14ac:dyDescent="0.2"/>
    <row r="3323" ht="26.25" customHeight="1" x14ac:dyDescent="0.2"/>
    <row r="3324" ht="26.25" customHeight="1" x14ac:dyDescent="0.2"/>
    <row r="3325" ht="26.25" customHeight="1" x14ac:dyDescent="0.2"/>
    <row r="3326" ht="26.25" customHeight="1" x14ac:dyDescent="0.2"/>
    <row r="3327" ht="26.25" customHeight="1" x14ac:dyDescent="0.2"/>
    <row r="3328" ht="26.25" customHeight="1" x14ac:dyDescent="0.2"/>
    <row r="3329" ht="26.25" customHeight="1" x14ac:dyDescent="0.2"/>
    <row r="3330" ht="26.25" customHeight="1" x14ac:dyDescent="0.2"/>
    <row r="3331" ht="26.25" customHeight="1" x14ac:dyDescent="0.2"/>
    <row r="3332" ht="26.25" customHeight="1" x14ac:dyDescent="0.2"/>
    <row r="3333" ht="26.25" customHeight="1" x14ac:dyDescent="0.2"/>
    <row r="3334" ht="26.25" customHeight="1" x14ac:dyDescent="0.2"/>
    <row r="3335" ht="26.25" customHeight="1" x14ac:dyDescent="0.2"/>
    <row r="3336" ht="26.25" customHeight="1" x14ac:dyDescent="0.2"/>
    <row r="3337" ht="26.25" customHeight="1" x14ac:dyDescent="0.2"/>
    <row r="3338" ht="26.25" customHeight="1" x14ac:dyDescent="0.2"/>
    <row r="3339" ht="26.25" customHeight="1" x14ac:dyDescent="0.2"/>
    <row r="3340" ht="26.25" customHeight="1" x14ac:dyDescent="0.2"/>
    <row r="3341" ht="26.25" customHeight="1" x14ac:dyDescent="0.2"/>
    <row r="3342" ht="26.25" customHeight="1" x14ac:dyDescent="0.2"/>
    <row r="3343" ht="26.25" customHeight="1" x14ac:dyDescent="0.2"/>
    <row r="3344" ht="26.25" customHeight="1" x14ac:dyDescent="0.2"/>
    <row r="3345" ht="26.25" customHeight="1" x14ac:dyDescent="0.2"/>
    <row r="3346" ht="26.25" customHeight="1" x14ac:dyDescent="0.2"/>
    <row r="3347" ht="26.25" customHeight="1" x14ac:dyDescent="0.2"/>
    <row r="3348" ht="26.25" customHeight="1" x14ac:dyDescent="0.2"/>
    <row r="3349" ht="26.25" customHeight="1" x14ac:dyDescent="0.2"/>
    <row r="3350" ht="26.25" customHeight="1" x14ac:dyDescent="0.2"/>
    <row r="3351" ht="26.25" customHeight="1" x14ac:dyDescent="0.2"/>
    <row r="3352" ht="26.25" customHeight="1" x14ac:dyDescent="0.2"/>
    <row r="3353" ht="26.25" customHeight="1" x14ac:dyDescent="0.2"/>
    <row r="3354" ht="26.25" customHeight="1" x14ac:dyDescent="0.2"/>
    <row r="3355" ht="26.25" customHeight="1" x14ac:dyDescent="0.2"/>
    <row r="3356" ht="26.25" customHeight="1" x14ac:dyDescent="0.2"/>
    <row r="3357" ht="26.25" customHeight="1" x14ac:dyDescent="0.2"/>
    <row r="3358" ht="26.25" customHeight="1" x14ac:dyDescent="0.2"/>
    <row r="3359" ht="26.25" customHeight="1" x14ac:dyDescent="0.2"/>
    <row r="3360" ht="26.25" customHeight="1" x14ac:dyDescent="0.2"/>
    <row r="3361" ht="26.25" customHeight="1" x14ac:dyDescent="0.2"/>
    <row r="3362" ht="26.25" customHeight="1" x14ac:dyDescent="0.2"/>
    <row r="3363" ht="26.25" customHeight="1" x14ac:dyDescent="0.2"/>
    <row r="3364" ht="26.25" customHeight="1" x14ac:dyDescent="0.2"/>
    <row r="3365" ht="26.25" customHeight="1" x14ac:dyDescent="0.2"/>
    <row r="3366" ht="26.25" customHeight="1" x14ac:dyDescent="0.2"/>
    <row r="3367" ht="26.25" customHeight="1" x14ac:dyDescent="0.2"/>
    <row r="3368" ht="26.25" customHeight="1" x14ac:dyDescent="0.2"/>
    <row r="3369" ht="26.25" customHeight="1" x14ac:dyDescent="0.2"/>
    <row r="3370" ht="26.25" customHeight="1" x14ac:dyDescent="0.2"/>
    <row r="3371" ht="26.25" customHeight="1" x14ac:dyDescent="0.2"/>
    <row r="3372" ht="26.25" customHeight="1" x14ac:dyDescent="0.2"/>
    <row r="3373" ht="26.25" customHeight="1" x14ac:dyDescent="0.2"/>
    <row r="3374" ht="26.25" customHeight="1" x14ac:dyDescent="0.2"/>
    <row r="3375" ht="26.25" customHeight="1" x14ac:dyDescent="0.2"/>
    <row r="3376" ht="26.25" customHeight="1" x14ac:dyDescent="0.2"/>
    <row r="3377" ht="26.25" customHeight="1" x14ac:dyDescent="0.2"/>
    <row r="3378" ht="26.25" customHeight="1" x14ac:dyDescent="0.2"/>
    <row r="3379" ht="26.25" customHeight="1" x14ac:dyDescent="0.2"/>
    <row r="3380" ht="26.25" customHeight="1" x14ac:dyDescent="0.2"/>
    <row r="3381" ht="26.25" customHeight="1" x14ac:dyDescent="0.2"/>
    <row r="3382" ht="26.25" customHeight="1" x14ac:dyDescent="0.2"/>
    <row r="3383" ht="26.25" customHeight="1" x14ac:dyDescent="0.2"/>
    <row r="3384" ht="26.25" customHeight="1" x14ac:dyDescent="0.2"/>
    <row r="3385" ht="26.25" customHeight="1" x14ac:dyDescent="0.2"/>
    <row r="3386" ht="26.25" customHeight="1" x14ac:dyDescent="0.2"/>
    <row r="3387" ht="26.25" customHeight="1" x14ac:dyDescent="0.2"/>
    <row r="3388" ht="26.25" customHeight="1" x14ac:dyDescent="0.2"/>
    <row r="3389" ht="26.25" customHeight="1" x14ac:dyDescent="0.2"/>
    <row r="3390" ht="26.25" customHeight="1" x14ac:dyDescent="0.2"/>
    <row r="3391" ht="26.25" customHeight="1" x14ac:dyDescent="0.2"/>
    <row r="3392" ht="26.25" customHeight="1" x14ac:dyDescent="0.2"/>
    <row r="3393" ht="26.25" customHeight="1" x14ac:dyDescent="0.2"/>
    <row r="3394" ht="26.25" customHeight="1" x14ac:dyDescent="0.2"/>
    <row r="3395" ht="26.25" customHeight="1" x14ac:dyDescent="0.2"/>
    <row r="3396" ht="26.25" customHeight="1" x14ac:dyDescent="0.2"/>
    <row r="3397" ht="26.25" customHeight="1" x14ac:dyDescent="0.2"/>
    <row r="3398" ht="26.25" customHeight="1" x14ac:dyDescent="0.2"/>
    <row r="3399" ht="26.25" customHeight="1" x14ac:dyDescent="0.2"/>
    <row r="3400" ht="26.25" customHeight="1" x14ac:dyDescent="0.2"/>
    <row r="3401" ht="26.25" customHeight="1" x14ac:dyDescent="0.2"/>
    <row r="3402" ht="26.25" customHeight="1" x14ac:dyDescent="0.2"/>
    <row r="3403" ht="26.25" customHeight="1" x14ac:dyDescent="0.2"/>
    <row r="3404" ht="26.25" customHeight="1" x14ac:dyDescent="0.2"/>
    <row r="3405" ht="26.25" customHeight="1" x14ac:dyDescent="0.2"/>
    <row r="3406" ht="26.25" customHeight="1" x14ac:dyDescent="0.2"/>
    <row r="3407" ht="26.25" customHeight="1" x14ac:dyDescent="0.2"/>
    <row r="3408" ht="26.25" customHeight="1" x14ac:dyDescent="0.2"/>
    <row r="3409" ht="26.25" customHeight="1" x14ac:dyDescent="0.2"/>
    <row r="3410" ht="26.25" customHeight="1" x14ac:dyDescent="0.2"/>
    <row r="3411" ht="26.25" customHeight="1" x14ac:dyDescent="0.2"/>
    <row r="3412" ht="26.25" customHeight="1" x14ac:dyDescent="0.2"/>
    <row r="3413" ht="26.25" customHeight="1" x14ac:dyDescent="0.2"/>
    <row r="3414" ht="26.25" customHeight="1" x14ac:dyDescent="0.2"/>
    <row r="3415" ht="26.25" customHeight="1" x14ac:dyDescent="0.2"/>
    <row r="3416" ht="26.25" customHeight="1" x14ac:dyDescent="0.2"/>
    <row r="3417" ht="26.25" customHeight="1" x14ac:dyDescent="0.2"/>
    <row r="3418" ht="26.25" customHeight="1" x14ac:dyDescent="0.2"/>
    <row r="3419" ht="26.25" customHeight="1" x14ac:dyDescent="0.2"/>
    <row r="3420" ht="26.25" customHeight="1" x14ac:dyDescent="0.2"/>
    <row r="3421" ht="26.25" customHeight="1" x14ac:dyDescent="0.2"/>
    <row r="3422" ht="26.25" customHeight="1" x14ac:dyDescent="0.2"/>
    <row r="3423" ht="26.25" customHeight="1" x14ac:dyDescent="0.2"/>
    <row r="3424" ht="26.25" customHeight="1" x14ac:dyDescent="0.2"/>
    <row r="3425" ht="26.25" customHeight="1" x14ac:dyDescent="0.2"/>
    <row r="3426" ht="26.25" customHeight="1" x14ac:dyDescent="0.2"/>
    <row r="3427" ht="26.25" customHeight="1" x14ac:dyDescent="0.2"/>
    <row r="3428" ht="26.25" customHeight="1" x14ac:dyDescent="0.2"/>
    <row r="3429" ht="26.25" customHeight="1" x14ac:dyDescent="0.2"/>
    <row r="3430" ht="26.25" customHeight="1" x14ac:dyDescent="0.2"/>
    <row r="3431" ht="26.25" customHeight="1" x14ac:dyDescent="0.2"/>
    <row r="3432" ht="26.25" customHeight="1" x14ac:dyDescent="0.2"/>
    <row r="3433" ht="26.25" customHeight="1" x14ac:dyDescent="0.2"/>
    <row r="3434" ht="26.25" customHeight="1" x14ac:dyDescent="0.2"/>
    <row r="3435" ht="26.25" customHeight="1" x14ac:dyDescent="0.2"/>
    <row r="3436" ht="26.25" customHeight="1" x14ac:dyDescent="0.2"/>
    <row r="3437" ht="26.25" customHeight="1" x14ac:dyDescent="0.2"/>
    <row r="3438" ht="26.25" customHeight="1" x14ac:dyDescent="0.2"/>
    <row r="3439" ht="26.25" customHeight="1" x14ac:dyDescent="0.2"/>
    <row r="3440" ht="26.25" customHeight="1" x14ac:dyDescent="0.2"/>
    <row r="3441" ht="26.25" customHeight="1" x14ac:dyDescent="0.2"/>
    <row r="3442" ht="26.25" customHeight="1" x14ac:dyDescent="0.2"/>
    <row r="3443" ht="26.25" customHeight="1" x14ac:dyDescent="0.2"/>
    <row r="3444" ht="26.25" customHeight="1" x14ac:dyDescent="0.2"/>
    <row r="3445" ht="26.25" customHeight="1" x14ac:dyDescent="0.2"/>
    <row r="3446" ht="26.25" customHeight="1" x14ac:dyDescent="0.2"/>
    <row r="3447" ht="26.25" customHeight="1" x14ac:dyDescent="0.2"/>
    <row r="3448" ht="26.25" customHeight="1" x14ac:dyDescent="0.2"/>
    <row r="3449" ht="26.25" customHeight="1" x14ac:dyDescent="0.2"/>
    <row r="3450" ht="26.25" customHeight="1" x14ac:dyDescent="0.2"/>
    <row r="3451" ht="26.25" customHeight="1" x14ac:dyDescent="0.2"/>
    <row r="3452" ht="26.25" customHeight="1" x14ac:dyDescent="0.2"/>
    <row r="3453" ht="26.25" customHeight="1" x14ac:dyDescent="0.2"/>
    <row r="3454" ht="26.25" customHeight="1" x14ac:dyDescent="0.2"/>
    <row r="3455" ht="26.25" customHeight="1" x14ac:dyDescent="0.2"/>
    <row r="3456" ht="26.25" customHeight="1" x14ac:dyDescent="0.2"/>
    <row r="3457" ht="26.25" customHeight="1" x14ac:dyDescent="0.2"/>
    <row r="3458" ht="26.25" customHeight="1" x14ac:dyDescent="0.2"/>
    <row r="3459" ht="26.25" customHeight="1" x14ac:dyDescent="0.2"/>
    <row r="3460" ht="26.25" customHeight="1" x14ac:dyDescent="0.2"/>
    <row r="3461" ht="26.25" customHeight="1" x14ac:dyDescent="0.2"/>
    <row r="3462" ht="26.25" customHeight="1" x14ac:dyDescent="0.2"/>
    <row r="3463" ht="26.25" customHeight="1" x14ac:dyDescent="0.2"/>
    <row r="3464" ht="26.25" customHeight="1" x14ac:dyDescent="0.2"/>
    <row r="3465" ht="26.25" customHeight="1" x14ac:dyDescent="0.2"/>
    <row r="3466" ht="26.25" customHeight="1" x14ac:dyDescent="0.2"/>
    <row r="3467" ht="26.25" customHeight="1" x14ac:dyDescent="0.2"/>
    <row r="3468" ht="26.25" customHeight="1" x14ac:dyDescent="0.2"/>
    <row r="3469" ht="26.25" customHeight="1" x14ac:dyDescent="0.2"/>
    <row r="3470" ht="26.25" customHeight="1" x14ac:dyDescent="0.2"/>
    <row r="3471" ht="26.25" customHeight="1" x14ac:dyDescent="0.2"/>
    <row r="3472" ht="26.25" customHeight="1" x14ac:dyDescent="0.2"/>
    <row r="3473" ht="26.25" customHeight="1" x14ac:dyDescent="0.2"/>
    <row r="3474" ht="26.25" customHeight="1" x14ac:dyDescent="0.2"/>
    <row r="3475" ht="26.25" customHeight="1" x14ac:dyDescent="0.2"/>
    <row r="3476" ht="26.25" customHeight="1" x14ac:dyDescent="0.2"/>
    <row r="3477" ht="26.25" customHeight="1" x14ac:dyDescent="0.2"/>
    <row r="3478" ht="26.25" customHeight="1" x14ac:dyDescent="0.2"/>
    <row r="3479" ht="26.25" customHeight="1" x14ac:dyDescent="0.2"/>
    <row r="3480" ht="26.25" customHeight="1" x14ac:dyDescent="0.2"/>
    <row r="3481" ht="26.25" customHeight="1" x14ac:dyDescent="0.2"/>
    <row r="3482" ht="26.25" customHeight="1" x14ac:dyDescent="0.2"/>
    <row r="3483" ht="26.25" customHeight="1" x14ac:dyDescent="0.2"/>
    <row r="3484" ht="26.25" customHeight="1" x14ac:dyDescent="0.2"/>
    <row r="3485" ht="26.25" customHeight="1" x14ac:dyDescent="0.2"/>
    <row r="3486" ht="26.25" customHeight="1" x14ac:dyDescent="0.2"/>
    <row r="3487" ht="26.25" customHeight="1" x14ac:dyDescent="0.2"/>
    <row r="3488" ht="26.25" customHeight="1" x14ac:dyDescent="0.2"/>
    <row r="3489" ht="26.25" customHeight="1" x14ac:dyDescent="0.2"/>
    <row r="3490" ht="26.25" customHeight="1" x14ac:dyDescent="0.2"/>
    <row r="3491" ht="26.25" customHeight="1" x14ac:dyDescent="0.2"/>
    <row r="3492" ht="26.25" customHeight="1" x14ac:dyDescent="0.2"/>
    <row r="3493" ht="26.25" customHeight="1" x14ac:dyDescent="0.2"/>
    <row r="3494" ht="26.25" customHeight="1" x14ac:dyDescent="0.2"/>
    <row r="3495" ht="26.25" customHeight="1" x14ac:dyDescent="0.2"/>
    <row r="3496" ht="26.25" customHeight="1" x14ac:dyDescent="0.2"/>
    <row r="3497" ht="26.25" customHeight="1" x14ac:dyDescent="0.2"/>
    <row r="3498" ht="26.25" customHeight="1" x14ac:dyDescent="0.2"/>
    <row r="3499" ht="26.25" customHeight="1" x14ac:dyDescent="0.2"/>
    <row r="3500" ht="26.25" customHeight="1" x14ac:dyDescent="0.2"/>
    <row r="3501" ht="26.25" customHeight="1" x14ac:dyDescent="0.2"/>
    <row r="3502" ht="26.25" customHeight="1" x14ac:dyDescent="0.2"/>
    <row r="3503" ht="26.25" customHeight="1" x14ac:dyDescent="0.2"/>
    <row r="3504" ht="26.25" customHeight="1" x14ac:dyDescent="0.2"/>
    <row r="3505" ht="26.25" customHeight="1" x14ac:dyDescent="0.2"/>
    <row r="3506" ht="26.25" customHeight="1" x14ac:dyDescent="0.2"/>
    <row r="3507" ht="26.25" customHeight="1" x14ac:dyDescent="0.2"/>
    <row r="3508" ht="26.25" customHeight="1" x14ac:dyDescent="0.2"/>
    <row r="3509" ht="26.25" customHeight="1" x14ac:dyDescent="0.2"/>
    <row r="3510" ht="26.25" customHeight="1" x14ac:dyDescent="0.2"/>
    <row r="3511" ht="26.25" customHeight="1" x14ac:dyDescent="0.2"/>
    <row r="3512" ht="26.25" customHeight="1" x14ac:dyDescent="0.2"/>
    <row r="3513" ht="26.25" customHeight="1" x14ac:dyDescent="0.2"/>
    <row r="3514" ht="26.25" customHeight="1" x14ac:dyDescent="0.2"/>
    <row r="3515" ht="26.25" customHeight="1" x14ac:dyDescent="0.2"/>
    <row r="3516" ht="26.25" customHeight="1" x14ac:dyDescent="0.2"/>
    <row r="3517" ht="26.25" customHeight="1" x14ac:dyDescent="0.2"/>
    <row r="3518" ht="26.25" customHeight="1" x14ac:dyDescent="0.2"/>
    <row r="3519" ht="26.25" customHeight="1" x14ac:dyDescent="0.2"/>
    <row r="3520" ht="26.25" customHeight="1" x14ac:dyDescent="0.2"/>
    <row r="3521" ht="26.25" customHeight="1" x14ac:dyDescent="0.2"/>
    <row r="3522" ht="26.25" customHeight="1" x14ac:dyDescent="0.2"/>
    <row r="3523" ht="26.25" customHeight="1" x14ac:dyDescent="0.2"/>
    <row r="3524" ht="26.25" customHeight="1" x14ac:dyDescent="0.2"/>
    <row r="3525" ht="26.25" customHeight="1" x14ac:dyDescent="0.2"/>
    <row r="3526" ht="26.25" customHeight="1" x14ac:dyDescent="0.2"/>
    <row r="3527" ht="26.25" customHeight="1" x14ac:dyDescent="0.2"/>
    <row r="3528" ht="26.25" customHeight="1" x14ac:dyDescent="0.2"/>
    <row r="3529" ht="26.25" customHeight="1" x14ac:dyDescent="0.2"/>
    <row r="3530" ht="26.25" customHeight="1" x14ac:dyDescent="0.2"/>
    <row r="3531" ht="26.25" customHeight="1" x14ac:dyDescent="0.2"/>
    <row r="3532" ht="26.25" customHeight="1" x14ac:dyDescent="0.2"/>
    <row r="3533" ht="26.25" customHeight="1" x14ac:dyDescent="0.2"/>
    <row r="3534" ht="26.25" customHeight="1" x14ac:dyDescent="0.2"/>
    <row r="3535" ht="26.25" customHeight="1" x14ac:dyDescent="0.2"/>
    <row r="3536" ht="26.25" customHeight="1" x14ac:dyDescent="0.2"/>
    <row r="3537" ht="26.25" customHeight="1" x14ac:dyDescent="0.2"/>
    <row r="3538" ht="26.25" customHeight="1" x14ac:dyDescent="0.2"/>
    <row r="3539" ht="26.25" customHeight="1" x14ac:dyDescent="0.2"/>
    <row r="3540" ht="26.25" customHeight="1" x14ac:dyDescent="0.2"/>
    <row r="3541" ht="26.25" customHeight="1" x14ac:dyDescent="0.2"/>
    <row r="3542" ht="26.25" customHeight="1" x14ac:dyDescent="0.2"/>
    <row r="3543" ht="26.25" customHeight="1" x14ac:dyDescent="0.2"/>
    <row r="3544" ht="26.25" customHeight="1" x14ac:dyDescent="0.2"/>
    <row r="3545" ht="26.25" customHeight="1" x14ac:dyDescent="0.2"/>
    <row r="3546" ht="26.25" customHeight="1" x14ac:dyDescent="0.2"/>
    <row r="3547" ht="26.25" customHeight="1" x14ac:dyDescent="0.2"/>
    <row r="3548" ht="26.25" customHeight="1" x14ac:dyDescent="0.2"/>
    <row r="3549" ht="26.25" customHeight="1" x14ac:dyDescent="0.2"/>
    <row r="3550" ht="26.25" customHeight="1" x14ac:dyDescent="0.2"/>
    <row r="3551" ht="26.25" customHeight="1" x14ac:dyDescent="0.2"/>
    <row r="3552" ht="26.25" customHeight="1" x14ac:dyDescent="0.2"/>
    <row r="3553" ht="26.25" customHeight="1" x14ac:dyDescent="0.2"/>
    <row r="3554" ht="26.25" customHeight="1" x14ac:dyDescent="0.2"/>
    <row r="3555" ht="26.25" customHeight="1" x14ac:dyDescent="0.2"/>
    <row r="3556" ht="26.25" customHeight="1" x14ac:dyDescent="0.2"/>
    <row r="3557" ht="26.25" customHeight="1" x14ac:dyDescent="0.2"/>
    <row r="3558" ht="26.25" customHeight="1" x14ac:dyDescent="0.2"/>
    <row r="3559" ht="26.25" customHeight="1" x14ac:dyDescent="0.2"/>
    <row r="3560" ht="26.25" customHeight="1" x14ac:dyDescent="0.2"/>
    <row r="3561" ht="26.25" customHeight="1" x14ac:dyDescent="0.2"/>
    <row r="3562" ht="26.25" customHeight="1" x14ac:dyDescent="0.2"/>
    <row r="3563" ht="26.25" customHeight="1" x14ac:dyDescent="0.2"/>
    <row r="3564" ht="26.25" customHeight="1" x14ac:dyDescent="0.2"/>
    <row r="3565" ht="26.25" customHeight="1" x14ac:dyDescent="0.2"/>
    <row r="3566" ht="26.25" customHeight="1" x14ac:dyDescent="0.2"/>
    <row r="3567" ht="26.25" customHeight="1" x14ac:dyDescent="0.2"/>
    <row r="3568" ht="26.25" customHeight="1" x14ac:dyDescent="0.2"/>
    <row r="3569" ht="26.25" customHeight="1" x14ac:dyDescent="0.2"/>
    <row r="3570" ht="26.25" customHeight="1" x14ac:dyDescent="0.2"/>
    <row r="3571" ht="26.25" customHeight="1" x14ac:dyDescent="0.2"/>
    <row r="3572" ht="26.25" customHeight="1" x14ac:dyDescent="0.2"/>
    <row r="3573" ht="26.25" customHeight="1" x14ac:dyDescent="0.2"/>
    <row r="3574" ht="26.25" customHeight="1" x14ac:dyDescent="0.2"/>
    <row r="3575" ht="26.25" customHeight="1" x14ac:dyDescent="0.2"/>
    <row r="3576" ht="26.25" customHeight="1" x14ac:dyDescent="0.2"/>
    <row r="3577" ht="26.25" customHeight="1" x14ac:dyDescent="0.2"/>
    <row r="3578" ht="26.25" customHeight="1" x14ac:dyDescent="0.2"/>
    <row r="3579" ht="26.25" customHeight="1" x14ac:dyDescent="0.2"/>
    <row r="3580" ht="26.25" customHeight="1" x14ac:dyDescent="0.2"/>
    <row r="3581" ht="26.25" customHeight="1" x14ac:dyDescent="0.2"/>
    <row r="3582" ht="26.25" customHeight="1" x14ac:dyDescent="0.2"/>
    <row r="3583" ht="26.25" customHeight="1" x14ac:dyDescent="0.2"/>
    <row r="3584" ht="26.25" customHeight="1" x14ac:dyDescent="0.2"/>
    <row r="3585" ht="26.25" customHeight="1" x14ac:dyDescent="0.2"/>
    <row r="3586" ht="26.25" customHeight="1" x14ac:dyDescent="0.2"/>
    <row r="3587" ht="26.25" customHeight="1" x14ac:dyDescent="0.2"/>
    <row r="3588" ht="26.25" customHeight="1" x14ac:dyDescent="0.2"/>
    <row r="3589" ht="26.25" customHeight="1" x14ac:dyDescent="0.2"/>
    <row r="3590" ht="26.25" customHeight="1" x14ac:dyDescent="0.2"/>
    <row r="3591" ht="26.25" customHeight="1" x14ac:dyDescent="0.2"/>
    <row r="3592" ht="26.25" customHeight="1" x14ac:dyDescent="0.2"/>
    <row r="3593" ht="26.25" customHeight="1" x14ac:dyDescent="0.2"/>
    <row r="3594" ht="26.25" customHeight="1" x14ac:dyDescent="0.2"/>
    <row r="3595" ht="26.25" customHeight="1" x14ac:dyDescent="0.2"/>
    <row r="3596" ht="26.25" customHeight="1" x14ac:dyDescent="0.2"/>
    <row r="3597" ht="26.25" customHeight="1" x14ac:dyDescent="0.2"/>
    <row r="3598" ht="26.25" customHeight="1" x14ac:dyDescent="0.2"/>
    <row r="3599" ht="26.25" customHeight="1" x14ac:dyDescent="0.2"/>
    <row r="3600" ht="26.25" customHeight="1" x14ac:dyDescent="0.2"/>
    <row r="3601" ht="26.25" customHeight="1" x14ac:dyDescent="0.2"/>
    <row r="3602" ht="26.25" customHeight="1" x14ac:dyDescent="0.2"/>
    <row r="3603" ht="26.25" customHeight="1" x14ac:dyDescent="0.2"/>
    <row r="3604" ht="26.25" customHeight="1" x14ac:dyDescent="0.2"/>
    <row r="3605" ht="26.25" customHeight="1" x14ac:dyDescent="0.2"/>
    <row r="3606" ht="26.25" customHeight="1" x14ac:dyDescent="0.2"/>
    <row r="3607" ht="26.25" customHeight="1" x14ac:dyDescent="0.2"/>
    <row r="3608" ht="26.25" customHeight="1" x14ac:dyDescent="0.2"/>
    <row r="3609" ht="26.25" customHeight="1" x14ac:dyDescent="0.2"/>
    <row r="3610" ht="26.25" customHeight="1" x14ac:dyDescent="0.2"/>
    <row r="3611" ht="26.25" customHeight="1" x14ac:dyDescent="0.2"/>
    <row r="3612" ht="26.25" customHeight="1" x14ac:dyDescent="0.2"/>
    <row r="3613" ht="26.25" customHeight="1" x14ac:dyDescent="0.2"/>
    <row r="3614" ht="26.25" customHeight="1" x14ac:dyDescent="0.2"/>
    <row r="3615" ht="26.25" customHeight="1" x14ac:dyDescent="0.2"/>
    <row r="3616" ht="26.25" customHeight="1" x14ac:dyDescent="0.2"/>
    <row r="3617" ht="26.25" customHeight="1" x14ac:dyDescent="0.2"/>
    <row r="3618" ht="26.25" customHeight="1" x14ac:dyDescent="0.2"/>
    <row r="3619" ht="26.25" customHeight="1" x14ac:dyDescent="0.2"/>
    <row r="3620" ht="26.25" customHeight="1" x14ac:dyDescent="0.2"/>
    <row r="3621" ht="26.25" customHeight="1" x14ac:dyDescent="0.2"/>
    <row r="3622" ht="26.25" customHeight="1" x14ac:dyDescent="0.2"/>
    <row r="3623" ht="26.25" customHeight="1" x14ac:dyDescent="0.2"/>
    <row r="3624" ht="26.25" customHeight="1" x14ac:dyDescent="0.2"/>
    <row r="3625" ht="26.25" customHeight="1" x14ac:dyDescent="0.2"/>
    <row r="3626" ht="26.25" customHeight="1" x14ac:dyDescent="0.2"/>
    <row r="3627" ht="26.25" customHeight="1" x14ac:dyDescent="0.2"/>
    <row r="3628" ht="26.25" customHeight="1" x14ac:dyDescent="0.2"/>
    <row r="3629" ht="26.25" customHeight="1" x14ac:dyDescent="0.2"/>
    <row r="3630" ht="26.25" customHeight="1" x14ac:dyDescent="0.2"/>
    <row r="3631" ht="26.25" customHeight="1" x14ac:dyDescent="0.2"/>
    <row r="3632" ht="26.25" customHeight="1" x14ac:dyDescent="0.2"/>
    <row r="3633" ht="26.25" customHeight="1" x14ac:dyDescent="0.2"/>
    <row r="3634" ht="26.25" customHeight="1" x14ac:dyDescent="0.2"/>
    <row r="3635" ht="26.25" customHeight="1" x14ac:dyDescent="0.2"/>
    <row r="3636" ht="26.25" customHeight="1" x14ac:dyDescent="0.2"/>
    <row r="3637" ht="26.25" customHeight="1" x14ac:dyDescent="0.2"/>
    <row r="3638" ht="26.25" customHeight="1" x14ac:dyDescent="0.2"/>
    <row r="3639" ht="26.25" customHeight="1" x14ac:dyDescent="0.2"/>
    <row r="3640" ht="26.25" customHeight="1" x14ac:dyDescent="0.2"/>
    <row r="3641" ht="26.25" customHeight="1" x14ac:dyDescent="0.2"/>
    <row r="3642" ht="26.25" customHeight="1" x14ac:dyDescent="0.2"/>
    <row r="3643" ht="26.25" customHeight="1" x14ac:dyDescent="0.2"/>
    <row r="3644" ht="26.25" customHeight="1" x14ac:dyDescent="0.2"/>
    <row r="3645" ht="26.25" customHeight="1" x14ac:dyDescent="0.2"/>
    <row r="3646" ht="26.25" customHeight="1" x14ac:dyDescent="0.2"/>
    <row r="3647" ht="26.25" customHeight="1" x14ac:dyDescent="0.2"/>
    <row r="3648" ht="26.25" customHeight="1" x14ac:dyDescent="0.2"/>
    <row r="3649" ht="26.25" customHeight="1" x14ac:dyDescent="0.2"/>
    <row r="3650" ht="26.25" customHeight="1" x14ac:dyDescent="0.2"/>
    <row r="3651" ht="26.25" customHeight="1" x14ac:dyDescent="0.2"/>
    <row r="3652" ht="26.25" customHeight="1" x14ac:dyDescent="0.2"/>
    <row r="3653" ht="26.25" customHeight="1" x14ac:dyDescent="0.2"/>
    <row r="3654" ht="26.25" customHeight="1" x14ac:dyDescent="0.2"/>
    <row r="3655" ht="26.25" customHeight="1" x14ac:dyDescent="0.2"/>
    <row r="3656" ht="26.25" customHeight="1" x14ac:dyDescent="0.2"/>
    <row r="3657" ht="26.25" customHeight="1" x14ac:dyDescent="0.2"/>
    <row r="3658" ht="26.25" customHeight="1" x14ac:dyDescent="0.2"/>
    <row r="3659" ht="26.25" customHeight="1" x14ac:dyDescent="0.2"/>
    <row r="3660" ht="26.25" customHeight="1" x14ac:dyDescent="0.2"/>
    <row r="3661" ht="26.25" customHeight="1" x14ac:dyDescent="0.2"/>
    <row r="3662" ht="26.25" customHeight="1" x14ac:dyDescent="0.2"/>
    <row r="3663" ht="26.25" customHeight="1" x14ac:dyDescent="0.2"/>
    <row r="3664" ht="26.25" customHeight="1" x14ac:dyDescent="0.2"/>
    <row r="3665" ht="26.25" customHeight="1" x14ac:dyDescent="0.2"/>
    <row r="3666" ht="26.25" customHeight="1" x14ac:dyDescent="0.2"/>
    <row r="3667" ht="26.25" customHeight="1" x14ac:dyDescent="0.2"/>
    <row r="3668" ht="26.25" customHeight="1" x14ac:dyDescent="0.2"/>
    <row r="3669" ht="26.25" customHeight="1" x14ac:dyDescent="0.2"/>
    <row r="3670" ht="26.25" customHeight="1" x14ac:dyDescent="0.2"/>
    <row r="3671" ht="26.25" customHeight="1" x14ac:dyDescent="0.2"/>
    <row r="3672" ht="26.25" customHeight="1" x14ac:dyDescent="0.2"/>
    <row r="3673" ht="26.25" customHeight="1" x14ac:dyDescent="0.2"/>
    <row r="3674" ht="26.25" customHeight="1" x14ac:dyDescent="0.2"/>
    <row r="3675" ht="26.25" customHeight="1" x14ac:dyDescent="0.2"/>
    <row r="3676" ht="26.25" customHeight="1" x14ac:dyDescent="0.2"/>
    <row r="3677" ht="26.25" customHeight="1" x14ac:dyDescent="0.2"/>
    <row r="3678" ht="26.25" customHeight="1" x14ac:dyDescent="0.2"/>
    <row r="3679" ht="26.25" customHeight="1" x14ac:dyDescent="0.2"/>
    <row r="3680" ht="26.25" customHeight="1" x14ac:dyDescent="0.2"/>
    <row r="3681" ht="26.25" customHeight="1" x14ac:dyDescent="0.2"/>
    <row r="3682" ht="26.25" customHeight="1" x14ac:dyDescent="0.2"/>
    <row r="3683" ht="26.25" customHeight="1" x14ac:dyDescent="0.2"/>
    <row r="3684" ht="26.25" customHeight="1" x14ac:dyDescent="0.2"/>
    <row r="3685" ht="26.25" customHeight="1" x14ac:dyDescent="0.2"/>
    <row r="3686" ht="26.25" customHeight="1" x14ac:dyDescent="0.2"/>
    <row r="3687" ht="26.25" customHeight="1" x14ac:dyDescent="0.2"/>
    <row r="3688" ht="26.25" customHeight="1" x14ac:dyDescent="0.2"/>
    <row r="3689" ht="26.25" customHeight="1" x14ac:dyDescent="0.2"/>
    <row r="3690" ht="26.25" customHeight="1" x14ac:dyDescent="0.2"/>
    <row r="3691" ht="26.25" customHeight="1" x14ac:dyDescent="0.2"/>
    <row r="3692" ht="26.25" customHeight="1" x14ac:dyDescent="0.2"/>
    <row r="3693" ht="26.25" customHeight="1" x14ac:dyDescent="0.2"/>
    <row r="3694" ht="26.25" customHeight="1" x14ac:dyDescent="0.2"/>
    <row r="3695" ht="26.25" customHeight="1" x14ac:dyDescent="0.2"/>
    <row r="3696" ht="26.25" customHeight="1" x14ac:dyDescent="0.2"/>
    <row r="3697" ht="26.25" customHeight="1" x14ac:dyDescent="0.2"/>
    <row r="3698" ht="26.25" customHeight="1" x14ac:dyDescent="0.2"/>
    <row r="3699" ht="26.25" customHeight="1" x14ac:dyDescent="0.2"/>
    <row r="3700" ht="26.25" customHeight="1" x14ac:dyDescent="0.2"/>
    <row r="3701" ht="26.25" customHeight="1" x14ac:dyDescent="0.2"/>
    <row r="3702" ht="26.25" customHeight="1" x14ac:dyDescent="0.2"/>
    <row r="3703" ht="26.25" customHeight="1" x14ac:dyDescent="0.2"/>
    <row r="3704" ht="26.25" customHeight="1" x14ac:dyDescent="0.2"/>
    <row r="3705" ht="26.25" customHeight="1" x14ac:dyDescent="0.2"/>
    <row r="3706" ht="26.25" customHeight="1" x14ac:dyDescent="0.2"/>
    <row r="3707" ht="26.25" customHeight="1" x14ac:dyDescent="0.2"/>
    <row r="3708" ht="26.25" customHeight="1" x14ac:dyDescent="0.2"/>
    <row r="3709" ht="26.25" customHeight="1" x14ac:dyDescent="0.2"/>
    <row r="3710" ht="26.25" customHeight="1" x14ac:dyDescent="0.2"/>
    <row r="3711" ht="26.25" customHeight="1" x14ac:dyDescent="0.2"/>
    <row r="3712" ht="26.25" customHeight="1" x14ac:dyDescent="0.2"/>
    <row r="3713" ht="26.25" customHeight="1" x14ac:dyDescent="0.2"/>
    <row r="3714" ht="26.25" customHeight="1" x14ac:dyDescent="0.2"/>
    <row r="3715" ht="26.25" customHeight="1" x14ac:dyDescent="0.2"/>
    <row r="3716" ht="26.25" customHeight="1" x14ac:dyDescent="0.2"/>
    <row r="3717" ht="26.25" customHeight="1" x14ac:dyDescent="0.2"/>
    <row r="3718" ht="26.25" customHeight="1" x14ac:dyDescent="0.2"/>
    <row r="3719" ht="26.25" customHeight="1" x14ac:dyDescent="0.2"/>
    <row r="3720" ht="26.25" customHeight="1" x14ac:dyDescent="0.2"/>
    <row r="3721" ht="26.25" customHeight="1" x14ac:dyDescent="0.2"/>
    <row r="3722" ht="26.25" customHeight="1" x14ac:dyDescent="0.2"/>
    <row r="3723" ht="26.25" customHeight="1" x14ac:dyDescent="0.2"/>
    <row r="3724" ht="26.25" customHeight="1" x14ac:dyDescent="0.2"/>
    <row r="3725" ht="26.25" customHeight="1" x14ac:dyDescent="0.2"/>
    <row r="3726" ht="26.25" customHeight="1" x14ac:dyDescent="0.2"/>
    <row r="3727" ht="26.25" customHeight="1" x14ac:dyDescent="0.2"/>
    <row r="3728" ht="26.25" customHeight="1" x14ac:dyDescent="0.2"/>
    <row r="3729" ht="26.25" customHeight="1" x14ac:dyDescent="0.2"/>
    <row r="3730" ht="26.25" customHeight="1" x14ac:dyDescent="0.2"/>
    <row r="3731" ht="26.25" customHeight="1" x14ac:dyDescent="0.2"/>
    <row r="3732" ht="26.25" customHeight="1" x14ac:dyDescent="0.2"/>
    <row r="3733" ht="26.25" customHeight="1" x14ac:dyDescent="0.2"/>
    <row r="3734" ht="26.25" customHeight="1" x14ac:dyDescent="0.2"/>
    <row r="3735" ht="26.25" customHeight="1" x14ac:dyDescent="0.2"/>
    <row r="3736" ht="26.25" customHeight="1" x14ac:dyDescent="0.2"/>
    <row r="3737" ht="26.25" customHeight="1" x14ac:dyDescent="0.2"/>
    <row r="3738" ht="26.25" customHeight="1" x14ac:dyDescent="0.2"/>
    <row r="3739" ht="26.25" customHeight="1" x14ac:dyDescent="0.2"/>
    <row r="3740" ht="26.25" customHeight="1" x14ac:dyDescent="0.2"/>
    <row r="3741" ht="26.25" customHeight="1" x14ac:dyDescent="0.2"/>
    <row r="3742" ht="26.25" customHeight="1" x14ac:dyDescent="0.2"/>
    <row r="3743" ht="26.25" customHeight="1" x14ac:dyDescent="0.2"/>
    <row r="3744" ht="26.25" customHeight="1" x14ac:dyDescent="0.2"/>
    <row r="3745" ht="26.25" customHeight="1" x14ac:dyDescent="0.2"/>
    <row r="3746" ht="26.25" customHeight="1" x14ac:dyDescent="0.2"/>
    <row r="3747" ht="26.25" customHeight="1" x14ac:dyDescent="0.2"/>
    <row r="3748" ht="26.25" customHeight="1" x14ac:dyDescent="0.2"/>
    <row r="3749" ht="26.25" customHeight="1" x14ac:dyDescent="0.2"/>
    <row r="3750" ht="26.25" customHeight="1" x14ac:dyDescent="0.2"/>
    <row r="3751" ht="26.25" customHeight="1" x14ac:dyDescent="0.2"/>
    <row r="3752" ht="26.25" customHeight="1" x14ac:dyDescent="0.2"/>
    <row r="3753" ht="26.25" customHeight="1" x14ac:dyDescent="0.2"/>
    <row r="3754" ht="26.25" customHeight="1" x14ac:dyDescent="0.2"/>
    <row r="3755" ht="26.25" customHeight="1" x14ac:dyDescent="0.2"/>
    <row r="3756" ht="26.25" customHeight="1" x14ac:dyDescent="0.2"/>
    <row r="3757" ht="26.25" customHeight="1" x14ac:dyDescent="0.2"/>
    <row r="3758" ht="26.25" customHeight="1" x14ac:dyDescent="0.2"/>
    <row r="3759" ht="26.25" customHeight="1" x14ac:dyDescent="0.2"/>
    <row r="3760" ht="26.25" customHeight="1" x14ac:dyDescent="0.2"/>
    <row r="3761" ht="26.25" customHeight="1" x14ac:dyDescent="0.2"/>
    <row r="3762" ht="26.25" customHeight="1" x14ac:dyDescent="0.2"/>
    <row r="3763" ht="26.25" customHeight="1" x14ac:dyDescent="0.2"/>
    <row r="3764" ht="26.25" customHeight="1" x14ac:dyDescent="0.2"/>
    <row r="3765" ht="26.25" customHeight="1" x14ac:dyDescent="0.2"/>
    <row r="3766" ht="26.25" customHeight="1" x14ac:dyDescent="0.2"/>
    <row r="3767" ht="26.25" customHeight="1" x14ac:dyDescent="0.2"/>
    <row r="3768" ht="26.25" customHeight="1" x14ac:dyDescent="0.2"/>
    <row r="3769" ht="26.25" customHeight="1" x14ac:dyDescent="0.2"/>
    <row r="3770" ht="26.25" customHeight="1" x14ac:dyDescent="0.2"/>
    <row r="3771" ht="26.25" customHeight="1" x14ac:dyDescent="0.2"/>
    <row r="3772" ht="26.25" customHeight="1" x14ac:dyDescent="0.2"/>
    <row r="3773" ht="26.25" customHeight="1" x14ac:dyDescent="0.2"/>
    <row r="3774" ht="26.25" customHeight="1" x14ac:dyDescent="0.2"/>
    <row r="3775" ht="26.25" customHeight="1" x14ac:dyDescent="0.2"/>
    <row r="3776" ht="26.25" customHeight="1" x14ac:dyDescent="0.2"/>
    <row r="3777" ht="26.25" customHeight="1" x14ac:dyDescent="0.2"/>
    <row r="3778" ht="26.25" customHeight="1" x14ac:dyDescent="0.2"/>
    <row r="3779" ht="26.25" customHeight="1" x14ac:dyDescent="0.2"/>
    <row r="3780" ht="26.25" customHeight="1" x14ac:dyDescent="0.2"/>
    <row r="3781" ht="26.25" customHeight="1" x14ac:dyDescent="0.2"/>
    <row r="3782" ht="26.25" customHeight="1" x14ac:dyDescent="0.2"/>
    <row r="3783" ht="26.25" customHeight="1" x14ac:dyDescent="0.2"/>
    <row r="3784" ht="26.25" customHeight="1" x14ac:dyDescent="0.2"/>
    <row r="3785" ht="26.25" customHeight="1" x14ac:dyDescent="0.2"/>
    <row r="3786" ht="26.25" customHeight="1" x14ac:dyDescent="0.2"/>
    <row r="3787" ht="26.25" customHeight="1" x14ac:dyDescent="0.2"/>
    <row r="3788" ht="26.25" customHeight="1" x14ac:dyDescent="0.2"/>
    <row r="3789" ht="26.25" customHeight="1" x14ac:dyDescent="0.2"/>
    <row r="3790" ht="26.25" customHeight="1" x14ac:dyDescent="0.2"/>
    <row r="3791" ht="26.25" customHeight="1" x14ac:dyDescent="0.2"/>
    <row r="3792" ht="26.25" customHeight="1" x14ac:dyDescent="0.2"/>
    <row r="3793" ht="26.25" customHeight="1" x14ac:dyDescent="0.2"/>
    <row r="3794" ht="26.25" customHeight="1" x14ac:dyDescent="0.2"/>
    <row r="3795" ht="26.25" customHeight="1" x14ac:dyDescent="0.2"/>
    <row r="3796" ht="26.25" customHeight="1" x14ac:dyDescent="0.2"/>
    <row r="3797" ht="26.25" customHeight="1" x14ac:dyDescent="0.2"/>
    <row r="3798" ht="26.25" customHeight="1" x14ac:dyDescent="0.2"/>
    <row r="3799" ht="26.25" customHeight="1" x14ac:dyDescent="0.2"/>
    <row r="3800" ht="26.25" customHeight="1" x14ac:dyDescent="0.2"/>
    <row r="3801" ht="26.25" customHeight="1" x14ac:dyDescent="0.2"/>
    <row r="3802" ht="26.25" customHeight="1" x14ac:dyDescent="0.2"/>
    <row r="3803" ht="26.25" customHeight="1" x14ac:dyDescent="0.2"/>
    <row r="3804" ht="26.25" customHeight="1" x14ac:dyDescent="0.2"/>
    <row r="3805" ht="26.25" customHeight="1" x14ac:dyDescent="0.2"/>
    <row r="3806" ht="26.25" customHeight="1" x14ac:dyDescent="0.2"/>
    <row r="3807" ht="26.25" customHeight="1" x14ac:dyDescent="0.2"/>
    <row r="3808" ht="26.25" customHeight="1" x14ac:dyDescent="0.2"/>
    <row r="3809" ht="26.25" customHeight="1" x14ac:dyDescent="0.2"/>
    <row r="3810" ht="26.25" customHeight="1" x14ac:dyDescent="0.2"/>
    <row r="3811" ht="26.25" customHeight="1" x14ac:dyDescent="0.2"/>
    <row r="3812" ht="26.25" customHeight="1" x14ac:dyDescent="0.2"/>
    <row r="3813" ht="26.25" customHeight="1" x14ac:dyDescent="0.2"/>
    <row r="3814" ht="26.25" customHeight="1" x14ac:dyDescent="0.2"/>
    <row r="3815" ht="26.25" customHeight="1" x14ac:dyDescent="0.2"/>
    <row r="3816" ht="26.25" customHeight="1" x14ac:dyDescent="0.2"/>
    <row r="3817" ht="26.25" customHeight="1" x14ac:dyDescent="0.2"/>
    <row r="3818" ht="26.25" customHeight="1" x14ac:dyDescent="0.2"/>
    <row r="3819" ht="26.25" customHeight="1" x14ac:dyDescent="0.2"/>
    <row r="3820" ht="26.25" customHeight="1" x14ac:dyDescent="0.2"/>
    <row r="3821" ht="26.25" customHeight="1" x14ac:dyDescent="0.2"/>
    <row r="3822" ht="26.25" customHeight="1" x14ac:dyDescent="0.2"/>
    <row r="3823" ht="26.25" customHeight="1" x14ac:dyDescent="0.2"/>
    <row r="3824" ht="26.25" customHeight="1" x14ac:dyDescent="0.2"/>
    <row r="3825" ht="26.25" customHeight="1" x14ac:dyDescent="0.2"/>
    <row r="3826" ht="26.25" customHeight="1" x14ac:dyDescent="0.2"/>
    <row r="3827" ht="26.25" customHeight="1" x14ac:dyDescent="0.2"/>
    <row r="3828" ht="26.25" customHeight="1" x14ac:dyDescent="0.2"/>
    <row r="3829" ht="26.25" customHeight="1" x14ac:dyDescent="0.2"/>
    <row r="3830" ht="26.25" customHeight="1" x14ac:dyDescent="0.2"/>
    <row r="3831" ht="26.25" customHeight="1" x14ac:dyDescent="0.2"/>
    <row r="3832" ht="26.25" customHeight="1" x14ac:dyDescent="0.2"/>
    <row r="3833" ht="26.25" customHeight="1" x14ac:dyDescent="0.2"/>
    <row r="3834" ht="26.25" customHeight="1" x14ac:dyDescent="0.2"/>
    <row r="3835" ht="26.25" customHeight="1" x14ac:dyDescent="0.2"/>
    <row r="3836" ht="26.25" customHeight="1" x14ac:dyDescent="0.2"/>
    <row r="3837" ht="26.25" customHeight="1" x14ac:dyDescent="0.2"/>
    <row r="3838" ht="26.25" customHeight="1" x14ac:dyDescent="0.2"/>
    <row r="3839" ht="26.25" customHeight="1" x14ac:dyDescent="0.2"/>
    <row r="3840" ht="26.25" customHeight="1" x14ac:dyDescent="0.2"/>
    <row r="3841" ht="26.25" customHeight="1" x14ac:dyDescent="0.2"/>
    <row r="3842" ht="26.25" customHeight="1" x14ac:dyDescent="0.2"/>
    <row r="3843" ht="26.25" customHeight="1" x14ac:dyDescent="0.2"/>
    <row r="3844" ht="26.25" customHeight="1" x14ac:dyDescent="0.2"/>
    <row r="3845" ht="26.25" customHeight="1" x14ac:dyDescent="0.2"/>
    <row r="3846" ht="26.25" customHeight="1" x14ac:dyDescent="0.2"/>
    <row r="3847" ht="26.25" customHeight="1" x14ac:dyDescent="0.2"/>
    <row r="3848" ht="26.25" customHeight="1" x14ac:dyDescent="0.2"/>
    <row r="3849" ht="26.25" customHeight="1" x14ac:dyDescent="0.2"/>
    <row r="3850" ht="26.25" customHeight="1" x14ac:dyDescent="0.2"/>
    <row r="3851" ht="26.25" customHeight="1" x14ac:dyDescent="0.2"/>
    <row r="3852" ht="26.25" customHeight="1" x14ac:dyDescent="0.2"/>
    <row r="3853" ht="26.25" customHeight="1" x14ac:dyDescent="0.2"/>
    <row r="3854" ht="26.25" customHeight="1" x14ac:dyDescent="0.2"/>
    <row r="3855" ht="26.25" customHeight="1" x14ac:dyDescent="0.2"/>
    <row r="3856" ht="26.25" customHeight="1" x14ac:dyDescent="0.2"/>
    <row r="3857" ht="26.25" customHeight="1" x14ac:dyDescent="0.2"/>
    <row r="3858" ht="26.25" customHeight="1" x14ac:dyDescent="0.2"/>
    <row r="3859" ht="26.25" customHeight="1" x14ac:dyDescent="0.2"/>
    <row r="3860" ht="26.25" customHeight="1" x14ac:dyDescent="0.2"/>
    <row r="3861" ht="26.25" customHeight="1" x14ac:dyDescent="0.2"/>
    <row r="3862" ht="26.25" customHeight="1" x14ac:dyDescent="0.2"/>
    <row r="3863" ht="26.25" customHeight="1" x14ac:dyDescent="0.2"/>
    <row r="3864" ht="26.25" customHeight="1" x14ac:dyDescent="0.2"/>
    <row r="3865" ht="26.25" customHeight="1" x14ac:dyDescent="0.2"/>
    <row r="3866" ht="26.25" customHeight="1" x14ac:dyDescent="0.2"/>
    <row r="3867" ht="26.25" customHeight="1" x14ac:dyDescent="0.2"/>
    <row r="3868" ht="26.25" customHeight="1" x14ac:dyDescent="0.2"/>
    <row r="3869" ht="26.25" customHeight="1" x14ac:dyDescent="0.2"/>
    <row r="3870" ht="26.25" customHeight="1" x14ac:dyDescent="0.2"/>
    <row r="3871" ht="26.25" customHeight="1" x14ac:dyDescent="0.2"/>
    <row r="3872" ht="26.25" customHeight="1" x14ac:dyDescent="0.2"/>
    <row r="3873" ht="26.25" customHeight="1" x14ac:dyDescent="0.2"/>
    <row r="3874" ht="26.25" customHeight="1" x14ac:dyDescent="0.2"/>
    <row r="3875" ht="26.25" customHeight="1" x14ac:dyDescent="0.2"/>
    <row r="3876" ht="26.25" customHeight="1" x14ac:dyDescent="0.2"/>
    <row r="3877" ht="26.25" customHeight="1" x14ac:dyDescent="0.2"/>
    <row r="3878" ht="26.25" customHeight="1" x14ac:dyDescent="0.2"/>
    <row r="3879" ht="26.25" customHeight="1" x14ac:dyDescent="0.2"/>
    <row r="3880" ht="26.25" customHeight="1" x14ac:dyDescent="0.2"/>
    <row r="3881" ht="26.25" customHeight="1" x14ac:dyDescent="0.2"/>
    <row r="3882" ht="26.25" customHeight="1" x14ac:dyDescent="0.2"/>
    <row r="3883" ht="26.25" customHeight="1" x14ac:dyDescent="0.2"/>
    <row r="3884" ht="26.25" customHeight="1" x14ac:dyDescent="0.2"/>
    <row r="3885" ht="26.25" customHeight="1" x14ac:dyDescent="0.2"/>
    <row r="3886" ht="26.25" customHeight="1" x14ac:dyDescent="0.2"/>
    <row r="3887" ht="26.25" customHeight="1" x14ac:dyDescent="0.2"/>
    <row r="3888" ht="26.25" customHeight="1" x14ac:dyDescent="0.2"/>
    <row r="3889" ht="26.25" customHeight="1" x14ac:dyDescent="0.2"/>
    <row r="3890" ht="26.25" customHeight="1" x14ac:dyDescent="0.2"/>
    <row r="3891" ht="26.25" customHeight="1" x14ac:dyDescent="0.2"/>
    <row r="3892" ht="26.25" customHeight="1" x14ac:dyDescent="0.2"/>
    <row r="3893" ht="26.25" customHeight="1" x14ac:dyDescent="0.2"/>
    <row r="3894" ht="26.25" customHeight="1" x14ac:dyDescent="0.2"/>
    <row r="3895" ht="26.25" customHeight="1" x14ac:dyDescent="0.2"/>
    <row r="3896" ht="26.25" customHeight="1" x14ac:dyDescent="0.2"/>
    <row r="3897" ht="26.25" customHeight="1" x14ac:dyDescent="0.2"/>
    <row r="3898" ht="26.25" customHeight="1" x14ac:dyDescent="0.2"/>
    <row r="3899" ht="26.25" customHeight="1" x14ac:dyDescent="0.2"/>
    <row r="3900" ht="26.25" customHeight="1" x14ac:dyDescent="0.2"/>
    <row r="3901" ht="26.25" customHeight="1" x14ac:dyDescent="0.2"/>
    <row r="3902" ht="26.25" customHeight="1" x14ac:dyDescent="0.2"/>
    <row r="3903" ht="26.25" customHeight="1" x14ac:dyDescent="0.2"/>
    <row r="3904" ht="26.25" customHeight="1" x14ac:dyDescent="0.2"/>
    <row r="3905" ht="26.25" customHeight="1" x14ac:dyDescent="0.2"/>
    <row r="3906" ht="26.25" customHeight="1" x14ac:dyDescent="0.2"/>
    <row r="3907" ht="26.25" customHeight="1" x14ac:dyDescent="0.2"/>
    <row r="3908" ht="26.25" customHeight="1" x14ac:dyDescent="0.2"/>
    <row r="3909" ht="26.25" customHeight="1" x14ac:dyDescent="0.2"/>
    <row r="3910" ht="26.25" customHeight="1" x14ac:dyDescent="0.2"/>
    <row r="3911" ht="26.25" customHeight="1" x14ac:dyDescent="0.2"/>
    <row r="3912" ht="26.25" customHeight="1" x14ac:dyDescent="0.2"/>
    <row r="3913" ht="26.25" customHeight="1" x14ac:dyDescent="0.2"/>
    <row r="3914" ht="26.25" customHeight="1" x14ac:dyDescent="0.2"/>
    <row r="3915" ht="26.25" customHeight="1" x14ac:dyDescent="0.2"/>
    <row r="3916" ht="26.25" customHeight="1" x14ac:dyDescent="0.2"/>
    <row r="3917" ht="26.25" customHeight="1" x14ac:dyDescent="0.2"/>
    <row r="3918" ht="26.25" customHeight="1" x14ac:dyDescent="0.2"/>
    <row r="3919" ht="26.25" customHeight="1" x14ac:dyDescent="0.2"/>
    <row r="3920" ht="26.25" customHeight="1" x14ac:dyDescent="0.2"/>
    <row r="3921" ht="26.25" customHeight="1" x14ac:dyDescent="0.2"/>
    <row r="3922" ht="26.25" customHeight="1" x14ac:dyDescent="0.2"/>
    <row r="3923" ht="26.25" customHeight="1" x14ac:dyDescent="0.2"/>
    <row r="3924" ht="26.25" customHeight="1" x14ac:dyDescent="0.2"/>
    <row r="3925" ht="26.25" customHeight="1" x14ac:dyDescent="0.2"/>
    <row r="3926" ht="26.25" customHeight="1" x14ac:dyDescent="0.2"/>
    <row r="3927" ht="26.25" customHeight="1" x14ac:dyDescent="0.2"/>
    <row r="3928" ht="26.25" customHeight="1" x14ac:dyDescent="0.2"/>
    <row r="3929" ht="26.25" customHeight="1" x14ac:dyDescent="0.2"/>
    <row r="3930" ht="26.25" customHeight="1" x14ac:dyDescent="0.2"/>
    <row r="3931" ht="26.25" customHeight="1" x14ac:dyDescent="0.2"/>
    <row r="3932" ht="26.25" customHeight="1" x14ac:dyDescent="0.2"/>
    <row r="3933" ht="26.25" customHeight="1" x14ac:dyDescent="0.2"/>
    <row r="3934" ht="26.25" customHeight="1" x14ac:dyDescent="0.2"/>
    <row r="3935" ht="26.25" customHeight="1" x14ac:dyDescent="0.2"/>
    <row r="3936" ht="26.25" customHeight="1" x14ac:dyDescent="0.2"/>
    <row r="3937" ht="26.25" customHeight="1" x14ac:dyDescent="0.2"/>
    <row r="3938" ht="26.25" customHeight="1" x14ac:dyDescent="0.2"/>
    <row r="3939" ht="26.25" customHeight="1" x14ac:dyDescent="0.2"/>
    <row r="3940" ht="26.25" customHeight="1" x14ac:dyDescent="0.2"/>
    <row r="3941" ht="26.25" customHeight="1" x14ac:dyDescent="0.2"/>
    <row r="3942" ht="26.25" customHeight="1" x14ac:dyDescent="0.2"/>
    <row r="3943" ht="26.25" customHeight="1" x14ac:dyDescent="0.2"/>
    <row r="3944" ht="26.25" customHeight="1" x14ac:dyDescent="0.2"/>
    <row r="3945" ht="26.25" customHeight="1" x14ac:dyDescent="0.2"/>
    <row r="3946" ht="26.25" customHeight="1" x14ac:dyDescent="0.2"/>
    <row r="3947" ht="26.25" customHeight="1" x14ac:dyDescent="0.2"/>
    <row r="3948" ht="26.25" customHeight="1" x14ac:dyDescent="0.2"/>
    <row r="3949" ht="26.25" customHeight="1" x14ac:dyDescent="0.2"/>
    <row r="3950" ht="26.25" customHeight="1" x14ac:dyDescent="0.2"/>
    <row r="3951" ht="26.25" customHeight="1" x14ac:dyDescent="0.2"/>
    <row r="3952" ht="26.25" customHeight="1" x14ac:dyDescent="0.2"/>
    <row r="3953" ht="26.25" customHeight="1" x14ac:dyDescent="0.2"/>
    <row r="3954" ht="26.25" customHeight="1" x14ac:dyDescent="0.2"/>
    <row r="3955" ht="26.25" customHeight="1" x14ac:dyDescent="0.2"/>
    <row r="3956" ht="26.25" customHeight="1" x14ac:dyDescent="0.2"/>
    <row r="3957" ht="26.25" customHeight="1" x14ac:dyDescent="0.2"/>
    <row r="3958" ht="26.25" customHeight="1" x14ac:dyDescent="0.2"/>
    <row r="3959" ht="26.25" customHeight="1" x14ac:dyDescent="0.2"/>
    <row r="3960" ht="26.25" customHeight="1" x14ac:dyDescent="0.2"/>
    <row r="3961" ht="26.25" customHeight="1" x14ac:dyDescent="0.2"/>
    <row r="3962" ht="26.25" customHeight="1" x14ac:dyDescent="0.2"/>
    <row r="3963" ht="26.25" customHeight="1" x14ac:dyDescent="0.2"/>
    <row r="3964" ht="26.25" customHeight="1" x14ac:dyDescent="0.2"/>
    <row r="3965" ht="26.25" customHeight="1" x14ac:dyDescent="0.2"/>
    <row r="3966" ht="26.25" customHeight="1" x14ac:dyDescent="0.2"/>
    <row r="3967" ht="26.25" customHeight="1" x14ac:dyDescent="0.2"/>
    <row r="3968" ht="26.25" customHeight="1" x14ac:dyDescent="0.2"/>
    <row r="3969" ht="26.25" customHeight="1" x14ac:dyDescent="0.2"/>
    <row r="3970" ht="26.25" customHeight="1" x14ac:dyDescent="0.2"/>
    <row r="3971" ht="26.25" customHeight="1" x14ac:dyDescent="0.2"/>
    <row r="3972" ht="26.25" customHeight="1" x14ac:dyDescent="0.2"/>
    <row r="3973" ht="26.25" customHeight="1" x14ac:dyDescent="0.2"/>
    <row r="3974" ht="26.25" customHeight="1" x14ac:dyDescent="0.2"/>
    <row r="3975" ht="26.25" customHeight="1" x14ac:dyDescent="0.2"/>
    <row r="3976" ht="26.25" customHeight="1" x14ac:dyDescent="0.2"/>
    <row r="3977" ht="26.25" customHeight="1" x14ac:dyDescent="0.2"/>
    <row r="3978" ht="26.25" customHeight="1" x14ac:dyDescent="0.2"/>
    <row r="3979" ht="26.25" customHeight="1" x14ac:dyDescent="0.2"/>
    <row r="3980" ht="26.25" customHeight="1" x14ac:dyDescent="0.2"/>
    <row r="3981" ht="26.25" customHeight="1" x14ac:dyDescent="0.2"/>
    <row r="3982" ht="26.25" customHeight="1" x14ac:dyDescent="0.2"/>
    <row r="3983" ht="26.25" customHeight="1" x14ac:dyDescent="0.2"/>
    <row r="3984" ht="26.25" customHeight="1" x14ac:dyDescent="0.2"/>
    <row r="3985" ht="26.25" customHeight="1" x14ac:dyDescent="0.2"/>
    <row r="3986" ht="26.25" customHeight="1" x14ac:dyDescent="0.2"/>
    <row r="3987" ht="26.25" customHeight="1" x14ac:dyDescent="0.2"/>
    <row r="3988" ht="26.25" customHeight="1" x14ac:dyDescent="0.2"/>
    <row r="3989" ht="26.25" customHeight="1" x14ac:dyDescent="0.2"/>
    <row r="3990" ht="26.25" customHeight="1" x14ac:dyDescent="0.2"/>
    <row r="3991" ht="26.25" customHeight="1" x14ac:dyDescent="0.2"/>
    <row r="3992" ht="26.25" customHeight="1" x14ac:dyDescent="0.2"/>
    <row r="3993" ht="26.25" customHeight="1" x14ac:dyDescent="0.2"/>
    <row r="3994" ht="26.25" customHeight="1" x14ac:dyDescent="0.2"/>
    <row r="3995" ht="26.25" customHeight="1" x14ac:dyDescent="0.2"/>
    <row r="3996" ht="26.25" customHeight="1" x14ac:dyDescent="0.2"/>
    <row r="3997" ht="26.25" customHeight="1" x14ac:dyDescent="0.2"/>
    <row r="3998" ht="26.25" customHeight="1" x14ac:dyDescent="0.2"/>
    <row r="3999" ht="26.25" customHeight="1" x14ac:dyDescent="0.2"/>
    <row r="4000" ht="26.25" customHeight="1" x14ac:dyDescent="0.2"/>
    <row r="4001" ht="26.25" customHeight="1" x14ac:dyDescent="0.2"/>
    <row r="4002" ht="26.25" customHeight="1" x14ac:dyDescent="0.2"/>
    <row r="4003" ht="26.25" customHeight="1" x14ac:dyDescent="0.2"/>
    <row r="4004" ht="26.25" customHeight="1" x14ac:dyDescent="0.2"/>
    <row r="4005" ht="26.25" customHeight="1" x14ac:dyDescent="0.2"/>
    <row r="4006" ht="26.25" customHeight="1" x14ac:dyDescent="0.2"/>
    <row r="4007" ht="26.25" customHeight="1" x14ac:dyDescent="0.2"/>
    <row r="4008" ht="26.25" customHeight="1" x14ac:dyDescent="0.2"/>
    <row r="4009" ht="26.25" customHeight="1" x14ac:dyDescent="0.2"/>
    <row r="4010" ht="26.25" customHeight="1" x14ac:dyDescent="0.2"/>
    <row r="4011" ht="26.25" customHeight="1" x14ac:dyDescent="0.2"/>
    <row r="4012" ht="26.25" customHeight="1" x14ac:dyDescent="0.2"/>
    <row r="4013" ht="26.25" customHeight="1" x14ac:dyDescent="0.2"/>
    <row r="4014" ht="26.25" customHeight="1" x14ac:dyDescent="0.2"/>
    <row r="4015" ht="26.25" customHeight="1" x14ac:dyDescent="0.2"/>
    <row r="4016" ht="26.25" customHeight="1" x14ac:dyDescent="0.2"/>
    <row r="4017" ht="26.25" customHeight="1" x14ac:dyDescent="0.2"/>
    <row r="4018" ht="26.25" customHeight="1" x14ac:dyDescent="0.2"/>
    <row r="4019" ht="26.25" customHeight="1" x14ac:dyDescent="0.2"/>
    <row r="4020" ht="26.25" customHeight="1" x14ac:dyDescent="0.2"/>
    <row r="4021" ht="26.25" customHeight="1" x14ac:dyDescent="0.2"/>
    <row r="4022" ht="26.25" customHeight="1" x14ac:dyDescent="0.2"/>
    <row r="4023" ht="26.25" customHeight="1" x14ac:dyDescent="0.2"/>
    <row r="4024" ht="26.25" customHeight="1" x14ac:dyDescent="0.2"/>
    <row r="4025" ht="26.25" customHeight="1" x14ac:dyDescent="0.2"/>
    <row r="4026" ht="26.25" customHeight="1" x14ac:dyDescent="0.2"/>
    <row r="4027" ht="26.25" customHeight="1" x14ac:dyDescent="0.2"/>
    <row r="4028" ht="26.25" customHeight="1" x14ac:dyDescent="0.2"/>
    <row r="4029" ht="26.25" customHeight="1" x14ac:dyDescent="0.2"/>
    <row r="4030" ht="26.25" customHeight="1" x14ac:dyDescent="0.2"/>
    <row r="4031" ht="26.25" customHeight="1" x14ac:dyDescent="0.2"/>
    <row r="4032" ht="26.25" customHeight="1" x14ac:dyDescent="0.2"/>
    <row r="4033" ht="26.25" customHeight="1" x14ac:dyDescent="0.2"/>
    <row r="4034" ht="26.25" customHeight="1" x14ac:dyDescent="0.2"/>
    <row r="4035" ht="26.25" customHeight="1" x14ac:dyDescent="0.2"/>
    <row r="4036" ht="26.25" customHeight="1" x14ac:dyDescent="0.2"/>
    <row r="4037" ht="26.25" customHeight="1" x14ac:dyDescent="0.2"/>
    <row r="4038" ht="26.25" customHeight="1" x14ac:dyDescent="0.2"/>
    <row r="4039" ht="26.25" customHeight="1" x14ac:dyDescent="0.2"/>
    <row r="4040" ht="26.25" customHeight="1" x14ac:dyDescent="0.2"/>
    <row r="4041" ht="26.25" customHeight="1" x14ac:dyDescent="0.2"/>
    <row r="4042" ht="26.25" customHeight="1" x14ac:dyDescent="0.2"/>
    <row r="4043" ht="26.25" customHeight="1" x14ac:dyDescent="0.2"/>
    <row r="4044" ht="26.25" customHeight="1" x14ac:dyDescent="0.2"/>
    <row r="4045" ht="26.25" customHeight="1" x14ac:dyDescent="0.2"/>
    <row r="4046" ht="26.25" customHeight="1" x14ac:dyDescent="0.2"/>
    <row r="4047" ht="26.25" customHeight="1" x14ac:dyDescent="0.2"/>
    <row r="4048" ht="26.25" customHeight="1" x14ac:dyDescent="0.2"/>
    <row r="4049" ht="26.25" customHeight="1" x14ac:dyDescent="0.2"/>
    <row r="4050" ht="26.25" customHeight="1" x14ac:dyDescent="0.2"/>
    <row r="4051" ht="26.25" customHeight="1" x14ac:dyDescent="0.2"/>
    <row r="4052" ht="26.25" customHeight="1" x14ac:dyDescent="0.2"/>
    <row r="4053" ht="26.25" customHeight="1" x14ac:dyDescent="0.2"/>
    <row r="4054" ht="26.25" customHeight="1" x14ac:dyDescent="0.2"/>
    <row r="4055" ht="26.25" customHeight="1" x14ac:dyDescent="0.2"/>
    <row r="4056" ht="26.25" customHeight="1" x14ac:dyDescent="0.2"/>
    <row r="4057" ht="26.25" customHeight="1" x14ac:dyDescent="0.2"/>
    <row r="4058" ht="26.25" customHeight="1" x14ac:dyDescent="0.2"/>
    <row r="4059" ht="26.25" customHeight="1" x14ac:dyDescent="0.2"/>
    <row r="4060" ht="26.25" customHeight="1" x14ac:dyDescent="0.2"/>
    <row r="4061" ht="26.25" customHeight="1" x14ac:dyDescent="0.2"/>
    <row r="4062" ht="26.25" customHeight="1" x14ac:dyDescent="0.2"/>
    <row r="4063" ht="26.25" customHeight="1" x14ac:dyDescent="0.2"/>
    <row r="4064" ht="26.25" customHeight="1" x14ac:dyDescent="0.2"/>
    <row r="4065" ht="26.25" customHeight="1" x14ac:dyDescent="0.2"/>
    <row r="4066" ht="26.25" customHeight="1" x14ac:dyDescent="0.2"/>
    <row r="4067" ht="26.25" customHeight="1" x14ac:dyDescent="0.2"/>
    <row r="4068" ht="26.25" customHeight="1" x14ac:dyDescent="0.2"/>
    <row r="4069" ht="26.25" customHeight="1" x14ac:dyDescent="0.2"/>
    <row r="4070" ht="26.25" customHeight="1" x14ac:dyDescent="0.2"/>
    <row r="4071" ht="26.25" customHeight="1" x14ac:dyDescent="0.2"/>
    <row r="4072" ht="26.25" customHeight="1" x14ac:dyDescent="0.2"/>
    <row r="4073" ht="26.25" customHeight="1" x14ac:dyDescent="0.2"/>
    <row r="4074" ht="26.25" customHeight="1" x14ac:dyDescent="0.2"/>
    <row r="4075" ht="26.25" customHeight="1" x14ac:dyDescent="0.2"/>
    <row r="4076" ht="26.25" customHeight="1" x14ac:dyDescent="0.2"/>
    <row r="4077" ht="26.25" customHeight="1" x14ac:dyDescent="0.2"/>
    <row r="4078" ht="26.25" customHeight="1" x14ac:dyDescent="0.2"/>
    <row r="4079" ht="26.25" customHeight="1" x14ac:dyDescent="0.2"/>
    <row r="4080" ht="26.25" customHeight="1" x14ac:dyDescent="0.2"/>
    <row r="4081" ht="26.25" customHeight="1" x14ac:dyDescent="0.2"/>
    <row r="4082" ht="26.25" customHeight="1" x14ac:dyDescent="0.2"/>
    <row r="4083" ht="26.25" customHeight="1" x14ac:dyDescent="0.2"/>
    <row r="4084" ht="26.25" customHeight="1" x14ac:dyDescent="0.2"/>
    <row r="4085" ht="26.25" customHeight="1" x14ac:dyDescent="0.2"/>
    <row r="4086" ht="26.25" customHeight="1" x14ac:dyDescent="0.2"/>
    <row r="4087" ht="26.25" customHeight="1" x14ac:dyDescent="0.2"/>
    <row r="4088" ht="26.25" customHeight="1" x14ac:dyDescent="0.2"/>
    <row r="4089" ht="26.25" customHeight="1" x14ac:dyDescent="0.2"/>
    <row r="4090" ht="26.25" customHeight="1" x14ac:dyDescent="0.2"/>
    <row r="4091" ht="26.25" customHeight="1" x14ac:dyDescent="0.2"/>
    <row r="4092" ht="26.25" customHeight="1" x14ac:dyDescent="0.2"/>
    <row r="4093" ht="26.25" customHeight="1" x14ac:dyDescent="0.2"/>
    <row r="4094" ht="26.25" customHeight="1" x14ac:dyDescent="0.2"/>
    <row r="4095" ht="26.25" customHeight="1" x14ac:dyDescent="0.2"/>
    <row r="4096" ht="26.25" customHeight="1" x14ac:dyDescent="0.2"/>
    <row r="4097" ht="26.25" customHeight="1" x14ac:dyDescent="0.2"/>
    <row r="4098" ht="26.25" customHeight="1" x14ac:dyDescent="0.2"/>
    <row r="4099" ht="26.25" customHeight="1" x14ac:dyDescent="0.2"/>
    <row r="4100" ht="26.25" customHeight="1" x14ac:dyDescent="0.2"/>
    <row r="4101" ht="26.25" customHeight="1" x14ac:dyDescent="0.2"/>
    <row r="4102" ht="26.25" customHeight="1" x14ac:dyDescent="0.2"/>
    <row r="4103" ht="26.25" customHeight="1" x14ac:dyDescent="0.2"/>
    <row r="4104" ht="26.25" customHeight="1" x14ac:dyDescent="0.2"/>
    <row r="4105" ht="26.25" customHeight="1" x14ac:dyDescent="0.2"/>
    <row r="4106" ht="26.25" customHeight="1" x14ac:dyDescent="0.2"/>
    <row r="4107" ht="26.25" customHeight="1" x14ac:dyDescent="0.2"/>
    <row r="4108" ht="26.25" customHeight="1" x14ac:dyDescent="0.2"/>
    <row r="4109" ht="26.25" customHeight="1" x14ac:dyDescent="0.2"/>
    <row r="4110" ht="26.25" customHeight="1" x14ac:dyDescent="0.2"/>
    <row r="4111" ht="26.25" customHeight="1" x14ac:dyDescent="0.2"/>
    <row r="4112" ht="26.25" customHeight="1" x14ac:dyDescent="0.2"/>
    <row r="4113" ht="26.25" customHeight="1" x14ac:dyDescent="0.2"/>
    <row r="4114" ht="26.25" customHeight="1" x14ac:dyDescent="0.2"/>
    <row r="4115" ht="26.25" customHeight="1" x14ac:dyDescent="0.2"/>
    <row r="4116" ht="26.25" customHeight="1" x14ac:dyDescent="0.2"/>
    <row r="4117" ht="26.25" customHeight="1" x14ac:dyDescent="0.2"/>
    <row r="4118" ht="26.25" customHeight="1" x14ac:dyDescent="0.2"/>
    <row r="4119" ht="26.25" customHeight="1" x14ac:dyDescent="0.2"/>
    <row r="4120" ht="26.25" customHeight="1" x14ac:dyDescent="0.2"/>
    <row r="4121" ht="26.25" customHeight="1" x14ac:dyDescent="0.2"/>
    <row r="4122" ht="26.25" customHeight="1" x14ac:dyDescent="0.2"/>
    <row r="4123" ht="26.25" customHeight="1" x14ac:dyDescent="0.2"/>
    <row r="4124" ht="26.25" customHeight="1" x14ac:dyDescent="0.2"/>
    <row r="4125" ht="26.25" customHeight="1" x14ac:dyDescent="0.2"/>
    <row r="4126" ht="26.25" customHeight="1" x14ac:dyDescent="0.2"/>
    <row r="4127" ht="26.25" customHeight="1" x14ac:dyDescent="0.2"/>
    <row r="4128" ht="26.25" customHeight="1" x14ac:dyDescent="0.2"/>
    <row r="4129" ht="26.25" customHeight="1" x14ac:dyDescent="0.2"/>
    <row r="4130" ht="26.25" customHeight="1" x14ac:dyDescent="0.2"/>
    <row r="4131" ht="26.25" customHeight="1" x14ac:dyDescent="0.2"/>
    <row r="4132" ht="26.25" customHeight="1" x14ac:dyDescent="0.2"/>
    <row r="4133" ht="26.25" customHeight="1" x14ac:dyDescent="0.2"/>
    <row r="4134" ht="26.25" customHeight="1" x14ac:dyDescent="0.2"/>
    <row r="4135" ht="26.25" customHeight="1" x14ac:dyDescent="0.2"/>
    <row r="4136" ht="26.25" customHeight="1" x14ac:dyDescent="0.2"/>
    <row r="4137" ht="26.25" customHeight="1" x14ac:dyDescent="0.2"/>
    <row r="4138" ht="26.25" customHeight="1" x14ac:dyDescent="0.2"/>
    <row r="4139" ht="26.25" customHeight="1" x14ac:dyDescent="0.2"/>
    <row r="4140" ht="26.25" customHeight="1" x14ac:dyDescent="0.2"/>
    <row r="4141" ht="26.25" customHeight="1" x14ac:dyDescent="0.2"/>
    <row r="4142" ht="26.25" customHeight="1" x14ac:dyDescent="0.2"/>
    <row r="4143" ht="26.25" customHeight="1" x14ac:dyDescent="0.2"/>
    <row r="4144" ht="26.25" customHeight="1" x14ac:dyDescent="0.2"/>
    <row r="4145" ht="26.25" customHeight="1" x14ac:dyDescent="0.2"/>
    <row r="4146" ht="26.25" customHeight="1" x14ac:dyDescent="0.2"/>
    <row r="4147" ht="26.25" customHeight="1" x14ac:dyDescent="0.2"/>
    <row r="4148" ht="26.25" customHeight="1" x14ac:dyDescent="0.2"/>
    <row r="4149" ht="26.25" customHeight="1" x14ac:dyDescent="0.2"/>
    <row r="4150" ht="26.25" customHeight="1" x14ac:dyDescent="0.2"/>
    <row r="4151" ht="26.25" customHeight="1" x14ac:dyDescent="0.2"/>
    <row r="4152" ht="26.25" customHeight="1" x14ac:dyDescent="0.2"/>
    <row r="4153" ht="26.25" customHeight="1" x14ac:dyDescent="0.2"/>
    <row r="4154" ht="26.25" customHeight="1" x14ac:dyDescent="0.2"/>
    <row r="4155" ht="26.25" customHeight="1" x14ac:dyDescent="0.2"/>
    <row r="4156" ht="26.25" customHeight="1" x14ac:dyDescent="0.2"/>
    <row r="4157" ht="26.25" customHeight="1" x14ac:dyDescent="0.2"/>
    <row r="4158" ht="26.25" customHeight="1" x14ac:dyDescent="0.2"/>
    <row r="4159" ht="26.25" customHeight="1" x14ac:dyDescent="0.2"/>
    <row r="4160" ht="26.25" customHeight="1" x14ac:dyDescent="0.2"/>
    <row r="4161" ht="26.25" customHeight="1" x14ac:dyDescent="0.2"/>
    <row r="4162" ht="26.25" customHeight="1" x14ac:dyDescent="0.2"/>
    <row r="4163" ht="26.25" customHeight="1" x14ac:dyDescent="0.2"/>
    <row r="4164" ht="26.25" customHeight="1" x14ac:dyDescent="0.2"/>
    <row r="4165" ht="26.25" customHeight="1" x14ac:dyDescent="0.2"/>
    <row r="4166" ht="26.25" customHeight="1" x14ac:dyDescent="0.2"/>
    <row r="4167" ht="26.25" customHeight="1" x14ac:dyDescent="0.2"/>
    <row r="4168" ht="26.25" customHeight="1" x14ac:dyDescent="0.2"/>
    <row r="4169" ht="26.25" customHeight="1" x14ac:dyDescent="0.2"/>
    <row r="4170" ht="26.25" customHeight="1" x14ac:dyDescent="0.2"/>
    <row r="4171" ht="26.25" customHeight="1" x14ac:dyDescent="0.2"/>
    <row r="4172" ht="26.25" customHeight="1" x14ac:dyDescent="0.2"/>
    <row r="4173" ht="26.25" customHeight="1" x14ac:dyDescent="0.2"/>
    <row r="4174" ht="26.25" customHeight="1" x14ac:dyDescent="0.2"/>
    <row r="4175" ht="26.25" customHeight="1" x14ac:dyDescent="0.2"/>
    <row r="4176" ht="26.25" customHeight="1" x14ac:dyDescent="0.2"/>
    <row r="4177" ht="26.25" customHeight="1" x14ac:dyDescent="0.2"/>
    <row r="4178" ht="26.25" customHeight="1" x14ac:dyDescent="0.2"/>
    <row r="4179" ht="26.25" customHeight="1" x14ac:dyDescent="0.2"/>
    <row r="4180" ht="26.25" customHeight="1" x14ac:dyDescent="0.2"/>
    <row r="4181" ht="26.25" customHeight="1" x14ac:dyDescent="0.2"/>
    <row r="4182" ht="26.25" customHeight="1" x14ac:dyDescent="0.2"/>
    <row r="4183" ht="26.25" customHeight="1" x14ac:dyDescent="0.2"/>
    <row r="4184" ht="26.25" customHeight="1" x14ac:dyDescent="0.2"/>
    <row r="4185" ht="26.25" customHeight="1" x14ac:dyDescent="0.2"/>
    <row r="4186" ht="26.25" customHeight="1" x14ac:dyDescent="0.2"/>
    <row r="4187" ht="26.25" customHeight="1" x14ac:dyDescent="0.2"/>
    <row r="4188" ht="26.25" customHeight="1" x14ac:dyDescent="0.2"/>
    <row r="4189" ht="26.25" customHeight="1" x14ac:dyDescent="0.2"/>
    <row r="4190" ht="26.25" customHeight="1" x14ac:dyDescent="0.2"/>
    <row r="4191" ht="26.25" customHeight="1" x14ac:dyDescent="0.2"/>
    <row r="4192" ht="26.25" customHeight="1" x14ac:dyDescent="0.2"/>
    <row r="4193" ht="26.25" customHeight="1" x14ac:dyDescent="0.2"/>
    <row r="4194" ht="26.25" customHeight="1" x14ac:dyDescent="0.2"/>
    <row r="4195" ht="26.25" customHeight="1" x14ac:dyDescent="0.2"/>
    <row r="4196" ht="26.25" customHeight="1" x14ac:dyDescent="0.2"/>
    <row r="4197" ht="26.25" customHeight="1" x14ac:dyDescent="0.2"/>
    <row r="4198" ht="26.25" customHeight="1" x14ac:dyDescent="0.2"/>
    <row r="4199" ht="26.25" customHeight="1" x14ac:dyDescent="0.2"/>
    <row r="4200" ht="26.25" customHeight="1" x14ac:dyDescent="0.2"/>
    <row r="4201" ht="26.25" customHeight="1" x14ac:dyDescent="0.2"/>
    <row r="4202" ht="26.25" customHeight="1" x14ac:dyDescent="0.2"/>
    <row r="4203" ht="26.25" customHeight="1" x14ac:dyDescent="0.2"/>
    <row r="4204" ht="26.25" customHeight="1" x14ac:dyDescent="0.2"/>
    <row r="4205" ht="26.25" customHeight="1" x14ac:dyDescent="0.2"/>
    <row r="4206" ht="26.25" customHeight="1" x14ac:dyDescent="0.2"/>
    <row r="4207" ht="26.25" customHeight="1" x14ac:dyDescent="0.2"/>
    <row r="4208" ht="26.25" customHeight="1" x14ac:dyDescent="0.2"/>
    <row r="4209" ht="26.25" customHeight="1" x14ac:dyDescent="0.2"/>
    <row r="4210" ht="26.25" customHeight="1" x14ac:dyDescent="0.2"/>
    <row r="4211" ht="26.25" customHeight="1" x14ac:dyDescent="0.2"/>
    <row r="4212" ht="26.25" customHeight="1" x14ac:dyDescent="0.2"/>
    <row r="4213" ht="26.25" customHeight="1" x14ac:dyDescent="0.2"/>
    <row r="4214" ht="26.25" customHeight="1" x14ac:dyDescent="0.2"/>
    <row r="4215" ht="26.25" customHeight="1" x14ac:dyDescent="0.2"/>
    <row r="4216" ht="26.25" customHeight="1" x14ac:dyDescent="0.2"/>
    <row r="4217" ht="26.25" customHeight="1" x14ac:dyDescent="0.2"/>
    <row r="4218" ht="26.25" customHeight="1" x14ac:dyDescent="0.2"/>
    <row r="4219" ht="26.25" customHeight="1" x14ac:dyDescent="0.2"/>
    <row r="4220" ht="26.25" customHeight="1" x14ac:dyDescent="0.2"/>
    <row r="4221" ht="26.25" customHeight="1" x14ac:dyDescent="0.2"/>
    <row r="4222" ht="26.25" customHeight="1" x14ac:dyDescent="0.2"/>
    <row r="4223" ht="26.25" customHeight="1" x14ac:dyDescent="0.2"/>
    <row r="4224" ht="26.25" customHeight="1" x14ac:dyDescent="0.2"/>
    <row r="4225" ht="26.25" customHeight="1" x14ac:dyDescent="0.2"/>
    <row r="4226" ht="26.25" customHeight="1" x14ac:dyDescent="0.2"/>
    <row r="4227" ht="26.25" customHeight="1" x14ac:dyDescent="0.2"/>
    <row r="4228" ht="26.25" customHeight="1" x14ac:dyDescent="0.2"/>
    <row r="4229" ht="26.25" customHeight="1" x14ac:dyDescent="0.2"/>
    <row r="4230" ht="26.25" customHeight="1" x14ac:dyDescent="0.2"/>
    <row r="4231" ht="26.25" customHeight="1" x14ac:dyDescent="0.2"/>
    <row r="4232" ht="26.25" customHeight="1" x14ac:dyDescent="0.2"/>
    <row r="4233" ht="26.25" customHeight="1" x14ac:dyDescent="0.2"/>
    <row r="4234" ht="26.25" customHeight="1" x14ac:dyDescent="0.2"/>
    <row r="4235" ht="26.25" customHeight="1" x14ac:dyDescent="0.2"/>
    <row r="4236" ht="26.25" customHeight="1" x14ac:dyDescent="0.2"/>
    <row r="4237" ht="26.25" customHeight="1" x14ac:dyDescent="0.2"/>
    <row r="4238" ht="26.25" customHeight="1" x14ac:dyDescent="0.2"/>
    <row r="4239" ht="26.25" customHeight="1" x14ac:dyDescent="0.2"/>
    <row r="4240" ht="26.25" customHeight="1" x14ac:dyDescent="0.2"/>
    <row r="4241" ht="26.25" customHeight="1" x14ac:dyDescent="0.2"/>
    <row r="4242" ht="26.25" customHeight="1" x14ac:dyDescent="0.2"/>
    <row r="4243" ht="26.25" customHeight="1" x14ac:dyDescent="0.2"/>
    <row r="4244" ht="26.25" customHeight="1" x14ac:dyDescent="0.2"/>
    <row r="4245" ht="26.25" customHeight="1" x14ac:dyDescent="0.2"/>
    <row r="4246" ht="26.25" customHeight="1" x14ac:dyDescent="0.2"/>
    <row r="4247" ht="26.25" customHeight="1" x14ac:dyDescent="0.2"/>
    <row r="4248" ht="26.25" customHeight="1" x14ac:dyDescent="0.2"/>
    <row r="4249" ht="26.25" customHeight="1" x14ac:dyDescent="0.2"/>
    <row r="4250" ht="26.25" customHeight="1" x14ac:dyDescent="0.2"/>
    <row r="4251" ht="26.25" customHeight="1" x14ac:dyDescent="0.2"/>
    <row r="4252" ht="26.25" customHeight="1" x14ac:dyDescent="0.2"/>
    <row r="4253" ht="26.25" customHeight="1" x14ac:dyDescent="0.2"/>
    <row r="4254" ht="26.25" customHeight="1" x14ac:dyDescent="0.2"/>
    <row r="4255" ht="26.25" customHeight="1" x14ac:dyDescent="0.2"/>
    <row r="4256" ht="26.25" customHeight="1" x14ac:dyDescent="0.2"/>
    <row r="4257" ht="26.25" customHeight="1" x14ac:dyDescent="0.2"/>
    <row r="4258" ht="26.25" customHeight="1" x14ac:dyDescent="0.2"/>
    <row r="4259" ht="26.25" customHeight="1" x14ac:dyDescent="0.2"/>
    <row r="4260" ht="26.25" customHeight="1" x14ac:dyDescent="0.2"/>
    <row r="4261" ht="26.25" customHeight="1" x14ac:dyDescent="0.2"/>
    <row r="4262" ht="26.25" customHeight="1" x14ac:dyDescent="0.2"/>
    <row r="4263" ht="26.25" customHeight="1" x14ac:dyDescent="0.2"/>
    <row r="4264" ht="26.25" customHeight="1" x14ac:dyDescent="0.2"/>
    <row r="4265" ht="26.25" customHeight="1" x14ac:dyDescent="0.2"/>
    <row r="4266" ht="26.25" customHeight="1" x14ac:dyDescent="0.2"/>
    <row r="4267" ht="26.25" customHeight="1" x14ac:dyDescent="0.2"/>
    <row r="4268" ht="26.25" customHeight="1" x14ac:dyDescent="0.2"/>
    <row r="4269" ht="26.25" customHeight="1" x14ac:dyDescent="0.2"/>
    <row r="4270" ht="26.25" customHeight="1" x14ac:dyDescent="0.2"/>
    <row r="4271" ht="26.25" customHeight="1" x14ac:dyDescent="0.2"/>
    <row r="4272" ht="26.25" customHeight="1" x14ac:dyDescent="0.2"/>
    <row r="4273" ht="26.25" customHeight="1" x14ac:dyDescent="0.2"/>
    <row r="4274" ht="26.25" customHeight="1" x14ac:dyDescent="0.2"/>
    <row r="4275" ht="26.25" customHeight="1" x14ac:dyDescent="0.2"/>
    <row r="4276" ht="26.25" customHeight="1" x14ac:dyDescent="0.2"/>
    <row r="4277" ht="26.25" customHeight="1" x14ac:dyDescent="0.2"/>
    <row r="4278" ht="26.25" customHeight="1" x14ac:dyDescent="0.2"/>
    <row r="4279" ht="26.25" customHeight="1" x14ac:dyDescent="0.2"/>
    <row r="4280" ht="26.25" customHeight="1" x14ac:dyDescent="0.2"/>
    <row r="4281" ht="26.25" customHeight="1" x14ac:dyDescent="0.2"/>
    <row r="4282" ht="26.25" customHeight="1" x14ac:dyDescent="0.2"/>
    <row r="4283" ht="26.25" customHeight="1" x14ac:dyDescent="0.2"/>
    <row r="4284" ht="26.25" customHeight="1" x14ac:dyDescent="0.2"/>
    <row r="4285" ht="26.25" customHeight="1" x14ac:dyDescent="0.2"/>
    <row r="4286" ht="26.25" customHeight="1" x14ac:dyDescent="0.2"/>
    <row r="4287" ht="26.25" customHeight="1" x14ac:dyDescent="0.2"/>
    <row r="4288" ht="26.25" customHeight="1" x14ac:dyDescent="0.2"/>
    <row r="4289" ht="26.25" customHeight="1" x14ac:dyDescent="0.2"/>
    <row r="4290" ht="26.25" customHeight="1" x14ac:dyDescent="0.2"/>
    <row r="4291" ht="26.25" customHeight="1" x14ac:dyDescent="0.2"/>
    <row r="4292" ht="26.25" customHeight="1" x14ac:dyDescent="0.2"/>
    <row r="4293" ht="26.25" customHeight="1" x14ac:dyDescent="0.2"/>
    <row r="4294" ht="26.25" customHeight="1" x14ac:dyDescent="0.2"/>
    <row r="4295" ht="26.25" customHeight="1" x14ac:dyDescent="0.2"/>
    <row r="4296" ht="26.25" customHeight="1" x14ac:dyDescent="0.2"/>
    <row r="4297" ht="26.25" customHeight="1" x14ac:dyDescent="0.2"/>
    <row r="4298" ht="26.25" customHeight="1" x14ac:dyDescent="0.2"/>
    <row r="4299" ht="26.25" customHeight="1" x14ac:dyDescent="0.2"/>
    <row r="4300" ht="26.25" customHeight="1" x14ac:dyDescent="0.2"/>
    <row r="4301" ht="26.25" customHeight="1" x14ac:dyDescent="0.2"/>
    <row r="4302" ht="26.25" customHeight="1" x14ac:dyDescent="0.2"/>
    <row r="4303" ht="26.25" customHeight="1" x14ac:dyDescent="0.2"/>
    <row r="4304" ht="26.25" customHeight="1" x14ac:dyDescent="0.2"/>
    <row r="4305" ht="26.25" customHeight="1" x14ac:dyDescent="0.2"/>
    <row r="4306" ht="26.25" customHeight="1" x14ac:dyDescent="0.2"/>
    <row r="4307" ht="26.25" customHeight="1" x14ac:dyDescent="0.2"/>
    <row r="4308" ht="26.25" customHeight="1" x14ac:dyDescent="0.2"/>
    <row r="4309" ht="26.25" customHeight="1" x14ac:dyDescent="0.2"/>
    <row r="4310" ht="26.25" customHeight="1" x14ac:dyDescent="0.2"/>
    <row r="4311" ht="26.25" customHeight="1" x14ac:dyDescent="0.2"/>
    <row r="4312" ht="26.25" customHeight="1" x14ac:dyDescent="0.2"/>
    <row r="4313" ht="26.25" customHeight="1" x14ac:dyDescent="0.2"/>
    <row r="4314" ht="26.25" customHeight="1" x14ac:dyDescent="0.2"/>
    <row r="4315" ht="26.25" customHeight="1" x14ac:dyDescent="0.2"/>
    <row r="4316" ht="26.25" customHeight="1" x14ac:dyDescent="0.2"/>
    <row r="4317" ht="26.25" customHeight="1" x14ac:dyDescent="0.2"/>
    <row r="4318" ht="26.25" customHeight="1" x14ac:dyDescent="0.2"/>
    <row r="4319" ht="26.25" customHeight="1" x14ac:dyDescent="0.2"/>
    <row r="4320" ht="26.25" customHeight="1" x14ac:dyDescent="0.2"/>
    <row r="4321" ht="26.25" customHeight="1" x14ac:dyDescent="0.2"/>
    <row r="4322" ht="26.25" customHeight="1" x14ac:dyDescent="0.2"/>
    <row r="4323" ht="26.25" customHeight="1" x14ac:dyDescent="0.2"/>
    <row r="4324" ht="26.25" customHeight="1" x14ac:dyDescent="0.2"/>
    <row r="4325" ht="26.25" customHeight="1" x14ac:dyDescent="0.2"/>
    <row r="4326" ht="26.25" customHeight="1" x14ac:dyDescent="0.2"/>
    <row r="4327" ht="26.25" customHeight="1" x14ac:dyDescent="0.2"/>
    <row r="4328" ht="26.25" customHeight="1" x14ac:dyDescent="0.2"/>
    <row r="4329" ht="26.25" customHeight="1" x14ac:dyDescent="0.2"/>
    <row r="4330" ht="26.25" customHeight="1" x14ac:dyDescent="0.2"/>
    <row r="4331" ht="26.25" customHeight="1" x14ac:dyDescent="0.2"/>
    <row r="4332" ht="26.25" customHeight="1" x14ac:dyDescent="0.2"/>
    <row r="4333" ht="26.25" customHeight="1" x14ac:dyDescent="0.2"/>
    <row r="4334" ht="26.25" customHeight="1" x14ac:dyDescent="0.2"/>
    <row r="4335" ht="26.25" customHeight="1" x14ac:dyDescent="0.2"/>
    <row r="4336" ht="26.25" customHeight="1" x14ac:dyDescent="0.2"/>
    <row r="4337" ht="26.25" customHeight="1" x14ac:dyDescent="0.2"/>
    <row r="4338" ht="26.25" customHeight="1" x14ac:dyDescent="0.2"/>
    <row r="4339" ht="26.25" customHeight="1" x14ac:dyDescent="0.2"/>
    <row r="4340" ht="26.25" customHeight="1" x14ac:dyDescent="0.2"/>
    <row r="4341" ht="26.25" customHeight="1" x14ac:dyDescent="0.2"/>
    <row r="4342" ht="26.25" customHeight="1" x14ac:dyDescent="0.2"/>
    <row r="4343" ht="26.25" customHeight="1" x14ac:dyDescent="0.2"/>
    <row r="4344" ht="26.25" customHeight="1" x14ac:dyDescent="0.2"/>
    <row r="4345" ht="26.25" customHeight="1" x14ac:dyDescent="0.2"/>
    <row r="4346" ht="26.25" customHeight="1" x14ac:dyDescent="0.2"/>
    <row r="4347" ht="26.25" customHeight="1" x14ac:dyDescent="0.2"/>
    <row r="4348" ht="26.25" customHeight="1" x14ac:dyDescent="0.2"/>
    <row r="4349" ht="26.25" customHeight="1" x14ac:dyDescent="0.2"/>
    <row r="4350" ht="26.25" customHeight="1" x14ac:dyDescent="0.2"/>
    <row r="4351" ht="26.25" customHeight="1" x14ac:dyDescent="0.2"/>
    <row r="4352" ht="26.25" customHeight="1" x14ac:dyDescent="0.2"/>
    <row r="4353" ht="26.25" customHeight="1" x14ac:dyDescent="0.2"/>
    <row r="4354" ht="26.25" customHeight="1" x14ac:dyDescent="0.2"/>
    <row r="4355" ht="26.25" customHeight="1" x14ac:dyDescent="0.2"/>
    <row r="4356" ht="26.25" customHeight="1" x14ac:dyDescent="0.2"/>
    <row r="4357" ht="26.25" customHeight="1" x14ac:dyDescent="0.2"/>
    <row r="4358" ht="26.25" customHeight="1" x14ac:dyDescent="0.2"/>
    <row r="4359" ht="26.25" customHeight="1" x14ac:dyDescent="0.2"/>
    <row r="4360" ht="26.25" customHeight="1" x14ac:dyDescent="0.2"/>
    <row r="4361" ht="26.25" customHeight="1" x14ac:dyDescent="0.2"/>
    <row r="4362" ht="26.25" customHeight="1" x14ac:dyDescent="0.2"/>
    <row r="4363" ht="26.25" customHeight="1" x14ac:dyDescent="0.2"/>
    <row r="4364" ht="26.25" customHeight="1" x14ac:dyDescent="0.2"/>
    <row r="4365" ht="26.25" customHeight="1" x14ac:dyDescent="0.2"/>
    <row r="4366" ht="26.25" customHeight="1" x14ac:dyDescent="0.2"/>
    <row r="4367" ht="26.25" customHeight="1" x14ac:dyDescent="0.2"/>
    <row r="4368" ht="26.25" customHeight="1" x14ac:dyDescent="0.2"/>
    <row r="4369" ht="26.25" customHeight="1" x14ac:dyDescent="0.2"/>
    <row r="4370" ht="26.25" customHeight="1" x14ac:dyDescent="0.2"/>
    <row r="4371" ht="26.25" customHeight="1" x14ac:dyDescent="0.2"/>
    <row r="4372" ht="26.25" customHeight="1" x14ac:dyDescent="0.2"/>
    <row r="4373" ht="26.25" customHeight="1" x14ac:dyDescent="0.2"/>
    <row r="4374" ht="26.25" customHeight="1" x14ac:dyDescent="0.2"/>
    <row r="4375" ht="26.25" customHeight="1" x14ac:dyDescent="0.2"/>
    <row r="4376" ht="26.25" customHeight="1" x14ac:dyDescent="0.2"/>
    <row r="4377" ht="26.25" customHeight="1" x14ac:dyDescent="0.2"/>
    <row r="4378" ht="26.25" customHeight="1" x14ac:dyDescent="0.2"/>
    <row r="4379" ht="26.25" customHeight="1" x14ac:dyDescent="0.2"/>
    <row r="4380" ht="26.25" customHeight="1" x14ac:dyDescent="0.2"/>
    <row r="4381" ht="26.25" customHeight="1" x14ac:dyDescent="0.2"/>
    <row r="4382" ht="26.25" customHeight="1" x14ac:dyDescent="0.2"/>
    <row r="4383" ht="26.25" customHeight="1" x14ac:dyDescent="0.2"/>
    <row r="4384" ht="26.25" customHeight="1" x14ac:dyDescent="0.2"/>
    <row r="4385" ht="26.25" customHeight="1" x14ac:dyDescent="0.2"/>
    <row r="4386" ht="26.25" customHeight="1" x14ac:dyDescent="0.2"/>
    <row r="4387" ht="26.25" customHeight="1" x14ac:dyDescent="0.2"/>
    <row r="4388" ht="26.25" customHeight="1" x14ac:dyDescent="0.2"/>
    <row r="4389" ht="26.25" customHeight="1" x14ac:dyDescent="0.2"/>
    <row r="4390" ht="26.25" customHeight="1" x14ac:dyDescent="0.2"/>
    <row r="4391" ht="26.25" customHeight="1" x14ac:dyDescent="0.2"/>
    <row r="4392" ht="26.25" customHeight="1" x14ac:dyDescent="0.2"/>
    <row r="4393" ht="26.25" customHeight="1" x14ac:dyDescent="0.2"/>
    <row r="4394" ht="26.25" customHeight="1" x14ac:dyDescent="0.2"/>
    <row r="4395" ht="26.25" customHeight="1" x14ac:dyDescent="0.2"/>
    <row r="4396" ht="26.25" customHeight="1" x14ac:dyDescent="0.2"/>
    <row r="4397" ht="26.25" customHeight="1" x14ac:dyDescent="0.2"/>
    <row r="4398" ht="26.25" customHeight="1" x14ac:dyDescent="0.2"/>
    <row r="4399" ht="26.25" customHeight="1" x14ac:dyDescent="0.2"/>
    <row r="4400" ht="26.25" customHeight="1" x14ac:dyDescent="0.2"/>
    <row r="4401" ht="26.25" customHeight="1" x14ac:dyDescent="0.2"/>
    <row r="4402" ht="26.25" customHeight="1" x14ac:dyDescent="0.2"/>
    <row r="4403" ht="26.25" customHeight="1" x14ac:dyDescent="0.2"/>
    <row r="4404" ht="26.25" customHeight="1" x14ac:dyDescent="0.2"/>
    <row r="4405" ht="26.25" customHeight="1" x14ac:dyDescent="0.2"/>
    <row r="4406" ht="26.25" customHeight="1" x14ac:dyDescent="0.2"/>
    <row r="4407" ht="26.25" customHeight="1" x14ac:dyDescent="0.2"/>
    <row r="4408" ht="26.25" customHeight="1" x14ac:dyDescent="0.2"/>
    <row r="4409" ht="26.25" customHeight="1" x14ac:dyDescent="0.2"/>
    <row r="4410" ht="26.25" customHeight="1" x14ac:dyDescent="0.2"/>
    <row r="4411" ht="26.25" customHeight="1" x14ac:dyDescent="0.2"/>
    <row r="4412" ht="26.25" customHeight="1" x14ac:dyDescent="0.2"/>
    <row r="4413" ht="26.25" customHeight="1" x14ac:dyDescent="0.2"/>
    <row r="4414" ht="26.25" customHeight="1" x14ac:dyDescent="0.2"/>
    <row r="4415" ht="26.25" customHeight="1" x14ac:dyDescent="0.2"/>
    <row r="4416" ht="26.25" customHeight="1" x14ac:dyDescent="0.2"/>
    <row r="4417" ht="26.25" customHeight="1" x14ac:dyDescent="0.2"/>
    <row r="4418" ht="26.25" customHeight="1" x14ac:dyDescent="0.2"/>
    <row r="4419" ht="26.25" customHeight="1" x14ac:dyDescent="0.2"/>
    <row r="4420" ht="26.25" customHeight="1" x14ac:dyDescent="0.2"/>
    <row r="4421" ht="26.25" customHeight="1" x14ac:dyDescent="0.2"/>
    <row r="4422" ht="26.25" customHeight="1" x14ac:dyDescent="0.2"/>
    <row r="4423" ht="26.25" customHeight="1" x14ac:dyDescent="0.2"/>
    <row r="4424" ht="26.25" customHeight="1" x14ac:dyDescent="0.2"/>
    <row r="4425" ht="26.25" customHeight="1" x14ac:dyDescent="0.2"/>
    <row r="4426" ht="26.25" customHeight="1" x14ac:dyDescent="0.2"/>
    <row r="4427" ht="26.25" customHeight="1" x14ac:dyDescent="0.2"/>
    <row r="4428" ht="26.25" customHeight="1" x14ac:dyDescent="0.2"/>
    <row r="4429" ht="26.25" customHeight="1" x14ac:dyDescent="0.2"/>
    <row r="4430" ht="26.25" customHeight="1" x14ac:dyDescent="0.2"/>
    <row r="4431" ht="26.25" customHeight="1" x14ac:dyDescent="0.2"/>
    <row r="4432" ht="26.25" customHeight="1" x14ac:dyDescent="0.2"/>
    <row r="4433" ht="26.25" customHeight="1" x14ac:dyDescent="0.2"/>
    <row r="4434" ht="26.25" customHeight="1" x14ac:dyDescent="0.2"/>
    <row r="4435" ht="26.25" customHeight="1" x14ac:dyDescent="0.2"/>
    <row r="4436" ht="26.25" customHeight="1" x14ac:dyDescent="0.2"/>
    <row r="4437" ht="26.25" customHeight="1" x14ac:dyDescent="0.2"/>
    <row r="4438" ht="26.25" customHeight="1" x14ac:dyDescent="0.2"/>
    <row r="4439" ht="26.25" customHeight="1" x14ac:dyDescent="0.2"/>
    <row r="4440" ht="26.25" customHeight="1" x14ac:dyDescent="0.2"/>
    <row r="4441" ht="26.25" customHeight="1" x14ac:dyDescent="0.2"/>
    <row r="4442" ht="26.25" customHeight="1" x14ac:dyDescent="0.2"/>
    <row r="4443" ht="26.25" customHeight="1" x14ac:dyDescent="0.2"/>
    <row r="4444" ht="26.25" customHeight="1" x14ac:dyDescent="0.2"/>
    <row r="4445" ht="26.25" customHeight="1" x14ac:dyDescent="0.2"/>
    <row r="4446" ht="26.25" customHeight="1" x14ac:dyDescent="0.2"/>
    <row r="4447" ht="26.25" customHeight="1" x14ac:dyDescent="0.2"/>
    <row r="4448" ht="26.25" customHeight="1" x14ac:dyDescent="0.2"/>
    <row r="4449" ht="26.25" customHeight="1" x14ac:dyDescent="0.2"/>
    <row r="4450" ht="26.25" customHeight="1" x14ac:dyDescent="0.2"/>
    <row r="4451" ht="26.25" customHeight="1" x14ac:dyDescent="0.2"/>
    <row r="4452" ht="26.25" customHeight="1" x14ac:dyDescent="0.2"/>
    <row r="4453" ht="26.25" customHeight="1" x14ac:dyDescent="0.2"/>
    <row r="4454" ht="26.25" customHeight="1" x14ac:dyDescent="0.2"/>
    <row r="4455" ht="26.25" customHeight="1" x14ac:dyDescent="0.2"/>
    <row r="4456" ht="26.25" customHeight="1" x14ac:dyDescent="0.2"/>
    <row r="4457" ht="26.25" customHeight="1" x14ac:dyDescent="0.2"/>
    <row r="4458" ht="26.25" customHeight="1" x14ac:dyDescent="0.2"/>
    <row r="4459" ht="26.25" customHeight="1" x14ac:dyDescent="0.2"/>
    <row r="4460" ht="26.25" customHeight="1" x14ac:dyDescent="0.2"/>
    <row r="4461" ht="26.25" customHeight="1" x14ac:dyDescent="0.2"/>
    <row r="4462" ht="26.25" customHeight="1" x14ac:dyDescent="0.2"/>
    <row r="4463" ht="26.25" customHeight="1" x14ac:dyDescent="0.2"/>
    <row r="4464" ht="26.25" customHeight="1" x14ac:dyDescent="0.2"/>
    <row r="4465" ht="26.25" customHeight="1" x14ac:dyDescent="0.2"/>
    <row r="4466" ht="26.25" customHeight="1" x14ac:dyDescent="0.2"/>
    <row r="4467" ht="26.25" customHeight="1" x14ac:dyDescent="0.2"/>
    <row r="4468" ht="26.25" customHeight="1" x14ac:dyDescent="0.2"/>
    <row r="4469" ht="26.25" customHeight="1" x14ac:dyDescent="0.2"/>
    <row r="4470" ht="26.25" customHeight="1" x14ac:dyDescent="0.2"/>
    <row r="4471" ht="26.25" customHeight="1" x14ac:dyDescent="0.2"/>
    <row r="4472" ht="26.25" customHeight="1" x14ac:dyDescent="0.2"/>
    <row r="4473" ht="26.25" customHeight="1" x14ac:dyDescent="0.2"/>
    <row r="4474" ht="26.25" customHeight="1" x14ac:dyDescent="0.2"/>
    <row r="4475" ht="26.25" customHeight="1" x14ac:dyDescent="0.2"/>
    <row r="4476" ht="26.25" customHeight="1" x14ac:dyDescent="0.2"/>
    <row r="4477" ht="26.25" customHeight="1" x14ac:dyDescent="0.2"/>
    <row r="4478" ht="26.25" customHeight="1" x14ac:dyDescent="0.2"/>
    <row r="4479" ht="26.25" customHeight="1" x14ac:dyDescent="0.2"/>
    <row r="4480" ht="26.25" customHeight="1" x14ac:dyDescent="0.2"/>
    <row r="4481" ht="26.25" customHeight="1" x14ac:dyDescent="0.2"/>
    <row r="4482" ht="26.25" customHeight="1" x14ac:dyDescent="0.2"/>
    <row r="4483" ht="26.25" customHeight="1" x14ac:dyDescent="0.2"/>
    <row r="4484" ht="26.25" customHeight="1" x14ac:dyDescent="0.2"/>
    <row r="4485" ht="26.25" customHeight="1" x14ac:dyDescent="0.2"/>
    <row r="4486" ht="26.25" customHeight="1" x14ac:dyDescent="0.2"/>
    <row r="4487" ht="26.25" customHeight="1" x14ac:dyDescent="0.2"/>
    <row r="4488" ht="26.25" customHeight="1" x14ac:dyDescent="0.2"/>
    <row r="4489" ht="26.25" customHeight="1" x14ac:dyDescent="0.2"/>
    <row r="4490" ht="26.25" customHeight="1" x14ac:dyDescent="0.2"/>
    <row r="4491" ht="26.25" customHeight="1" x14ac:dyDescent="0.2"/>
    <row r="4492" ht="26.25" customHeight="1" x14ac:dyDescent="0.2"/>
    <row r="4493" ht="26.25" customHeight="1" x14ac:dyDescent="0.2"/>
    <row r="4494" ht="26.25" customHeight="1" x14ac:dyDescent="0.2"/>
    <row r="4495" ht="26.25" customHeight="1" x14ac:dyDescent="0.2"/>
    <row r="4496" ht="26.25" customHeight="1" x14ac:dyDescent="0.2"/>
    <row r="4497" ht="26.25" customHeight="1" x14ac:dyDescent="0.2"/>
    <row r="4498" ht="26.25" customHeight="1" x14ac:dyDescent="0.2"/>
    <row r="4499" ht="26.25" customHeight="1" x14ac:dyDescent="0.2"/>
    <row r="4500" ht="26.25" customHeight="1" x14ac:dyDescent="0.2"/>
    <row r="4501" ht="26.25" customHeight="1" x14ac:dyDescent="0.2"/>
    <row r="4502" ht="26.25" customHeight="1" x14ac:dyDescent="0.2"/>
    <row r="4503" ht="26.25" customHeight="1" x14ac:dyDescent="0.2"/>
    <row r="4504" ht="26.25" customHeight="1" x14ac:dyDescent="0.2"/>
    <row r="4505" ht="26.25" customHeight="1" x14ac:dyDescent="0.2"/>
    <row r="4506" ht="26.25" customHeight="1" x14ac:dyDescent="0.2"/>
    <row r="4507" ht="26.25" customHeight="1" x14ac:dyDescent="0.2"/>
    <row r="4508" ht="26.25" customHeight="1" x14ac:dyDescent="0.2"/>
    <row r="4509" ht="26.25" customHeight="1" x14ac:dyDescent="0.2"/>
    <row r="4510" ht="26.25" customHeight="1" x14ac:dyDescent="0.2"/>
    <row r="4511" ht="26.25" customHeight="1" x14ac:dyDescent="0.2"/>
    <row r="4512" ht="26.25" customHeight="1" x14ac:dyDescent="0.2"/>
    <row r="4513" ht="26.25" customHeight="1" x14ac:dyDescent="0.2"/>
    <row r="4514" ht="26.25" customHeight="1" x14ac:dyDescent="0.2"/>
    <row r="4515" ht="26.25" customHeight="1" x14ac:dyDescent="0.2"/>
    <row r="4516" ht="26.25" customHeight="1" x14ac:dyDescent="0.2"/>
    <row r="4517" ht="26.25" customHeight="1" x14ac:dyDescent="0.2"/>
    <row r="4518" ht="26.25" customHeight="1" x14ac:dyDescent="0.2"/>
    <row r="4519" ht="26.25" customHeight="1" x14ac:dyDescent="0.2"/>
    <row r="4520" ht="26.25" customHeight="1" x14ac:dyDescent="0.2"/>
    <row r="4521" ht="26.25" customHeight="1" x14ac:dyDescent="0.2"/>
    <row r="4522" ht="26.25" customHeight="1" x14ac:dyDescent="0.2"/>
    <row r="4523" ht="26.25" customHeight="1" x14ac:dyDescent="0.2"/>
    <row r="4524" ht="26.25" customHeight="1" x14ac:dyDescent="0.2"/>
    <row r="4525" ht="26.25" customHeight="1" x14ac:dyDescent="0.2"/>
    <row r="4526" ht="26.25" customHeight="1" x14ac:dyDescent="0.2"/>
    <row r="4527" ht="26.25" customHeight="1" x14ac:dyDescent="0.2"/>
    <row r="4528" ht="26.25" customHeight="1" x14ac:dyDescent="0.2"/>
    <row r="4529" ht="26.25" customHeight="1" x14ac:dyDescent="0.2"/>
    <row r="4530" ht="26.25" customHeight="1" x14ac:dyDescent="0.2"/>
    <row r="4531" ht="26.25" customHeight="1" x14ac:dyDescent="0.2"/>
    <row r="4532" ht="26.25" customHeight="1" x14ac:dyDescent="0.2"/>
    <row r="4533" ht="26.25" customHeight="1" x14ac:dyDescent="0.2"/>
    <row r="4534" ht="26.25" customHeight="1" x14ac:dyDescent="0.2"/>
    <row r="4535" ht="26.25" customHeight="1" x14ac:dyDescent="0.2"/>
    <row r="4536" ht="26.25" customHeight="1" x14ac:dyDescent="0.2"/>
    <row r="4537" ht="26.25" customHeight="1" x14ac:dyDescent="0.2"/>
    <row r="4538" ht="26.25" customHeight="1" x14ac:dyDescent="0.2"/>
    <row r="4539" ht="26.25" customHeight="1" x14ac:dyDescent="0.2"/>
    <row r="4540" ht="26.25" customHeight="1" x14ac:dyDescent="0.2"/>
    <row r="4541" ht="26.25" customHeight="1" x14ac:dyDescent="0.2"/>
    <row r="4542" ht="26.25" customHeight="1" x14ac:dyDescent="0.2"/>
    <row r="4543" ht="26.25" customHeight="1" x14ac:dyDescent="0.2"/>
    <row r="4544" ht="26.25" customHeight="1" x14ac:dyDescent="0.2"/>
    <row r="4545" ht="26.25" customHeight="1" x14ac:dyDescent="0.2"/>
    <row r="4546" ht="26.25" customHeight="1" x14ac:dyDescent="0.2"/>
    <row r="4547" ht="26.25" customHeight="1" x14ac:dyDescent="0.2"/>
    <row r="4548" ht="26.25" customHeight="1" x14ac:dyDescent="0.2"/>
    <row r="4549" ht="26.25" customHeight="1" x14ac:dyDescent="0.2"/>
    <row r="4550" ht="26.25" customHeight="1" x14ac:dyDescent="0.2"/>
    <row r="4551" ht="26.25" customHeight="1" x14ac:dyDescent="0.2"/>
    <row r="4552" ht="26.25" customHeight="1" x14ac:dyDescent="0.2"/>
    <row r="4553" ht="26.25" customHeight="1" x14ac:dyDescent="0.2"/>
    <row r="4554" ht="26.25" customHeight="1" x14ac:dyDescent="0.2"/>
    <row r="4555" ht="26.25" customHeight="1" x14ac:dyDescent="0.2"/>
    <row r="4556" ht="26.25" customHeight="1" x14ac:dyDescent="0.2"/>
    <row r="4557" ht="26.25" customHeight="1" x14ac:dyDescent="0.2"/>
    <row r="4558" ht="26.25" customHeight="1" x14ac:dyDescent="0.2"/>
    <row r="4559" ht="26.25" customHeight="1" x14ac:dyDescent="0.2"/>
    <row r="4560" ht="26.25" customHeight="1" x14ac:dyDescent="0.2"/>
    <row r="4561" ht="26.25" customHeight="1" x14ac:dyDescent="0.2"/>
    <row r="4562" ht="26.25" customHeight="1" x14ac:dyDescent="0.2"/>
    <row r="4563" ht="26.25" customHeight="1" x14ac:dyDescent="0.2"/>
    <row r="4564" ht="26.25" customHeight="1" x14ac:dyDescent="0.2"/>
    <row r="4565" ht="26.25" customHeight="1" x14ac:dyDescent="0.2"/>
    <row r="4566" ht="26.25" customHeight="1" x14ac:dyDescent="0.2"/>
    <row r="4567" ht="26.25" customHeight="1" x14ac:dyDescent="0.2"/>
    <row r="4568" ht="26.25" customHeight="1" x14ac:dyDescent="0.2"/>
    <row r="4569" ht="26.25" customHeight="1" x14ac:dyDescent="0.2"/>
    <row r="4570" ht="26.25" customHeight="1" x14ac:dyDescent="0.2"/>
    <row r="4571" ht="26.25" customHeight="1" x14ac:dyDescent="0.2"/>
    <row r="4572" ht="26.25" customHeight="1" x14ac:dyDescent="0.2"/>
    <row r="4573" ht="26.25" customHeight="1" x14ac:dyDescent="0.2"/>
    <row r="4574" ht="26.25" customHeight="1" x14ac:dyDescent="0.2"/>
    <row r="4575" ht="26.25" customHeight="1" x14ac:dyDescent="0.2"/>
    <row r="4576" ht="26.25" customHeight="1" x14ac:dyDescent="0.2"/>
    <row r="4577" ht="26.25" customHeight="1" x14ac:dyDescent="0.2"/>
    <row r="4578" ht="26.25" customHeight="1" x14ac:dyDescent="0.2"/>
    <row r="4579" ht="26.25" customHeight="1" x14ac:dyDescent="0.2"/>
    <row r="4580" ht="26.25" customHeight="1" x14ac:dyDescent="0.2"/>
    <row r="4581" ht="26.25" customHeight="1" x14ac:dyDescent="0.2"/>
    <row r="4582" ht="26.25" customHeight="1" x14ac:dyDescent="0.2"/>
    <row r="4583" ht="26.25" customHeight="1" x14ac:dyDescent="0.2"/>
    <row r="4584" ht="26.25" customHeight="1" x14ac:dyDescent="0.2"/>
    <row r="4585" ht="26.25" customHeight="1" x14ac:dyDescent="0.2"/>
    <row r="4586" ht="26.25" customHeight="1" x14ac:dyDescent="0.2"/>
    <row r="4587" ht="26.25" customHeight="1" x14ac:dyDescent="0.2"/>
    <row r="4588" ht="26.25" customHeight="1" x14ac:dyDescent="0.2"/>
    <row r="4589" ht="26.25" customHeight="1" x14ac:dyDescent="0.2"/>
    <row r="4590" ht="26.25" customHeight="1" x14ac:dyDescent="0.2"/>
    <row r="4591" ht="26.25" customHeight="1" x14ac:dyDescent="0.2"/>
    <row r="4592" ht="26.25" customHeight="1" x14ac:dyDescent="0.2"/>
    <row r="4593" ht="26.25" customHeight="1" x14ac:dyDescent="0.2"/>
    <row r="4594" ht="26.25" customHeight="1" x14ac:dyDescent="0.2"/>
    <row r="4595" ht="26.25" customHeight="1" x14ac:dyDescent="0.2"/>
    <row r="4596" ht="26.25" customHeight="1" x14ac:dyDescent="0.2"/>
    <row r="4597" ht="26.25" customHeight="1" x14ac:dyDescent="0.2"/>
    <row r="4598" ht="26.25" customHeight="1" x14ac:dyDescent="0.2"/>
    <row r="4599" ht="26.25" customHeight="1" x14ac:dyDescent="0.2"/>
    <row r="4600" ht="26.25" customHeight="1" x14ac:dyDescent="0.2"/>
    <row r="4601" ht="26.25" customHeight="1" x14ac:dyDescent="0.2"/>
    <row r="4602" ht="26.25" customHeight="1" x14ac:dyDescent="0.2"/>
    <row r="4603" ht="26.25" customHeight="1" x14ac:dyDescent="0.2"/>
    <row r="4604" ht="26.25" customHeight="1" x14ac:dyDescent="0.2"/>
    <row r="4605" ht="26.25" customHeight="1" x14ac:dyDescent="0.2"/>
    <row r="4606" ht="26.25" customHeight="1" x14ac:dyDescent="0.2"/>
    <row r="4607" ht="26.25" customHeight="1" x14ac:dyDescent="0.2"/>
    <row r="4608" ht="26.25" customHeight="1" x14ac:dyDescent="0.2"/>
    <row r="4609" ht="26.25" customHeight="1" x14ac:dyDescent="0.2"/>
    <row r="4610" ht="26.25" customHeight="1" x14ac:dyDescent="0.2"/>
    <row r="4611" ht="26.25" customHeight="1" x14ac:dyDescent="0.2"/>
    <row r="4612" ht="26.25" customHeight="1" x14ac:dyDescent="0.2"/>
    <row r="4613" ht="26.25" customHeight="1" x14ac:dyDescent="0.2"/>
    <row r="4614" ht="26.25" customHeight="1" x14ac:dyDescent="0.2"/>
    <row r="4615" ht="26.25" customHeight="1" x14ac:dyDescent="0.2"/>
    <row r="4616" ht="26.25" customHeight="1" x14ac:dyDescent="0.2"/>
    <row r="4617" ht="26.25" customHeight="1" x14ac:dyDescent="0.2"/>
    <row r="4618" ht="26.25" customHeight="1" x14ac:dyDescent="0.2"/>
    <row r="4619" ht="26.25" customHeight="1" x14ac:dyDescent="0.2"/>
    <row r="4620" ht="26.25" customHeight="1" x14ac:dyDescent="0.2"/>
    <row r="4621" ht="26.25" customHeight="1" x14ac:dyDescent="0.2"/>
    <row r="4622" ht="26.25" customHeight="1" x14ac:dyDescent="0.2"/>
    <row r="4623" ht="26.25" customHeight="1" x14ac:dyDescent="0.2"/>
    <row r="4624" ht="26.25" customHeight="1" x14ac:dyDescent="0.2"/>
    <row r="4625" ht="26.25" customHeight="1" x14ac:dyDescent="0.2"/>
    <row r="4626" ht="26.25" customHeight="1" x14ac:dyDescent="0.2"/>
    <row r="4627" ht="26.25" customHeight="1" x14ac:dyDescent="0.2"/>
    <row r="4628" ht="26.25" customHeight="1" x14ac:dyDescent="0.2"/>
    <row r="4629" ht="26.25" customHeight="1" x14ac:dyDescent="0.2"/>
    <row r="4630" ht="26.25" customHeight="1" x14ac:dyDescent="0.2"/>
    <row r="4631" ht="26.25" customHeight="1" x14ac:dyDescent="0.2"/>
    <row r="4632" ht="26.25" customHeight="1" x14ac:dyDescent="0.2"/>
    <row r="4633" ht="26.25" customHeight="1" x14ac:dyDescent="0.2"/>
    <row r="4634" ht="26.25" customHeight="1" x14ac:dyDescent="0.2"/>
    <row r="4635" ht="26.25" customHeight="1" x14ac:dyDescent="0.2"/>
    <row r="4636" ht="26.25" customHeight="1" x14ac:dyDescent="0.2"/>
    <row r="4637" ht="26.25" customHeight="1" x14ac:dyDescent="0.2"/>
    <row r="4638" ht="26.25" customHeight="1" x14ac:dyDescent="0.2"/>
    <row r="4639" ht="26.25" customHeight="1" x14ac:dyDescent="0.2"/>
    <row r="4640" ht="26.25" customHeight="1" x14ac:dyDescent="0.2"/>
    <row r="4641" ht="26.25" customHeight="1" x14ac:dyDescent="0.2"/>
    <row r="4642" ht="26.25" customHeight="1" x14ac:dyDescent="0.2"/>
    <row r="4643" ht="26.25" customHeight="1" x14ac:dyDescent="0.2"/>
    <row r="4644" ht="26.25" customHeight="1" x14ac:dyDescent="0.2"/>
    <row r="4645" ht="26.25" customHeight="1" x14ac:dyDescent="0.2"/>
    <row r="4646" ht="26.25" customHeight="1" x14ac:dyDescent="0.2"/>
    <row r="4647" ht="26.25" customHeight="1" x14ac:dyDescent="0.2"/>
    <row r="4648" ht="26.25" customHeight="1" x14ac:dyDescent="0.2"/>
    <row r="4649" ht="26.25" customHeight="1" x14ac:dyDescent="0.2"/>
    <row r="4650" ht="26.25" customHeight="1" x14ac:dyDescent="0.2"/>
    <row r="4651" ht="26.25" customHeight="1" x14ac:dyDescent="0.2"/>
    <row r="4652" ht="26.25" customHeight="1" x14ac:dyDescent="0.2"/>
    <row r="4653" ht="26.25" customHeight="1" x14ac:dyDescent="0.2"/>
    <row r="4654" ht="26.25" customHeight="1" x14ac:dyDescent="0.2"/>
    <row r="4655" ht="26.25" customHeight="1" x14ac:dyDescent="0.2"/>
    <row r="4656" ht="26.25" customHeight="1" x14ac:dyDescent="0.2"/>
    <row r="4657" ht="26.25" customHeight="1" x14ac:dyDescent="0.2"/>
    <row r="4658" ht="26.25" customHeight="1" x14ac:dyDescent="0.2"/>
    <row r="4659" ht="26.25" customHeight="1" x14ac:dyDescent="0.2"/>
    <row r="4660" ht="26.25" customHeight="1" x14ac:dyDescent="0.2"/>
    <row r="4661" ht="26.25" customHeight="1" x14ac:dyDescent="0.2"/>
    <row r="4662" ht="26.25" customHeight="1" x14ac:dyDescent="0.2"/>
    <row r="4663" ht="26.25" customHeight="1" x14ac:dyDescent="0.2"/>
    <row r="4664" ht="26.25" customHeight="1" x14ac:dyDescent="0.2"/>
    <row r="4665" ht="26.25" customHeight="1" x14ac:dyDescent="0.2"/>
    <row r="4666" ht="26.25" customHeight="1" x14ac:dyDescent="0.2"/>
    <row r="4667" ht="26.25" customHeight="1" x14ac:dyDescent="0.2"/>
    <row r="4668" ht="26.25" customHeight="1" x14ac:dyDescent="0.2"/>
    <row r="4669" ht="26.25" customHeight="1" x14ac:dyDescent="0.2"/>
    <row r="4670" ht="26.25" customHeight="1" x14ac:dyDescent="0.2"/>
    <row r="4671" ht="26.25" customHeight="1" x14ac:dyDescent="0.2"/>
    <row r="4672" ht="26.25" customHeight="1" x14ac:dyDescent="0.2"/>
    <row r="4673" ht="26.25" customHeight="1" x14ac:dyDescent="0.2"/>
    <row r="4674" ht="26.25" customHeight="1" x14ac:dyDescent="0.2"/>
    <row r="4675" ht="26.25" customHeight="1" x14ac:dyDescent="0.2"/>
    <row r="4676" ht="26.25" customHeight="1" x14ac:dyDescent="0.2"/>
    <row r="4677" ht="26.25" customHeight="1" x14ac:dyDescent="0.2"/>
    <row r="4678" ht="26.25" customHeight="1" x14ac:dyDescent="0.2"/>
    <row r="4679" ht="26.25" customHeight="1" x14ac:dyDescent="0.2"/>
    <row r="4680" ht="26.25" customHeight="1" x14ac:dyDescent="0.2"/>
    <row r="4681" ht="26.25" customHeight="1" x14ac:dyDescent="0.2"/>
    <row r="4682" ht="26.25" customHeight="1" x14ac:dyDescent="0.2"/>
    <row r="4683" ht="26.25" customHeight="1" x14ac:dyDescent="0.2"/>
    <row r="4684" ht="26.25" customHeight="1" x14ac:dyDescent="0.2"/>
    <row r="4685" ht="26.25" customHeight="1" x14ac:dyDescent="0.2"/>
    <row r="4686" ht="26.25" customHeight="1" x14ac:dyDescent="0.2"/>
    <row r="4687" ht="26.25" customHeight="1" x14ac:dyDescent="0.2"/>
    <row r="4688" ht="26.25" customHeight="1" x14ac:dyDescent="0.2"/>
    <row r="4689" ht="26.25" customHeight="1" x14ac:dyDescent="0.2"/>
    <row r="4690" ht="26.25" customHeight="1" x14ac:dyDescent="0.2"/>
    <row r="4691" ht="26.25" customHeight="1" x14ac:dyDescent="0.2"/>
    <row r="4692" ht="26.25" customHeight="1" x14ac:dyDescent="0.2"/>
    <row r="4693" ht="26.25" customHeight="1" x14ac:dyDescent="0.2"/>
    <row r="4694" ht="26.25" customHeight="1" x14ac:dyDescent="0.2"/>
    <row r="4695" ht="26.25" customHeight="1" x14ac:dyDescent="0.2"/>
    <row r="4696" ht="26.25" customHeight="1" x14ac:dyDescent="0.2"/>
    <row r="4697" ht="26.25" customHeight="1" x14ac:dyDescent="0.2"/>
    <row r="4698" ht="26.25" customHeight="1" x14ac:dyDescent="0.2"/>
    <row r="4699" ht="26.25" customHeight="1" x14ac:dyDescent="0.2"/>
    <row r="4700" ht="26.25" customHeight="1" x14ac:dyDescent="0.2"/>
    <row r="4701" ht="26.25" customHeight="1" x14ac:dyDescent="0.2"/>
    <row r="4702" ht="26.25" customHeight="1" x14ac:dyDescent="0.2"/>
    <row r="4703" ht="26.25" customHeight="1" x14ac:dyDescent="0.2"/>
    <row r="4704" ht="26.25" customHeight="1" x14ac:dyDescent="0.2"/>
    <row r="4705" ht="26.25" customHeight="1" x14ac:dyDescent="0.2"/>
    <row r="4706" ht="26.25" customHeight="1" x14ac:dyDescent="0.2"/>
    <row r="4707" ht="26.25" customHeight="1" x14ac:dyDescent="0.2"/>
    <row r="4708" ht="26.25" customHeight="1" x14ac:dyDescent="0.2"/>
    <row r="4709" ht="26.25" customHeight="1" x14ac:dyDescent="0.2"/>
    <row r="4710" ht="26.25" customHeight="1" x14ac:dyDescent="0.2"/>
    <row r="4711" ht="26.25" customHeight="1" x14ac:dyDescent="0.2"/>
    <row r="4712" ht="26.25" customHeight="1" x14ac:dyDescent="0.2"/>
    <row r="4713" ht="26.25" customHeight="1" x14ac:dyDescent="0.2"/>
    <row r="4714" ht="26.25" customHeight="1" x14ac:dyDescent="0.2"/>
    <row r="4715" ht="26.25" customHeight="1" x14ac:dyDescent="0.2"/>
    <row r="4716" ht="26.25" customHeight="1" x14ac:dyDescent="0.2"/>
    <row r="4717" ht="26.25" customHeight="1" x14ac:dyDescent="0.2"/>
    <row r="4718" ht="26.25" customHeight="1" x14ac:dyDescent="0.2"/>
    <row r="4719" ht="26.25" customHeight="1" x14ac:dyDescent="0.2"/>
    <row r="4720" ht="26.25" customHeight="1" x14ac:dyDescent="0.2"/>
    <row r="4721" ht="26.25" customHeight="1" x14ac:dyDescent="0.2"/>
    <row r="4722" ht="26.25" customHeight="1" x14ac:dyDescent="0.2"/>
    <row r="4723" ht="26.25" customHeight="1" x14ac:dyDescent="0.2"/>
    <row r="4724" ht="26.25" customHeight="1" x14ac:dyDescent="0.2"/>
    <row r="4725" ht="26.25" customHeight="1" x14ac:dyDescent="0.2"/>
    <row r="4726" ht="26.25" customHeight="1" x14ac:dyDescent="0.2"/>
    <row r="4727" ht="26.25" customHeight="1" x14ac:dyDescent="0.2"/>
    <row r="4728" ht="26.25" customHeight="1" x14ac:dyDescent="0.2"/>
    <row r="4729" ht="26.25" customHeight="1" x14ac:dyDescent="0.2"/>
    <row r="4730" ht="26.25" customHeight="1" x14ac:dyDescent="0.2"/>
    <row r="4731" ht="26.25" customHeight="1" x14ac:dyDescent="0.2"/>
    <row r="4732" ht="26.25" customHeight="1" x14ac:dyDescent="0.2"/>
    <row r="4733" ht="26.25" customHeight="1" x14ac:dyDescent="0.2"/>
    <row r="4734" ht="26.25" customHeight="1" x14ac:dyDescent="0.2"/>
    <row r="4735" ht="26.25" customHeight="1" x14ac:dyDescent="0.2"/>
    <row r="4736" ht="26.25" customHeight="1" x14ac:dyDescent="0.2"/>
    <row r="4737" ht="26.25" customHeight="1" x14ac:dyDescent="0.2"/>
    <row r="4738" ht="26.25" customHeight="1" x14ac:dyDescent="0.2"/>
    <row r="4739" ht="26.25" customHeight="1" x14ac:dyDescent="0.2"/>
    <row r="4740" ht="26.25" customHeight="1" x14ac:dyDescent="0.2"/>
    <row r="4741" ht="26.25" customHeight="1" x14ac:dyDescent="0.2"/>
    <row r="4742" ht="26.25" customHeight="1" x14ac:dyDescent="0.2"/>
    <row r="4743" ht="26.25" customHeight="1" x14ac:dyDescent="0.2"/>
    <row r="4744" ht="26.25" customHeight="1" x14ac:dyDescent="0.2"/>
    <row r="4745" ht="26.25" customHeight="1" x14ac:dyDescent="0.2"/>
    <row r="4746" ht="26.25" customHeight="1" x14ac:dyDescent="0.2"/>
    <row r="4747" ht="26.25" customHeight="1" x14ac:dyDescent="0.2"/>
    <row r="4748" ht="26.25" customHeight="1" x14ac:dyDescent="0.2"/>
    <row r="4749" ht="26.25" customHeight="1" x14ac:dyDescent="0.2"/>
    <row r="4750" ht="26.25" customHeight="1" x14ac:dyDescent="0.2"/>
    <row r="4751" ht="26.25" customHeight="1" x14ac:dyDescent="0.2"/>
    <row r="4752" ht="26.25" customHeight="1" x14ac:dyDescent="0.2"/>
    <row r="4753" ht="26.25" customHeight="1" x14ac:dyDescent="0.2"/>
    <row r="4754" ht="26.25" customHeight="1" x14ac:dyDescent="0.2"/>
    <row r="4755" ht="26.25" customHeight="1" x14ac:dyDescent="0.2"/>
    <row r="4756" ht="26.25" customHeight="1" x14ac:dyDescent="0.2"/>
    <row r="4757" ht="26.25" customHeight="1" x14ac:dyDescent="0.2"/>
    <row r="4758" ht="26.25" customHeight="1" x14ac:dyDescent="0.2"/>
    <row r="4759" ht="26.25" customHeight="1" x14ac:dyDescent="0.2"/>
    <row r="4760" ht="26.25" customHeight="1" x14ac:dyDescent="0.2"/>
    <row r="4761" ht="26.25" customHeight="1" x14ac:dyDescent="0.2"/>
    <row r="4762" ht="26.25" customHeight="1" x14ac:dyDescent="0.2"/>
    <row r="4763" ht="26.25" customHeight="1" x14ac:dyDescent="0.2"/>
    <row r="4764" ht="26.25" customHeight="1" x14ac:dyDescent="0.2"/>
    <row r="4765" ht="26.25" customHeight="1" x14ac:dyDescent="0.2"/>
    <row r="4766" ht="26.25" customHeight="1" x14ac:dyDescent="0.2"/>
    <row r="4767" ht="26.25" customHeight="1" x14ac:dyDescent="0.2"/>
    <row r="4768" ht="26.25" customHeight="1" x14ac:dyDescent="0.2"/>
    <row r="4769" ht="26.25" customHeight="1" x14ac:dyDescent="0.2"/>
    <row r="4770" ht="26.25" customHeight="1" x14ac:dyDescent="0.2"/>
    <row r="4771" ht="26.25" customHeight="1" x14ac:dyDescent="0.2"/>
    <row r="4772" ht="26.25" customHeight="1" x14ac:dyDescent="0.2"/>
    <row r="4773" ht="26.25" customHeight="1" x14ac:dyDescent="0.2"/>
    <row r="4774" ht="26.25" customHeight="1" x14ac:dyDescent="0.2"/>
    <row r="4775" ht="26.25" customHeight="1" x14ac:dyDescent="0.2"/>
    <row r="4776" ht="26.25" customHeight="1" x14ac:dyDescent="0.2"/>
    <row r="4777" ht="26.25" customHeight="1" x14ac:dyDescent="0.2"/>
    <row r="4778" ht="26.25" customHeight="1" x14ac:dyDescent="0.2"/>
    <row r="4779" ht="26.25" customHeight="1" x14ac:dyDescent="0.2"/>
    <row r="4780" ht="26.25" customHeight="1" x14ac:dyDescent="0.2"/>
    <row r="4781" ht="26.25" customHeight="1" x14ac:dyDescent="0.2"/>
    <row r="4782" ht="26.25" customHeight="1" x14ac:dyDescent="0.2"/>
    <row r="4783" ht="26.25" customHeight="1" x14ac:dyDescent="0.2"/>
    <row r="4784" ht="26.25" customHeight="1" x14ac:dyDescent="0.2"/>
    <row r="4785" ht="26.25" customHeight="1" x14ac:dyDescent="0.2"/>
    <row r="4786" ht="26.25" customHeight="1" x14ac:dyDescent="0.2"/>
    <row r="4787" ht="26.25" customHeight="1" x14ac:dyDescent="0.2"/>
    <row r="4788" ht="26.25" customHeight="1" x14ac:dyDescent="0.2"/>
    <row r="4789" ht="26.25" customHeight="1" x14ac:dyDescent="0.2"/>
    <row r="4790" ht="26.25" customHeight="1" x14ac:dyDescent="0.2"/>
    <row r="4791" ht="26.25" customHeight="1" x14ac:dyDescent="0.2"/>
    <row r="4792" ht="26.25" customHeight="1" x14ac:dyDescent="0.2"/>
    <row r="4793" ht="26.25" customHeight="1" x14ac:dyDescent="0.2"/>
    <row r="4794" ht="26.25" customHeight="1" x14ac:dyDescent="0.2"/>
    <row r="4795" ht="26.25" customHeight="1" x14ac:dyDescent="0.2"/>
    <row r="4796" ht="26.25" customHeight="1" x14ac:dyDescent="0.2"/>
    <row r="4797" ht="26.25" customHeight="1" x14ac:dyDescent="0.2"/>
    <row r="4798" ht="26.25" customHeight="1" x14ac:dyDescent="0.2"/>
    <row r="4799" ht="26.25" customHeight="1" x14ac:dyDescent="0.2"/>
    <row r="4800" ht="26.25" customHeight="1" x14ac:dyDescent="0.2"/>
    <row r="4801" ht="26.25" customHeight="1" x14ac:dyDescent="0.2"/>
    <row r="4802" ht="26.25" customHeight="1" x14ac:dyDescent="0.2"/>
    <row r="4803" ht="26.25" customHeight="1" x14ac:dyDescent="0.2"/>
    <row r="4804" ht="26.25" customHeight="1" x14ac:dyDescent="0.2"/>
    <row r="4805" ht="26.25" customHeight="1" x14ac:dyDescent="0.2"/>
    <row r="4806" ht="26.25" customHeight="1" x14ac:dyDescent="0.2"/>
    <row r="4807" ht="26.25" customHeight="1" x14ac:dyDescent="0.2"/>
    <row r="4808" ht="26.25" customHeight="1" x14ac:dyDescent="0.2"/>
    <row r="4809" ht="26.25" customHeight="1" x14ac:dyDescent="0.2"/>
    <row r="4810" ht="26.25" customHeight="1" x14ac:dyDescent="0.2"/>
    <row r="4811" ht="26.25" customHeight="1" x14ac:dyDescent="0.2"/>
    <row r="4812" ht="26.25" customHeight="1" x14ac:dyDescent="0.2"/>
    <row r="4813" ht="26.25" customHeight="1" x14ac:dyDescent="0.2"/>
    <row r="4814" ht="26.25" customHeight="1" x14ac:dyDescent="0.2"/>
    <row r="4815" ht="26.25" customHeight="1" x14ac:dyDescent="0.2"/>
    <row r="4816" ht="26.25" customHeight="1" x14ac:dyDescent="0.2"/>
    <row r="4817" ht="26.25" customHeight="1" x14ac:dyDescent="0.2"/>
    <row r="4818" ht="26.25" customHeight="1" x14ac:dyDescent="0.2"/>
    <row r="4819" ht="26.25" customHeight="1" x14ac:dyDescent="0.2"/>
    <row r="4820" ht="26.25" customHeight="1" x14ac:dyDescent="0.2"/>
    <row r="4821" ht="26.25" customHeight="1" x14ac:dyDescent="0.2"/>
    <row r="4822" ht="26.25" customHeight="1" x14ac:dyDescent="0.2"/>
    <row r="4823" ht="26.25" customHeight="1" x14ac:dyDescent="0.2"/>
    <row r="4824" ht="26.25" customHeight="1" x14ac:dyDescent="0.2"/>
    <row r="4825" ht="26.25" customHeight="1" x14ac:dyDescent="0.2"/>
    <row r="4826" ht="26.25" customHeight="1" x14ac:dyDescent="0.2"/>
    <row r="4827" ht="26.25" customHeight="1" x14ac:dyDescent="0.2"/>
    <row r="4828" ht="26.25" customHeight="1" x14ac:dyDescent="0.2"/>
    <row r="4829" ht="26.25" customHeight="1" x14ac:dyDescent="0.2"/>
    <row r="4830" ht="26.25" customHeight="1" x14ac:dyDescent="0.2"/>
    <row r="4831" ht="26.25" customHeight="1" x14ac:dyDescent="0.2"/>
    <row r="4832" ht="26.25" customHeight="1" x14ac:dyDescent="0.2"/>
    <row r="4833" ht="26.25" customHeight="1" x14ac:dyDescent="0.2"/>
    <row r="4834" ht="26.25" customHeight="1" x14ac:dyDescent="0.2"/>
    <row r="4835" ht="26.25" customHeight="1" x14ac:dyDescent="0.2"/>
    <row r="4836" ht="26.25" customHeight="1" x14ac:dyDescent="0.2"/>
    <row r="4837" ht="26.25" customHeight="1" x14ac:dyDescent="0.2"/>
    <row r="4838" ht="26.25" customHeight="1" x14ac:dyDescent="0.2"/>
    <row r="4839" ht="26.25" customHeight="1" x14ac:dyDescent="0.2"/>
    <row r="4840" ht="26.25" customHeight="1" x14ac:dyDescent="0.2"/>
    <row r="4841" ht="26.25" customHeight="1" x14ac:dyDescent="0.2"/>
    <row r="4842" ht="26.25" customHeight="1" x14ac:dyDescent="0.2"/>
    <row r="4843" ht="26.25" customHeight="1" x14ac:dyDescent="0.2"/>
    <row r="4844" ht="26.25" customHeight="1" x14ac:dyDescent="0.2"/>
    <row r="4845" ht="26.25" customHeight="1" x14ac:dyDescent="0.2"/>
    <row r="4846" ht="26.25" customHeight="1" x14ac:dyDescent="0.2"/>
    <row r="4847" ht="26.25" customHeight="1" x14ac:dyDescent="0.2"/>
    <row r="4848" ht="26.25" customHeight="1" x14ac:dyDescent="0.2"/>
    <row r="4849" ht="26.25" customHeight="1" x14ac:dyDescent="0.2"/>
    <row r="4850" ht="26.25" customHeight="1" x14ac:dyDescent="0.2"/>
    <row r="4851" ht="26.25" customHeight="1" x14ac:dyDescent="0.2"/>
    <row r="4852" ht="26.25" customHeight="1" x14ac:dyDescent="0.2"/>
    <row r="4853" ht="26.25" customHeight="1" x14ac:dyDescent="0.2"/>
    <row r="4854" ht="26.25" customHeight="1" x14ac:dyDescent="0.2"/>
    <row r="4855" ht="26.25" customHeight="1" x14ac:dyDescent="0.2"/>
    <row r="4856" ht="26.25" customHeight="1" x14ac:dyDescent="0.2"/>
    <row r="4857" ht="26.25" customHeight="1" x14ac:dyDescent="0.2"/>
    <row r="4858" ht="26.25" customHeight="1" x14ac:dyDescent="0.2"/>
    <row r="4859" ht="26.25" customHeight="1" x14ac:dyDescent="0.2"/>
    <row r="4860" ht="26.25" customHeight="1" x14ac:dyDescent="0.2"/>
    <row r="4861" ht="26.25" customHeight="1" x14ac:dyDescent="0.2"/>
    <row r="4862" ht="26.25" customHeight="1" x14ac:dyDescent="0.2"/>
    <row r="4863" ht="26.25" customHeight="1" x14ac:dyDescent="0.2"/>
    <row r="4864" ht="26.25" customHeight="1" x14ac:dyDescent="0.2"/>
    <row r="4865" ht="26.25" customHeight="1" x14ac:dyDescent="0.2"/>
    <row r="4866" ht="26.25" customHeight="1" x14ac:dyDescent="0.2"/>
    <row r="4867" ht="26.25" customHeight="1" x14ac:dyDescent="0.2"/>
    <row r="4868" ht="26.25" customHeight="1" x14ac:dyDescent="0.2"/>
    <row r="4869" ht="26.25" customHeight="1" x14ac:dyDescent="0.2"/>
    <row r="4870" ht="26.25" customHeight="1" x14ac:dyDescent="0.2"/>
    <row r="4871" ht="26.25" customHeight="1" x14ac:dyDescent="0.2"/>
    <row r="4872" ht="26.25" customHeight="1" x14ac:dyDescent="0.2"/>
    <row r="4873" ht="26.25" customHeight="1" x14ac:dyDescent="0.2"/>
    <row r="4874" ht="26.25" customHeight="1" x14ac:dyDescent="0.2"/>
    <row r="4875" ht="26.25" customHeight="1" x14ac:dyDescent="0.2"/>
    <row r="4876" ht="26.25" customHeight="1" x14ac:dyDescent="0.2"/>
    <row r="4877" ht="26.25" customHeight="1" x14ac:dyDescent="0.2"/>
    <row r="4878" ht="26.25" customHeight="1" x14ac:dyDescent="0.2"/>
    <row r="4879" ht="26.25" customHeight="1" x14ac:dyDescent="0.2"/>
    <row r="4880" ht="26.25" customHeight="1" x14ac:dyDescent="0.2"/>
    <row r="4881" ht="26.25" customHeight="1" x14ac:dyDescent="0.2"/>
    <row r="4882" ht="26.25" customHeight="1" x14ac:dyDescent="0.2"/>
    <row r="4883" ht="26.25" customHeight="1" x14ac:dyDescent="0.2"/>
    <row r="4884" ht="26.25" customHeight="1" x14ac:dyDescent="0.2"/>
    <row r="4885" ht="26.25" customHeight="1" x14ac:dyDescent="0.2"/>
    <row r="4886" ht="26.25" customHeight="1" x14ac:dyDescent="0.2"/>
    <row r="4887" ht="26.25" customHeight="1" x14ac:dyDescent="0.2"/>
    <row r="4888" ht="26.25" customHeight="1" x14ac:dyDescent="0.2"/>
    <row r="4889" ht="26.25" customHeight="1" x14ac:dyDescent="0.2"/>
    <row r="4890" ht="26.25" customHeight="1" x14ac:dyDescent="0.2"/>
    <row r="4891" ht="26.25" customHeight="1" x14ac:dyDescent="0.2"/>
    <row r="4892" ht="26.25" customHeight="1" x14ac:dyDescent="0.2"/>
    <row r="4893" ht="26.25" customHeight="1" x14ac:dyDescent="0.2"/>
    <row r="4894" ht="26.25" customHeight="1" x14ac:dyDescent="0.2"/>
    <row r="4895" ht="26.25" customHeight="1" x14ac:dyDescent="0.2"/>
    <row r="4896" ht="26.25" customHeight="1" x14ac:dyDescent="0.2"/>
    <row r="4897" ht="26.25" customHeight="1" x14ac:dyDescent="0.2"/>
    <row r="4898" ht="26.25" customHeight="1" x14ac:dyDescent="0.2"/>
    <row r="4899" ht="26.25" customHeight="1" x14ac:dyDescent="0.2"/>
    <row r="4900" ht="26.25" customHeight="1" x14ac:dyDescent="0.2"/>
    <row r="4901" ht="26.25" customHeight="1" x14ac:dyDescent="0.2"/>
    <row r="4902" ht="26.25" customHeight="1" x14ac:dyDescent="0.2"/>
    <row r="4903" ht="26.25" customHeight="1" x14ac:dyDescent="0.2"/>
    <row r="4904" ht="26.25" customHeight="1" x14ac:dyDescent="0.2"/>
    <row r="4905" ht="26.25" customHeight="1" x14ac:dyDescent="0.2"/>
    <row r="4906" ht="26.25" customHeight="1" x14ac:dyDescent="0.2"/>
    <row r="4907" ht="26.25" customHeight="1" x14ac:dyDescent="0.2"/>
    <row r="4908" ht="26.25" customHeight="1" x14ac:dyDescent="0.2"/>
    <row r="4909" ht="26.25" customHeight="1" x14ac:dyDescent="0.2"/>
    <row r="4910" ht="26.25" customHeight="1" x14ac:dyDescent="0.2"/>
    <row r="4911" ht="26.25" customHeight="1" x14ac:dyDescent="0.2"/>
    <row r="4912" ht="26.25" customHeight="1" x14ac:dyDescent="0.2"/>
    <row r="4913" ht="26.25" customHeight="1" x14ac:dyDescent="0.2"/>
    <row r="4914" ht="26.25" customHeight="1" x14ac:dyDescent="0.2"/>
    <row r="4915" ht="26.25" customHeight="1" x14ac:dyDescent="0.2"/>
    <row r="4916" ht="26.25" customHeight="1" x14ac:dyDescent="0.2"/>
    <row r="4917" ht="26.25" customHeight="1" x14ac:dyDescent="0.2"/>
    <row r="4918" ht="26.25" customHeight="1" x14ac:dyDescent="0.2"/>
    <row r="4919" ht="26.25" customHeight="1" x14ac:dyDescent="0.2"/>
    <row r="4920" ht="26.25" customHeight="1" x14ac:dyDescent="0.2"/>
    <row r="4921" ht="26.25" customHeight="1" x14ac:dyDescent="0.2"/>
    <row r="4922" ht="26.25" customHeight="1" x14ac:dyDescent="0.2"/>
    <row r="4923" ht="26.25" customHeight="1" x14ac:dyDescent="0.2"/>
    <row r="4924" ht="26.25" customHeight="1" x14ac:dyDescent="0.2"/>
    <row r="4925" ht="26.25" customHeight="1" x14ac:dyDescent="0.2"/>
    <row r="4926" ht="26.25" customHeight="1" x14ac:dyDescent="0.2"/>
    <row r="4927" ht="26.25" customHeight="1" x14ac:dyDescent="0.2"/>
    <row r="4928" ht="26.25" customHeight="1" x14ac:dyDescent="0.2"/>
    <row r="4929" ht="26.25" customHeight="1" x14ac:dyDescent="0.2"/>
    <row r="4930" ht="26.25" customHeight="1" x14ac:dyDescent="0.2"/>
    <row r="4931" ht="26.25" customHeight="1" x14ac:dyDescent="0.2"/>
    <row r="4932" ht="26.25" customHeight="1" x14ac:dyDescent="0.2"/>
    <row r="4933" ht="26.25" customHeight="1" x14ac:dyDescent="0.2"/>
    <row r="4934" ht="26.25" customHeight="1" x14ac:dyDescent="0.2"/>
    <row r="4935" ht="26.25" customHeight="1" x14ac:dyDescent="0.2"/>
    <row r="4936" ht="26.25" customHeight="1" x14ac:dyDescent="0.2"/>
    <row r="4937" ht="26.25" customHeight="1" x14ac:dyDescent="0.2"/>
    <row r="4938" ht="26.25" customHeight="1" x14ac:dyDescent="0.2"/>
    <row r="4939" ht="26.25" customHeight="1" x14ac:dyDescent="0.2"/>
    <row r="4940" ht="26.25" customHeight="1" x14ac:dyDescent="0.2"/>
    <row r="4941" ht="26.25" customHeight="1" x14ac:dyDescent="0.2"/>
    <row r="4942" ht="26.25" customHeight="1" x14ac:dyDescent="0.2"/>
    <row r="4943" ht="26.25" customHeight="1" x14ac:dyDescent="0.2"/>
    <row r="4944" ht="26.25" customHeight="1" x14ac:dyDescent="0.2"/>
    <row r="4945" ht="26.25" customHeight="1" x14ac:dyDescent="0.2"/>
    <row r="4946" ht="26.25" customHeight="1" x14ac:dyDescent="0.2"/>
    <row r="4947" ht="26.25" customHeight="1" x14ac:dyDescent="0.2"/>
    <row r="4948" ht="26.25" customHeight="1" x14ac:dyDescent="0.2"/>
    <row r="4949" ht="26.25" customHeight="1" x14ac:dyDescent="0.2"/>
    <row r="4950" ht="26.25" customHeight="1" x14ac:dyDescent="0.2"/>
    <row r="4951" ht="26.25" customHeight="1" x14ac:dyDescent="0.2"/>
    <row r="4952" ht="26.25" customHeight="1" x14ac:dyDescent="0.2"/>
    <row r="4953" ht="26.25" customHeight="1" x14ac:dyDescent="0.2"/>
    <row r="4954" ht="26.25" customHeight="1" x14ac:dyDescent="0.2"/>
    <row r="4955" ht="26.25" customHeight="1" x14ac:dyDescent="0.2"/>
    <row r="4956" ht="26.25" customHeight="1" x14ac:dyDescent="0.2"/>
    <row r="4957" ht="26.25" customHeight="1" x14ac:dyDescent="0.2"/>
    <row r="4958" ht="26.25" customHeight="1" x14ac:dyDescent="0.2"/>
    <row r="4959" ht="26.25" customHeight="1" x14ac:dyDescent="0.2"/>
    <row r="4960" ht="26.25" customHeight="1" x14ac:dyDescent="0.2"/>
    <row r="4961" ht="26.25" customHeight="1" x14ac:dyDescent="0.2"/>
    <row r="4962" ht="26.25" customHeight="1" x14ac:dyDescent="0.2"/>
    <row r="4963" ht="26.25" customHeight="1" x14ac:dyDescent="0.2"/>
    <row r="4964" ht="26.25" customHeight="1" x14ac:dyDescent="0.2"/>
    <row r="4965" ht="26.25" customHeight="1" x14ac:dyDescent="0.2"/>
    <row r="4966" ht="26.25" customHeight="1" x14ac:dyDescent="0.2"/>
    <row r="4967" ht="26.25" customHeight="1" x14ac:dyDescent="0.2"/>
    <row r="4968" ht="26.25" customHeight="1" x14ac:dyDescent="0.2"/>
    <row r="4969" ht="26.25" customHeight="1" x14ac:dyDescent="0.2"/>
    <row r="4970" ht="26.25" customHeight="1" x14ac:dyDescent="0.2"/>
    <row r="4971" ht="26.25" customHeight="1" x14ac:dyDescent="0.2"/>
    <row r="4972" ht="26.25" customHeight="1" x14ac:dyDescent="0.2"/>
    <row r="4973" ht="26.25" customHeight="1" x14ac:dyDescent="0.2"/>
    <row r="4974" ht="26.25" customHeight="1" x14ac:dyDescent="0.2"/>
    <row r="4975" ht="26.25" customHeight="1" x14ac:dyDescent="0.2"/>
    <row r="4976" ht="26.25" customHeight="1" x14ac:dyDescent="0.2"/>
    <row r="4977" ht="26.25" customHeight="1" x14ac:dyDescent="0.2"/>
    <row r="4978" ht="26.25" customHeight="1" x14ac:dyDescent="0.2"/>
    <row r="4979" ht="26.25" customHeight="1" x14ac:dyDescent="0.2"/>
    <row r="4980" ht="26.25" customHeight="1" x14ac:dyDescent="0.2"/>
    <row r="4981" ht="26.25" customHeight="1" x14ac:dyDescent="0.2"/>
    <row r="4982" ht="26.25" customHeight="1" x14ac:dyDescent="0.2"/>
    <row r="4983" ht="26.25" customHeight="1" x14ac:dyDescent="0.2"/>
    <row r="4984" ht="26.25" customHeight="1" x14ac:dyDescent="0.2"/>
    <row r="4985" ht="26.25" customHeight="1" x14ac:dyDescent="0.2"/>
    <row r="4986" ht="26.25" customHeight="1" x14ac:dyDescent="0.2"/>
    <row r="4987" ht="26.25" customHeight="1" x14ac:dyDescent="0.2"/>
    <row r="4988" ht="26.25" customHeight="1" x14ac:dyDescent="0.2"/>
    <row r="4989" ht="26.25" customHeight="1" x14ac:dyDescent="0.2"/>
    <row r="4990" ht="26.25" customHeight="1" x14ac:dyDescent="0.2"/>
    <row r="4991" ht="26.25" customHeight="1" x14ac:dyDescent="0.2"/>
    <row r="4992" ht="26.25" customHeight="1" x14ac:dyDescent="0.2"/>
    <row r="4993" ht="26.25" customHeight="1" x14ac:dyDescent="0.2"/>
    <row r="4994" ht="26.25" customHeight="1" x14ac:dyDescent="0.2"/>
    <row r="4995" ht="26.25" customHeight="1" x14ac:dyDescent="0.2"/>
    <row r="4996" ht="26.25" customHeight="1" x14ac:dyDescent="0.2"/>
    <row r="4997" ht="26.25" customHeight="1" x14ac:dyDescent="0.2"/>
    <row r="4998" ht="26.25" customHeight="1" x14ac:dyDescent="0.2"/>
    <row r="4999" ht="26.25" customHeight="1" x14ac:dyDescent="0.2"/>
    <row r="5000" ht="26.25" customHeight="1" x14ac:dyDescent="0.2"/>
    <row r="5001" ht="26.25" customHeight="1" x14ac:dyDescent="0.2"/>
    <row r="5002" ht="26.25" customHeight="1" x14ac:dyDescent="0.2"/>
    <row r="5003" ht="26.25" customHeight="1" x14ac:dyDescent="0.2"/>
    <row r="5004" ht="26.25" customHeight="1" x14ac:dyDescent="0.2"/>
    <row r="5005" ht="26.25" customHeight="1" x14ac:dyDescent="0.2"/>
    <row r="5006" ht="26.25" customHeight="1" x14ac:dyDescent="0.2"/>
    <row r="5007" ht="26.25" customHeight="1" x14ac:dyDescent="0.2"/>
    <row r="5008" ht="26.25" customHeight="1" x14ac:dyDescent="0.2"/>
    <row r="5009" ht="26.25" customHeight="1" x14ac:dyDescent="0.2"/>
    <row r="5010" ht="26.25" customHeight="1" x14ac:dyDescent="0.2"/>
    <row r="5011" ht="26.25" customHeight="1" x14ac:dyDescent="0.2"/>
    <row r="5012" ht="26.25" customHeight="1" x14ac:dyDescent="0.2"/>
    <row r="5013" ht="26.25" customHeight="1" x14ac:dyDescent="0.2"/>
    <row r="5014" ht="26.25" customHeight="1" x14ac:dyDescent="0.2"/>
    <row r="5015" ht="26.25" customHeight="1" x14ac:dyDescent="0.2"/>
    <row r="5016" ht="26.25" customHeight="1" x14ac:dyDescent="0.2"/>
    <row r="5017" ht="26.25" customHeight="1" x14ac:dyDescent="0.2"/>
    <row r="5018" ht="26.25" customHeight="1" x14ac:dyDescent="0.2"/>
    <row r="5019" ht="26.25" customHeight="1" x14ac:dyDescent="0.2"/>
    <row r="5020" ht="26.25" customHeight="1" x14ac:dyDescent="0.2"/>
    <row r="5021" ht="26.25" customHeight="1" x14ac:dyDescent="0.2"/>
    <row r="5022" ht="26.25" customHeight="1" x14ac:dyDescent="0.2"/>
    <row r="5023" ht="26.25" customHeight="1" x14ac:dyDescent="0.2"/>
    <row r="5024" ht="26.25" customHeight="1" x14ac:dyDescent="0.2"/>
    <row r="5025" ht="26.25" customHeight="1" x14ac:dyDescent="0.2"/>
    <row r="5026" ht="26.25" customHeight="1" x14ac:dyDescent="0.2"/>
    <row r="5027" ht="26.25" customHeight="1" x14ac:dyDescent="0.2"/>
    <row r="5028" ht="26.25" customHeight="1" x14ac:dyDescent="0.2"/>
    <row r="5029" ht="26.25" customHeight="1" x14ac:dyDescent="0.2"/>
    <row r="5030" ht="26.25" customHeight="1" x14ac:dyDescent="0.2"/>
    <row r="5031" ht="26.25" customHeight="1" x14ac:dyDescent="0.2"/>
    <row r="5032" ht="26.25" customHeight="1" x14ac:dyDescent="0.2"/>
    <row r="5033" ht="26.25" customHeight="1" x14ac:dyDescent="0.2"/>
    <row r="5034" ht="26.25" customHeight="1" x14ac:dyDescent="0.2"/>
    <row r="5035" ht="26.25" customHeight="1" x14ac:dyDescent="0.2"/>
    <row r="5036" ht="26.25" customHeight="1" x14ac:dyDescent="0.2"/>
    <row r="5037" ht="26.25" customHeight="1" x14ac:dyDescent="0.2"/>
    <row r="5038" ht="26.25" customHeight="1" x14ac:dyDescent="0.2"/>
    <row r="5039" ht="26.25" customHeight="1" x14ac:dyDescent="0.2"/>
    <row r="5040" ht="26.25" customHeight="1" x14ac:dyDescent="0.2"/>
    <row r="5041" ht="26.25" customHeight="1" x14ac:dyDescent="0.2"/>
    <row r="5042" ht="26.25" customHeight="1" x14ac:dyDescent="0.2"/>
    <row r="5043" ht="26.25" customHeight="1" x14ac:dyDescent="0.2"/>
    <row r="5044" ht="26.25" customHeight="1" x14ac:dyDescent="0.2"/>
    <row r="5045" ht="26.25" customHeight="1" x14ac:dyDescent="0.2"/>
    <row r="5046" ht="26.25" customHeight="1" x14ac:dyDescent="0.2"/>
    <row r="5047" ht="26.25" customHeight="1" x14ac:dyDescent="0.2"/>
    <row r="5048" ht="26.25" customHeight="1" x14ac:dyDescent="0.2"/>
    <row r="5049" ht="26.25" customHeight="1" x14ac:dyDescent="0.2"/>
    <row r="5050" ht="26.25" customHeight="1" x14ac:dyDescent="0.2"/>
    <row r="5051" ht="26.25" customHeight="1" x14ac:dyDescent="0.2"/>
    <row r="5052" ht="26.25" customHeight="1" x14ac:dyDescent="0.2"/>
    <row r="5053" ht="26.25" customHeight="1" x14ac:dyDescent="0.2"/>
    <row r="5054" ht="26.25" customHeight="1" x14ac:dyDescent="0.2"/>
    <row r="5055" ht="26.25" customHeight="1" x14ac:dyDescent="0.2"/>
    <row r="5056" ht="26.25" customHeight="1" x14ac:dyDescent="0.2"/>
    <row r="5057" ht="26.25" customHeight="1" x14ac:dyDescent="0.2"/>
    <row r="5058" ht="26.25" customHeight="1" x14ac:dyDescent="0.2"/>
    <row r="5059" ht="26.25" customHeight="1" x14ac:dyDescent="0.2"/>
    <row r="5060" ht="26.25" customHeight="1" x14ac:dyDescent="0.2"/>
    <row r="5061" ht="26.25" customHeight="1" x14ac:dyDescent="0.2"/>
    <row r="5062" ht="26.25" customHeight="1" x14ac:dyDescent="0.2"/>
    <row r="5063" ht="26.25" customHeight="1" x14ac:dyDescent="0.2"/>
    <row r="5064" ht="26.25" customHeight="1" x14ac:dyDescent="0.2"/>
    <row r="5065" ht="26.25" customHeight="1" x14ac:dyDescent="0.2"/>
    <row r="5066" ht="26.25" customHeight="1" x14ac:dyDescent="0.2"/>
    <row r="5067" ht="26.25" customHeight="1" x14ac:dyDescent="0.2"/>
    <row r="5068" ht="26.25" customHeight="1" x14ac:dyDescent="0.2"/>
    <row r="5069" ht="26.25" customHeight="1" x14ac:dyDescent="0.2"/>
    <row r="5070" ht="26.25" customHeight="1" x14ac:dyDescent="0.2"/>
    <row r="5071" ht="26.25" customHeight="1" x14ac:dyDescent="0.2"/>
    <row r="5072" ht="26.25" customHeight="1" x14ac:dyDescent="0.2"/>
    <row r="5073" ht="26.25" customHeight="1" x14ac:dyDescent="0.2"/>
    <row r="5074" ht="26.25" customHeight="1" x14ac:dyDescent="0.2"/>
    <row r="5075" ht="26.25" customHeight="1" x14ac:dyDescent="0.2"/>
    <row r="5076" ht="26.25" customHeight="1" x14ac:dyDescent="0.2"/>
    <row r="5077" ht="26.25" customHeight="1" x14ac:dyDescent="0.2"/>
    <row r="5078" ht="26.25" customHeight="1" x14ac:dyDescent="0.2"/>
    <row r="5079" ht="26.25" customHeight="1" x14ac:dyDescent="0.2"/>
    <row r="5080" ht="26.25" customHeight="1" x14ac:dyDescent="0.2"/>
    <row r="5081" ht="26.25" customHeight="1" x14ac:dyDescent="0.2"/>
    <row r="5082" ht="26.25" customHeight="1" x14ac:dyDescent="0.2"/>
    <row r="5083" ht="26.25" customHeight="1" x14ac:dyDescent="0.2"/>
    <row r="5084" ht="26.25" customHeight="1" x14ac:dyDescent="0.2"/>
    <row r="5085" ht="26.25" customHeight="1" x14ac:dyDescent="0.2"/>
    <row r="5086" ht="26.25" customHeight="1" x14ac:dyDescent="0.2"/>
    <row r="5087" ht="26.25" customHeight="1" x14ac:dyDescent="0.2"/>
    <row r="5088" ht="26.25" customHeight="1" x14ac:dyDescent="0.2"/>
    <row r="5089" ht="26.25" customHeight="1" x14ac:dyDescent="0.2"/>
    <row r="5090" ht="26.25" customHeight="1" x14ac:dyDescent="0.2"/>
    <row r="5091" ht="26.25" customHeight="1" x14ac:dyDescent="0.2"/>
    <row r="5092" ht="26.25" customHeight="1" x14ac:dyDescent="0.2"/>
    <row r="5093" ht="26.25" customHeight="1" x14ac:dyDescent="0.2"/>
    <row r="5094" ht="26.25" customHeight="1" x14ac:dyDescent="0.2"/>
    <row r="5095" ht="26.25" customHeight="1" x14ac:dyDescent="0.2"/>
    <row r="5096" ht="26.25" customHeight="1" x14ac:dyDescent="0.2"/>
    <row r="5097" ht="26.25" customHeight="1" x14ac:dyDescent="0.2"/>
    <row r="5098" ht="26.25" customHeight="1" x14ac:dyDescent="0.2"/>
    <row r="5099" ht="26.25" customHeight="1" x14ac:dyDescent="0.2"/>
    <row r="5100" ht="26.25" customHeight="1" x14ac:dyDescent="0.2"/>
    <row r="5101" ht="26.25" customHeight="1" x14ac:dyDescent="0.2"/>
    <row r="5102" ht="26.25" customHeight="1" x14ac:dyDescent="0.2"/>
    <row r="5103" ht="26.25" customHeight="1" x14ac:dyDescent="0.2"/>
    <row r="5104" ht="26.25" customHeight="1" x14ac:dyDescent="0.2"/>
    <row r="5105" ht="26.25" customHeight="1" x14ac:dyDescent="0.2"/>
    <row r="5106" ht="26.25" customHeight="1" x14ac:dyDescent="0.2"/>
    <row r="5107" ht="26.25" customHeight="1" x14ac:dyDescent="0.2"/>
    <row r="5108" ht="26.25" customHeight="1" x14ac:dyDescent="0.2"/>
    <row r="5109" ht="26.25" customHeight="1" x14ac:dyDescent="0.2"/>
    <row r="5110" ht="26.25" customHeight="1" x14ac:dyDescent="0.2"/>
    <row r="5111" ht="26.25" customHeight="1" x14ac:dyDescent="0.2"/>
    <row r="5112" ht="26.25" customHeight="1" x14ac:dyDescent="0.2"/>
    <row r="5113" ht="26.25" customHeight="1" x14ac:dyDescent="0.2"/>
    <row r="5114" ht="26.25" customHeight="1" x14ac:dyDescent="0.2"/>
    <row r="5115" ht="26.25" customHeight="1" x14ac:dyDescent="0.2"/>
    <row r="5116" ht="26.25" customHeight="1" x14ac:dyDescent="0.2"/>
    <row r="5117" ht="26.25" customHeight="1" x14ac:dyDescent="0.2"/>
    <row r="5118" ht="26.25" customHeight="1" x14ac:dyDescent="0.2"/>
    <row r="5119" ht="26.25" customHeight="1" x14ac:dyDescent="0.2"/>
    <row r="5120" ht="26.25" customHeight="1" x14ac:dyDescent="0.2"/>
    <row r="5121" ht="26.25" customHeight="1" x14ac:dyDescent="0.2"/>
    <row r="5122" ht="26.25" customHeight="1" x14ac:dyDescent="0.2"/>
    <row r="5123" ht="26.25" customHeight="1" x14ac:dyDescent="0.2"/>
    <row r="5124" ht="26.25" customHeight="1" x14ac:dyDescent="0.2"/>
    <row r="5125" ht="26.25" customHeight="1" x14ac:dyDescent="0.2"/>
    <row r="5126" ht="26.25" customHeight="1" x14ac:dyDescent="0.2"/>
    <row r="5127" ht="26.25" customHeight="1" x14ac:dyDescent="0.2"/>
    <row r="5128" ht="26.25" customHeight="1" x14ac:dyDescent="0.2"/>
    <row r="5129" ht="26.25" customHeight="1" x14ac:dyDescent="0.2"/>
    <row r="5130" ht="26.25" customHeight="1" x14ac:dyDescent="0.2"/>
    <row r="5131" ht="26.25" customHeight="1" x14ac:dyDescent="0.2"/>
    <row r="5132" ht="26.25" customHeight="1" x14ac:dyDescent="0.2"/>
    <row r="5133" ht="26.25" customHeight="1" x14ac:dyDescent="0.2"/>
    <row r="5134" ht="26.25" customHeight="1" x14ac:dyDescent="0.2"/>
    <row r="5135" ht="26.25" customHeight="1" x14ac:dyDescent="0.2"/>
    <row r="5136" ht="26.25" customHeight="1" x14ac:dyDescent="0.2"/>
    <row r="5137" ht="26.25" customHeight="1" x14ac:dyDescent="0.2"/>
    <row r="5138" ht="26.25" customHeight="1" x14ac:dyDescent="0.2"/>
    <row r="5139" ht="26.25" customHeight="1" x14ac:dyDescent="0.2"/>
    <row r="5140" ht="26.25" customHeight="1" x14ac:dyDescent="0.2"/>
    <row r="5141" ht="26.25" customHeight="1" x14ac:dyDescent="0.2"/>
    <row r="5142" ht="26.25" customHeight="1" x14ac:dyDescent="0.2"/>
    <row r="5143" ht="26.25" customHeight="1" x14ac:dyDescent="0.2"/>
    <row r="5144" ht="26.25" customHeight="1" x14ac:dyDescent="0.2"/>
    <row r="5145" ht="26.25" customHeight="1" x14ac:dyDescent="0.2"/>
    <row r="5146" ht="26.25" customHeight="1" x14ac:dyDescent="0.2"/>
    <row r="5147" ht="26.25" customHeight="1" x14ac:dyDescent="0.2"/>
    <row r="5148" ht="26.25" customHeight="1" x14ac:dyDescent="0.2"/>
    <row r="5149" ht="26.25" customHeight="1" x14ac:dyDescent="0.2"/>
    <row r="5150" ht="26.25" customHeight="1" x14ac:dyDescent="0.2"/>
    <row r="5151" ht="26.25" customHeight="1" x14ac:dyDescent="0.2"/>
    <row r="5152" ht="26.25" customHeight="1" x14ac:dyDescent="0.2"/>
    <row r="5153" ht="26.25" customHeight="1" x14ac:dyDescent="0.2"/>
    <row r="5154" ht="26.25" customHeight="1" x14ac:dyDescent="0.2"/>
    <row r="5155" ht="26.25" customHeight="1" x14ac:dyDescent="0.2"/>
    <row r="5156" ht="26.25" customHeight="1" x14ac:dyDescent="0.2"/>
    <row r="5157" ht="26.25" customHeight="1" x14ac:dyDescent="0.2"/>
    <row r="5158" ht="26.25" customHeight="1" x14ac:dyDescent="0.2"/>
    <row r="5159" ht="26.25" customHeight="1" x14ac:dyDescent="0.2"/>
    <row r="5160" ht="26.25" customHeight="1" x14ac:dyDescent="0.2"/>
    <row r="5161" ht="26.25" customHeight="1" x14ac:dyDescent="0.2"/>
    <row r="5162" ht="26.25" customHeight="1" x14ac:dyDescent="0.2"/>
    <row r="5163" ht="26.25" customHeight="1" x14ac:dyDescent="0.2"/>
    <row r="5164" ht="26.25" customHeight="1" x14ac:dyDescent="0.2"/>
    <row r="5165" ht="26.25" customHeight="1" x14ac:dyDescent="0.2"/>
    <row r="5166" ht="26.25" customHeight="1" x14ac:dyDescent="0.2"/>
    <row r="5167" ht="26.25" customHeight="1" x14ac:dyDescent="0.2"/>
    <row r="5168" ht="26.25" customHeight="1" x14ac:dyDescent="0.2"/>
    <row r="5169" ht="26.25" customHeight="1" x14ac:dyDescent="0.2"/>
    <row r="5170" ht="26.25" customHeight="1" x14ac:dyDescent="0.2"/>
    <row r="5171" ht="26.25" customHeight="1" x14ac:dyDescent="0.2"/>
    <row r="5172" ht="26.25" customHeight="1" x14ac:dyDescent="0.2"/>
    <row r="5173" ht="26.25" customHeight="1" x14ac:dyDescent="0.2"/>
    <row r="5174" ht="26.25" customHeight="1" x14ac:dyDescent="0.2"/>
    <row r="5175" ht="26.25" customHeight="1" x14ac:dyDescent="0.2"/>
    <row r="5176" ht="26.25" customHeight="1" x14ac:dyDescent="0.2"/>
    <row r="5177" ht="26.25" customHeight="1" x14ac:dyDescent="0.2"/>
    <row r="5178" ht="26.25" customHeight="1" x14ac:dyDescent="0.2"/>
    <row r="5179" ht="26.25" customHeight="1" x14ac:dyDescent="0.2"/>
    <row r="5180" ht="26.25" customHeight="1" x14ac:dyDescent="0.2"/>
    <row r="5181" ht="26.25" customHeight="1" x14ac:dyDescent="0.2"/>
    <row r="5182" ht="26.25" customHeight="1" x14ac:dyDescent="0.2"/>
    <row r="5183" ht="26.25" customHeight="1" x14ac:dyDescent="0.2"/>
    <row r="5184" ht="26.25" customHeight="1" x14ac:dyDescent="0.2"/>
    <row r="5185" ht="26.25" customHeight="1" x14ac:dyDescent="0.2"/>
    <row r="5186" ht="26.25" customHeight="1" x14ac:dyDescent="0.2"/>
    <row r="5187" ht="26.25" customHeight="1" x14ac:dyDescent="0.2"/>
    <row r="5188" ht="26.25" customHeight="1" x14ac:dyDescent="0.2"/>
    <row r="5189" ht="26.25" customHeight="1" x14ac:dyDescent="0.2"/>
    <row r="5190" ht="26.25" customHeight="1" x14ac:dyDescent="0.2"/>
    <row r="5191" ht="26.25" customHeight="1" x14ac:dyDescent="0.2"/>
    <row r="5192" ht="26.25" customHeight="1" x14ac:dyDescent="0.2"/>
    <row r="5193" ht="26.25" customHeight="1" x14ac:dyDescent="0.2"/>
    <row r="5194" ht="26.25" customHeight="1" x14ac:dyDescent="0.2"/>
    <row r="5195" ht="26.25" customHeight="1" x14ac:dyDescent="0.2"/>
    <row r="5196" ht="26.25" customHeight="1" x14ac:dyDescent="0.2"/>
    <row r="5197" ht="26.25" customHeight="1" x14ac:dyDescent="0.2"/>
    <row r="5198" ht="26.25" customHeight="1" x14ac:dyDescent="0.2"/>
    <row r="5199" ht="26.25" customHeight="1" x14ac:dyDescent="0.2"/>
    <row r="5200" ht="26.25" customHeight="1" x14ac:dyDescent="0.2"/>
    <row r="5201" ht="26.25" customHeight="1" x14ac:dyDescent="0.2"/>
    <row r="5202" ht="26.25" customHeight="1" x14ac:dyDescent="0.2"/>
    <row r="5203" ht="26.25" customHeight="1" x14ac:dyDescent="0.2"/>
    <row r="5204" ht="26.25" customHeight="1" x14ac:dyDescent="0.2"/>
    <row r="5205" ht="26.25" customHeight="1" x14ac:dyDescent="0.2"/>
    <row r="5206" ht="26.25" customHeight="1" x14ac:dyDescent="0.2"/>
    <row r="5207" ht="26.25" customHeight="1" x14ac:dyDescent="0.2"/>
    <row r="5208" ht="26.25" customHeight="1" x14ac:dyDescent="0.2"/>
    <row r="5209" ht="26.25" customHeight="1" x14ac:dyDescent="0.2"/>
    <row r="5210" ht="26.25" customHeight="1" x14ac:dyDescent="0.2"/>
    <row r="5211" ht="26.25" customHeight="1" x14ac:dyDescent="0.2"/>
    <row r="5212" ht="26.25" customHeight="1" x14ac:dyDescent="0.2"/>
    <row r="5213" ht="26.25" customHeight="1" x14ac:dyDescent="0.2"/>
    <row r="5214" ht="26.25" customHeight="1" x14ac:dyDescent="0.2"/>
    <row r="5215" ht="26.25" customHeight="1" x14ac:dyDescent="0.2"/>
    <row r="5216" ht="26.25" customHeight="1" x14ac:dyDescent="0.2"/>
    <row r="5217" ht="26.25" customHeight="1" x14ac:dyDescent="0.2"/>
    <row r="5218" ht="26.25" customHeight="1" x14ac:dyDescent="0.2"/>
    <row r="5219" ht="26.25" customHeight="1" x14ac:dyDescent="0.2"/>
    <row r="5220" ht="26.25" customHeight="1" x14ac:dyDescent="0.2"/>
    <row r="5221" ht="26.25" customHeight="1" x14ac:dyDescent="0.2"/>
    <row r="5222" ht="26.25" customHeight="1" x14ac:dyDescent="0.2"/>
    <row r="5223" ht="26.25" customHeight="1" x14ac:dyDescent="0.2"/>
    <row r="5224" ht="26.25" customHeight="1" x14ac:dyDescent="0.2"/>
    <row r="5225" ht="26.25" customHeight="1" x14ac:dyDescent="0.2"/>
    <row r="5226" ht="26.25" customHeight="1" x14ac:dyDescent="0.2"/>
    <row r="5227" ht="26.25" customHeight="1" x14ac:dyDescent="0.2"/>
    <row r="5228" ht="26.25" customHeight="1" x14ac:dyDescent="0.2"/>
    <row r="5229" ht="26.25" customHeight="1" x14ac:dyDescent="0.2"/>
    <row r="5230" ht="26.25" customHeight="1" x14ac:dyDescent="0.2"/>
    <row r="5231" ht="26.25" customHeight="1" x14ac:dyDescent="0.2"/>
    <row r="5232" ht="26.25" customHeight="1" x14ac:dyDescent="0.2"/>
    <row r="5233" ht="26.25" customHeight="1" x14ac:dyDescent="0.2"/>
    <row r="5234" ht="26.25" customHeight="1" x14ac:dyDescent="0.2"/>
    <row r="5235" ht="26.25" customHeight="1" x14ac:dyDescent="0.2"/>
    <row r="5236" ht="26.25" customHeight="1" x14ac:dyDescent="0.2"/>
    <row r="5237" ht="26.25" customHeight="1" x14ac:dyDescent="0.2"/>
    <row r="5238" ht="26.25" customHeight="1" x14ac:dyDescent="0.2"/>
    <row r="5239" ht="26.25" customHeight="1" x14ac:dyDescent="0.2"/>
    <row r="5240" ht="26.25" customHeight="1" x14ac:dyDescent="0.2"/>
    <row r="5241" ht="26.25" customHeight="1" x14ac:dyDescent="0.2"/>
    <row r="5242" ht="26.25" customHeight="1" x14ac:dyDescent="0.2"/>
    <row r="5243" ht="26.25" customHeight="1" x14ac:dyDescent="0.2"/>
    <row r="5244" ht="26.25" customHeight="1" x14ac:dyDescent="0.2"/>
    <row r="5245" ht="26.25" customHeight="1" x14ac:dyDescent="0.2"/>
    <row r="5246" ht="26.25" customHeight="1" x14ac:dyDescent="0.2"/>
    <row r="5247" ht="26.25" customHeight="1" x14ac:dyDescent="0.2"/>
    <row r="5248" ht="26.25" customHeight="1" x14ac:dyDescent="0.2"/>
    <row r="5249" ht="26.25" customHeight="1" x14ac:dyDescent="0.2"/>
    <row r="5250" ht="26.25" customHeight="1" x14ac:dyDescent="0.2"/>
    <row r="5251" ht="26.25" customHeight="1" x14ac:dyDescent="0.2"/>
    <row r="5252" ht="26.25" customHeight="1" x14ac:dyDescent="0.2"/>
    <row r="5253" ht="26.25" customHeight="1" x14ac:dyDescent="0.2"/>
    <row r="5254" ht="26.25" customHeight="1" x14ac:dyDescent="0.2"/>
    <row r="5255" ht="26.25" customHeight="1" x14ac:dyDescent="0.2"/>
    <row r="5256" ht="26.25" customHeight="1" x14ac:dyDescent="0.2"/>
    <row r="5257" ht="26.25" customHeight="1" x14ac:dyDescent="0.2"/>
    <row r="5258" ht="26.25" customHeight="1" x14ac:dyDescent="0.2"/>
    <row r="5259" ht="26.25" customHeight="1" x14ac:dyDescent="0.2"/>
    <row r="5260" ht="26.25" customHeight="1" x14ac:dyDescent="0.2"/>
    <row r="5261" ht="26.25" customHeight="1" x14ac:dyDescent="0.2"/>
    <row r="5262" ht="26.25" customHeight="1" x14ac:dyDescent="0.2"/>
    <row r="5263" ht="26.25" customHeight="1" x14ac:dyDescent="0.2"/>
    <row r="5264" ht="26.25" customHeight="1" x14ac:dyDescent="0.2"/>
    <row r="5265" ht="26.25" customHeight="1" x14ac:dyDescent="0.2"/>
    <row r="5266" ht="26.25" customHeight="1" x14ac:dyDescent="0.2"/>
    <row r="5267" ht="26.25" customHeight="1" x14ac:dyDescent="0.2"/>
    <row r="5268" ht="26.25" customHeight="1" x14ac:dyDescent="0.2"/>
    <row r="5269" ht="26.25" customHeight="1" x14ac:dyDescent="0.2"/>
    <row r="5270" ht="26.25" customHeight="1" x14ac:dyDescent="0.2"/>
    <row r="5271" ht="26.25" customHeight="1" x14ac:dyDescent="0.2"/>
    <row r="5272" ht="26.25" customHeight="1" x14ac:dyDescent="0.2"/>
    <row r="5273" ht="26.25" customHeight="1" x14ac:dyDescent="0.2"/>
    <row r="5274" ht="26.25" customHeight="1" x14ac:dyDescent="0.2"/>
    <row r="5275" ht="26.25" customHeight="1" x14ac:dyDescent="0.2"/>
    <row r="5276" ht="26.25" customHeight="1" x14ac:dyDescent="0.2"/>
    <row r="5277" ht="26.25" customHeight="1" x14ac:dyDescent="0.2"/>
    <row r="5278" ht="26.25" customHeight="1" x14ac:dyDescent="0.2"/>
    <row r="5279" ht="26.25" customHeight="1" x14ac:dyDescent="0.2"/>
    <row r="5280" ht="26.25" customHeight="1" x14ac:dyDescent="0.2"/>
    <row r="5281" ht="26.25" customHeight="1" x14ac:dyDescent="0.2"/>
    <row r="5282" ht="26.25" customHeight="1" x14ac:dyDescent="0.2"/>
    <row r="5283" ht="26.25" customHeight="1" x14ac:dyDescent="0.2"/>
    <row r="5284" ht="26.25" customHeight="1" x14ac:dyDescent="0.2"/>
    <row r="5285" ht="26.25" customHeight="1" x14ac:dyDescent="0.2"/>
    <row r="5286" ht="26.25" customHeight="1" x14ac:dyDescent="0.2"/>
    <row r="5287" ht="26.25" customHeight="1" x14ac:dyDescent="0.2"/>
    <row r="5288" ht="26.25" customHeight="1" x14ac:dyDescent="0.2"/>
    <row r="5289" ht="26.25" customHeight="1" x14ac:dyDescent="0.2"/>
    <row r="5290" ht="26.25" customHeight="1" x14ac:dyDescent="0.2"/>
    <row r="5291" ht="26.25" customHeight="1" x14ac:dyDescent="0.2"/>
    <row r="5292" ht="26.25" customHeight="1" x14ac:dyDescent="0.2"/>
    <row r="5293" ht="26.25" customHeight="1" x14ac:dyDescent="0.2"/>
    <row r="5294" ht="26.25" customHeight="1" x14ac:dyDescent="0.2"/>
    <row r="5295" ht="26.25" customHeight="1" x14ac:dyDescent="0.2"/>
    <row r="5296" ht="26.25" customHeight="1" x14ac:dyDescent="0.2"/>
    <row r="5297" ht="26.25" customHeight="1" x14ac:dyDescent="0.2"/>
    <row r="5298" ht="26.25" customHeight="1" x14ac:dyDescent="0.2"/>
    <row r="5299" ht="26.25" customHeight="1" x14ac:dyDescent="0.2"/>
    <row r="5300" ht="26.25" customHeight="1" x14ac:dyDescent="0.2"/>
    <row r="5301" ht="26.25" customHeight="1" x14ac:dyDescent="0.2"/>
    <row r="5302" ht="26.25" customHeight="1" x14ac:dyDescent="0.2"/>
    <row r="5303" ht="26.25" customHeight="1" x14ac:dyDescent="0.2"/>
    <row r="5304" ht="26.25" customHeight="1" x14ac:dyDescent="0.2"/>
    <row r="5305" ht="26.25" customHeight="1" x14ac:dyDescent="0.2"/>
    <row r="5306" ht="26.25" customHeight="1" x14ac:dyDescent="0.2"/>
    <row r="5307" ht="26.25" customHeight="1" x14ac:dyDescent="0.2"/>
    <row r="5308" ht="26.25" customHeight="1" x14ac:dyDescent="0.2"/>
    <row r="5309" ht="26.25" customHeight="1" x14ac:dyDescent="0.2"/>
    <row r="5310" ht="26.25" customHeight="1" x14ac:dyDescent="0.2"/>
    <row r="5311" ht="26.25" customHeight="1" x14ac:dyDescent="0.2"/>
    <row r="5312" ht="26.25" customHeight="1" x14ac:dyDescent="0.2"/>
    <row r="5313" ht="26.25" customHeight="1" x14ac:dyDescent="0.2"/>
    <row r="5314" ht="26.25" customHeight="1" x14ac:dyDescent="0.2"/>
    <row r="5315" ht="26.25" customHeight="1" x14ac:dyDescent="0.2"/>
    <row r="5316" ht="26.25" customHeight="1" x14ac:dyDescent="0.2"/>
    <row r="5317" ht="26.25" customHeight="1" x14ac:dyDescent="0.2"/>
    <row r="5318" ht="26.25" customHeight="1" x14ac:dyDescent="0.2"/>
    <row r="5319" ht="26.25" customHeight="1" x14ac:dyDescent="0.2"/>
    <row r="5320" ht="26.25" customHeight="1" x14ac:dyDescent="0.2"/>
    <row r="5321" ht="26.25" customHeight="1" x14ac:dyDescent="0.2"/>
    <row r="5322" ht="26.25" customHeight="1" x14ac:dyDescent="0.2"/>
    <row r="5323" ht="26.25" customHeight="1" x14ac:dyDescent="0.2"/>
    <row r="5324" ht="26.25" customHeight="1" x14ac:dyDescent="0.2"/>
    <row r="5325" ht="26.25" customHeight="1" x14ac:dyDescent="0.2"/>
    <row r="5326" ht="26.25" customHeight="1" x14ac:dyDescent="0.2"/>
    <row r="5327" ht="26.25" customHeight="1" x14ac:dyDescent="0.2"/>
    <row r="5328" ht="26.25" customHeight="1" x14ac:dyDescent="0.2"/>
    <row r="5329" ht="26.25" customHeight="1" x14ac:dyDescent="0.2"/>
    <row r="5330" ht="26.25" customHeight="1" x14ac:dyDescent="0.2"/>
    <row r="5331" ht="26.25" customHeight="1" x14ac:dyDescent="0.2"/>
    <row r="5332" ht="26.25" customHeight="1" x14ac:dyDescent="0.2"/>
    <row r="5333" ht="26.25" customHeight="1" x14ac:dyDescent="0.2"/>
    <row r="5334" ht="26.25" customHeight="1" x14ac:dyDescent="0.2"/>
    <row r="5335" ht="26.25" customHeight="1" x14ac:dyDescent="0.2"/>
    <row r="5336" ht="26.25" customHeight="1" x14ac:dyDescent="0.2"/>
    <row r="5337" ht="26.25" customHeight="1" x14ac:dyDescent="0.2"/>
    <row r="5338" ht="26.25" customHeight="1" x14ac:dyDescent="0.2"/>
    <row r="5339" ht="26.25" customHeight="1" x14ac:dyDescent="0.2"/>
    <row r="5340" ht="26.25" customHeight="1" x14ac:dyDescent="0.2"/>
    <row r="5341" ht="26.25" customHeight="1" x14ac:dyDescent="0.2"/>
    <row r="5342" ht="26.25" customHeight="1" x14ac:dyDescent="0.2"/>
    <row r="5343" ht="26.25" customHeight="1" x14ac:dyDescent="0.2"/>
    <row r="5344" ht="26.25" customHeight="1" x14ac:dyDescent="0.2"/>
    <row r="5345" ht="26.25" customHeight="1" x14ac:dyDescent="0.2"/>
    <row r="5346" ht="26.25" customHeight="1" x14ac:dyDescent="0.2"/>
    <row r="5347" ht="26.25" customHeight="1" x14ac:dyDescent="0.2"/>
    <row r="5348" ht="26.25" customHeight="1" x14ac:dyDescent="0.2"/>
    <row r="5349" ht="26.25" customHeight="1" x14ac:dyDescent="0.2"/>
    <row r="5350" ht="26.25" customHeight="1" x14ac:dyDescent="0.2"/>
    <row r="5351" ht="26.25" customHeight="1" x14ac:dyDescent="0.2"/>
    <row r="5352" ht="26.25" customHeight="1" x14ac:dyDescent="0.2"/>
    <row r="5353" ht="26.25" customHeight="1" x14ac:dyDescent="0.2"/>
    <row r="5354" ht="26.25" customHeight="1" x14ac:dyDescent="0.2"/>
    <row r="5355" ht="26.25" customHeight="1" x14ac:dyDescent="0.2"/>
    <row r="5356" ht="26.25" customHeight="1" x14ac:dyDescent="0.2"/>
    <row r="5357" ht="26.25" customHeight="1" x14ac:dyDescent="0.2"/>
    <row r="5358" ht="26.25" customHeight="1" x14ac:dyDescent="0.2"/>
    <row r="5359" ht="26.25" customHeight="1" x14ac:dyDescent="0.2"/>
    <row r="5360" ht="26.25" customHeight="1" x14ac:dyDescent="0.2"/>
    <row r="5361" ht="26.25" customHeight="1" x14ac:dyDescent="0.2"/>
    <row r="5362" ht="26.25" customHeight="1" x14ac:dyDescent="0.2"/>
    <row r="5363" ht="26.25" customHeight="1" x14ac:dyDescent="0.2"/>
    <row r="5364" ht="26.25" customHeight="1" x14ac:dyDescent="0.2"/>
    <row r="5365" ht="26.25" customHeight="1" x14ac:dyDescent="0.2"/>
    <row r="5366" ht="26.25" customHeight="1" x14ac:dyDescent="0.2"/>
    <row r="5367" ht="26.25" customHeight="1" x14ac:dyDescent="0.2"/>
    <row r="5368" ht="26.25" customHeight="1" x14ac:dyDescent="0.2"/>
    <row r="5369" ht="26.25" customHeight="1" x14ac:dyDescent="0.2"/>
    <row r="5370" ht="26.25" customHeight="1" x14ac:dyDescent="0.2"/>
    <row r="5371" ht="26.25" customHeight="1" x14ac:dyDescent="0.2"/>
    <row r="5372" ht="26.25" customHeight="1" x14ac:dyDescent="0.2"/>
    <row r="5373" ht="26.25" customHeight="1" x14ac:dyDescent="0.2"/>
    <row r="5374" ht="26.25" customHeight="1" x14ac:dyDescent="0.2"/>
    <row r="5375" ht="26.25" customHeight="1" x14ac:dyDescent="0.2"/>
    <row r="5376" ht="26.25" customHeight="1" x14ac:dyDescent="0.2"/>
    <row r="5377" ht="26.25" customHeight="1" x14ac:dyDescent="0.2"/>
    <row r="5378" ht="26.25" customHeight="1" x14ac:dyDescent="0.2"/>
    <row r="5379" ht="26.25" customHeight="1" x14ac:dyDescent="0.2"/>
    <row r="5380" ht="26.25" customHeight="1" x14ac:dyDescent="0.2"/>
    <row r="5381" ht="26.25" customHeight="1" x14ac:dyDescent="0.2"/>
    <row r="5382" ht="26.25" customHeight="1" x14ac:dyDescent="0.2"/>
    <row r="5383" ht="26.25" customHeight="1" x14ac:dyDescent="0.2"/>
    <row r="5384" ht="26.25" customHeight="1" x14ac:dyDescent="0.2"/>
    <row r="5385" ht="26.25" customHeight="1" x14ac:dyDescent="0.2"/>
    <row r="5386" ht="26.25" customHeight="1" x14ac:dyDescent="0.2"/>
    <row r="5387" ht="26.25" customHeight="1" x14ac:dyDescent="0.2"/>
    <row r="5388" ht="26.25" customHeight="1" x14ac:dyDescent="0.2"/>
    <row r="5389" ht="26.25" customHeight="1" x14ac:dyDescent="0.2"/>
    <row r="5390" ht="26.25" customHeight="1" x14ac:dyDescent="0.2"/>
    <row r="5391" ht="26.25" customHeight="1" x14ac:dyDescent="0.2"/>
    <row r="5392" ht="26.25" customHeight="1" x14ac:dyDescent="0.2"/>
    <row r="5393" ht="26.25" customHeight="1" x14ac:dyDescent="0.2"/>
    <row r="5394" ht="26.25" customHeight="1" x14ac:dyDescent="0.2"/>
    <row r="5395" ht="26.25" customHeight="1" x14ac:dyDescent="0.2"/>
    <row r="5396" ht="26.25" customHeight="1" x14ac:dyDescent="0.2"/>
    <row r="5397" ht="26.25" customHeight="1" x14ac:dyDescent="0.2"/>
    <row r="5398" ht="26.25" customHeight="1" x14ac:dyDescent="0.2"/>
    <row r="5399" ht="26.25" customHeight="1" x14ac:dyDescent="0.2"/>
    <row r="5400" ht="26.25" customHeight="1" x14ac:dyDescent="0.2"/>
    <row r="5401" ht="26.25" customHeight="1" x14ac:dyDescent="0.2"/>
    <row r="5402" ht="26.25" customHeight="1" x14ac:dyDescent="0.2"/>
    <row r="5403" ht="26.25" customHeight="1" x14ac:dyDescent="0.2"/>
    <row r="5404" ht="26.25" customHeight="1" x14ac:dyDescent="0.2"/>
    <row r="5405" ht="26.25" customHeight="1" x14ac:dyDescent="0.2"/>
    <row r="5406" ht="26.25" customHeight="1" x14ac:dyDescent="0.2"/>
    <row r="5407" ht="26.25" customHeight="1" x14ac:dyDescent="0.2"/>
    <row r="5408" ht="26.25" customHeight="1" x14ac:dyDescent="0.2"/>
    <row r="5409" ht="26.25" customHeight="1" x14ac:dyDescent="0.2"/>
    <row r="5410" ht="26.25" customHeight="1" x14ac:dyDescent="0.2"/>
    <row r="5411" ht="26.25" customHeight="1" x14ac:dyDescent="0.2"/>
    <row r="5412" ht="26.25" customHeight="1" x14ac:dyDescent="0.2"/>
    <row r="5413" ht="26.25" customHeight="1" x14ac:dyDescent="0.2"/>
    <row r="5414" ht="26.25" customHeight="1" x14ac:dyDescent="0.2"/>
    <row r="5415" ht="26.25" customHeight="1" x14ac:dyDescent="0.2"/>
    <row r="5416" ht="26.25" customHeight="1" x14ac:dyDescent="0.2"/>
    <row r="5417" ht="26.25" customHeight="1" x14ac:dyDescent="0.2"/>
    <row r="5418" ht="26.25" customHeight="1" x14ac:dyDescent="0.2"/>
    <row r="5419" ht="26.25" customHeight="1" x14ac:dyDescent="0.2"/>
    <row r="5420" ht="26.25" customHeight="1" x14ac:dyDescent="0.2"/>
    <row r="5421" ht="26.25" customHeight="1" x14ac:dyDescent="0.2"/>
    <row r="5422" ht="26.25" customHeight="1" x14ac:dyDescent="0.2"/>
    <row r="5423" ht="26.25" customHeight="1" x14ac:dyDescent="0.2"/>
    <row r="5424" ht="26.25" customHeight="1" x14ac:dyDescent="0.2"/>
    <row r="5425" ht="26.25" customHeight="1" x14ac:dyDescent="0.2"/>
    <row r="5426" ht="26.25" customHeight="1" x14ac:dyDescent="0.2"/>
    <row r="5427" ht="26.25" customHeight="1" x14ac:dyDescent="0.2"/>
    <row r="5428" ht="26.25" customHeight="1" x14ac:dyDescent="0.2"/>
    <row r="5429" ht="26.25" customHeight="1" x14ac:dyDescent="0.2"/>
    <row r="5430" ht="26.25" customHeight="1" x14ac:dyDescent="0.2"/>
    <row r="5431" ht="26.25" customHeight="1" x14ac:dyDescent="0.2"/>
    <row r="5432" ht="26.25" customHeight="1" x14ac:dyDescent="0.2"/>
    <row r="5433" ht="26.25" customHeight="1" x14ac:dyDescent="0.2"/>
    <row r="5434" ht="26.25" customHeight="1" x14ac:dyDescent="0.2"/>
    <row r="5435" ht="26.25" customHeight="1" x14ac:dyDescent="0.2"/>
    <row r="5436" ht="26.25" customHeight="1" x14ac:dyDescent="0.2"/>
    <row r="5437" ht="26.25" customHeight="1" x14ac:dyDescent="0.2"/>
    <row r="5438" ht="26.25" customHeight="1" x14ac:dyDescent="0.2"/>
    <row r="5439" ht="26.25" customHeight="1" x14ac:dyDescent="0.2"/>
    <row r="5440" ht="26.25" customHeight="1" x14ac:dyDescent="0.2"/>
    <row r="5441" ht="26.25" customHeight="1" x14ac:dyDescent="0.2"/>
    <row r="5442" ht="26.25" customHeight="1" x14ac:dyDescent="0.2"/>
    <row r="5443" ht="26.25" customHeight="1" x14ac:dyDescent="0.2"/>
    <row r="5444" ht="26.25" customHeight="1" x14ac:dyDescent="0.2"/>
    <row r="5445" ht="26.25" customHeight="1" x14ac:dyDescent="0.2"/>
    <row r="5446" ht="26.25" customHeight="1" x14ac:dyDescent="0.2"/>
    <row r="5447" ht="26.25" customHeight="1" x14ac:dyDescent="0.2"/>
    <row r="5448" ht="26.25" customHeight="1" x14ac:dyDescent="0.2"/>
    <row r="5449" ht="26.25" customHeight="1" x14ac:dyDescent="0.2"/>
    <row r="5450" ht="26.25" customHeight="1" x14ac:dyDescent="0.2"/>
    <row r="5451" ht="26.25" customHeight="1" x14ac:dyDescent="0.2"/>
    <row r="5452" ht="26.25" customHeight="1" x14ac:dyDescent="0.2"/>
    <row r="5453" ht="26.25" customHeight="1" x14ac:dyDescent="0.2"/>
    <row r="5454" ht="26.25" customHeight="1" x14ac:dyDescent="0.2"/>
    <row r="5455" ht="26.25" customHeight="1" x14ac:dyDescent="0.2"/>
    <row r="5456" ht="26.25" customHeight="1" x14ac:dyDescent="0.2"/>
    <row r="5457" ht="26.25" customHeight="1" x14ac:dyDescent="0.2"/>
    <row r="5458" ht="26.25" customHeight="1" x14ac:dyDescent="0.2"/>
    <row r="5459" ht="26.25" customHeight="1" x14ac:dyDescent="0.2"/>
    <row r="5460" ht="26.25" customHeight="1" x14ac:dyDescent="0.2"/>
    <row r="5461" ht="26.25" customHeight="1" x14ac:dyDescent="0.2"/>
    <row r="5462" ht="26.25" customHeight="1" x14ac:dyDescent="0.2"/>
    <row r="5463" ht="26.25" customHeight="1" x14ac:dyDescent="0.2"/>
    <row r="5464" ht="26.25" customHeight="1" x14ac:dyDescent="0.2"/>
    <row r="5465" ht="26.25" customHeight="1" x14ac:dyDescent="0.2"/>
    <row r="5466" ht="26.25" customHeight="1" x14ac:dyDescent="0.2"/>
    <row r="5467" ht="26.25" customHeight="1" x14ac:dyDescent="0.2"/>
    <row r="5468" ht="26.25" customHeight="1" x14ac:dyDescent="0.2"/>
    <row r="5469" ht="26.25" customHeight="1" x14ac:dyDescent="0.2"/>
    <row r="5470" ht="26.25" customHeight="1" x14ac:dyDescent="0.2"/>
    <row r="5471" ht="26.25" customHeight="1" x14ac:dyDescent="0.2"/>
    <row r="5472" ht="26.25" customHeight="1" x14ac:dyDescent="0.2"/>
    <row r="5473" ht="26.25" customHeight="1" x14ac:dyDescent="0.2"/>
    <row r="5474" ht="26.25" customHeight="1" x14ac:dyDescent="0.2"/>
    <row r="5475" ht="26.25" customHeight="1" x14ac:dyDescent="0.2"/>
    <row r="5476" ht="26.25" customHeight="1" x14ac:dyDescent="0.2"/>
    <row r="5477" ht="26.25" customHeight="1" x14ac:dyDescent="0.2"/>
    <row r="5478" ht="26.25" customHeight="1" x14ac:dyDescent="0.2"/>
    <row r="5479" ht="26.25" customHeight="1" x14ac:dyDescent="0.2"/>
    <row r="5480" ht="26.25" customHeight="1" x14ac:dyDescent="0.2"/>
    <row r="5481" ht="26.25" customHeight="1" x14ac:dyDescent="0.2"/>
    <row r="5482" ht="26.25" customHeight="1" x14ac:dyDescent="0.2"/>
    <row r="5483" ht="26.25" customHeight="1" x14ac:dyDescent="0.2"/>
    <row r="5484" ht="26.25" customHeight="1" x14ac:dyDescent="0.2"/>
    <row r="5485" ht="26.25" customHeight="1" x14ac:dyDescent="0.2"/>
    <row r="5486" ht="26.25" customHeight="1" x14ac:dyDescent="0.2"/>
    <row r="5487" ht="26.25" customHeight="1" x14ac:dyDescent="0.2"/>
    <row r="5488" ht="26.25" customHeight="1" x14ac:dyDescent="0.2"/>
    <row r="5489" ht="26.25" customHeight="1" x14ac:dyDescent="0.2"/>
    <row r="5490" ht="26.25" customHeight="1" x14ac:dyDescent="0.2"/>
    <row r="5491" ht="26.25" customHeight="1" x14ac:dyDescent="0.2"/>
    <row r="5492" ht="26.25" customHeight="1" x14ac:dyDescent="0.2"/>
    <row r="5493" ht="26.25" customHeight="1" x14ac:dyDescent="0.2"/>
    <row r="5494" ht="26.25" customHeight="1" x14ac:dyDescent="0.2"/>
    <row r="5495" ht="26.25" customHeight="1" x14ac:dyDescent="0.2"/>
    <row r="5496" ht="26.25" customHeight="1" x14ac:dyDescent="0.2"/>
    <row r="5497" ht="26.25" customHeight="1" x14ac:dyDescent="0.2"/>
    <row r="5498" ht="26.25" customHeight="1" x14ac:dyDescent="0.2"/>
    <row r="5499" ht="26.25" customHeight="1" x14ac:dyDescent="0.2"/>
    <row r="5500" ht="26.25" customHeight="1" x14ac:dyDescent="0.2"/>
    <row r="5501" ht="26.25" customHeight="1" x14ac:dyDescent="0.2"/>
    <row r="5502" ht="26.25" customHeight="1" x14ac:dyDescent="0.2"/>
    <row r="5503" ht="26.25" customHeight="1" x14ac:dyDescent="0.2"/>
    <row r="5504" ht="26.25" customHeight="1" x14ac:dyDescent="0.2"/>
    <row r="5505" ht="26.25" customHeight="1" x14ac:dyDescent="0.2"/>
    <row r="5506" ht="26.25" customHeight="1" x14ac:dyDescent="0.2"/>
    <row r="5507" ht="26.25" customHeight="1" x14ac:dyDescent="0.2"/>
    <row r="5508" ht="26.25" customHeight="1" x14ac:dyDescent="0.2"/>
    <row r="5509" ht="26.25" customHeight="1" x14ac:dyDescent="0.2"/>
    <row r="5510" ht="26.25" customHeight="1" x14ac:dyDescent="0.2"/>
    <row r="5511" ht="26.25" customHeight="1" x14ac:dyDescent="0.2"/>
    <row r="5512" ht="26.25" customHeight="1" x14ac:dyDescent="0.2"/>
    <row r="5513" ht="26.25" customHeight="1" x14ac:dyDescent="0.2"/>
    <row r="5514" ht="26.25" customHeight="1" x14ac:dyDescent="0.2"/>
    <row r="5515" ht="26.25" customHeight="1" x14ac:dyDescent="0.2"/>
    <row r="5516" ht="26.25" customHeight="1" x14ac:dyDescent="0.2"/>
    <row r="5517" ht="26.25" customHeight="1" x14ac:dyDescent="0.2"/>
    <row r="5518" ht="26.25" customHeight="1" x14ac:dyDescent="0.2"/>
    <row r="5519" ht="26.25" customHeight="1" x14ac:dyDescent="0.2"/>
    <row r="5520" ht="26.25" customHeight="1" x14ac:dyDescent="0.2"/>
    <row r="5521" ht="26.25" customHeight="1" x14ac:dyDescent="0.2"/>
    <row r="5522" ht="26.25" customHeight="1" x14ac:dyDescent="0.2"/>
    <row r="5523" ht="26.25" customHeight="1" x14ac:dyDescent="0.2"/>
    <row r="5524" ht="26.25" customHeight="1" x14ac:dyDescent="0.2"/>
    <row r="5525" ht="26.25" customHeight="1" x14ac:dyDescent="0.2"/>
    <row r="5526" ht="26.25" customHeight="1" x14ac:dyDescent="0.2"/>
    <row r="5527" ht="26.25" customHeight="1" x14ac:dyDescent="0.2"/>
    <row r="5528" ht="26.25" customHeight="1" x14ac:dyDescent="0.2"/>
    <row r="5529" ht="26.25" customHeight="1" x14ac:dyDescent="0.2"/>
    <row r="5530" ht="26.25" customHeight="1" x14ac:dyDescent="0.2"/>
    <row r="5531" ht="26.25" customHeight="1" x14ac:dyDescent="0.2"/>
    <row r="5532" ht="26.25" customHeight="1" x14ac:dyDescent="0.2"/>
    <row r="5533" ht="26.25" customHeight="1" x14ac:dyDescent="0.2"/>
    <row r="5534" ht="26.25" customHeight="1" x14ac:dyDescent="0.2"/>
    <row r="5535" ht="26.25" customHeight="1" x14ac:dyDescent="0.2"/>
    <row r="5536" ht="26.25" customHeight="1" x14ac:dyDescent="0.2"/>
    <row r="5537" ht="26.25" customHeight="1" x14ac:dyDescent="0.2"/>
    <row r="5538" ht="26.25" customHeight="1" x14ac:dyDescent="0.2"/>
    <row r="5539" ht="26.25" customHeight="1" x14ac:dyDescent="0.2"/>
    <row r="5540" ht="26.25" customHeight="1" x14ac:dyDescent="0.2"/>
    <row r="5541" ht="26.25" customHeight="1" x14ac:dyDescent="0.2"/>
    <row r="5542" ht="26.25" customHeight="1" x14ac:dyDescent="0.2"/>
    <row r="5543" ht="26.25" customHeight="1" x14ac:dyDescent="0.2"/>
    <row r="5544" ht="26.25" customHeight="1" x14ac:dyDescent="0.2"/>
    <row r="5545" ht="26.25" customHeight="1" x14ac:dyDescent="0.2"/>
    <row r="5546" ht="26.25" customHeight="1" x14ac:dyDescent="0.2"/>
    <row r="5547" ht="26.25" customHeight="1" x14ac:dyDescent="0.2"/>
    <row r="5548" ht="26.25" customHeight="1" x14ac:dyDescent="0.2"/>
    <row r="5549" ht="26.25" customHeight="1" x14ac:dyDescent="0.2"/>
    <row r="5550" ht="26.25" customHeight="1" x14ac:dyDescent="0.2"/>
    <row r="5551" ht="26.25" customHeight="1" x14ac:dyDescent="0.2"/>
    <row r="5552" ht="26.25" customHeight="1" x14ac:dyDescent="0.2"/>
    <row r="5553" ht="26.25" customHeight="1" x14ac:dyDescent="0.2"/>
    <row r="5554" ht="26.25" customHeight="1" x14ac:dyDescent="0.2"/>
    <row r="5555" ht="26.25" customHeight="1" x14ac:dyDescent="0.2"/>
    <row r="5556" ht="26.25" customHeight="1" x14ac:dyDescent="0.2"/>
    <row r="5557" ht="26.25" customHeight="1" x14ac:dyDescent="0.2"/>
    <row r="5558" ht="26.25" customHeight="1" x14ac:dyDescent="0.2"/>
    <row r="5559" ht="26.25" customHeight="1" x14ac:dyDescent="0.2"/>
    <row r="5560" ht="26.25" customHeight="1" x14ac:dyDescent="0.2"/>
    <row r="5561" ht="26.25" customHeight="1" x14ac:dyDescent="0.2"/>
    <row r="5562" ht="26.25" customHeight="1" x14ac:dyDescent="0.2"/>
    <row r="5563" ht="26.25" customHeight="1" x14ac:dyDescent="0.2"/>
    <row r="5564" ht="26.25" customHeight="1" x14ac:dyDescent="0.2"/>
    <row r="5565" ht="26.25" customHeight="1" x14ac:dyDescent="0.2"/>
    <row r="5566" ht="26.25" customHeight="1" x14ac:dyDescent="0.2"/>
    <row r="5567" ht="26.25" customHeight="1" x14ac:dyDescent="0.2"/>
    <row r="5568" ht="26.25" customHeight="1" x14ac:dyDescent="0.2"/>
    <row r="5569" ht="26.25" customHeight="1" x14ac:dyDescent="0.2"/>
    <row r="5570" ht="26.25" customHeight="1" x14ac:dyDescent="0.2"/>
    <row r="5571" ht="26.25" customHeight="1" x14ac:dyDescent="0.2"/>
    <row r="5572" ht="26.25" customHeight="1" x14ac:dyDescent="0.2"/>
    <row r="5573" ht="26.25" customHeight="1" x14ac:dyDescent="0.2"/>
    <row r="5574" ht="26.25" customHeight="1" x14ac:dyDescent="0.2"/>
    <row r="5575" ht="26.25" customHeight="1" x14ac:dyDescent="0.2"/>
    <row r="5576" ht="26.25" customHeight="1" x14ac:dyDescent="0.2"/>
    <row r="5577" ht="26.25" customHeight="1" x14ac:dyDescent="0.2"/>
    <row r="5578" ht="26.25" customHeight="1" x14ac:dyDescent="0.2"/>
    <row r="5579" ht="26.25" customHeight="1" x14ac:dyDescent="0.2"/>
    <row r="5580" ht="26.25" customHeight="1" x14ac:dyDescent="0.2"/>
    <row r="5581" ht="26.25" customHeight="1" x14ac:dyDescent="0.2"/>
    <row r="5582" ht="26.25" customHeight="1" x14ac:dyDescent="0.2"/>
    <row r="5583" ht="26.25" customHeight="1" x14ac:dyDescent="0.2"/>
    <row r="5584" ht="26.25" customHeight="1" x14ac:dyDescent="0.2"/>
    <row r="5585" ht="26.25" customHeight="1" x14ac:dyDescent="0.2"/>
    <row r="5586" ht="26.25" customHeight="1" x14ac:dyDescent="0.2"/>
    <row r="5587" ht="26.25" customHeight="1" x14ac:dyDescent="0.2"/>
    <row r="5588" ht="26.25" customHeight="1" x14ac:dyDescent="0.2"/>
    <row r="5589" ht="26.25" customHeight="1" x14ac:dyDescent="0.2"/>
    <row r="5590" ht="26.25" customHeight="1" x14ac:dyDescent="0.2"/>
    <row r="5591" ht="26.25" customHeight="1" x14ac:dyDescent="0.2"/>
    <row r="5592" ht="26.25" customHeight="1" x14ac:dyDescent="0.2"/>
    <row r="5593" ht="26.25" customHeight="1" x14ac:dyDescent="0.2"/>
    <row r="5594" ht="26.25" customHeight="1" x14ac:dyDescent="0.2"/>
    <row r="5595" ht="26.25" customHeight="1" x14ac:dyDescent="0.2"/>
    <row r="5596" ht="26.25" customHeight="1" x14ac:dyDescent="0.2"/>
    <row r="5597" ht="26.25" customHeight="1" x14ac:dyDescent="0.2"/>
    <row r="5598" ht="26.25" customHeight="1" x14ac:dyDescent="0.2"/>
    <row r="5599" ht="26.25" customHeight="1" x14ac:dyDescent="0.2"/>
    <row r="5600" ht="26.25" customHeight="1" x14ac:dyDescent="0.2"/>
    <row r="5601" ht="26.25" customHeight="1" x14ac:dyDescent="0.2"/>
    <row r="5602" ht="26.25" customHeight="1" x14ac:dyDescent="0.2"/>
    <row r="5603" ht="26.25" customHeight="1" x14ac:dyDescent="0.2"/>
    <row r="5604" ht="26.25" customHeight="1" x14ac:dyDescent="0.2"/>
    <row r="5605" ht="26.25" customHeight="1" x14ac:dyDescent="0.2"/>
    <row r="5606" ht="26.25" customHeight="1" x14ac:dyDescent="0.2"/>
    <row r="5607" ht="26.25" customHeight="1" x14ac:dyDescent="0.2"/>
    <row r="5608" ht="26.25" customHeight="1" x14ac:dyDescent="0.2"/>
    <row r="5609" ht="26.25" customHeight="1" x14ac:dyDescent="0.2"/>
    <row r="5610" ht="26.25" customHeight="1" x14ac:dyDescent="0.2"/>
    <row r="5611" ht="26.25" customHeight="1" x14ac:dyDescent="0.2"/>
    <row r="5612" ht="26.25" customHeight="1" x14ac:dyDescent="0.2"/>
    <row r="5613" ht="26.25" customHeight="1" x14ac:dyDescent="0.2"/>
    <row r="5614" ht="26.25" customHeight="1" x14ac:dyDescent="0.2"/>
    <row r="5615" ht="26.25" customHeight="1" x14ac:dyDescent="0.2"/>
    <row r="5616" ht="26.25" customHeight="1" x14ac:dyDescent="0.2"/>
    <row r="5617" ht="26.25" customHeight="1" x14ac:dyDescent="0.2"/>
    <row r="5618" ht="26.25" customHeight="1" x14ac:dyDescent="0.2"/>
    <row r="5619" ht="26.25" customHeight="1" x14ac:dyDescent="0.2"/>
    <row r="5620" ht="26.25" customHeight="1" x14ac:dyDescent="0.2"/>
    <row r="5621" ht="26.25" customHeight="1" x14ac:dyDescent="0.2"/>
    <row r="5622" ht="26.25" customHeight="1" x14ac:dyDescent="0.2"/>
    <row r="5623" ht="26.25" customHeight="1" x14ac:dyDescent="0.2"/>
    <row r="5624" ht="26.25" customHeight="1" x14ac:dyDescent="0.2"/>
    <row r="5625" ht="26.25" customHeight="1" x14ac:dyDescent="0.2"/>
    <row r="5626" ht="26.25" customHeight="1" x14ac:dyDescent="0.2"/>
    <row r="5627" ht="26.25" customHeight="1" x14ac:dyDescent="0.2"/>
    <row r="5628" ht="26.25" customHeight="1" x14ac:dyDescent="0.2"/>
    <row r="5629" ht="26.25" customHeight="1" x14ac:dyDescent="0.2"/>
    <row r="5630" ht="26.25" customHeight="1" x14ac:dyDescent="0.2"/>
    <row r="5631" ht="26.25" customHeight="1" x14ac:dyDescent="0.2"/>
    <row r="5632" ht="26.25" customHeight="1" x14ac:dyDescent="0.2"/>
    <row r="5633" ht="26.25" customHeight="1" x14ac:dyDescent="0.2"/>
    <row r="5634" ht="26.25" customHeight="1" x14ac:dyDescent="0.2"/>
    <row r="5635" ht="26.25" customHeight="1" x14ac:dyDescent="0.2"/>
    <row r="5636" ht="26.25" customHeight="1" x14ac:dyDescent="0.2"/>
    <row r="5637" ht="26.25" customHeight="1" x14ac:dyDescent="0.2"/>
    <row r="5638" ht="26.25" customHeight="1" x14ac:dyDescent="0.2"/>
    <row r="5639" ht="26.25" customHeight="1" x14ac:dyDescent="0.2"/>
    <row r="5640" ht="26.25" customHeight="1" x14ac:dyDescent="0.2"/>
    <row r="5641" ht="26.25" customHeight="1" x14ac:dyDescent="0.2"/>
    <row r="5642" ht="26.25" customHeight="1" x14ac:dyDescent="0.2"/>
    <row r="5643" ht="26.25" customHeight="1" x14ac:dyDescent="0.2"/>
    <row r="5644" ht="26.25" customHeight="1" x14ac:dyDescent="0.2"/>
    <row r="5645" ht="26.25" customHeight="1" x14ac:dyDescent="0.2"/>
    <row r="5646" ht="26.25" customHeight="1" x14ac:dyDescent="0.2"/>
    <row r="5647" ht="26.25" customHeight="1" x14ac:dyDescent="0.2"/>
    <row r="5648" ht="26.25" customHeight="1" x14ac:dyDescent="0.2"/>
    <row r="5649" ht="26.25" customHeight="1" x14ac:dyDescent="0.2"/>
    <row r="5650" ht="26.25" customHeight="1" x14ac:dyDescent="0.2"/>
    <row r="5651" ht="26.25" customHeight="1" x14ac:dyDescent="0.2"/>
    <row r="5652" ht="26.25" customHeight="1" x14ac:dyDescent="0.2"/>
    <row r="5653" ht="26.25" customHeight="1" x14ac:dyDescent="0.2"/>
    <row r="5654" ht="26.25" customHeight="1" x14ac:dyDescent="0.2"/>
    <row r="5655" ht="26.25" customHeight="1" x14ac:dyDescent="0.2"/>
    <row r="5656" ht="26.25" customHeight="1" x14ac:dyDescent="0.2"/>
    <row r="5657" ht="26.25" customHeight="1" x14ac:dyDescent="0.2"/>
    <row r="5658" ht="26.25" customHeight="1" x14ac:dyDescent="0.2"/>
    <row r="5659" ht="26.25" customHeight="1" x14ac:dyDescent="0.2"/>
    <row r="5660" ht="26.25" customHeight="1" x14ac:dyDescent="0.2"/>
    <row r="5661" ht="26.25" customHeight="1" x14ac:dyDescent="0.2"/>
    <row r="5662" ht="26.25" customHeight="1" x14ac:dyDescent="0.2"/>
    <row r="5663" ht="26.25" customHeight="1" x14ac:dyDescent="0.2"/>
    <row r="5664" ht="26.25" customHeight="1" x14ac:dyDescent="0.2"/>
    <row r="5665" ht="26.25" customHeight="1" x14ac:dyDescent="0.2"/>
    <row r="5666" ht="26.25" customHeight="1" x14ac:dyDescent="0.2"/>
    <row r="5667" ht="26.25" customHeight="1" x14ac:dyDescent="0.2"/>
    <row r="5668" ht="26.25" customHeight="1" x14ac:dyDescent="0.2"/>
    <row r="5669" ht="26.25" customHeight="1" x14ac:dyDescent="0.2"/>
    <row r="5670" ht="26.25" customHeight="1" x14ac:dyDescent="0.2"/>
    <row r="5671" ht="26.25" customHeight="1" x14ac:dyDescent="0.2"/>
    <row r="5672" ht="26.25" customHeight="1" x14ac:dyDescent="0.2"/>
    <row r="5673" ht="26.25" customHeight="1" x14ac:dyDescent="0.2"/>
    <row r="5674" ht="26.25" customHeight="1" x14ac:dyDescent="0.2"/>
    <row r="5675" ht="26.25" customHeight="1" x14ac:dyDescent="0.2"/>
    <row r="5676" ht="26.25" customHeight="1" x14ac:dyDescent="0.2"/>
    <row r="5677" ht="26.25" customHeight="1" x14ac:dyDescent="0.2"/>
    <row r="5678" ht="26.25" customHeight="1" x14ac:dyDescent="0.2"/>
    <row r="5679" ht="26.25" customHeight="1" x14ac:dyDescent="0.2"/>
    <row r="5680" ht="26.25" customHeight="1" x14ac:dyDescent="0.2"/>
    <row r="5681" ht="26.25" customHeight="1" x14ac:dyDescent="0.2"/>
    <row r="5682" ht="26.25" customHeight="1" x14ac:dyDescent="0.2"/>
    <row r="5683" ht="26.25" customHeight="1" x14ac:dyDescent="0.2"/>
    <row r="5684" ht="26.25" customHeight="1" x14ac:dyDescent="0.2"/>
    <row r="5685" ht="26.25" customHeight="1" x14ac:dyDescent="0.2"/>
    <row r="5686" ht="26.25" customHeight="1" x14ac:dyDescent="0.2"/>
    <row r="5687" ht="26.25" customHeight="1" x14ac:dyDescent="0.2"/>
    <row r="5688" ht="26.25" customHeight="1" x14ac:dyDescent="0.2"/>
    <row r="5689" ht="26.25" customHeight="1" x14ac:dyDescent="0.2"/>
    <row r="5690" ht="26.25" customHeight="1" x14ac:dyDescent="0.2"/>
    <row r="5691" ht="26.25" customHeight="1" x14ac:dyDescent="0.2"/>
    <row r="5692" ht="26.25" customHeight="1" x14ac:dyDescent="0.2"/>
    <row r="5693" ht="26.25" customHeight="1" x14ac:dyDescent="0.2"/>
    <row r="5694" ht="26.25" customHeight="1" x14ac:dyDescent="0.2"/>
    <row r="5695" ht="26.25" customHeight="1" x14ac:dyDescent="0.2"/>
    <row r="5696" ht="26.25" customHeight="1" x14ac:dyDescent="0.2"/>
    <row r="5697" ht="26.25" customHeight="1" x14ac:dyDescent="0.2"/>
    <row r="5698" ht="26.25" customHeight="1" x14ac:dyDescent="0.2"/>
    <row r="5699" ht="26.25" customHeight="1" x14ac:dyDescent="0.2"/>
    <row r="5700" ht="26.25" customHeight="1" x14ac:dyDescent="0.2"/>
    <row r="5701" ht="26.25" customHeight="1" x14ac:dyDescent="0.2"/>
    <row r="5702" ht="26.25" customHeight="1" x14ac:dyDescent="0.2"/>
    <row r="5703" ht="26.25" customHeight="1" x14ac:dyDescent="0.2"/>
    <row r="5704" ht="26.25" customHeight="1" x14ac:dyDescent="0.2"/>
    <row r="5705" ht="26.25" customHeight="1" x14ac:dyDescent="0.2"/>
    <row r="5706" ht="26.25" customHeight="1" x14ac:dyDescent="0.2"/>
    <row r="5707" ht="26.25" customHeight="1" x14ac:dyDescent="0.2"/>
    <row r="5708" ht="26.25" customHeight="1" x14ac:dyDescent="0.2"/>
    <row r="5709" ht="26.25" customHeight="1" x14ac:dyDescent="0.2"/>
    <row r="5710" ht="26.25" customHeight="1" x14ac:dyDescent="0.2"/>
    <row r="5711" ht="26.25" customHeight="1" x14ac:dyDescent="0.2"/>
    <row r="5712" ht="26.25" customHeight="1" x14ac:dyDescent="0.2"/>
    <row r="5713" ht="26.25" customHeight="1" x14ac:dyDescent="0.2"/>
    <row r="5714" ht="26.25" customHeight="1" x14ac:dyDescent="0.2"/>
    <row r="5715" ht="26.25" customHeight="1" x14ac:dyDescent="0.2"/>
    <row r="5716" ht="26.25" customHeight="1" x14ac:dyDescent="0.2"/>
    <row r="5717" ht="26.25" customHeight="1" x14ac:dyDescent="0.2"/>
    <row r="5718" ht="26.25" customHeight="1" x14ac:dyDescent="0.2"/>
    <row r="5719" ht="26.25" customHeight="1" x14ac:dyDescent="0.2"/>
    <row r="5720" ht="26.25" customHeight="1" x14ac:dyDescent="0.2"/>
    <row r="5721" ht="26.25" customHeight="1" x14ac:dyDescent="0.2"/>
    <row r="5722" ht="26.25" customHeight="1" x14ac:dyDescent="0.2"/>
    <row r="5723" ht="26.25" customHeight="1" x14ac:dyDescent="0.2"/>
    <row r="5724" ht="26.25" customHeight="1" x14ac:dyDescent="0.2"/>
    <row r="5725" ht="26.25" customHeight="1" x14ac:dyDescent="0.2"/>
    <row r="5726" ht="26.25" customHeight="1" x14ac:dyDescent="0.2"/>
    <row r="5727" ht="26.25" customHeight="1" x14ac:dyDescent="0.2"/>
    <row r="5728" ht="26.25" customHeight="1" x14ac:dyDescent="0.2"/>
    <row r="5729" ht="26.25" customHeight="1" x14ac:dyDescent="0.2"/>
    <row r="5730" ht="26.25" customHeight="1" x14ac:dyDescent="0.2"/>
    <row r="5731" ht="26.25" customHeight="1" x14ac:dyDescent="0.2"/>
    <row r="5732" ht="26.25" customHeight="1" x14ac:dyDescent="0.2"/>
    <row r="5733" ht="26.25" customHeight="1" x14ac:dyDescent="0.2"/>
    <row r="5734" ht="26.25" customHeight="1" x14ac:dyDescent="0.2"/>
    <row r="5735" ht="26.25" customHeight="1" x14ac:dyDescent="0.2"/>
    <row r="5736" ht="26.25" customHeight="1" x14ac:dyDescent="0.2"/>
    <row r="5737" ht="26.25" customHeight="1" x14ac:dyDescent="0.2"/>
    <row r="5738" ht="26.25" customHeight="1" x14ac:dyDescent="0.2"/>
    <row r="5739" ht="26.25" customHeight="1" x14ac:dyDescent="0.2"/>
    <row r="5740" ht="26.25" customHeight="1" x14ac:dyDescent="0.2"/>
    <row r="5741" ht="26.25" customHeight="1" x14ac:dyDescent="0.2"/>
    <row r="5742" ht="26.25" customHeight="1" x14ac:dyDescent="0.2"/>
    <row r="5743" ht="26.25" customHeight="1" x14ac:dyDescent="0.2"/>
    <row r="5744" ht="26.25" customHeight="1" x14ac:dyDescent="0.2"/>
    <row r="5745" ht="26.25" customHeight="1" x14ac:dyDescent="0.2"/>
    <row r="5746" ht="26.25" customHeight="1" x14ac:dyDescent="0.2"/>
    <row r="5747" ht="26.25" customHeight="1" x14ac:dyDescent="0.2"/>
    <row r="5748" ht="26.25" customHeight="1" x14ac:dyDescent="0.2"/>
    <row r="5749" ht="26.25" customHeight="1" x14ac:dyDescent="0.2"/>
    <row r="5750" ht="26.25" customHeight="1" x14ac:dyDescent="0.2"/>
    <row r="5751" ht="26.25" customHeight="1" x14ac:dyDescent="0.2"/>
    <row r="5752" ht="26.25" customHeight="1" x14ac:dyDescent="0.2"/>
    <row r="5753" ht="26.25" customHeight="1" x14ac:dyDescent="0.2"/>
    <row r="5754" ht="26.25" customHeight="1" x14ac:dyDescent="0.2"/>
    <row r="5755" ht="26.25" customHeight="1" x14ac:dyDescent="0.2"/>
    <row r="5756" ht="26.25" customHeight="1" x14ac:dyDescent="0.2"/>
    <row r="5757" ht="26.25" customHeight="1" x14ac:dyDescent="0.2"/>
    <row r="5758" ht="26.25" customHeight="1" x14ac:dyDescent="0.2"/>
    <row r="5759" ht="26.25" customHeight="1" x14ac:dyDescent="0.2"/>
    <row r="5760" ht="26.25" customHeight="1" x14ac:dyDescent="0.2"/>
    <row r="5761" ht="26.25" customHeight="1" x14ac:dyDescent="0.2"/>
    <row r="5762" ht="26.25" customHeight="1" x14ac:dyDescent="0.2"/>
    <row r="5763" ht="26.25" customHeight="1" x14ac:dyDescent="0.2"/>
    <row r="5764" ht="26.25" customHeight="1" x14ac:dyDescent="0.2"/>
    <row r="5765" ht="26.25" customHeight="1" x14ac:dyDescent="0.2"/>
    <row r="5766" ht="26.25" customHeight="1" x14ac:dyDescent="0.2"/>
    <row r="5767" ht="26.25" customHeight="1" x14ac:dyDescent="0.2"/>
    <row r="5768" ht="26.25" customHeight="1" x14ac:dyDescent="0.2"/>
    <row r="5769" ht="26.25" customHeight="1" x14ac:dyDescent="0.2"/>
    <row r="5770" ht="26.25" customHeight="1" x14ac:dyDescent="0.2"/>
    <row r="5771" ht="26.25" customHeight="1" x14ac:dyDescent="0.2"/>
    <row r="5772" ht="26.25" customHeight="1" x14ac:dyDescent="0.2"/>
    <row r="5773" ht="26.25" customHeight="1" x14ac:dyDescent="0.2"/>
    <row r="5774" ht="26.25" customHeight="1" x14ac:dyDescent="0.2"/>
    <row r="5775" ht="26.25" customHeight="1" x14ac:dyDescent="0.2"/>
    <row r="5776" ht="26.25" customHeight="1" x14ac:dyDescent="0.2"/>
    <row r="5777" ht="26.25" customHeight="1" x14ac:dyDescent="0.2"/>
    <row r="5778" ht="26.25" customHeight="1" x14ac:dyDescent="0.2"/>
    <row r="5779" ht="26.25" customHeight="1" x14ac:dyDescent="0.2"/>
    <row r="5780" ht="26.25" customHeight="1" x14ac:dyDescent="0.2"/>
    <row r="5781" ht="26.25" customHeight="1" x14ac:dyDescent="0.2"/>
    <row r="5782" ht="26.25" customHeight="1" x14ac:dyDescent="0.2"/>
    <row r="5783" ht="26.25" customHeight="1" x14ac:dyDescent="0.2"/>
    <row r="5784" ht="26.25" customHeight="1" x14ac:dyDescent="0.2"/>
    <row r="5785" ht="26.25" customHeight="1" x14ac:dyDescent="0.2"/>
    <row r="5786" ht="26.25" customHeight="1" x14ac:dyDescent="0.2"/>
    <row r="5787" ht="26.25" customHeight="1" x14ac:dyDescent="0.2"/>
    <row r="5788" ht="26.25" customHeight="1" x14ac:dyDescent="0.2"/>
    <row r="5789" ht="26.25" customHeight="1" x14ac:dyDescent="0.2"/>
    <row r="5790" ht="26.25" customHeight="1" x14ac:dyDescent="0.2"/>
    <row r="5791" ht="26.25" customHeight="1" x14ac:dyDescent="0.2"/>
    <row r="5792" ht="26.25" customHeight="1" x14ac:dyDescent="0.2"/>
    <row r="5793" ht="26.25" customHeight="1" x14ac:dyDescent="0.2"/>
    <row r="5794" ht="26.25" customHeight="1" x14ac:dyDescent="0.2"/>
    <row r="5795" ht="26.25" customHeight="1" x14ac:dyDescent="0.2"/>
    <row r="5796" ht="26.25" customHeight="1" x14ac:dyDescent="0.2"/>
    <row r="5797" ht="26.25" customHeight="1" x14ac:dyDescent="0.2"/>
    <row r="5798" ht="26.25" customHeight="1" x14ac:dyDescent="0.2"/>
    <row r="5799" ht="26.25" customHeight="1" x14ac:dyDescent="0.2"/>
    <row r="5800" ht="26.25" customHeight="1" x14ac:dyDescent="0.2"/>
    <row r="5801" ht="26.25" customHeight="1" x14ac:dyDescent="0.2"/>
    <row r="5802" ht="26.25" customHeight="1" x14ac:dyDescent="0.2"/>
    <row r="5803" ht="26.25" customHeight="1" x14ac:dyDescent="0.2"/>
    <row r="5804" ht="26.25" customHeight="1" x14ac:dyDescent="0.2"/>
    <row r="5805" ht="26.25" customHeight="1" x14ac:dyDescent="0.2"/>
    <row r="5806" ht="26.25" customHeight="1" x14ac:dyDescent="0.2"/>
    <row r="5807" ht="26.25" customHeight="1" x14ac:dyDescent="0.2"/>
    <row r="5808" ht="26.25" customHeight="1" x14ac:dyDescent="0.2"/>
    <row r="5809" ht="26.25" customHeight="1" x14ac:dyDescent="0.2"/>
    <row r="5810" ht="26.25" customHeight="1" x14ac:dyDescent="0.2"/>
    <row r="5811" ht="26.25" customHeight="1" x14ac:dyDescent="0.2"/>
    <row r="5812" ht="26.25" customHeight="1" x14ac:dyDescent="0.2"/>
    <row r="5813" ht="26.25" customHeight="1" x14ac:dyDescent="0.2"/>
    <row r="5814" ht="26.25" customHeight="1" x14ac:dyDescent="0.2"/>
    <row r="5815" ht="26.25" customHeight="1" x14ac:dyDescent="0.2"/>
    <row r="5816" ht="26.25" customHeight="1" x14ac:dyDescent="0.2"/>
    <row r="5817" ht="26.25" customHeight="1" x14ac:dyDescent="0.2"/>
    <row r="5818" ht="26.25" customHeight="1" x14ac:dyDescent="0.2"/>
    <row r="5819" ht="26.25" customHeight="1" x14ac:dyDescent="0.2"/>
    <row r="5820" ht="26.25" customHeight="1" x14ac:dyDescent="0.2"/>
    <row r="5821" ht="26.25" customHeight="1" x14ac:dyDescent="0.2"/>
    <row r="5822" ht="26.25" customHeight="1" x14ac:dyDescent="0.2"/>
    <row r="5823" ht="26.25" customHeight="1" x14ac:dyDescent="0.2"/>
    <row r="5824" ht="26.25" customHeight="1" x14ac:dyDescent="0.2"/>
    <row r="5825" ht="26.25" customHeight="1" x14ac:dyDescent="0.2"/>
    <row r="5826" ht="26.25" customHeight="1" x14ac:dyDescent="0.2"/>
    <row r="5827" ht="26.25" customHeight="1" x14ac:dyDescent="0.2"/>
    <row r="5828" ht="26.25" customHeight="1" x14ac:dyDescent="0.2"/>
    <row r="5829" ht="26.25" customHeight="1" x14ac:dyDescent="0.2"/>
    <row r="5830" ht="26.25" customHeight="1" x14ac:dyDescent="0.2"/>
    <row r="5831" ht="26.25" customHeight="1" x14ac:dyDescent="0.2"/>
    <row r="5832" ht="26.25" customHeight="1" x14ac:dyDescent="0.2"/>
    <row r="5833" ht="26.25" customHeight="1" x14ac:dyDescent="0.2"/>
    <row r="5834" ht="26.25" customHeight="1" x14ac:dyDescent="0.2"/>
    <row r="5835" ht="26.25" customHeight="1" x14ac:dyDescent="0.2"/>
    <row r="5836" ht="26.25" customHeight="1" x14ac:dyDescent="0.2"/>
    <row r="5837" ht="26.25" customHeight="1" x14ac:dyDescent="0.2"/>
    <row r="5838" ht="26.25" customHeight="1" x14ac:dyDescent="0.2"/>
    <row r="5839" ht="26.25" customHeight="1" x14ac:dyDescent="0.2"/>
    <row r="5840" ht="26.25" customHeight="1" x14ac:dyDescent="0.2"/>
    <row r="5841" ht="26.25" customHeight="1" x14ac:dyDescent="0.2"/>
    <row r="5842" ht="26.25" customHeight="1" x14ac:dyDescent="0.2"/>
    <row r="5843" ht="26.25" customHeight="1" x14ac:dyDescent="0.2"/>
    <row r="5844" ht="26.25" customHeight="1" x14ac:dyDescent="0.2"/>
    <row r="5845" ht="26.25" customHeight="1" x14ac:dyDescent="0.2"/>
    <row r="5846" ht="26.25" customHeight="1" x14ac:dyDescent="0.2"/>
    <row r="5847" ht="26.25" customHeight="1" x14ac:dyDescent="0.2"/>
    <row r="5848" ht="26.25" customHeight="1" x14ac:dyDescent="0.2"/>
    <row r="5849" ht="26.25" customHeight="1" x14ac:dyDescent="0.2"/>
    <row r="5850" ht="26.25" customHeight="1" x14ac:dyDescent="0.2"/>
    <row r="5851" ht="26.25" customHeight="1" x14ac:dyDescent="0.2"/>
    <row r="5852" ht="26.25" customHeight="1" x14ac:dyDescent="0.2"/>
    <row r="5853" ht="26.25" customHeight="1" x14ac:dyDescent="0.2"/>
    <row r="5854" ht="26.25" customHeight="1" x14ac:dyDescent="0.2"/>
    <row r="5855" ht="26.25" customHeight="1" x14ac:dyDescent="0.2"/>
    <row r="5856" ht="26.25" customHeight="1" x14ac:dyDescent="0.2"/>
    <row r="5857" ht="26.25" customHeight="1" x14ac:dyDescent="0.2"/>
    <row r="5858" ht="26.25" customHeight="1" x14ac:dyDescent="0.2"/>
    <row r="5859" ht="26.25" customHeight="1" x14ac:dyDescent="0.2"/>
    <row r="5860" ht="26.25" customHeight="1" x14ac:dyDescent="0.2"/>
    <row r="5861" ht="26.25" customHeight="1" x14ac:dyDescent="0.2"/>
    <row r="5862" ht="26.25" customHeight="1" x14ac:dyDescent="0.2"/>
    <row r="5863" ht="26.25" customHeight="1" x14ac:dyDescent="0.2"/>
    <row r="5864" ht="26.25" customHeight="1" x14ac:dyDescent="0.2"/>
    <row r="5865" ht="26.25" customHeight="1" x14ac:dyDescent="0.2"/>
    <row r="5866" ht="26.25" customHeight="1" x14ac:dyDescent="0.2"/>
    <row r="5867" ht="26.25" customHeight="1" x14ac:dyDescent="0.2"/>
    <row r="5868" ht="26.25" customHeight="1" x14ac:dyDescent="0.2"/>
    <row r="5869" ht="26.25" customHeight="1" x14ac:dyDescent="0.2"/>
    <row r="5870" ht="26.25" customHeight="1" x14ac:dyDescent="0.2"/>
    <row r="5871" ht="26.25" customHeight="1" x14ac:dyDescent="0.2"/>
    <row r="5872" ht="26.25" customHeight="1" x14ac:dyDescent="0.2"/>
    <row r="5873" ht="26.25" customHeight="1" x14ac:dyDescent="0.2"/>
    <row r="5874" ht="26.25" customHeight="1" x14ac:dyDescent="0.2"/>
    <row r="5875" ht="26.25" customHeight="1" x14ac:dyDescent="0.2"/>
    <row r="5876" ht="26.25" customHeight="1" x14ac:dyDescent="0.2"/>
    <row r="5877" ht="26.25" customHeight="1" x14ac:dyDescent="0.2"/>
    <row r="5878" ht="26.25" customHeight="1" x14ac:dyDescent="0.2"/>
    <row r="5879" ht="26.25" customHeight="1" x14ac:dyDescent="0.2"/>
    <row r="5880" ht="26.25" customHeight="1" x14ac:dyDescent="0.2"/>
    <row r="5881" ht="26.25" customHeight="1" x14ac:dyDescent="0.2"/>
    <row r="5882" ht="26.25" customHeight="1" x14ac:dyDescent="0.2"/>
    <row r="5883" ht="26.25" customHeight="1" x14ac:dyDescent="0.2"/>
    <row r="5884" ht="26.25" customHeight="1" x14ac:dyDescent="0.2"/>
    <row r="5885" ht="26.25" customHeight="1" x14ac:dyDescent="0.2"/>
    <row r="5886" ht="26.25" customHeight="1" x14ac:dyDescent="0.2"/>
    <row r="5887" ht="26.25" customHeight="1" x14ac:dyDescent="0.2"/>
    <row r="5888" ht="26.25" customHeight="1" x14ac:dyDescent="0.2"/>
    <row r="5889" ht="26.25" customHeight="1" x14ac:dyDescent="0.2"/>
    <row r="5890" ht="26.25" customHeight="1" x14ac:dyDescent="0.2"/>
    <row r="5891" ht="26.25" customHeight="1" x14ac:dyDescent="0.2"/>
    <row r="5892" ht="26.25" customHeight="1" x14ac:dyDescent="0.2"/>
    <row r="5893" ht="26.25" customHeight="1" x14ac:dyDescent="0.2"/>
    <row r="5894" ht="26.25" customHeight="1" x14ac:dyDescent="0.2"/>
    <row r="5895" ht="26.25" customHeight="1" x14ac:dyDescent="0.2"/>
    <row r="5896" ht="26.25" customHeight="1" x14ac:dyDescent="0.2"/>
    <row r="5897" ht="26.25" customHeight="1" x14ac:dyDescent="0.2"/>
    <row r="5898" ht="26.25" customHeight="1" x14ac:dyDescent="0.2"/>
    <row r="5899" ht="26.25" customHeight="1" x14ac:dyDescent="0.2"/>
    <row r="5900" ht="26.25" customHeight="1" x14ac:dyDescent="0.2"/>
    <row r="5901" ht="26.25" customHeight="1" x14ac:dyDescent="0.2"/>
    <row r="5902" ht="26.25" customHeight="1" x14ac:dyDescent="0.2"/>
    <row r="5903" ht="26.25" customHeight="1" x14ac:dyDescent="0.2"/>
    <row r="5904" ht="26.25" customHeight="1" x14ac:dyDescent="0.2"/>
    <row r="5905" ht="26.25" customHeight="1" x14ac:dyDescent="0.2"/>
    <row r="5906" ht="26.25" customHeight="1" x14ac:dyDescent="0.2"/>
    <row r="5907" ht="26.25" customHeight="1" x14ac:dyDescent="0.2"/>
    <row r="5908" ht="26.25" customHeight="1" x14ac:dyDescent="0.2"/>
    <row r="5909" ht="26.25" customHeight="1" x14ac:dyDescent="0.2"/>
    <row r="5910" ht="26.25" customHeight="1" x14ac:dyDescent="0.2"/>
    <row r="5911" ht="26.25" customHeight="1" x14ac:dyDescent="0.2"/>
    <row r="5912" ht="26.25" customHeight="1" x14ac:dyDescent="0.2"/>
    <row r="5913" ht="26.25" customHeight="1" x14ac:dyDescent="0.2"/>
    <row r="5914" ht="26.25" customHeight="1" x14ac:dyDescent="0.2"/>
    <row r="5915" ht="26.25" customHeight="1" x14ac:dyDescent="0.2"/>
    <row r="5916" ht="26.25" customHeight="1" x14ac:dyDescent="0.2"/>
    <row r="5917" ht="26.25" customHeight="1" x14ac:dyDescent="0.2"/>
    <row r="5918" ht="26.25" customHeight="1" x14ac:dyDescent="0.2"/>
    <row r="5919" ht="26.25" customHeight="1" x14ac:dyDescent="0.2"/>
    <row r="5920" ht="26.25" customHeight="1" x14ac:dyDescent="0.2"/>
    <row r="5921" ht="26.25" customHeight="1" x14ac:dyDescent="0.2"/>
    <row r="5922" ht="26.25" customHeight="1" x14ac:dyDescent="0.2"/>
    <row r="5923" ht="26.25" customHeight="1" x14ac:dyDescent="0.2"/>
    <row r="5924" ht="26.25" customHeight="1" x14ac:dyDescent="0.2"/>
    <row r="5925" ht="26.25" customHeight="1" x14ac:dyDescent="0.2"/>
    <row r="5926" ht="26.25" customHeight="1" x14ac:dyDescent="0.2"/>
    <row r="5927" ht="26.25" customHeight="1" x14ac:dyDescent="0.2"/>
    <row r="5928" ht="26.25" customHeight="1" x14ac:dyDescent="0.2"/>
    <row r="5929" ht="26.25" customHeight="1" x14ac:dyDescent="0.2"/>
    <row r="5930" ht="26.25" customHeight="1" x14ac:dyDescent="0.2"/>
    <row r="5931" ht="26.25" customHeight="1" x14ac:dyDescent="0.2"/>
    <row r="5932" ht="26.25" customHeight="1" x14ac:dyDescent="0.2"/>
    <row r="5933" ht="26.25" customHeight="1" x14ac:dyDescent="0.2"/>
    <row r="5934" ht="26.25" customHeight="1" x14ac:dyDescent="0.2"/>
    <row r="5935" ht="26.25" customHeight="1" x14ac:dyDescent="0.2"/>
    <row r="5936" ht="26.25" customHeight="1" x14ac:dyDescent="0.2"/>
    <row r="5937" ht="26.25" customHeight="1" x14ac:dyDescent="0.2"/>
    <row r="5938" ht="26.25" customHeight="1" x14ac:dyDescent="0.2"/>
    <row r="5939" ht="26.25" customHeight="1" x14ac:dyDescent="0.2"/>
    <row r="5940" ht="26.25" customHeight="1" x14ac:dyDescent="0.2"/>
    <row r="5941" ht="26.25" customHeight="1" x14ac:dyDescent="0.2"/>
    <row r="5942" ht="26.25" customHeight="1" x14ac:dyDescent="0.2"/>
    <row r="5943" ht="26.25" customHeight="1" x14ac:dyDescent="0.2"/>
    <row r="5944" ht="26.25" customHeight="1" x14ac:dyDescent="0.2"/>
    <row r="5945" ht="26.25" customHeight="1" x14ac:dyDescent="0.2"/>
    <row r="5946" ht="26.25" customHeight="1" x14ac:dyDescent="0.2"/>
    <row r="5947" ht="26.25" customHeight="1" x14ac:dyDescent="0.2"/>
    <row r="5948" ht="26.25" customHeight="1" x14ac:dyDescent="0.2"/>
    <row r="5949" ht="26.25" customHeight="1" x14ac:dyDescent="0.2"/>
    <row r="5950" ht="26.25" customHeight="1" x14ac:dyDescent="0.2"/>
    <row r="5951" ht="26.25" customHeight="1" x14ac:dyDescent="0.2"/>
    <row r="5952" ht="26.25" customHeight="1" x14ac:dyDescent="0.2"/>
    <row r="5953" ht="26.25" customHeight="1" x14ac:dyDescent="0.2"/>
    <row r="5954" ht="26.25" customHeight="1" x14ac:dyDescent="0.2"/>
    <row r="5955" ht="26.25" customHeight="1" x14ac:dyDescent="0.2"/>
    <row r="5956" ht="26.25" customHeight="1" x14ac:dyDescent="0.2"/>
    <row r="5957" ht="26.25" customHeight="1" x14ac:dyDescent="0.2"/>
    <row r="5958" ht="26.25" customHeight="1" x14ac:dyDescent="0.2"/>
    <row r="5959" ht="26.25" customHeight="1" x14ac:dyDescent="0.2"/>
    <row r="5960" ht="26.25" customHeight="1" x14ac:dyDescent="0.2"/>
    <row r="5961" ht="26.25" customHeight="1" x14ac:dyDescent="0.2"/>
    <row r="5962" ht="26.25" customHeight="1" x14ac:dyDescent="0.2"/>
    <row r="5963" ht="26.25" customHeight="1" x14ac:dyDescent="0.2"/>
    <row r="5964" ht="26.25" customHeight="1" x14ac:dyDescent="0.2"/>
    <row r="5965" ht="26.25" customHeight="1" x14ac:dyDescent="0.2"/>
    <row r="5966" ht="26.25" customHeight="1" x14ac:dyDescent="0.2"/>
    <row r="5967" ht="26.25" customHeight="1" x14ac:dyDescent="0.2"/>
    <row r="5968" ht="26.25" customHeight="1" x14ac:dyDescent="0.2"/>
    <row r="5969" ht="26.25" customHeight="1" x14ac:dyDescent="0.2"/>
    <row r="5970" ht="26.25" customHeight="1" x14ac:dyDescent="0.2"/>
    <row r="5971" ht="26.25" customHeight="1" x14ac:dyDescent="0.2"/>
    <row r="5972" ht="26.25" customHeight="1" x14ac:dyDescent="0.2"/>
    <row r="5973" ht="26.25" customHeight="1" x14ac:dyDescent="0.2"/>
    <row r="5974" ht="26.25" customHeight="1" x14ac:dyDescent="0.2"/>
    <row r="5975" ht="26.25" customHeight="1" x14ac:dyDescent="0.2"/>
    <row r="5976" ht="26.25" customHeight="1" x14ac:dyDescent="0.2"/>
    <row r="5977" ht="26.25" customHeight="1" x14ac:dyDescent="0.2"/>
    <row r="5978" ht="26.25" customHeight="1" x14ac:dyDescent="0.2"/>
    <row r="5979" ht="26.25" customHeight="1" x14ac:dyDescent="0.2"/>
    <row r="5980" ht="26.25" customHeight="1" x14ac:dyDescent="0.2"/>
    <row r="5981" ht="26.25" customHeight="1" x14ac:dyDescent="0.2"/>
    <row r="5982" ht="26.25" customHeight="1" x14ac:dyDescent="0.2"/>
    <row r="5983" ht="26.25" customHeight="1" x14ac:dyDescent="0.2"/>
    <row r="5984" ht="26.25" customHeight="1" x14ac:dyDescent="0.2"/>
    <row r="5985" ht="26.25" customHeight="1" x14ac:dyDescent="0.2"/>
    <row r="5986" ht="26.25" customHeight="1" x14ac:dyDescent="0.2"/>
    <row r="5987" ht="26.25" customHeight="1" x14ac:dyDescent="0.2"/>
    <row r="5988" ht="26.25" customHeight="1" x14ac:dyDescent="0.2"/>
    <row r="5989" ht="26.25" customHeight="1" x14ac:dyDescent="0.2"/>
    <row r="5990" ht="26.25" customHeight="1" x14ac:dyDescent="0.2"/>
    <row r="5991" ht="26.25" customHeight="1" x14ac:dyDescent="0.2"/>
    <row r="5992" ht="26.25" customHeight="1" x14ac:dyDescent="0.2"/>
    <row r="5993" ht="26.25" customHeight="1" x14ac:dyDescent="0.2"/>
    <row r="5994" ht="26.25" customHeight="1" x14ac:dyDescent="0.2"/>
    <row r="5995" ht="26.25" customHeight="1" x14ac:dyDescent="0.2"/>
    <row r="5996" ht="26.25" customHeight="1" x14ac:dyDescent="0.2"/>
    <row r="5997" ht="26.25" customHeight="1" x14ac:dyDescent="0.2"/>
    <row r="5998" ht="26.25" customHeight="1" x14ac:dyDescent="0.2"/>
    <row r="5999" ht="26.25" customHeight="1" x14ac:dyDescent="0.2"/>
    <row r="6000" ht="26.25" customHeight="1" x14ac:dyDescent="0.2"/>
    <row r="6001" ht="26.25" customHeight="1" x14ac:dyDescent="0.2"/>
    <row r="6002" ht="26.25" customHeight="1" x14ac:dyDescent="0.2"/>
    <row r="6003" ht="26.25" customHeight="1" x14ac:dyDescent="0.2"/>
    <row r="6004" ht="26.25" customHeight="1" x14ac:dyDescent="0.2"/>
    <row r="6005" ht="26.25" customHeight="1" x14ac:dyDescent="0.2"/>
    <row r="6006" ht="26.25" customHeight="1" x14ac:dyDescent="0.2"/>
    <row r="6007" ht="26.25" customHeight="1" x14ac:dyDescent="0.2"/>
    <row r="6008" ht="26.25" customHeight="1" x14ac:dyDescent="0.2"/>
    <row r="6009" ht="26.25" customHeight="1" x14ac:dyDescent="0.2"/>
    <row r="6010" ht="26.25" customHeight="1" x14ac:dyDescent="0.2"/>
    <row r="6011" ht="26.25" customHeight="1" x14ac:dyDescent="0.2"/>
    <row r="6012" ht="26.25" customHeight="1" x14ac:dyDescent="0.2"/>
    <row r="6013" ht="26.25" customHeight="1" x14ac:dyDescent="0.2"/>
    <row r="6014" ht="26.25" customHeight="1" x14ac:dyDescent="0.2"/>
    <row r="6015" ht="26.25" customHeight="1" x14ac:dyDescent="0.2"/>
    <row r="6016" ht="26.25" customHeight="1" x14ac:dyDescent="0.2"/>
    <row r="6017" ht="26.25" customHeight="1" x14ac:dyDescent="0.2"/>
    <row r="6018" ht="26.25" customHeight="1" x14ac:dyDescent="0.2"/>
    <row r="6019" ht="26.25" customHeight="1" x14ac:dyDescent="0.2"/>
    <row r="6020" ht="26.25" customHeight="1" x14ac:dyDescent="0.2"/>
    <row r="6021" ht="26.25" customHeight="1" x14ac:dyDescent="0.2"/>
    <row r="6022" ht="26.25" customHeight="1" x14ac:dyDescent="0.2"/>
    <row r="6023" ht="26.25" customHeight="1" x14ac:dyDescent="0.2"/>
    <row r="6024" ht="26.25" customHeight="1" x14ac:dyDescent="0.2"/>
    <row r="6025" ht="26.25" customHeight="1" x14ac:dyDescent="0.2"/>
    <row r="6026" ht="26.25" customHeight="1" x14ac:dyDescent="0.2"/>
    <row r="6027" ht="26.25" customHeight="1" x14ac:dyDescent="0.2"/>
    <row r="6028" ht="26.25" customHeight="1" x14ac:dyDescent="0.2"/>
    <row r="6029" ht="26.25" customHeight="1" x14ac:dyDescent="0.2"/>
    <row r="6030" ht="26.25" customHeight="1" x14ac:dyDescent="0.2"/>
    <row r="6031" ht="26.25" customHeight="1" x14ac:dyDescent="0.2"/>
    <row r="6032" ht="26.25" customHeight="1" x14ac:dyDescent="0.2"/>
    <row r="6033" ht="26.25" customHeight="1" x14ac:dyDescent="0.2"/>
    <row r="6034" ht="26.25" customHeight="1" x14ac:dyDescent="0.2"/>
    <row r="6035" ht="26.25" customHeight="1" x14ac:dyDescent="0.2"/>
    <row r="6036" ht="26.25" customHeight="1" x14ac:dyDescent="0.2"/>
    <row r="6037" ht="26.25" customHeight="1" x14ac:dyDescent="0.2"/>
    <row r="6038" ht="26.25" customHeight="1" x14ac:dyDescent="0.2"/>
    <row r="6039" ht="26.25" customHeight="1" x14ac:dyDescent="0.2"/>
    <row r="6040" ht="26.25" customHeight="1" x14ac:dyDescent="0.2"/>
    <row r="6041" ht="26.25" customHeight="1" x14ac:dyDescent="0.2"/>
    <row r="6042" ht="26.25" customHeight="1" x14ac:dyDescent="0.2"/>
    <row r="6043" ht="26.25" customHeight="1" x14ac:dyDescent="0.2"/>
    <row r="6044" ht="26.25" customHeight="1" x14ac:dyDescent="0.2"/>
    <row r="6045" ht="26.25" customHeight="1" x14ac:dyDescent="0.2"/>
    <row r="6046" ht="26.25" customHeight="1" x14ac:dyDescent="0.2"/>
    <row r="6047" ht="26.25" customHeight="1" x14ac:dyDescent="0.2"/>
    <row r="6048" ht="26.25" customHeight="1" x14ac:dyDescent="0.2"/>
    <row r="6049" ht="26.25" customHeight="1" x14ac:dyDescent="0.2"/>
    <row r="6050" ht="26.25" customHeight="1" x14ac:dyDescent="0.2"/>
    <row r="6051" ht="26.25" customHeight="1" x14ac:dyDescent="0.2"/>
    <row r="6052" ht="26.25" customHeight="1" x14ac:dyDescent="0.2"/>
    <row r="6053" ht="26.25" customHeight="1" x14ac:dyDescent="0.2"/>
    <row r="6054" ht="26.25" customHeight="1" x14ac:dyDescent="0.2"/>
    <row r="6055" ht="26.25" customHeight="1" x14ac:dyDescent="0.2"/>
    <row r="6056" ht="26.25" customHeight="1" x14ac:dyDescent="0.2"/>
    <row r="6057" ht="26.25" customHeight="1" x14ac:dyDescent="0.2"/>
    <row r="6058" ht="26.25" customHeight="1" x14ac:dyDescent="0.2"/>
    <row r="6059" ht="26.25" customHeight="1" x14ac:dyDescent="0.2"/>
    <row r="6060" ht="26.25" customHeight="1" x14ac:dyDescent="0.2"/>
    <row r="6061" ht="26.25" customHeight="1" x14ac:dyDescent="0.2"/>
    <row r="6062" ht="26.25" customHeight="1" x14ac:dyDescent="0.2"/>
    <row r="6063" ht="26.25" customHeight="1" x14ac:dyDescent="0.2"/>
    <row r="6064" ht="26.25" customHeight="1" x14ac:dyDescent="0.2"/>
    <row r="6065" ht="26.25" customHeight="1" x14ac:dyDescent="0.2"/>
    <row r="6066" ht="26.25" customHeight="1" x14ac:dyDescent="0.2"/>
    <row r="6067" ht="26.25" customHeight="1" x14ac:dyDescent="0.2"/>
    <row r="6068" ht="26.25" customHeight="1" x14ac:dyDescent="0.2"/>
    <row r="6069" ht="26.25" customHeight="1" x14ac:dyDescent="0.2"/>
    <row r="6070" ht="26.25" customHeight="1" x14ac:dyDescent="0.2"/>
    <row r="6071" ht="26.25" customHeight="1" x14ac:dyDescent="0.2"/>
    <row r="6072" ht="26.25" customHeight="1" x14ac:dyDescent="0.2"/>
    <row r="6073" ht="26.25" customHeight="1" x14ac:dyDescent="0.2"/>
    <row r="6074" ht="26.25" customHeight="1" x14ac:dyDescent="0.2"/>
    <row r="6075" ht="26.25" customHeight="1" x14ac:dyDescent="0.2"/>
    <row r="6076" ht="26.25" customHeight="1" x14ac:dyDescent="0.2"/>
    <row r="6077" ht="26.25" customHeight="1" x14ac:dyDescent="0.2"/>
    <row r="6078" ht="26.25" customHeight="1" x14ac:dyDescent="0.2"/>
    <row r="6079" ht="26.25" customHeight="1" x14ac:dyDescent="0.2"/>
    <row r="6080" ht="26.25" customHeight="1" x14ac:dyDescent="0.2"/>
    <row r="6081" ht="26.25" customHeight="1" x14ac:dyDescent="0.2"/>
    <row r="6082" ht="26.25" customHeight="1" x14ac:dyDescent="0.2"/>
    <row r="6083" ht="26.25" customHeight="1" x14ac:dyDescent="0.2"/>
    <row r="6084" ht="26.25" customHeight="1" x14ac:dyDescent="0.2"/>
    <row r="6085" ht="26.25" customHeight="1" x14ac:dyDescent="0.2"/>
    <row r="6086" ht="26.25" customHeight="1" x14ac:dyDescent="0.2"/>
    <row r="6087" ht="26.25" customHeight="1" x14ac:dyDescent="0.2"/>
    <row r="6088" ht="26.25" customHeight="1" x14ac:dyDescent="0.2"/>
    <row r="6089" ht="26.25" customHeight="1" x14ac:dyDescent="0.2"/>
    <row r="6090" ht="26.25" customHeight="1" x14ac:dyDescent="0.2"/>
    <row r="6091" ht="26.25" customHeight="1" x14ac:dyDescent="0.2"/>
    <row r="6092" ht="26.25" customHeight="1" x14ac:dyDescent="0.2"/>
    <row r="6093" ht="26.25" customHeight="1" x14ac:dyDescent="0.2"/>
    <row r="6094" ht="26.25" customHeight="1" x14ac:dyDescent="0.2"/>
    <row r="6095" ht="26.25" customHeight="1" x14ac:dyDescent="0.2"/>
    <row r="6096" ht="26.25" customHeight="1" x14ac:dyDescent="0.2"/>
    <row r="6097" ht="26.25" customHeight="1" x14ac:dyDescent="0.2"/>
    <row r="6098" ht="26.25" customHeight="1" x14ac:dyDescent="0.2"/>
    <row r="6099" ht="26.25" customHeight="1" x14ac:dyDescent="0.2"/>
    <row r="6100" ht="26.25" customHeight="1" x14ac:dyDescent="0.2"/>
    <row r="6101" ht="26.25" customHeight="1" x14ac:dyDescent="0.2"/>
    <row r="6102" ht="26.25" customHeight="1" x14ac:dyDescent="0.2"/>
    <row r="6103" ht="26.25" customHeight="1" x14ac:dyDescent="0.2"/>
    <row r="6104" ht="26.25" customHeight="1" x14ac:dyDescent="0.2"/>
    <row r="6105" ht="26.25" customHeight="1" x14ac:dyDescent="0.2"/>
    <row r="6106" ht="26.25" customHeight="1" x14ac:dyDescent="0.2"/>
    <row r="6107" ht="26.25" customHeight="1" x14ac:dyDescent="0.2"/>
    <row r="6108" ht="26.25" customHeight="1" x14ac:dyDescent="0.2"/>
    <row r="6109" ht="26.25" customHeight="1" x14ac:dyDescent="0.2"/>
    <row r="6110" ht="26.25" customHeight="1" x14ac:dyDescent="0.2"/>
    <row r="6111" ht="26.25" customHeight="1" x14ac:dyDescent="0.2"/>
    <row r="6112" ht="26.25" customHeight="1" x14ac:dyDescent="0.2"/>
    <row r="6113" ht="26.25" customHeight="1" x14ac:dyDescent="0.2"/>
    <row r="6114" ht="26.25" customHeight="1" x14ac:dyDescent="0.2"/>
    <row r="6115" ht="26.25" customHeight="1" x14ac:dyDescent="0.2"/>
    <row r="6116" ht="26.25" customHeight="1" x14ac:dyDescent="0.2"/>
    <row r="6117" ht="26.25" customHeight="1" x14ac:dyDescent="0.2"/>
    <row r="6118" ht="26.25" customHeight="1" x14ac:dyDescent="0.2"/>
    <row r="6119" ht="26.25" customHeight="1" x14ac:dyDescent="0.2"/>
    <row r="6120" ht="26.25" customHeight="1" x14ac:dyDescent="0.2"/>
    <row r="6121" ht="26.25" customHeight="1" x14ac:dyDescent="0.2"/>
    <row r="6122" ht="26.25" customHeight="1" x14ac:dyDescent="0.2"/>
    <row r="6123" ht="26.25" customHeight="1" x14ac:dyDescent="0.2"/>
    <row r="6124" ht="26.25" customHeight="1" x14ac:dyDescent="0.2"/>
    <row r="6125" ht="26.25" customHeight="1" x14ac:dyDescent="0.2"/>
    <row r="6126" ht="26.25" customHeight="1" x14ac:dyDescent="0.2"/>
    <row r="6127" ht="26.25" customHeight="1" x14ac:dyDescent="0.2"/>
    <row r="6128" ht="26.25" customHeight="1" x14ac:dyDescent="0.2"/>
    <row r="6129" ht="26.25" customHeight="1" x14ac:dyDescent="0.2"/>
    <row r="6130" ht="26.25" customHeight="1" x14ac:dyDescent="0.2"/>
    <row r="6131" ht="26.25" customHeight="1" x14ac:dyDescent="0.2"/>
    <row r="6132" ht="26.25" customHeight="1" x14ac:dyDescent="0.2"/>
    <row r="6133" ht="26.25" customHeight="1" x14ac:dyDescent="0.2"/>
    <row r="6134" ht="26.25" customHeight="1" x14ac:dyDescent="0.2"/>
    <row r="6135" ht="26.25" customHeight="1" x14ac:dyDescent="0.2"/>
    <row r="6136" ht="26.25" customHeight="1" x14ac:dyDescent="0.2"/>
    <row r="6137" ht="26.25" customHeight="1" x14ac:dyDescent="0.2"/>
    <row r="6138" ht="26.25" customHeight="1" x14ac:dyDescent="0.2"/>
    <row r="6139" ht="26.25" customHeight="1" x14ac:dyDescent="0.2"/>
    <row r="6140" ht="26.25" customHeight="1" x14ac:dyDescent="0.2"/>
    <row r="6141" ht="26.25" customHeight="1" x14ac:dyDescent="0.2"/>
    <row r="6142" ht="26.25" customHeight="1" x14ac:dyDescent="0.2"/>
    <row r="6143" ht="26.25" customHeight="1" x14ac:dyDescent="0.2"/>
    <row r="6144" ht="26.25" customHeight="1" x14ac:dyDescent="0.2"/>
    <row r="6145" ht="26.25" customHeight="1" x14ac:dyDescent="0.2"/>
    <row r="6146" ht="26.25" customHeight="1" x14ac:dyDescent="0.2"/>
    <row r="6147" ht="26.25" customHeight="1" x14ac:dyDescent="0.2"/>
    <row r="6148" ht="26.25" customHeight="1" x14ac:dyDescent="0.2"/>
    <row r="6149" ht="26.25" customHeight="1" x14ac:dyDescent="0.2"/>
    <row r="6150" ht="26.25" customHeight="1" x14ac:dyDescent="0.2"/>
    <row r="6151" ht="26.25" customHeight="1" x14ac:dyDescent="0.2"/>
    <row r="6152" ht="26.25" customHeight="1" x14ac:dyDescent="0.2"/>
    <row r="6153" ht="26.25" customHeight="1" x14ac:dyDescent="0.2"/>
    <row r="6154" ht="26.25" customHeight="1" x14ac:dyDescent="0.2"/>
    <row r="6155" ht="26.25" customHeight="1" x14ac:dyDescent="0.2"/>
    <row r="6156" ht="26.25" customHeight="1" x14ac:dyDescent="0.2"/>
    <row r="6157" ht="26.25" customHeight="1" x14ac:dyDescent="0.2"/>
    <row r="6158" ht="26.25" customHeight="1" x14ac:dyDescent="0.2"/>
    <row r="6159" ht="26.25" customHeight="1" x14ac:dyDescent="0.2"/>
    <row r="6160" ht="26.25" customHeight="1" x14ac:dyDescent="0.2"/>
    <row r="6161" ht="26.25" customHeight="1" x14ac:dyDescent="0.2"/>
    <row r="6162" ht="26.25" customHeight="1" x14ac:dyDescent="0.2"/>
    <row r="6163" ht="26.25" customHeight="1" x14ac:dyDescent="0.2"/>
    <row r="6164" ht="26.25" customHeight="1" x14ac:dyDescent="0.2"/>
    <row r="6165" ht="26.25" customHeight="1" x14ac:dyDescent="0.2"/>
    <row r="6166" ht="26.25" customHeight="1" x14ac:dyDescent="0.2"/>
    <row r="6167" ht="26.25" customHeight="1" x14ac:dyDescent="0.2"/>
    <row r="6168" ht="26.25" customHeight="1" x14ac:dyDescent="0.2"/>
    <row r="6169" ht="26.25" customHeight="1" x14ac:dyDescent="0.2"/>
    <row r="6170" ht="26.25" customHeight="1" x14ac:dyDescent="0.2"/>
    <row r="6171" ht="26.25" customHeight="1" x14ac:dyDescent="0.2"/>
    <row r="6172" ht="26.25" customHeight="1" x14ac:dyDescent="0.2"/>
    <row r="6173" ht="26.25" customHeight="1" x14ac:dyDescent="0.2"/>
    <row r="6174" ht="26.25" customHeight="1" x14ac:dyDescent="0.2"/>
    <row r="6175" ht="26.25" customHeight="1" x14ac:dyDescent="0.2"/>
    <row r="6176" ht="26.25" customHeight="1" x14ac:dyDescent="0.2"/>
    <row r="6177" ht="26.25" customHeight="1" x14ac:dyDescent="0.2"/>
    <row r="6178" ht="26.25" customHeight="1" x14ac:dyDescent="0.2"/>
    <row r="6179" ht="26.25" customHeight="1" x14ac:dyDescent="0.2"/>
    <row r="6180" ht="26.25" customHeight="1" x14ac:dyDescent="0.2"/>
    <row r="6181" ht="26.25" customHeight="1" x14ac:dyDescent="0.2"/>
    <row r="6182" ht="26.25" customHeight="1" x14ac:dyDescent="0.2"/>
    <row r="6183" ht="26.25" customHeight="1" x14ac:dyDescent="0.2"/>
    <row r="6184" ht="26.25" customHeight="1" x14ac:dyDescent="0.2"/>
    <row r="6185" ht="26.25" customHeight="1" x14ac:dyDescent="0.2"/>
    <row r="6186" ht="26.25" customHeight="1" x14ac:dyDescent="0.2"/>
    <row r="6187" ht="26.25" customHeight="1" x14ac:dyDescent="0.2"/>
    <row r="6188" ht="26.25" customHeight="1" x14ac:dyDescent="0.2"/>
    <row r="6189" ht="26.25" customHeight="1" x14ac:dyDescent="0.2"/>
    <row r="6190" ht="26.25" customHeight="1" x14ac:dyDescent="0.2"/>
    <row r="6191" ht="26.25" customHeight="1" x14ac:dyDescent="0.2"/>
    <row r="6192" ht="26.25" customHeight="1" x14ac:dyDescent="0.2"/>
    <row r="6193" ht="26.25" customHeight="1" x14ac:dyDescent="0.2"/>
    <row r="6194" ht="26.25" customHeight="1" x14ac:dyDescent="0.2"/>
    <row r="6195" ht="26.25" customHeight="1" x14ac:dyDescent="0.2"/>
    <row r="6196" ht="26.25" customHeight="1" x14ac:dyDescent="0.2"/>
    <row r="6197" ht="26.25" customHeight="1" x14ac:dyDescent="0.2"/>
    <row r="6198" ht="26.25" customHeight="1" x14ac:dyDescent="0.2"/>
    <row r="6199" ht="26.25" customHeight="1" x14ac:dyDescent="0.2"/>
    <row r="6200" ht="26.25" customHeight="1" x14ac:dyDescent="0.2"/>
    <row r="6201" ht="26.25" customHeight="1" x14ac:dyDescent="0.2"/>
    <row r="6202" ht="26.25" customHeight="1" x14ac:dyDescent="0.2"/>
    <row r="6203" ht="26.25" customHeight="1" x14ac:dyDescent="0.2"/>
    <row r="6204" ht="26.25" customHeight="1" x14ac:dyDescent="0.2"/>
    <row r="6205" ht="26.25" customHeight="1" x14ac:dyDescent="0.2"/>
    <row r="6206" ht="26.25" customHeight="1" x14ac:dyDescent="0.2"/>
    <row r="6207" ht="26.25" customHeight="1" x14ac:dyDescent="0.2"/>
    <row r="6208" ht="26.25" customHeight="1" x14ac:dyDescent="0.2"/>
    <row r="6209" ht="26.25" customHeight="1" x14ac:dyDescent="0.2"/>
    <row r="6210" ht="26.25" customHeight="1" x14ac:dyDescent="0.2"/>
    <row r="6211" ht="26.25" customHeight="1" x14ac:dyDescent="0.2"/>
    <row r="6212" ht="26.25" customHeight="1" x14ac:dyDescent="0.2"/>
    <row r="6213" ht="26.25" customHeight="1" x14ac:dyDescent="0.2"/>
    <row r="6214" ht="26.25" customHeight="1" x14ac:dyDescent="0.2"/>
    <row r="6215" ht="26.25" customHeight="1" x14ac:dyDescent="0.2"/>
    <row r="6216" ht="26.25" customHeight="1" x14ac:dyDescent="0.2"/>
    <row r="6217" ht="26.25" customHeight="1" x14ac:dyDescent="0.2"/>
    <row r="6218" ht="26.25" customHeight="1" x14ac:dyDescent="0.2"/>
    <row r="6219" ht="26.25" customHeight="1" x14ac:dyDescent="0.2"/>
    <row r="6220" ht="26.25" customHeight="1" x14ac:dyDescent="0.2"/>
    <row r="6221" ht="26.25" customHeight="1" x14ac:dyDescent="0.2"/>
    <row r="6222" ht="26.25" customHeight="1" x14ac:dyDescent="0.2"/>
    <row r="6223" ht="26.25" customHeight="1" x14ac:dyDescent="0.2"/>
    <row r="6224" ht="26.25" customHeight="1" x14ac:dyDescent="0.2"/>
    <row r="6225" ht="26.25" customHeight="1" x14ac:dyDescent="0.2"/>
    <row r="6226" ht="26.25" customHeight="1" x14ac:dyDescent="0.2"/>
    <row r="6227" ht="26.25" customHeight="1" x14ac:dyDescent="0.2"/>
    <row r="6228" ht="26.25" customHeight="1" x14ac:dyDescent="0.2"/>
    <row r="6229" ht="26.25" customHeight="1" x14ac:dyDescent="0.2"/>
    <row r="6230" ht="26.25" customHeight="1" x14ac:dyDescent="0.2"/>
    <row r="6231" ht="26.25" customHeight="1" x14ac:dyDescent="0.2"/>
    <row r="6232" ht="26.25" customHeight="1" x14ac:dyDescent="0.2"/>
    <row r="6233" ht="26.25" customHeight="1" x14ac:dyDescent="0.2"/>
    <row r="6234" ht="26.25" customHeight="1" x14ac:dyDescent="0.2"/>
    <row r="6235" ht="26.25" customHeight="1" x14ac:dyDescent="0.2"/>
    <row r="6236" ht="26.25" customHeight="1" x14ac:dyDescent="0.2"/>
    <row r="6237" ht="26.25" customHeight="1" x14ac:dyDescent="0.2"/>
    <row r="6238" ht="26.25" customHeight="1" x14ac:dyDescent="0.2"/>
    <row r="6239" ht="26.25" customHeight="1" x14ac:dyDescent="0.2"/>
    <row r="6240" ht="26.25" customHeight="1" x14ac:dyDescent="0.2"/>
    <row r="6241" ht="26.25" customHeight="1" x14ac:dyDescent="0.2"/>
    <row r="6242" ht="26.25" customHeight="1" x14ac:dyDescent="0.2"/>
    <row r="6243" ht="26.25" customHeight="1" x14ac:dyDescent="0.2"/>
    <row r="6244" ht="26.25" customHeight="1" x14ac:dyDescent="0.2"/>
    <row r="6245" ht="26.25" customHeight="1" x14ac:dyDescent="0.2"/>
    <row r="6246" ht="26.25" customHeight="1" x14ac:dyDescent="0.2"/>
    <row r="6247" ht="26.25" customHeight="1" x14ac:dyDescent="0.2"/>
    <row r="6248" ht="26.25" customHeight="1" x14ac:dyDescent="0.2"/>
    <row r="6249" ht="26.25" customHeight="1" x14ac:dyDescent="0.2"/>
    <row r="6250" ht="26.25" customHeight="1" x14ac:dyDescent="0.2"/>
    <row r="6251" ht="26.25" customHeight="1" x14ac:dyDescent="0.2"/>
    <row r="6252" ht="26.25" customHeight="1" x14ac:dyDescent="0.2"/>
    <row r="6253" ht="26.25" customHeight="1" x14ac:dyDescent="0.2"/>
    <row r="6254" ht="26.25" customHeight="1" x14ac:dyDescent="0.2"/>
    <row r="6255" ht="26.25" customHeight="1" x14ac:dyDescent="0.2"/>
    <row r="6256" ht="26.25" customHeight="1" x14ac:dyDescent="0.2"/>
    <row r="6257" ht="26.25" customHeight="1" x14ac:dyDescent="0.2"/>
    <row r="6258" ht="26.25" customHeight="1" x14ac:dyDescent="0.2"/>
    <row r="6259" ht="26.25" customHeight="1" x14ac:dyDescent="0.2"/>
    <row r="6260" ht="26.25" customHeight="1" x14ac:dyDescent="0.2"/>
    <row r="6261" ht="26.25" customHeight="1" x14ac:dyDescent="0.2"/>
    <row r="6262" ht="26.25" customHeight="1" x14ac:dyDescent="0.2"/>
    <row r="6263" ht="26.25" customHeight="1" x14ac:dyDescent="0.2"/>
    <row r="6264" ht="26.25" customHeight="1" x14ac:dyDescent="0.2"/>
    <row r="6265" ht="26.25" customHeight="1" x14ac:dyDescent="0.2"/>
    <row r="6266" ht="26.25" customHeight="1" x14ac:dyDescent="0.2"/>
    <row r="6267" ht="26.25" customHeight="1" x14ac:dyDescent="0.2"/>
    <row r="6268" ht="26.25" customHeight="1" x14ac:dyDescent="0.2"/>
    <row r="6269" ht="26.25" customHeight="1" x14ac:dyDescent="0.2"/>
    <row r="6270" ht="26.25" customHeight="1" x14ac:dyDescent="0.2"/>
    <row r="6271" ht="26.25" customHeight="1" x14ac:dyDescent="0.2"/>
    <row r="6272" ht="26.25" customHeight="1" x14ac:dyDescent="0.2"/>
    <row r="6273" ht="26.25" customHeight="1" x14ac:dyDescent="0.2"/>
    <row r="6274" ht="26.25" customHeight="1" x14ac:dyDescent="0.2"/>
    <row r="6275" ht="26.25" customHeight="1" x14ac:dyDescent="0.2"/>
    <row r="6276" ht="26.25" customHeight="1" x14ac:dyDescent="0.2"/>
    <row r="6277" ht="26.25" customHeight="1" x14ac:dyDescent="0.2"/>
    <row r="6278" ht="26.25" customHeight="1" x14ac:dyDescent="0.2"/>
    <row r="6279" ht="26.25" customHeight="1" x14ac:dyDescent="0.2"/>
    <row r="6280" ht="26.25" customHeight="1" x14ac:dyDescent="0.2"/>
    <row r="6281" ht="26.25" customHeight="1" x14ac:dyDescent="0.2"/>
    <row r="6282" ht="26.25" customHeight="1" x14ac:dyDescent="0.2"/>
    <row r="6283" ht="26.25" customHeight="1" x14ac:dyDescent="0.2"/>
    <row r="6284" ht="26.25" customHeight="1" x14ac:dyDescent="0.2"/>
    <row r="6285" ht="26.25" customHeight="1" x14ac:dyDescent="0.2"/>
    <row r="6286" ht="26.25" customHeight="1" x14ac:dyDescent="0.2"/>
    <row r="6287" ht="26.25" customHeight="1" x14ac:dyDescent="0.2"/>
    <row r="6288" ht="26.25" customHeight="1" x14ac:dyDescent="0.2"/>
    <row r="6289" ht="26.25" customHeight="1" x14ac:dyDescent="0.2"/>
    <row r="6290" ht="26.25" customHeight="1" x14ac:dyDescent="0.2"/>
    <row r="6291" ht="26.25" customHeight="1" x14ac:dyDescent="0.2"/>
    <row r="6292" ht="26.25" customHeight="1" x14ac:dyDescent="0.2"/>
    <row r="6293" ht="26.25" customHeight="1" x14ac:dyDescent="0.2"/>
    <row r="6294" ht="26.25" customHeight="1" x14ac:dyDescent="0.2"/>
    <row r="6295" ht="26.25" customHeight="1" x14ac:dyDescent="0.2"/>
    <row r="6296" ht="26.25" customHeight="1" x14ac:dyDescent="0.2"/>
    <row r="6297" ht="26.25" customHeight="1" x14ac:dyDescent="0.2"/>
    <row r="6298" ht="26.25" customHeight="1" x14ac:dyDescent="0.2"/>
    <row r="6299" ht="26.25" customHeight="1" x14ac:dyDescent="0.2"/>
    <row r="6300" ht="26.25" customHeight="1" x14ac:dyDescent="0.2"/>
    <row r="6301" ht="26.25" customHeight="1" x14ac:dyDescent="0.2"/>
    <row r="6302" ht="26.25" customHeight="1" x14ac:dyDescent="0.2"/>
    <row r="6303" ht="26.25" customHeight="1" x14ac:dyDescent="0.2"/>
    <row r="6304" ht="26.25" customHeight="1" x14ac:dyDescent="0.2"/>
    <row r="6305" ht="26.25" customHeight="1" x14ac:dyDescent="0.2"/>
    <row r="6306" ht="26.25" customHeight="1" x14ac:dyDescent="0.2"/>
    <row r="6307" ht="26.25" customHeight="1" x14ac:dyDescent="0.2"/>
    <row r="6308" ht="26.25" customHeight="1" x14ac:dyDescent="0.2"/>
    <row r="6309" ht="26.25" customHeight="1" x14ac:dyDescent="0.2"/>
    <row r="6310" ht="26.25" customHeight="1" x14ac:dyDescent="0.2"/>
    <row r="6311" ht="26.25" customHeight="1" x14ac:dyDescent="0.2"/>
    <row r="6312" ht="26.25" customHeight="1" x14ac:dyDescent="0.2"/>
    <row r="6313" ht="26.25" customHeight="1" x14ac:dyDescent="0.2"/>
    <row r="6314" ht="26.25" customHeight="1" x14ac:dyDescent="0.2"/>
    <row r="6315" ht="26.25" customHeight="1" x14ac:dyDescent="0.2"/>
    <row r="6316" ht="26.25" customHeight="1" x14ac:dyDescent="0.2"/>
    <row r="6317" ht="26.25" customHeight="1" x14ac:dyDescent="0.2"/>
    <row r="6318" ht="26.25" customHeight="1" x14ac:dyDescent="0.2"/>
    <row r="6319" ht="26.25" customHeight="1" x14ac:dyDescent="0.2"/>
    <row r="6320" ht="26.25" customHeight="1" x14ac:dyDescent="0.2"/>
    <row r="6321" ht="26.25" customHeight="1" x14ac:dyDescent="0.2"/>
    <row r="6322" ht="26.25" customHeight="1" x14ac:dyDescent="0.2"/>
    <row r="6323" ht="26.25" customHeight="1" x14ac:dyDescent="0.2"/>
    <row r="6324" ht="26.25" customHeight="1" x14ac:dyDescent="0.2"/>
    <row r="6325" ht="26.25" customHeight="1" x14ac:dyDescent="0.2"/>
    <row r="6326" ht="26.25" customHeight="1" x14ac:dyDescent="0.2"/>
    <row r="6327" ht="26.25" customHeight="1" x14ac:dyDescent="0.2"/>
    <row r="6328" ht="26.25" customHeight="1" x14ac:dyDescent="0.2"/>
    <row r="6329" ht="26.25" customHeight="1" x14ac:dyDescent="0.2"/>
    <row r="6330" ht="26.25" customHeight="1" x14ac:dyDescent="0.2"/>
    <row r="6331" ht="26.25" customHeight="1" x14ac:dyDescent="0.2"/>
    <row r="6332" ht="26.25" customHeight="1" x14ac:dyDescent="0.2"/>
    <row r="6333" ht="26.25" customHeight="1" x14ac:dyDescent="0.2"/>
    <row r="6334" ht="26.25" customHeight="1" x14ac:dyDescent="0.2"/>
    <row r="6335" ht="26.25" customHeight="1" x14ac:dyDescent="0.2"/>
    <row r="6336" ht="26.25" customHeight="1" x14ac:dyDescent="0.2"/>
    <row r="6337" ht="26.25" customHeight="1" x14ac:dyDescent="0.2"/>
    <row r="6338" ht="26.25" customHeight="1" x14ac:dyDescent="0.2"/>
    <row r="6339" ht="26.25" customHeight="1" x14ac:dyDescent="0.2"/>
    <row r="6340" ht="26.25" customHeight="1" x14ac:dyDescent="0.2"/>
    <row r="6341" ht="26.25" customHeight="1" x14ac:dyDescent="0.2"/>
    <row r="6342" ht="26.25" customHeight="1" x14ac:dyDescent="0.2"/>
    <row r="6343" ht="26.25" customHeight="1" x14ac:dyDescent="0.2"/>
    <row r="6344" ht="26.25" customHeight="1" x14ac:dyDescent="0.2"/>
    <row r="6345" ht="26.25" customHeight="1" x14ac:dyDescent="0.2"/>
    <row r="6346" ht="26.25" customHeight="1" x14ac:dyDescent="0.2"/>
    <row r="6347" ht="26.25" customHeight="1" x14ac:dyDescent="0.2"/>
    <row r="6348" ht="26.25" customHeight="1" x14ac:dyDescent="0.2"/>
    <row r="6349" ht="26.25" customHeight="1" x14ac:dyDescent="0.2"/>
    <row r="6350" ht="26.25" customHeight="1" x14ac:dyDescent="0.2"/>
    <row r="6351" ht="26.25" customHeight="1" x14ac:dyDescent="0.2"/>
    <row r="6352" ht="26.25" customHeight="1" x14ac:dyDescent="0.2"/>
    <row r="6353" ht="26.25" customHeight="1" x14ac:dyDescent="0.2"/>
    <row r="6354" ht="26.25" customHeight="1" x14ac:dyDescent="0.2"/>
    <row r="6355" ht="26.25" customHeight="1" x14ac:dyDescent="0.2"/>
    <row r="6356" ht="26.25" customHeight="1" x14ac:dyDescent="0.2"/>
    <row r="6357" ht="26.25" customHeight="1" x14ac:dyDescent="0.2"/>
    <row r="6358" ht="26.25" customHeight="1" x14ac:dyDescent="0.2"/>
    <row r="6359" ht="26.25" customHeight="1" x14ac:dyDescent="0.2"/>
    <row r="6360" ht="26.25" customHeight="1" x14ac:dyDescent="0.2"/>
    <row r="6361" ht="26.25" customHeight="1" x14ac:dyDescent="0.2"/>
    <row r="6362" ht="26.25" customHeight="1" x14ac:dyDescent="0.2"/>
    <row r="6363" ht="26.25" customHeight="1" x14ac:dyDescent="0.2"/>
    <row r="6364" ht="26.25" customHeight="1" x14ac:dyDescent="0.2"/>
    <row r="6365" ht="26.25" customHeight="1" x14ac:dyDescent="0.2"/>
    <row r="6366" ht="26.25" customHeight="1" x14ac:dyDescent="0.2"/>
    <row r="6367" ht="26.25" customHeight="1" x14ac:dyDescent="0.2"/>
    <row r="6368" ht="26.25" customHeight="1" x14ac:dyDescent="0.2"/>
    <row r="6369" ht="26.25" customHeight="1" x14ac:dyDescent="0.2"/>
    <row r="6370" ht="26.25" customHeight="1" x14ac:dyDescent="0.2"/>
    <row r="6371" ht="26.25" customHeight="1" x14ac:dyDescent="0.2"/>
    <row r="6372" ht="26.25" customHeight="1" x14ac:dyDescent="0.2"/>
    <row r="6373" ht="26.25" customHeight="1" x14ac:dyDescent="0.2"/>
    <row r="6374" ht="26.25" customHeight="1" x14ac:dyDescent="0.2"/>
    <row r="6375" ht="26.25" customHeight="1" x14ac:dyDescent="0.2"/>
    <row r="6376" ht="26.25" customHeight="1" x14ac:dyDescent="0.2"/>
    <row r="6377" ht="26.25" customHeight="1" x14ac:dyDescent="0.2"/>
    <row r="6378" ht="26.25" customHeight="1" x14ac:dyDescent="0.2"/>
    <row r="6379" ht="26.25" customHeight="1" x14ac:dyDescent="0.2"/>
    <row r="6380" ht="26.25" customHeight="1" x14ac:dyDescent="0.2"/>
    <row r="6381" ht="26.25" customHeight="1" x14ac:dyDescent="0.2"/>
    <row r="6382" ht="26.25" customHeight="1" x14ac:dyDescent="0.2"/>
    <row r="6383" ht="26.25" customHeight="1" x14ac:dyDescent="0.2"/>
    <row r="6384" ht="26.25" customHeight="1" x14ac:dyDescent="0.2"/>
    <row r="6385" ht="26.25" customHeight="1" x14ac:dyDescent="0.2"/>
    <row r="6386" ht="26.25" customHeight="1" x14ac:dyDescent="0.2"/>
    <row r="6387" ht="26.25" customHeight="1" x14ac:dyDescent="0.2"/>
    <row r="6388" ht="26.25" customHeight="1" x14ac:dyDescent="0.2"/>
    <row r="6389" ht="26.25" customHeight="1" x14ac:dyDescent="0.2"/>
    <row r="6390" ht="26.25" customHeight="1" x14ac:dyDescent="0.2"/>
    <row r="6391" ht="26.25" customHeight="1" x14ac:dyDescent="0.2"/>
    <row r="6392" ht="26.25" customHeight="1" x14ac:dyDescent="0.2"/>
    <row r="6393" ht="26.25" customHeight="1" x14ac:dyDescent="0.2"/>
    <row r="6394" ht="26.25" customHeight="1" x14ac:dyDescent="0.2"/>
    <row r="6395" ht="26.25" customHeight="1" x14ac:dyDescent="0.2"/>
    <row r="6396" ht="26.25" customHeight="1" x14ac:dyDescent="0.2"/>
    <row r="6397" ht="26.25" customHeight="1" x14ac:dyDescent="0.2"/>
    <row r="6398" ht="26.25" customHeight="1" x14ac:dyDescent="0.2"/>
    <row r="6399" ht="26.25" customHeight="1" x14ac:dyDescent="0.2"/>
    <row r="6400" ht="26.25" customHeight="1" x14ac:dyDescent="0.2"/>
    <row r="6401" ht="26.25" customHeight="1" x14ac:dyDescent="0.2"/>
    <row r="6402" ht="26.25" customHeight="1" x14ac:dyDescent="0.2"/>
    <row r="6403" ht="26.25" customHeight="1" x14ac:dyDescent="0.2"/>
    <row r="6404" ht="26.25" customHeight="1" x14ac:dyDescent="0.2"/>
    <row r="6405" ht="26.25" customHeight="1" x14ac:dyDescent="0.2"/>
    <row r="6406" ht="26.25" customHeight="1" x14ac:dyDescent="0.2"/>
    <row r="6407" ht="26.25" customHeight="1" x14ac:dyDescent="0.2"/>
    <row r="6408" ht="26.25" customHeight="1" x14ac:dyDescent="0.2"/>
    <row r="6409" ht="26.25" customHeight="1" x14ac:dyDescent="0.2"/>
    <row r="6410" ht="26.25" customHeight="1" x14ac:dyDescent="0.2"/>
    <row r="6411" ht="26.25" customHeight="1" x14ac:dyDescent="0.2"/>
    <row r="6412" ht="26.25" customHeight="1" x14ac:dyDescent="0.2"/>
    <row r="6413" ht="26.25" customHeight="1" x14ac:dyDescent="0.2"/>
    <row r="6414" ht="26.25" customHeight="1" x14ac:dyDescent="0.2"/>
    <row r="6415" ht="26.25" customHeight="1" x14ac:dyDescent="0.2"/>
    <row r="6416" ht="26.25" customHeight="1" x14ac:dyDescent="0.2"/>
    <row r="6417" ht="26.25" customHeight="1" x14ac:dyDescent="0.2"/>
    <row r="6418" ht="26.25" customHeight="1" x14ac:dyDescent="0.2"/>
    <row r="6419" ht="26.25" customHeight="1" x14ac:dyDescent="0.2"/>
    <row r="6420" ht="26.25" customHeight="1" x14ac:dyDescent="0.2"/>
    <row r="6421" ht="26.25" customHeight="1" x14ac:dyDescent="0.2"/>
    <row r="6422" ht="26.25" customHeight="1" x14ac:dyDescent="0.2"/>
    <row r="6423" ht="26.25" customHeight="1" x14ac:dyDescent="0.2"/>
    <row r="6424" ht="26.25" customHeight="1" x14ac:dyDescent="0.2"/>
    <row r="6425" ht="26.25" customHeight="1" x14ac:dyDescent="0.2"/>
    <row r="6426" ht="26.25" customHeight="1" x14ac:dyDescent="0.2"/>
    <row r="6427" ht="26.25" customHeight="1" x14ac:dyDescent="0.2"/>
    <row r="6428" ht="26.25" customHeight="1" x14ac:dyDescent="0.2"/>
    <row r="6429" ht="26.25" customHeight="1" x14ac:dyDescent="0.2"/>
    <row r="6430" ht="26.25" customHeight="1" x14ac:dyDescent="0.2"/>
    <row r="6431" ht="26.25" customHeight="1" x14ac:dyDescent="0.2"/>
    <row r="6432" ht="26.25" customHeight="1" x14ac:dyDescent="0.2"/>
    <row r="6433" ht="26.25" customHeight="1" x14ac:dyDescent="0.2"/>
    <row r="6434" ht="26.25" customHeight="1" x14ac:dyDescent="0.2"/>
    <row r="6435" ht="26.25" customHeight="1" x14ac:dyDescent="0.2"/>
    <row r="6436" ht="26.25" customHeight="1" x14ac:dyDescent="0.2"/>
    <row r="6437" ht="26.25" customHeight="1" x14ac:dyDescent="0.2"/>
    <row r="6438" ht="26.25" customHeight="1" x14ac:dyDescent="0.2"/>
    <row r="6439" ht="26.25" customHeight="1" x14ac:dyDescent="0.2"/>
    <row r="6440" ht="26.25" customHeight="1" x14ac:dyDescent="0.2"/>
    <row r="6441" ht="26.25" customHeight="1" x14ac:dyDescent="0.2"/>
    <row r="6442" ht="26.25" customHeight="1" x14ac:dyDescent="0.2"/>
    <row r="6443" ht="26.25" customHeight="1" x14ac:dyDescent="0.2"/>
    <row r="6444" ht="26.25" customHeight="1" x14ac:dyDescent="0.2"/>
    <row r="6445" ht="26.25" customHeight="1" x14ac:dyDescent="0.2"/>
    <row r="6446" ht="26.25" customHeight="1" x14ac:dyDescent="0.2"/>
    <row r="6447" ht="26.25" customHeight="1" x14ac:dyDescent="0.2"/>
    <row r="6448" ht="26.25" customHeight="1" x14ac:dyDescent="0.2"/>
    <row r="6449" ht="26.25" customHeight="1" x14ac:dyDescent="0.2"/>
    <row r="6450" ht="26.25" customHeight="1" x14ac:dyDescent="0.2"/>
    <row r="6451" ht="26.25" customHeight="1" x14ac:dyDescent="0.2"/>
    <row r="6452" ht="26.25" customHeight="1" x14ac:dyDescent="0.2"/>
    <row r="6453" ht="26.25" customHeight="1" x14ac:dyDescent="0.2"/>
    <row r="6454" ht="26.25" customHeight="1" x14ac:dyDescent="0.2"/>
    <row r="6455" ht="26.25" customHeight="1" x14ac:dyDescent="0.2"/>
    <row r="6456" ht="26.25" customHeight="1" x14ac:dyDescent="0.2"/>
    <row r="6457" ht="26.25" customHeight="1" x14ac:dyDescent="0.2"/>
    <row r="6458" ht="26.25" customHeight="1" x14ac:dyDescent="0.2"/>
    <row r="6459" ht="26.25" customHeight="1" x14ac:dyDescent="0.2"/>
    <row r="6460" ht="26.25" customHeight="1" x14ac:dyDescent="0.2"/>
    <row r="6461" ht="26.25" customHeight="1" x14ac:dyDescent="0.2"/>
    <row r="6462" ht="26.25" customHeight="1" x14ac:dyDescent="0.2"/>
    <row r="6463" ht="26.25" customHeight="1" x14ac:dyDescent="0.2"/>
    <row r="6464" ht="26.25" customHeight="1" x14ac:dyDescent="0.2"/>
    <row r="6465" ht="26.25" customHeight="1" x14ac:dyDescent="0.2"/>
    <row r="6466" ht="26.25" customHeight="1" x14ac:dyDescent="0.2"/>
    <row r="6467" ht="26.25" customHeight="1" x14ac:dyDescent="0.2"/>
    <row r="6468" ht="26.25" customHeight="1" x14ac:dyDescent="0.2"/>
    <row r="6469" ht="26.25" customHeight="1" x14ac:dyDescent="0.2"/>
    <row r="6470" ht="26.25" customHeight="1" x14ac:dyDescent="0.2"/>
    <row r="6471" ht="26.25" customHeight="1" x14ac:dyDescent="0.2"/>
    <row r="6472" ht="26.25" customHeight="1" x14ac:dyDescent="0.2"/>
    <row r="6473" ht="26.25" customHeight="1" x14ac:dyDescent="0.2"/>
    <row r="6474" ht="26.25" customHeight="1" x14ac:dyDescent="0.2"/>
    <row r="6475" ht="26.25" customHeight="1" x14ac:dyDescent="0.2"/>
    <row r="6476" ht="26.25" customHeight="1" x14ac:dyDescent="0.2"/>
    <row r="6477" ht="26.25" customHeight="1" x14ac:dyDescent="0.2"/>
    <row r="6478" ht="26.25" customHeight="1" x14ac:dyDescent="0.2"/>
    <row r="6479" ht="26.25" customHeight="1" x14ac:dyDescent="0.2"/>
    <row r="6480" ht="26.25" customHeight="1" x14ac:dyDescent="0.2"/>
    <row r="6481" ht="26.25" customHeight="1" x14ac:dyDescent="0.2"/>
    <row r="6482" ht="26.25" customHeight="1" x14ac:dyDescent="0.2"/>
    <row r="6483" ht="26.25" customHeight="1" x14ac:dyDescent="0.2"/>
    <row r="6484" ht="26.25" customHeight="1" x14ac:dyDescent="0.2"/>
    <row r="6485" ht="26.25" customHeight="1" x14ac:dyDescent="0.2"/>
    <row r="6486" ht="26.25" customHeight="1" x14ac:dyDescent="0.2"/>
    <row r="6487" ht="26.25" customHeight="1" x14ac:dyDescent="0.2"/>
    <row r="6488" ht="26.25" customHeight="1" x14ac:dyDescent="0.2"/>
    <row r="6489" ht="26.25" customHeight="1" x14ac:dyDescent="0.2"/>
    <row r="6490" ht="26.25" customHeight="1" x14ac:dyDescent="0.2"/>
    <row r="6491" ht="26.25" customHeight="1" x14ac:dyDescent="0.2"/>
    <row r="6492" ht="26.25" customHeight="1" x14ac:dyDescent="0.2"/>
    <row r="6493" ht="26.25" customHeight="1" x14ac:dyDescent="0.2"/>
    <row r="6494" ht="26.25" customHeight="1" x14ac:dyDescent="0.2"/>
    <row r="6495" ht="26.25" customHeight="1" x14ac:dyDescent="0.2"/>
    <row r="6496" ht="26.25" customHeight="1" x14ac:dyDescent="0.2"/>
    <row r="6497" ht="26.25" customHeight="1" x14ac:dyDescent="0.2"/>
    <row r="6498" ht="26.25" customHeight="1" x14ac:dyDescent="0.2"/>
    <row r="6499" ht="26.25" customHeight="1" x14ac:dyDescent="0.2"/>
    <row r="6500" ht="26.25" customHeight="1" x14ac:dyDescent="0.2"/>
    <row r="6501" ht="26.25" customHeight="1" x14ac:dyDescent="0.2"/>
    <row r="6502" ht="26.25" customHeight="1" x14ac:dyDescent="0.2"/>
    <row r="6503" ht="26.25" customHeight="1" x14ac:dyDescent="0.2"/>
    <row r="6504" ht="26.25" customHeight="1" x14ac:dyDescent="0.2"/>
    <row r="6505" ht="26.25" customHeight="1" x14ac:dyDescent="0.2"/>
    <row r="6506" ht="26.25" customHeight="1" x14ac:dyDescent="0.2"/>
    <row r="6507" ht="26.25" customHeight="1" x14ac:dyDescent="0.2"/>
    <row r="6508" ht="26.25" customHeight="1" x14ac:dyDescent="0.2"/>
    <row r="6509" ht="26.25" customHeight="1" x14ac:dyDescent="0.2"/>
    <row r="6510" ht="26.25" customHeight="1" x14ac:dyDescent="0.2"/>
    <row r="6511" ht="26.25" customHeight="1" x14ac:dyDescent="0.2"/>
    <row r="6512" ht="26.25" customHeight="1" x14ac:dyDescent="0.2"/>
    <row r="6513" ht="26.25" customHeight="1" x14ac:dyDescent="0.2"/>
    <row r="6514" ht="26.25" customHeight="1" x14ac:dyDescent="0.2"/>
    <row r="6515" ht="26.25" customHeight="1" x14ac:dyDescent="0.2"/>
    <row r="6516" ht="26.25" customHeight="1" x14ac:dyDescent="0.2"/>
    <row r="6517" ht="26.25" customHeight="1" x14ac:dyDescent="0.2"/>
    <row r="6518" ht="26.25" customHeight="1" x14ac:dyDescent="0.2"/>
    <row r="6519" ht="26.25" customHeight="1" x14ac:dyDescent="0.2"/>
    <row r="6520" ht="26.25" customHeight="1" x14ac:dyDescent="0.2"/>
    <row r="6521" ht="26.25" customHeight="1" x14ac:dyDescent="0.2"/>
    <row r="6522" ht="26.25" customHeight="1" x14ac:dyDescent="0.2"/>
    <row r="6523" ht="26.25" customHeight="1" x14ac:dyDescent="0.2"/>
    <row r="6524" ht="26.25" customHeight="1" x14ac:dyDescent="0.2"/>
    <row r="6525" ht="26.25" customHeight="1" x14ac:dyDescent="0.2"/>
    <row r="6526" ht="26.25" customHeight="1" x14ac:dyDescent="0.2"/>
    <row r="6527" ht="26.25" customHeight="1" x14ac:dyDescent="0.2"/>
    <row r="6528" ht="26.25" customHeight="1" x14ac:dyDescent="0.2"/>
    <row r="6529" ht="26.25" customHeight="1" x14ac:dyDescent="0.2"/>
    <row r="6530" ht="26.25" customHeight="1" x14ac:dyDescent="0.2"/>
    <row r="6531" ht="26.25" customHeight="1" x14ac:dyDescent="0.2"/>
    <row r="6532" ht="26.25" customHeight="1" x14ac:dyDescent="0.2"/>
    <row r="6533" ht="26.25" customHeight="1" x14ac:dyDescent="0.2"/>
    <row r="6534" ht="26.25" customHeight="1" x14ac:dyDescent="0.2"/>
    <row r="6535" ht="26.25" customHeight="1" x14ac:dyDescent="0.2"/>
    <row r="6536" ht="26.25" customHeight="1" x14ac:dyDescent="0.2"/>
    <row r="6537" ht="26.25" customHeight="1" x14ac:dyDescent="0.2"/>
    <row r="6538" ht="26.25" customHeight="1" x14ac:dyDescent="0.2"/>
    <row r="6539" ht="26.25" customHeight="1" x14ac:dyDescent="0.2"/>
    <row r="6540" ht="26.25" customHeight="1" x14ac:dyDescent="0.2"/>
    <row r="6541" ht="26.25" customHeight="1" x14ac:dyDescent="0.2"/>
    <row r="6542" ht="26.25" customHeight="1" x14ac:dyDescent="0.2"/>
    <row r="6543" ht="26.25" customHeight="1" x14ac:dyDescent="0.2"/>
    <row r="6544" ht="26.25" customHeight="1" x14ac:dyDescent="0.2"/>
    <row r="6545" ht="26.25" customHeight="1" x14ac:dyDescent="0.2"/>
    <row r="6546" ht="26.25" customHeight="1" x14ac:dyDescent="0.2"/>
    <row r="6547" ht="26.25" customHeight="1" x14ac:dyDescent="0.2"/>
    <row r="6548" ht="26.25" customHeight="1" x14ac:dyDescent="0.2"/>
    <row r="6549" ht="26.25" customHeight="1" x14ac:dyDescent="0.2"/>
    <row r="6550" ht="26.25" customHeight="1" x14ac:dyDescent="0.2"/>
    <row r="6551" ht="26.25" customHeight="1" x14ac:dyDescent="0.2"/>
    <row r="6552" ht="26.25" customHeight="1" x14ac:dyDescent="0.2"/>
    <row r="6553" ht="26.25" customHeight="1" x14ac:dyDescent="0.2"/>
    <row r="6554" ht="26.25" customHeight="1" x14ac:dyDescent="0.2"/>
    <row r="6555" ht="26.25" customHeight="1" x14ac:dyDescent="0.2"/>
    <row r="6556" ht="26.25" customHeight="1" x14ac:dyDescent="0.2"/>
    <row r="6557" ht="26.25" customHeight="1" x14ac:dyDescent="0.2"/>
    <row r="6558" ht="26.25" customHeight="1" x14ac:dyDescent="0.2"/>
    <row r="6559" ht="26.25" customHeight="1" x14ac:dyDescent="0.2"/>
    <row r="6560" ht="26.25" customHeight="1" x14ac:dyDescent="0.2"/>
    <row r="6561" ht="26.25" customHeight="1" x14ac:dyDescent="0.2"/>
    <row r="6562" ht="26.25" customHeight="1" x14ac:dyDescent="0.2"/>
    <row r="6563" ht="26.25" customHeight="1" x14ac:dyDescent="0.2"/>
    <row r="6564" ht="26.25" customHeight="1" x14ac:dyDescent="0.2"/>
    <row r="6565" ht="26.25" customHeight="1" x14ac:dyDescent="0.2"/>
    <row r="6566" ht="26.25" customHeight="1" x14ac:dyDescent="0.2"/>
    <row r="6567" ht="26.25" customHeight="1" x14ac:dyDescent="0.2"/>
    <row r="6568" ht="26.25" customHeight="1" x14ac:dyDescent="0.2"/>
    <row r="6569" ht="26.25" customHeight="1" x14ac:dyDescent="0.2"/>
    <row r="6570" ht="26.25" customHeight="1" x14ac:dyDescent="0.2"/>
    <row r="6571" ht="26.25" customHeight="1" x14ac:dyDescent="0.2"/>
    <row r="6572" ht="26.25" customHeight="1" x14ac:dyDescent="0.2"/>
    <row r="6573" ht="26.25" customHeight="1" x14ac:dyDescent="0.2"/>
    <row r="6574" ht="26.25" customHeight="1" x14ac:dyDescent="0.2"/>
    <row r="6575" ht="26.25" customHeight="1" x14ac:dyDescent="0.2"/>
    <row r="6576" ht="26.25" customHeight="1" x14ac:dyDescent="0.2"/>
    <row r="6577" ht="26.25" customHeight="1" x14ac:dyDescent="0.2"/>
    <row r="6578" ht="26.25" customHeight="1" x14ac:dyDescent="0.2"/>
    <row r="6579" ht="26.25" customHeight="1" x14ac:dyDescent="0.2"/>
    <row r="6580" ht="26.25" customHeight="1" x14ac:dyDescent="0.2"/>
    <row r="6581" ht="26.25" customHeight="1" x14ac:dyDescent="0.2"/>
    <row r="6582" ht="26.25" customHeight="1" x14ac:dyDescent="0.2"/>
    <row r="6583" ht="26.25" customHeight="1" x14ac:dyDescent="0.2"/>
    <row r="6584" ht="26.25" customHeight="1" x14ac:dyDescent="0.2"/>
    <row r="6585" ht="26.25" customHeight="1" x14ac:dyDescent="0.2"/>
    <row r="6586" ht="26.25" customHeight="1" x14ac:dyDescent="0.2"/>
    <row r="6587" ht="26.25" customHeight="1" x14ac:dyDescent="0.2"/>
    <row r="6588" ht="26.25" customHeight="1" x14ac:dyDescent="0.2"/>
    <row r="6589" ht="26.25" customHeight="1" x14ac:dyDescent="0.2"/>
    <row r="6590" ht="26.25" customHeight="1" x14ac:dyDescent="0.2"/>
    <row r="6591" ht="26.25" customHeight="1" x14ac:dyDescent="0.2"/>
    <row r="6592" ht="26.25" customHeight="1" x14ac:dyDescent="0.2"/>
    <row r="6593" ht="26.25" customHeight="1" x14ac:dyDescent="0.2"/>
    <row r="6594" ht="26.25" customHeight="1" x14ac:dyDescent="0.2"/>
    <row r="6595" ht="26.25" customHeight="1" x14ac:dyDescent="0.2"/>
    <row r="6596" ht="26.25" customHeight="1" x14ac:dyDescent="0.2"/>
    <row r="6597" ht="26.25" customHeight="1" x14ac:dyDescent="0.2"/>
    <row r="6598" ht="26.25" customHeight="1" x14ac:dyDescent="0.2"/>
    <row r="6599" ht="26.25" customHeight="1" x14ac:dyDescent="0.2"/>
    <row r="6600" ht="26.25" customHeight="1" x14ac:dyDescent="0.2"/>
    <row r="6601" ht="26.25" customHeight="1" x14ac:dyDescent="0.2"/>
    <row r="6602" ht="26.25" customHeight="1" x14ac:dyDescent="0.2"/>
    <row r="6603" ht="26.25" customHeight="1" x14ac:dyDescent="0.2"/>
    <row r="6604" ht="26.25" customHeight="1" x14ac:dyDescent="0.2"/>
    <row r="6605" ht="26.25" customHeight="1" x14ac:dyDescent="0.2"/>
    <row r="6606" ht="26.25" customHeight="1" x14ac:dyDescent="0.2"/>
    <row r="6607" ht="26.25" customHeight="1" x14ac:dyDescent="0.2"/>
    <row r="6608" ht="26.25" customHeight="1" x14ac:dyDescent="0.2"/>
    <row r="6609" ht="26.25" customHeight="1" x14ac:dyDescent="0.2"/>
    <row r="6610" ht="26.25" customHeight="1" x14ac:dyDescent="0.2"/>
    <row r="6611" ht="26.25" customHeight="1" x14ac:dyDescent="0.2"/>
    <row r="6612" ht="26.25" customHeight="1" x14ac:dyDescent="0.2"/>
    <row r="6613" ht="26.25" customHeight="1" x14ac:dyDescent="0.2"/>
    <row r="6614" ht="26.25" customHeight="1" x14ac:dyDescent="0.2"/>
    <row r="6615" ht="26.25" customHeight="1" x14ac:dyDescent="0.2"/>
    <row r="6616" ht="26.25" customHeight="1" x14ac:dyDescent="0.2"/>
    <row r="6617" ht="26.25" customHeight="1" x14ac:dyDescent="0.2"/>
    <row r="6618" ht="26.25" customHeight="1" x14ac:dyDescent="0.2"/>
    <row r="6619" ht="26.25" customHeight="1" x14ac:dyDescent="0.2"/>
    <row r="6620" ht="26.25" customHeight="1" x14ac:dyDescent="0.2"/>
    <row r="6621" ht="26.25" customHeight="1" x14ac:dyDescent="0.2"/>
    <row r="6622" ht="26.25" customHeight="1" x14ac:dyDescent="0.2"/>
    <row r="6623" ht="26.25" customHeight="1" x14ac:dyDescent="0.2"/>
    <row r="6624" ht="26.25" customHeight="1" x14ac:dyDescent="0.2"/>
    <row r="6625" ht="26.25" customHeight="1" x14ac:dyDescent="0.2"/>
    <row r="6626" ht="26.25" customHeight="1" x14ac:dyDescent="0.2"/>
    <row r="6627" ht="26.25" customHeight="1" x14ac:dyDescent="0.2"/>
    <row r="6628" ht="26.25" customHeight="1" x14ac:dyDescent="0.2"/>
    <row r="6629" ht="26.25" customHeight="1" x14ac:dyDescent="0.2"/>
    <row r="6630" ht="26.25" customHeight="1" x14ac:dyDescent="0.2"/>
    <row r="6631" ht="26.25" customHeight="1" x14ac:dyDescent="0.2"/>
    <row r="6632" ht="26.25" customHeight="1" x14ac:dyDescent="0.2"/>
    <row r="6633" ht="26.25" customHeight="1" x14ac:dyDescent="0.2"/>
    <row r="6634" ht="26.25" customHeight="1" x14ac:dyDescent="0.2"/>
    <row r="6635" ht="26.25" customHeight="1" x14ac:dyDescent="0.2"/>
    <row r="6636" ht="26.25" customHeight="1" x14ac:dyDescent="0.2"/>
    <row r="6637" ht="26.25" customHeight="1" x14ac:dyDescent="0.2"/>
    <row r="6638" ht="26.25" customHeight="1" x14ac:dyDescent="0.2"/>
    <row r="6639" ht="26.25" customHeight="1" x14ac:dyDescent="0.2"/>
    <row r="6640" ht="26.25" customHeight="1" x14ac:dyDescent="0.2"/>
    <row r="6641" ht="26.25" customHeight="1" x14ac:dyDescent="0.2"/>
    <row r="6642" ht="26.25" customHeight="1" x14ac:dyDescent="0.2"/>
    <row r="6643" ht="26.25" customHeight="1" x14ac:dyDescent="0.2"/>
    <row r="6644" ht="26.25" customHeight="1" x14ac:dyDescent="0.2"/>
    <row r="6645" ht="26.25" customHeight="1" x14ac:dyDescent="0.2"/>
    <row r="6646" ht="26.25" customHeight="1" x14ac:dyDescent="0.2"/>
    <row r="6647" ht="26.25" customHeight="1" x14ac:dyDescent="0.2"/>
    <row r="6648" ht="26.25" customHeight="1" x14ac:dyDescent="0.2"/>
    <row r="6649" ht="26.25" customHeight="1" x14ac:dyDescent="0.2"/>
    <row r="6650" ht="26.25" customHeight="1" x14ac:dyDescent="0.2"/>
    <row r="6651" ht="26.25" customHeight="1" x14ac:dyDescent="0.2"/>
    <row r="6652" ht="26.25" customHeight="1" x14ac:dyDescent="0.2"/>
    <row r="6653" ht="26.25" customHeight="1" x14ac:dyDescent="0.2"/>
    <row r="6654" ht="26.25" customHeight="1" x14ac:dyDescent="0.2"/>
    <row r="6655" ht="26.25" customHeight="1" x14ac:dyDescent="0.2"/>
    <row r="6656" ht="26.25" customHeight="1" x14ac:dyDescent="0.2"/>
    <row r="6657" ht="26.25" customHeight="1" x14ac:dyDescent="0.2"/>
    <row r="6658" ht="26.25" customHeight="1" x14ac:dyDescent="0.2"/>
    <row r="6659" ht="26.25" customHeight="1" x14ac:dyDescent="0.2"/>
    <row r="6660" ht="26.25" customHeight="1" x14ac:dyDescent="0.2"/>
    <row r="6661" ht="26.25" customHeight="1" x14ac:dyDescent="0.2"/>
    <row r="6662" ht="26.25" customHeight="1" x14ac:dyDescent="0.2"/>
    <row r="6663" ht="26.25" customHeight="1" x14ac:dyDescent="0.2"/>
    <row r="6664" ht="26.25" customHeight="1" x14ac:dyDescent="0.2"/>
    <row r="6665" ht="26.25" customHeight="1" x14ac:dyDescent="0.2"/>
    <row r="6666" ht="26.25" customHeight="1" x14ac:dyDescent="0.2"/>
    <row r="6667" ht="26.25" customHeight="1" x14ac:dyDescent="0.2"/>
    <row r="6668" ht="26.25" customHeight="1" x14ac:dyDescent="0.2"/>
    <row r="6669" ht="26.25" customHeight="1" x14ac:dyDescent="0.2"/>
    <row r="6670" ht="26.25" customHeight="1" x14ac:dyDescent="0.2"/>
    <row r="6671" ht="26.25" customHeight="1" x14ac:dyDescent="0.2"/>
    <row r="6672" ht="26.25" customHeight="1" x14ac:dyDescent="0.2"/>
    <row r="6673" ht="26.25" customHeight="1" x14ac:dyDescent="0.2"/>
    <row r="6674" ht="26.25" customHeight="1" x14ac:dyDescent="0.2"/>
    <row r="6675" ht="26.25" customHeight="1" x14ac:dyDescent="0.2"/>
    <row r="6676" ht="26.25" customHeight="1" x14ac:dyDescent="0.2"/>
    <row r="6677" ht="26.25" customHeight="1" x14ac:dyDescent="0.2"/>
    <row r="6678" ht="26.25" customHeight="1" x14ac:dyDescent="0.2"/>
    <row r="6679" ht="26.25" customHeight="1" x14ac:dyDescent="0.2"/>
    <row r="6680" ht="26.25" customHeight="1" x14ac:dyDescent="0.2"/>
    <row r="6681" ht="26.25" customHeight="1" x14ac:dyDescent="0.2"/>
    <row r="6682" ht="26.25" customHeight="1" x14ac:dyDescent="0.2"/>
    <row r="6683" ht="26.25" customHeight="1" x14ac:dyDescent="0.2"/>
    <row r="6684" ht="26.25" customHeight="1" x14ac:dyDescent="0.2"/>
    <row r="6685" ht="26.25" customHeight="1" x14ac:dyDescent="0.2"/>
    <row r="6686" ht="26.25" customHeight="1" x14ac:dyDescent="0.2"/>
    <row r="6687" ht="26.25" customHeight="1" x14ac:dyDescent="0.2"/>
    <row r="6688" ht="26.25" customHeight="1" x14ac:dyDescent="0.2"/>
    <row r="6689" ht="26.25" customHeight="1" x14ac:dyDescent="0.2"/>
    <row r="6690" ht="26.25" customHeight="1" x14ac:dyDescent="0.2"/>
    <row r="6691" ht="26.25" customHeight="1" x14ac:dyDescent="0.2"/>
    <row r="6692" ht="26.25" customHeight="1" x14ac:dyDescent="0.2"/>
    <row r="6693" ht="26.25" customHeight="1" x14ac:dyDescent="0.2"/>
    <row r="6694" ht="26.25" customHeight="1" x14ac:dyDescent="0.2"/>
    <row r="6695" ht="26.25" customHeight="1" x14ac:dyDescent="0.2"/>
    <row r="6696" ht="26.25" customHeight="1" x14ac:dyDescent="0.2"/>
    <row r="6697" ht="26.25" customHeight="1" x14ac:dyDescent="0.2"/>
    <row r="6698" ht="26.25" customHeight="1" x14ac:dyDescent="0.2"/>
    <row r="6699" ht="26.25" customHeight="1" x14ac:dyDescent="0.2"/>
    <row r="6700" ht="26.25" customHeight="1" x14ac:dyDescent="0.2"/>
    <row r="6701" ht="26.25" customHeight="1" x14ac:dyDescent="0.2"/>
    <row r="6702" ht="26.25" customHeight="1" x14ac:dyDescent="0.2"/>
    <row r="6703" ht="26.25" customHeight="1" x14ac:dyDescent="0.2"/>
    <row r="6704" ht="26.25" customHeight="1" x14ac:dyDescent="0.2"/>
    <row r="6705" ht="26.25" customHeight="1" x14ac:dyDescent="0.2"/>
    <row r="6706" ht="26.25" customHeight="1" x14ac:dyDescent="0.2"/>
    <row r="6707" ht="26.25" customHeight="1" x14ac:dyDescent="0.2"/>
    <row r="6708" ht="26.25" customHeight="1" x14ac:dyDescent="0.2"/>
    <row r="6709" ht="26.25" customHeight="1" x14ac:dyDescent="0.2"/>
    <row r="6710" ht="26.25" customHeight="1" x14ac:dyDescent="0.2"/>
    <row r="6711" ht="26.25" customHeight="1" x14ac:dyDescent="0.2"/>
    <row r="6712" ht="26.25" customHeight="1" x14ac:dyDescent="0.2"/>
    <row r="6713" ht="26.25" customHeight="1" x14ac:dyDescent="0.2"/>
    <row r="6714" ht="26.25" customHeight="1" x14ac:dyDescent="0.2"/>
    <row r="6715" ht="26.25" customHeight="1" x14ac:dyDescent="0.2"/>
    <row r="6716" ht="26.25" customHeight="1" x14ac:dyDescent="0.2"/>
    <row r="6717" ht="26.25" customHeight="1" x14ac:dyDescent="0.2"/>
    <row r="6718" ht="26.25" customHeight="1" x14ac:dyDescent="0.2"/>
    <row r="6719" ht="26.25" customHeight="1" x14ac:dyDescent="0.2"/>
    <row r="6720" ht="26.25" customHeight="1" x14ac:dyDescent="0.2"/>
    <row r="6721" ht="26.25" customHeight="1" x14ac:dyDescent="0.2"/>
    <row r="6722" ht="26.25" customHeight="1" x14ac:dyDescent="0.2"/>
    <row r="6723" ht="26.25" customHeight="1" x14ac:dyDescent="0.2"/>
    <row r="6724" ht="26.25" customHeight="1" x14ac:dyDescent="0.2"/>
    <row r="6725" ht="26.25" customHeight="1" x14ac:dyDescent="0.2"/>
    <row r="6726" ht="26.25" customHeight="1" x14ac:dyDescent="0.2"/>
    <row r="6727" ht="26.25" customHeight="1" x14ac:dyDescent="0.2"/>
    <row r="6728" ht="26.25" customHeight="1" x14ac:dyDescent="0.2"/>
    <row r="6729" ht="26.25" customHeight="1" x14ac:dyDescent="0.2"/>
    <row r="6730" ht="26.25" customHeight="1" x14ac:dyDescent="0.2"/>
    <row r="6731" ht="26.25" customHeight="1" x14ac:dyDescent="0.2"/>
    <row r="6732" ht="26.25" customHeight="1" x14ac:dyDescent="0.2"/>
    <row r="6733" ht="26.25" customHeight="1" x14ac:dyDescent="0.2"/>
    <row r="6734" ht="26.25" customHeight="1" x14ac:dyDescent="0.2"/>
    <row r="6735" ht="26.25" customHeight="1" x14ac:dyDescent="0.2"/>
    <row r="6736" ht="26.25" customHeight="1" x14ac:dyDescent="0.2"/>
    <row r="6737" ht="26.25" customHeight="1" x14ac:dyDescent="0.2"/>
    <row r="6738" ht="26.25" customHeight="1" x14ac:dyDescent="0.2"/>
    <row r="6739" ht="26.25" customHeight="1" x14ac:dyDescent="0.2"/>
    <row r="6740" ht="26.25" customHeight="1" x14ac:dyDescent="0.2"/>
    <row r="6741" ht="26.25" customHeight="1" x14ac:dyDescent="0.2"/>
    <row r="6742" ht="26.25" customHeight="1" x14ac:dyDescent="0.2"/>
    <row r="6743" ht="26.25" customHeight="1" x14ac:dyDescent="0.2"/>
    <row r="6744" ht="26.25" customHeight="1" x14ac:dyDescent="0.2"/>
    <row r="6745" ht="26.25" customHeight="1" x14ac:dyDescent="0.2"/>
    <row r="6746" ht="26.25" customHeight="1" x14ac:dyDescent="0.2"/>
    <row r="6747" ht="26.25" customHeight="1" x14ac:dyDescent="0.2"/>
    <row r="6748" ht="26.25" customHeight="1" x14ac:dyDescent="0.2"/>
    <row r="6749" ht="26.25" customHeight="1" x14ac:dyDescent="0.2"/>
    <row r="6750" ht="26.25" customHeight="1" x14ac:dyDescent="0.2"/>
    <row r="6751" ht="26.25" customHeight="1" x14ac:dyDescent="0.2"/>
    <row r="6752" ht="26.25" customHeight="1" x14ac:dyDescent="0.2"/>
    <row r="6753" ht="26.25" customHeight="1" x14ac:dyDescent="0.2"/>
    <row r="6754" ht="26.25" customHeight="1" x14ac:dyDescent="0.2"/>
    <row r="6755" ht="26.25" customHeight="1" x14ac:dyDescent="0.2"/>
    <row r="6756" ht="26.25" customHeight="1" x14ac:dyDescent="0.2"/>
    <row r="6757" ht="26.25" customHeight="1" x14ac:dyDescent="0.2"/>
    <row r="6758" ht="26.25" customHeight="1" x14ac:dyDescent="0.2"/>
    <row r="6759" ht="26.25" customHeight="1" x14ac:dyDescent="0.2"/>
    <row r="6760" ht="26.25" customHeight="1" x14ac:dyDescent="0.2"/>
    <row r="6761" ht="26.25" customHeight="1" x14ac:dyDescent="0.2"/>
    <row r="6762" ht="26.25" customHeight="1" x14ac:dyDescent="0.2"/>
    <row r="6763" ht="26.25" customHeight="1" x14ac:dyDescent="0.2"/>
    <row r="6764" ht="26.25" customHeight="1" x14ac:dyDescent="0.2"/>
    <row r="6765" ht="26.25" customHeight="1" x14ac:dyDescent="0.2"/>
    <row r="6766" ht="26.25" customHeight="1" x14ac:dyDescent="0.2"/>
    <row r="6767" ht="26.25" customHeight="1" x14ac:dyDescent="0.2"/>
    <row r="6768" ht="26.25" customHeight="1" x14ac:dyDescent="0.2"/>
    <row r="6769" ht="26.25" customHeight="1" x14ac:dyDescent="0.2"/>
    <row r="6770" ht="26.25" customHeight="1" x14ac:dyDescent="0.2"/>
    <row r="6771" ht="26.25" customHeight="1" x14ac:dyDescent="0.2"/>
    <row r="6772" ht="26.25" customHeight="1" x14ac:dyDescent="0.2"/>
    <row r="6773" ht="26.25" customHeight="1" x14ac:dyDescent="0.2"/>
    <row r="6774" ht="26.25" customHeight="1" x14ac:dyDescent="0.2"/>
    <row r="6775" ht="26.25" customHeight="1" x14ac:dyDescent="0.2"/>
    <row r="6776" ht="26.25" customHeight="1" x14ac:dyDescent="0.2"/>
    <row r="6777" ht="26.25" customHeight="1" x14ac:dyDescent="0.2"/>
    <row r="6778" ht="26.25" customHeight="1" x14ac:dyDescent="0.2"/>
    <row r="6779" ht="26.25" customHeight="1" x14ac:dyDescent="0.2"/>
    <row r="6780" ht="26.25" customHeight="1" x14ac:dyDescent="0.2"/>
    <row r="6781" ht="26.25" customHeight="1" x14ac:dyDescent="0.2"/>
    <row r="6782" ht="26.25" customHeight="1" x14ac:dyDescent="0.2"/>
    <row r="6783" ht="26.25" customHeight="1" x14ac:dyDescent="0.2"/>
    <row r="6784" ht="26.25" customHeight="1" x14ac:dyDescent="0.2"/>
    <row r="6785" ht="26.25" customHeight="1" x14ac:dyDescent="0.2"/>
    <row r="6786" ht="26.25" customHeight="1" x14ac:dyDescent="0.2"/>
    <row r="6787" ht="26.25" customHeight="1" x14ac:dyDescent="0.2"/>
    <row r="6788" ht="26.25" customHeight="1" x14ac:dyDescent="0.2"/>
    <row r="6789" ht="26.25" customHeight="1" x14ac:dyDescent="0.2"/>
    <row r="6790" ht="26.25" customHeight="1" x14ac:dyDescent="0.2"/>
    <row r="6791" ht="26.25" customHeight="1" x14ac:dyDescent="0.2"/>
    <row r="6792" ht="26.25" customHeight="1" x14ac:dyDescent="0.2"/>
    <row r="6793" ht="26.25" customHeight="1" x14ac:dyDescent="0.2"/>
    <row r="6794" ht="26.25" customHeight="1" x14ac:dyDescent="0.2"/>
    <row r="6795" ht="26.25" customHeight="1" x14ac:dyDescent="0.2"/>
    <row r="6796" ht="26.25" customHeight="1" x14ac:dyDescent="0.2"/>
    <row r="6797" ht="26.25" customHeight="1" x14ac:dyDescent="0.2"/>
    <row r="6798" ht="26.25" customHeight="1" x14ac:dyDescent="0.2"/>
    <row r="6799" ht="26.25" customHeight="1" x14ac:dyDescent="0.2"/>
    <row r="6800" ht="26.25" customHeight="1" x14ac:dyDescent="0.2"/>
    <row r="6801" ht="26.25" customHeight="1" x14ac:dyDescent="0.2"/>
    <row r="6802" ht="26.25" customHeight="1" x14ac:dyDescent="0.2"/>
    <row r="6803" ht="26.25" customHeight="1" x14ac:dyDescent="0.2"/>
    <row r="6804" ht="26.25" customHeight="1" x14ac:dyDescent="0.2"/>
    <row r="6805" ht="26.25" customHeight="1" x14ac:dyDescent="0.2"/>
    <row r="6806" ht="26.25" customHeight="1" x14ac:dyDescent="0.2"/>
    <row r="6807" ht="26.25" customHeight="1" x14ac:dyDescent="0.2"/>
    <row r="6808" ht="26.25" customHeight="1" x14ac:dyDescent="0.2"/>
    <row r="6809" ht="26.25" customHeight="1" x14ac:dyDescent="0.2"/>
    <row r="6810" ht="26.25" customHeight="1" x14ac:dyDescent="0.2"/>
    <row r="6811" ht="26.25" customHeight="1" x14ac:dyDescent="0.2"/>
    <row r="6812" ht="26.25" customHeight="1" x14ac:dyDescent="0.2"/>
    <row r="6813" ht="26.25" customHeight="1" x14ac:dyDescent="0.2"/>
    <row r="6814" ht="26.25" customHeight="1" x14ac:dyDescent="0.2"/>
    <row r="6815" ht="26.25" customHeight="1" x14ac:dyDescent="0.2"/>
    <row r="6816" ht="26.25" customHeight="1" x14ac:dyDescent="0.2"/>
    <row r="6817" ht="26.25" customHeight="1" x14ac:dyDescent="0.2"/>
    <row r="6818" ht="26.25" customHeight="1" x14ac:dyDescent="0.2"/>
    <row r="6819" ht="26.25" customHeight="1" x14ac:dyDescent="0.2"/>
    <row r="6820" ht="26.25" customHeight="1" x14ac:dyDescent="0.2"/>
    <row r="6821" ht="26.25" customHeight="1" x14ac:dyDescent="0.2"/>
    <row r="6822" ht="26.25" customHeight="1" x14ac:dyDescent="0.2"/>
    <row r="6823" ht="26.25" customHeight="1" x14ac:dyDescent="0.2"/>
    <row r="6824" ht="26.25" customHeight="1" x14ac:dyDescent="0.2"/>
    <row r="6825" ht="26.25" customHeight="1" x14ac:dyDescent="0.2"/>
    <row r="6826" ht="26.25" customHeight="1" x14ac:dyDescent="0.2"/>
    <row r="6827" ht="26.25" customHeight="1" x14ac:dyDescent="0.2"/>
    <row r="6828" ht="26.25" customHeight="1" x14ac:dyDescent="0.2"/>
    <row r="6829" ht="26.25" customHeight="1" x14ac:dyDescent="0.2"/>
    <row r="6830" ht="26.25" customHeight="1" x14ac:dyDescent="0.2"/>
    <row r="6831" ht="26.25" customHeight="1" x14ac:dyDescent="0.2"/>
    <row r="6832" ht="26.25" customHeight="1" x14ac:dyDescent="0.2"/>
    <row r="6833" ht="26.25" customHeight="1" x14ac:dyDescent="0.2"/>
    <row r="6834" ht="26.25" customHeight="1" x14ac:dyDescent="0.2"/>
    <row r="6835" ht="26.25" customHeight="1" x14ac:dyDescent="0.2"/>
    <row r="6836" ht="26.25" customHeight="1" x14ac:dyDescent="0.2"/>
    <row r="6837" ht="26.25" customHeight="1" x14ac:dyDescent="0.2"/>
    <row r="6838" ht="26.25" customHeight="1" x14ac:dyDescent="0.2"/>
    <row r="6839" ht="26.25" customHeight="1" x14ac:dyDescent="0.2"/>
    <row r="6840" ht="26.25" customHeight="1" x14ac:dyDescent="0.2"/>
    <row r="6841" ht="26.25" customHeight="1" x14ac:dyDescent="0.2"/>
    <row r="6842" ht="26.25" customHeight="1" x14ac:dyDescent="0.2"/>
    <row r="6843" ht="26.25" customHeight="1" x14ac:dyDescent="0.2"/>
    <row r="6844" ht="26.25" customHeight="1" x14ac:dyDescent="0.2"/>
    <row r="6845" ht="26.25" customHeight="1" x14ac:dyDescent="0.2"/>
    <row r="6846" ht="26.25" customHeight="1" x14ac:dyDescent="0.2"/>
    <row r="6847" ht="26.25" customHeight="1" x14ac:dyDescent="0.2"/>
    <row r="6848" ht="26.25" customHeight="1" x14ac:dyDescent="0.2"/>
    <row r="6849" ht="26.25" customHeight="1" x14ac:dyDescent="0.2"/>
    <row r="6850" ht="26.25" customHeight="1" x14ac:dyDescent="0.2"/>
    <row r="6851" ht="26.25" customHeight="1" x14ac:dyDescent="0.2"/>
    <row r="6852" ht="26.25" customHeight="1" x14ac:dyDescent="0.2"/>
    <row r="6853" ht="26.25" customHeight="1" x14ac:dyDescent="0.2"/>
    <row r="6854" ht="26.25" customHeight="1" x14ac:dyDescent="0.2"/>
    <row r="6855" ht="26.25" customHeight="1" x14ac:dyDescent="0.2"/>
    <row r="6856" ht="26.25" customHeight="1" x14ac:dyDescent="0.2"/>
    <row r="6857" ht="26.25" customHeight="1" x14ac:dyDescent="0.2"/>
    <row r="6858" ht="26.25" customHeight="1" x14ac:dyDescent="0.2"/>
    <row r="6859" ht="26.25" customHeight="1" x14ac:dyDescent="0.2"/>
    <row r="6860" ht="26.25" customHeight="1" x14ac:dyDescent="0.2"/>
    <row r="6861" ht="26.25" customHeight="1" x14ac:dyDescent="0.2"/>
    <row r="6862" ht="26.25" customHeight="1" x14ac:dyDescent="0.2"/>
    <row r="6863" ht="26.25" customHeight="1" x14ac:dyDescent="0.2"/>
    <row r="6864" ht="26.25" customHeight="1" x14ac:dyDescent="0.2"/>
    <row r="6865" ht="26.25" customHeight="1" x14ac:dyDescent="0.2"/>
    <row r="6866" ht="26.25" customHeight="1" x14ac:dyDescent="0.2"/>
    <row r="6867" ht="26.25" customHeight="1" x14ac:dyDescent="0.2"/>
    <row r="6868" ht="26.25" customHeight="1" x14ac:dyDescent="0.2"/>
    <row r="6869" ht="26.25" customHeight="1" x14ac:dyDescent="0.2"/>
    <row r="6870" ht="26.25" customHeight="1" x14ac:dyDescent="0.2"/>
    <row r="6871" ht="26.25" customHeight="1" x14ac:dyDescent="0.2"/>
    <row r="6872" ht="26.25" customHeight="1" x14ac:dyDescent="0.2"/>
    <row r="6873" ht="26.25" customHeight="1" x14ac:dyDescent="0.2"/>
    <row r="6874" ht="26.25" customHeight="1" x14ac:dyDescent="0.2"/>
    <row r="6875" ht="26.25" customHeight="1" x14ac:dyDescent="0.2"/>
    <row r="6876" ht="26.25" customHeight="1" x14ac:dyDescent="0.2"/>
    <row r="6877" ht="26.25" customHeight="1" x14ac:dyDescent="0.2"/>
    <row r="6878" ht="26.25" customHeight="1" x14ac:dyDescent="0.2"/>
    <row r="6879" ht="26.25" customHeight="1" x14ac:dyDescent="0.2"/>
    <row r="6880" ht="26.25" customHeight="1" x14ac:dyDescent="0.2"/>
    <row r="6881" ht="26.25" customHeight="1" x14ac:dyDescent="0.2"/>
    <row r="6882" ht="26.25" customHeight="1" x14ac:dyDescent="0.2"/>
    <row r="6883" ht="26.25" customHeight="1" x14ac:dyDescent="0.2"/>
    <row r="6884" ht="26.25" customHeight="1" x14ac:dyDescent="0.2"/>
    <row r="6885" ht="26.25" customHeight="1" x14ac:dyDescent="0.2"/>
    <row r="6886" ht="26.25" customHeight="1" x14ac:dyDescent="0.2"/>
    <row r="6887" ht="26.25" customHeight="1" x14ac:dyDescent="0.2"/>
    <row r="6888" ht="26.25" customHeight="1" x14ac:dyDescent="0.2"/>
    <row r="6889" ht="26.25" customHeight="1" x14ac:dyDescent="0.2"/>
    <row r="6890" ht="26.25" customHeight="1" x14ac:dyDescent="0.2"/>
    <row r="6891" ht="26.25" customHeight="1" x14ac:dyDescent="0.2"/>
    <row r="6892" ht="26.25" customHeight="1" x14ac:dyDescent="0.2"/>
    <row r="6893" ht="26.25" customHeight="1" x14ac:dyDescent="0.2"/>
    <row r="6894" ht="26.25" customHeight="1" x14ac:dyDescent="0.2"/>
    <row r="6895" ht="26.25" customHeight="1" x14ac:dyDescent="0.2"/>
    <row r="6896" ht="26.25" customHeight="1" x14ac:dyDescent="0.2"/>
    <row r="6897" ht="26.25" customHeight="1" x14ac:dyDescent="0.2"/>
    <row r="6898" ht="26.25" customHeight="1" x14ac:dyDescent="0.2"/>
    <row r="6899" ht="26.25" customHeight="1" x14ac:dyDescent="0.2"/>
    <row r="6900" ht="26.25" customHeight="1" x14ac:dyDescent="0.2"/>
    <row r="6901" ht="26.25" customHeight="1" x14ac:dyDescent="0.2"/>
    <row r="6902" ht="26.25" customHeight="1" x14ac:dyDescent="0.2"/>
    <row r="6903" ht="26.25" customHeight="1" x14ac:dyDescent="0.2"/>
    <row r="6904" ht="26.25" customHeight="1" x14ac:dyDescent="0.2"/>
    <row r="6905" ht="26.25" customHeight="1" x14ac:dyDescent="0.2"/>
    <row r="6906" ht="26.25" customHeight="1" x14ac:dyDescent="0.2"/>
    <row r="6907" ht="26.25" customHeight="1" x14ac:dyDescent="0.2"/>
    <row r="6908" ht="26.25" customHeight="1" x14ac:dyDescent="0.2"/>
    <row r="6909" ht="26.25" customHeight="1" x14ac:dyDescent="0.2"/>
    <row r="6910" ht="26.25" customHeight="1" x14ac:dyDescent="0.2"/>
    <row r="6911" ht="26.25" customHeight="1" x14ac:dyDescent="0.2"/>
    <row r="6912" ht="26.25" customHeight="1" x14ac:dyDescent="0.2"/>
    <row r="6913" ht="26.25" customHeight="1" x14ac:dyDescent="0.2"/>
    <row r="6914" ht="26.25" customHeight="1" x14ac:dyDescent="0.2"/>
    <row r="6915" ht="26.25" customHeight="1" x14ac:dyDescent="0.2"/>
    <row r="6916" ht="26.25" customHeight="1" x14ac:dyDescent="0.2"/>
    <row r="6917" ht="26.25" customHeight="1" x14ac:dyDescent="0.2"/>
    <row r="6918" ht="26.25" customHeight="1" x14ac:dyDescent="0.2"/>
    <row r="6919" ht="26.25" customHeight="1" x14ac:dyDescent="0.2"/>
    <row r="6920" ht="26.25" customHeight="1" x14ac:dyDescent="0.2"/>
    <row r="6921" ht="26.25" customHeight="1" x14ac:dyDescent="0.2"/>
    <row r="6922" ht="26.25" customHeight="1" x14ac:dyDescent="0.2"/>
    <row r="6923" ht="26.25" customHeight="1" x14ac:dyDescent="0.2"/>
    <row r="6924" ht="26.25" customHeight="1" x14ac:dyDescent="0.2"/>
    <row r="6925" ht="26.25" customHeight="1" x14ac:dyDescent="0.2"/>
    <row r="6926" ht="26.25" customHeight="1" x14ac:dyDescent="0.2"/>
    <row r="6927" ht="26.25" customHeight="1" x14ac:dyDescent="0.2"/>
    <row r="6928" ht="26.25" customHeight="1" x14ac:dyDescent="0.2"/>
    <row r="6929" ht="26.25" customHeight="1" x14ac:dyDescent="0.2"/>
    <row r="6930" ht="26.25" customHeight="1" x14ac:dyDescent="0.2"/>
    <row r="6931" ht="26.25" customHeight="1" x14ac:dyDescent="0.2"/>
    <row r="6932" ht="26.25" customHeight="1" x14ac:dyDescent="0.2"/>
    <row r="6933" ht="26.25" customHeight="1" x14ac:dyDescent="0.2"/>
    <row r="6934" ht="26.25" customHeight="1" x14ac:dyDescent="0.2"/>
    <row r="6935" ht="26.25" customHeight="1" x14ac:dyDescent="0.2"/>
    <row r="6936" ht="26.25" customHeight="1" x14ac:dyDescent="0.2"/>
    <row r="6937" ht="26.25" customHeight="1" x14ac:dyDescent="0.2"/>
    <row r="6938" ht="26.25" customHeight="1" x14ac:dyDescent="0.2"/>
    <row r="6939" ht="26.25" customHeight="1" x14ac:dyDescent="0.2"/>
    <row r="6940" ht="26.25" customHeight="1" x14ac:dyDescent="0.2"/>
    <row r="6941" ht="26.25" customHeight="1" x14ac:dyDescent="0.2"/>
    <row r="6942" ht="26.25" customHeight="1" x14ac:dyDescent="0.2"/>
    <row r="6943" ht="26.25" customHeight="1" x14ac:dyDescent="0.2"/>
    <row r="6944" ht="26.25" customHeight="1" x14ac:dyDescent="0.2"/>
    <row r="6945" ht="26.25" customHeight="1" x14ac:dyDescent="0.2"/>
    <row r="6946" ht="26.25" customHeight="1" x14ac:dyDescent="0.2"/>
    <row r="6947" ht="26.25" customHeight="1" x14ac:dyDescent="0.2"/>
    <row r="6948" ht="26.25" customHeight="1" x14ac:dyDescent="0.2"/>
    <row r="6949" ht="26.25" customHeight="1" x14ac:dyDescent="0.2"/>
    <row r="6950" ht="26.25" customHeight="1" x14ac:dyDescent="0.2"/>
    <row r="6951" ht="26.25" customHeight="1" x14ac:dyDescent="0.2"/>
    <row r="6952" ht="26.25" customHeight="1" x14ac:dyDescent="0.2"/>
    <row r="6953" ht="26.25" customHeight="1" x14ac:dyDescent="0.2"/>
    <row r="6954" ht="26.25" customHeight="1" x14ac:dyDescent="0.2"/>
    <row r="6955" ht="26.25" customHeight="1" x14ac:dyDescent="0.2"/>
    <row r="6956" ht="26.25" customHeight="1" x14ac:dyDescent="0.2"/>
    <row r="6957" ht="26.25" customHeight="1" x14ac:dyDescent="0.2"/>
    <row r="6958" ht="26.25" customHeight="1" x14ac:dyDescent="0.2"/>
    <row r="6959" ht="26.25" customHeight="1" x14ac:dyDescent="0.2"/>
    <row r="6960" ht="26.25" customHeight="1" x14ac:dyDescent="0.2"/>
    <row r="6961" ht="26.25" customHeight="1" x14ac:dyDescent="0.2"/>
    <row r="6962" ht="26.25" customHeight="1" x14ac:dyDescent="0.2"/>
    <row r="6963" ht="26.25" customHeight="1" x14ac:dyDescent="0.2"/>
    <row r="6964" ht="26.25" customHeight="1" x14ac:dyDescent="0.2"/>
    <row r="6965" ht="26.25" customHeight="1" x14ac:dyDescent="0.2"/>
    <row r="6966" ht="26.25" customHeight="1" x14ac:dyDescent="0.2"/>
    <row r="6967" ht="26.25" customHeight="1" x14ac:dyDescent="0.2"/>
    <row r="6968" ht="26.25" customHeight="1" x14ac:dyDescent="0.2"/>
    <row r="6969" ht="26.25" customHeight="1" x14ac:dyDescent="0.2"/>
    <row r="6970" ht="26.25" customHeight="1" x14ac:dyDescent="0.2"/>
    <row r="6971" ht="26.25" customHeight="1" x14ac:dyDescent="0.2"/>
    <row r="6972" ht="26.25" customHeight="1" x14ac:dyDescent="0.2"/>
    <row r="6973" ht="26.25" customHeight="1" x14ac:dyDescent="0.2"/>
    <row r="6974" ht="26.25" customHeight="1" x14ac:dyDescent="0.2"/>
    <row r="6975" ht="26.25" customHeight="1" x14ac:dyDescent="0.2"/>
    <row r="6976" ht="26.25" customHeight="1" x14ac:dyDescent="0.2"/>
    <row r="6977" ht="26.25" customHeight="1" x14ac:dyDescent="0.2"/>
    <row r="6978" ht="26.25" customHeight="1" x14ac:dyDescent="0.2"/>
    <row r="6979" ht="26.25" customHeight="1" x14ac:dyDescent="0.2"/>
    <row r="6980" ht="26.25" customHeight="1" x14ac:dyDescent="0.2"/>
    <row r="6981" ht="26.25" customHeight="1" x14ac:dyDescent="0.2"/>
    <row r="6982" ht="26.25" customHeight="1" x14ac:dyDescent="0.2"/>
    <row r="6983" ht="26.25" customHeight="1" x14ac:dyDescent="0.2"/>
    <row r="6984" ht="26.25" customHeight="1" x14ac:dyDescent="0.2"/>
    <row r="6985" ht="26.25" customHeight="1" x14ac:dyDescent="0.2"/>
    <row r="6986" ht="26.25" customHeight="1" x14ac:dyDescent="0.2"/>
    <row r="6987" ht="26.25" customHeight="1" x14ac:dyDescent="0.2"/>
    <row r="6988" ht="26.25" customHeight="1" x14ac:dyDescent="0.2"/>
    <row r="6989" ht="26.25" customHeight="1" x14ac:dyDescent="0.2"/>
    <row r="6990" ht="26.25" customHeight="1" x14ac:dyDescent="0.2"/>
    <row r="6991" ht="26.25" customHeight="1" x14ac:dyDescent="0.2"/>
    <row r="6992" ht="26.25" customHeight="1" x14ac:dyDescent="0.2"/>
    <row r="6993" ht="26.25" customHeight="1" x14ac:dyDescent="0.2"/>
    <row r="6994" ht="26.25" customHeight="1" x14ac:dyDescent="0.2"/>
    <row r="6995" ht="26.25" customHeight="1" x14ac:dyDescent="0.2"/>
    <row r="6996" ht="26.25" customHeight="1" x14ac:dyDescent="0.2"/>
    <row r="6997" ht="26.25" customHeight="1" x14ac:dyDescent="0.2"/>
    <row r="6998" ht="26.25" customHeight="1" x14ac:dyDescent="0.2"/>
    <row r="6999" ht="26.25" customHeight="1" x14ac:dyDescent="0.2"/>
    <row r="7000" ht="26.25" customHeight="1" x14ac:dyDescent="0.2"/>
    <row r="7001" ht="26.25" customHeight="1" x14ac:dyDescent="0.2"/>
    <row r="7002" ht="26.25" customHeight="1" x14ac:dyDescent="0.2"/>
    <row r="7003" ht="26.25" customHeight="1" x14ac:dyDescent="0.2"/>
    <row r="7004" ht="26.25" customHeight="1" x14ac:dyDescent="0.2"/>
    <row r="7005" ht="26.25" customHeight="1" x14ac:dyDescent="0.2"/>
    <row r="7006" ht="26.25" customHeight="1" x14ac:dyDescent="0.2"/>
    <row r="7007" ht="26.25" customHeight="1" x14ac:dyDescent="0.2"/>
    <row r="7008" ht="26.25" customHeight="1" x14ac:dyDescent="0.2"/>
    <row r="7009" ht="26.25" customHeight="1" x14ac:dyDescent="0.2"/>
    <row r="7010" ht="26.25" customHeight="1" x14ac:dyDescent="0.2"/>
    <row r="7011" ht="26.25" customHeight="1" x14ac:dyDescent="0.2"/>
    <row r="7012" ht="26.25" customHeight="1" x14ac:dyDescent="0.2"/>
    <row r="7013" ht="26.25" customHeight="1" x14ac:dyDescent="0.2"/>
    <row r="7014" ht="26.25" customHeight="1" x14ac:dyDescent="0.2"/>
    <row r="7015" ht="26.25" customHeight="1" x14ac:dyDescent="0.2"/>
    <row r="7016" ht="26.25" customHeight="1" x14ac:dyDescent="0.2"/>
    <row r="7017" ht="26.25" customHeight="1" x14ac:dyDescent="0.2"/>
    <row r="7018" ht="26.25" customHeight="1" x14ac:dyDescent="0.2"/>
    <row r="7019" ht="26.25" customHeight="1" x14ac:dyDescent="0.2"/>
    <row r="7020" ht="26.25" customHeight="1" x14ac:dyDescent="0.2"/>
    <row r="7021" ht="26.25" customHeight="1" x14ac:dyDescent="0.2"/>
    <row r="7022" ht="26.25" customHeight="1" x14ac:dyDescent="0.2"/>
    <row r="7023" ht="26.25" customHeight="1" x14ac:dyDescent="0.2"/>
    <row r="7024" ht="26.25" customHeight="1" x14ac:dyDescent="0.2"/>
    <row r="7025" ht="26.25" customHeight="1" x14ac:dyDescent="0.2"/>
    <row r="7026" ht="26.25" customHeight="1" x14ac:dyDescent="0.2"/>
    <row r="7027" ht="26.25" customHeight="1" x14ac:dyDescent="0.2"/>
    <row r="7028" ht="26.25" customHeight="1" x14ac:dyDescent="0.2"/>
    <row r="7029" ht="26.25" customHeight="1" x14ac:dyDescent="0.2"/>
    <row r="7030" ht="26.25" customHeight="1" x14ac:dyDescent="0.2"/>
    <row r="7031" ht="26.25" customHeight="1" x14ac:dyDescent="0.2"/>
    <row r="7032" ht="26.25" customHeight="1" x14ac:dyDescent="0.2"/>
    <row r="7033" ht="26.25" customHeight="1" x14ac:dyDescent="0.2"/>
    <row r="7034" ht="26.25" customHeight="1" x14ac:dyDescent="0.2"/>
    <row r="7035" ht="26.25" customHeight="1" x14ac:dyDescent="0.2"/>
    <row r="7036" ht="26.25" customHeight="1" x14ac:dyDescent="0.2"/>
    <row r="7037" ht="26.25" customHeight="1" x14ac:dyDescent="0.2"/>
    <row r="7038" ht="26.25" customHeight="1" x14ac:dyDescent="0.2"/>
    <row r="7039" ht="26.25" customHeight="1" x14ac:dyDescent="0.2"/>
    <row r="7040" ht="26.25" customHeight="1" x14ac:dyDescent="0.2"/>
    <row r="7041" ht="26.25" customHeight="1" x14ac:dyDescent="0.2"/>
    <row r="7042" ht="26.25" customHeight="1" x14ac:dyDescent="0.2"/>
    <row r="7043" ht="26.25" customHeight="1" x14ac:dyDescent="0.2"/>
    <row r="7044" ht="26.25" customHeight="1" x14ac:dyDescent="0.2"/>
    <row r="7045" ht="26.25" customHeight="1" x14ac:dyDescent="0.2"/>
    <row r="7046" ht="26.25" customHeight="1" x14ac:dyDescent="0.2"/>
    <row r="7047" ht="26.25" customHeight="1" x14ac:dyDescent="0.2"/>
    <row r="7048" ht="26.25" customHeight="1" x14ac:dyDescent="0.2"/>
    <row r="7049" ht="26.25" customHeight="1" x14ac:dyDescent="0.2"/>
    <row r="7050" ht="26.25" customHeight="1" x14ac:dyDescent="0.2"/>
    <row r="7051" ht="26.25" customHeight="1" x14ac:dyDescent="0.2"/>
    <row r="7052" ht="26.25" customHeight="1" x14ac:dyDescent="0.2"/>
    <row r="7053" ht="26.25" customHeight="1" x14ac:dyDescent="0.2"/>
    <row r="7054" ht="26.25" customHeight="1" x14ac:dyDescent="0.2"/>
    <row r="7055" ht="26.25" customHeight="1" x14ac:dyDescent="0.2"/>
    <row r="7056" ht="26.25" customHeight="1" x14ac:dyDescent="0.2"/>
    <row r="7057" ht="26.25" customHeight="1" x14ac:dyDescent="0.2"/>
    <row r="7058" ht="26.25" customHeight="1" x14ac:dyDescent="0.2"/>
    <row r="7059" ht="26.25" customHeight="1" x14ac:dyDescent="0.2"/>
    <row r="7060" ht="26.25" customHeight="1" x14ac:dyDescent="0.2"/>
    <row r="7061" ht="26.25" customHeight="1" x14ac:dyDescent="0.2"/>
    <row r="7062" ht="26.25" customHeight="1" x14ac:dyDescent="0.2"/>
    <row r="7063" ht="26.25" customHeight="1" x14ac:dyDescent="0.2"/>
    <row r="7064" ht="26.25" customHeight="1" x14ac:dyDescent="0.2"/>
    <row r="7065" ht="26.25" customHeight="1" x14ac:dyDescent="0.2"/>
    <row r="7066" ht="26.25" customHeight="1" x14ac:dyDescent="0.2"/>
    <row r="7067" ht="26.25" customHeight="1" x14ac:dyDescent="0.2"/>
    <row r="7068" ht="26.25" customHeight="1" x14ac:dyDescent="0.2"/>
    <row r="7069" ht="26.25" customHeight="1" x14ac:dyDescent="0.2"/>
    <row r="7070" ht="26.25" customHeight="1" x14ac:dyDescent="0.2"/>
    <row r="7071" ht="26.25" customHeight="1" x14ac:dyDescent="0.2"/>
    <row r="7072" ht="26.25" customHeight="1" x14ac:dyDescent="0.2"/>
    <row r="7073" ht="26.25" customHeight="1" x14ac:dyDescent="0.2"/>
    <row r="7074" ht="26.25" customHeight="1" x14ac:dyDescent="0.2"/>
    <row r="7075" ht="26.25" customHeight="1" x14ac:dyDescent="0.2"/>
    <row r="7076" ht="26.25" customHeight="1" x14ac:dyDescent="0.2"/>
    <row r="7077" ht="26.25" customHeight="1" x14ac:dyDescent="0.2"/>
    <row r="7078" ht="26.25" customHeight="1" x14ac:dyDescent="0.2"/>
    <row r="7079" ht="26.25" customHeight="1" x14ac:dyDescent="0.2"/>
    <row r="7080" ht="26.25" customHeight="1" x14ac:dyDescent="0.2"/>
    <row r="7081" ht="26.25" customHeight="1" x14ac:dyDescent="0.2"/>
    <row r="7082" ht="26.25" customHeight="1" x14ac:dyDescent="0.2"/>
    <row r="7083" ht="26.25" customHeight="1" x14ac:dyDescent="0.2"/>
    <row r="7084" ht="26.25" customHeight="1" x14ac:dyDescent="0.2"/>
    <row r="7085" ht="26.25" customHeight="1" x14ac:dyDescent="0.2"/>
    <row r="7086" ht="26.25" customHeight="1" x14ac:dyDescent="0.2"/>
    <row r="7087" ht="26.25" customHeight="1" x14ac:dyDescent="0.2"/>
    <row r="7088" ht="26.25" customHeight="1" x14ac:dyDescent="0.2"/>
    <row r="7089" ht="26.25" customHeight="1" x14ac:dyDescent="0.2"/>
    <row r="7090" ht="26.25" customHeight="1" x14ac:dyDescent="0.2"/>
    <row r="7091" ht="26.25" customHeight="1" x14ac:dyDescent="0.2"/>
    <row r="7092" ht="26.25" customHeight="1" x14ac:dyDescent="0.2"/>
    <row r="7093" ht="26.25" customHeight="1" x14ac:dyDescent="0.2"/>
    <row r="7094" ht="26.25" customHeight="1" x14ac:dyDescent="0.2"/>
    <row r="7095" ht="26.25" customHeight="1" x14ac:dyDescent="0.2"/>
    <row r="7096" ht="26.25" customHeight="1" x14ac:dyDescent="0.2"/>
    <row r="7097" ht="26.25" customHeight="1" x14ac:dyDescent="0.2"/>
    <row r="7098" ht="26.25" customHeight="1" x14ac:dyDescent="0.2"/>
    <row r="7099" ht="26.25" customHeight="1" x14ac:dyDescent="0.2"/>
    <row r="7100" ht="26.25" customHeight="1" x14ac:dyDescent="0.2"/>
    <row r="7101" ht="26.25" customHeight="1" x14ac:dyDescent="0.2"/>
    <row r="7102" ht="26.25" customHeight="1" x14ac:dyDescent="0.2"/>
    <row r="7103" ht="26.25" customHeight="1" x14ac:dyDescent="0.2"/>
    <row r="7104" ht="26.25" customHeight="1" x14ac:dyDescent="0.2"/>
    <row r="7105" ht="26.25" customHeight="1" x14ac:dyDescent="0.2"/>
    <row r="7106" ht="26.25" customHeight="1" x14ac:dyDescent="0.2"/>
    <row r="7107" ht="26.25" customHeight="1" x14ac:dyDescent="0.2"/>
    <row r="7108" ht="26.25" customHeight="1" x14ac:dyDescent="0.2"/>
    <row r="7109" ht="26.25" customHeight="1" x14ac:dyDescent="0.2"/>
    <row r="7110" ht="26.25" customHeight="1" x14ac:dyDescent="0.2"/>
    <row r="7111" ht="26.25" customHeight="1" x14ac:dyDescent="0.2"/>
    <row r="7112" ht="26.25" customHeight="1" x14ac:dyDescent="0.2"/>
    <row r="7113" ht="26.25" customHeight="1" x14ac:dyDescent="0.2"/>
    <row r="7114" ht="26.25" customHeight="1" x14ac:dyDescent="0.2"/>
    <row r="7115" ht="26.25" customHeight="1" x14ac:dyDescent="0.2"/>
    <row r="7116" ht="26.25" customHeight="1" x14ac:dyDescent="0.2"/>
    <row r="7117" ht="26.25" customHeight="1" x14ac:dyDescent="0.2"/>
    <row r="7118" ht="26.25" customHeight="1" x14ac:dyDescent="0.2"/>
    <row r="7119" ht="26.25" customHeight="1" x14ac:dyDescent="0.2"/>
    <row r="7120" ht="26.25" customHeight="1" x14ac:dyDescent="0.2"/>
    <row r="7121" ht="26.25" customHeight="1" x14ac:dyDescent="0.2"/>
    <row r="7122" ht="26.25" customHeight="1" x14ac:dyDescent="0.2"/>
    <row r="7123" ht="26.25" customHeight="1" x14ac:dyDescent="0.2"/>
    <row r="7124" ht="26.25" customHeight="1" x14ac:dyDescent="0.2"/>
    <row r="7125" ht="26.25" customHeight="1" x14ac:dyDescent="0.2"/>
    <row r="7126" ht="26.25" customHeight="1" x14ac:dyDescent="0.2"/>
    <row r="7127" ht="26.25" customHeight="1" x14ac:dyDescent="0.2"/>
    <row r="7128" ht="26.25" customHeight="1" x14ac:dyDescent="0.2"/>
    <row r="7129" ht="26.25" customHeight="1" x14ac:dyDescent="0.2"/>
    <row r="7130" ht="26.25" customHeight="1" x14ac:dyDescent="0.2"/>
    <row r="7131" ht="26.25" customHeight="1" x14ac:dyDescent="0.2"/>
    <row r="7132" ht="26.25" customHeight="1" x14ac:dyDescent="0.2"/>
    <row r="7133" ht="26.25" customHeight="1" x14ac:dyDescent="0.2"/>
    <row r="7134" ht="26.25" customHeight="1" x14ac:dyDescent="0.2"/>
    <row r="7135" ht="26.25" customHeight="1" x14ac:dyDescent="0.2"/>
    <row r="7136" ht="26.25" customHeight="1" x14ac:dyDescent="0.2"/>
    <row r="7137" ht="26.25" customHeight="1" x14ac:dyDescent="0.2"/>
    <row r="7138" ht="26.25" customHeight="1" x14ac:dyDescent="0.2"/>
    <row r="7139" ht="26.25" customHeight="1" x14ac:dyDescent="0.2"/>
    <row r="7140" ht="26.25" customHeight="1" x14ac:dyDescent="0.2"/>
    <row r="7141" ht="26.25" customHeight="1" x14ac:dyDescent="0.2"/>
    <row r="7142" ht="26.25" customHeight="1" x14ac:dyDescent="0.2"/>
    <row r="7143" ht="26.25" customHeight="1" x14ac:dyDescent="0.2"/>
    <row r="7144" ht="26.25" customHeight="1" x14ac:dyDescent="0.2"/>
    <row r="7145" ht="26.25" customHeight="1" x14ac:dyDescent="0.2"/>
    <row r="7146" ht="26.25" customHeight="1" x14ac:dyDescent="0.2"/>
    <row r="7147" ht="26.25" customHeight="1" x14ac:dyDescent="0.2"/>
    <row r="7148" ht="26.25" customHeight="1" x14ac:dyDescent="0.2"/>
    <row r="7149" ht="26.25" customHeight="1" x14ac:dyDescent="0.2"/>
    <row r="7150" ht="26.25" customHeight="1" x14ac:dyDescent="0.2"/>
    <row r="7151" ht="26.25" customHeight="1" x14ac:dyDescent="0.2"/>
    <row r="7152" ht="26.25" customHeight="1" x14ac:dyDescent="0.2"/>
    <row r="7153" ht="26.25" customHeight="1" x14ac:dyDescent="0.2"/>
    <row r="7154" ht="26.25" customHeight="1" x14ac:dyDescent="0.2"/>
    <row r="7155" ht="26.25" customHeight="1" x14ac:dyDescent="0.2"/>
    <row r="7156" ht="26.25" customHeight="1" x14ac:dyDescent="0.2"/>
    <row r="7157" ht="26.25" customHeight="1" x14ac:dyDescent="0.2"/>
    <row r="7158" ht="26.25" customHeight="1" x14ac:dyDescent="0.2"/>
    <row r="7159" ht="26.25" customHeight="1" x14ac:dyDescent="0.2"/>
    <row r="7160" ht="26.25" customHeight="1" x14ac:dyDescent="0.2"/>
    <row r="7161" ht="26.25" customHeight="1" x14ac:dyDescent="0.2"/>
    <row r="7162" ht="26.25" customHeight="1" x14ac:dyDescent="0.2"/>
    <row r="7163" ht="26.25" customHeight="1" x14ac:dyDescent="0.2"/>
    <row r="7164" ht="26.25" customHeight="1" x14ac:dyDescent="0.2"/>
    <row r="7165" ht="26.25" customHeight="1" x14ac:dyDescent="0.2"/>
    <row r="7166" ht="26.25" customHeight="1" x14ac:dyDescent="0.2"/>
    <row r="7167" ht="26.25" customHeight="1" x14ac:dyDescent="0.2"/>
    <row r="7168" ht="26.25" customHeight="1" x14ac:dyDescent="0.2"/>
    <row r="7169" ht="26.25" customHeight="1" x14ac:dyDescent="0.2"/>
    <row r="7170" ht="26.25" customHeight="1" x14ac:dyDescent="0.2"/>
    <row r="7171" ht="26.25" customHeight="1" x14ac:dyDescent="0.2"/>
    <row r="7172" ht="26.25" customHeight="1" x14ac:dyDescent="0.2"/>
    <row r="7173" ht="26.25" customHeight="1" x14ac:dyDescent="0.2"/>
    <row r="7174" ht="26.25" customHeight="1" x14ac:dyDescent="0.2"/>
    <row r="7175" ht="26.25" customHeight="1" x14ac:dyDescent="0.2"/>
    <row r="7176" ht="26.25" customHeight="1" x14ac:dyDescent="0.2"/>
    <row r="7177" ht="26.25" customHeight="1" x14ac:dyDescent="0.2"/>
    <row r="7178" ht="26.25" customHeight="1" x14ac:dyDescent="0.2"/>
    <row r="7179" ht="26.25" customHeight="1" x14ac:dyDescent="0.2"/>
    <row r="7180" ht="26.25" customHeight="1" x14ac:dyDescent="0.2"/>
    <row r="7181" ht="26.25" customHeight="1" x14ac:dyDescent="0.2"/>
    <row r="7182" ht="26.25" customHeight="1" x14ac:dyDescent="0.2"/>
    <row r="7183" ht="26.25" customHeight="1" x14ac:dyDescent="0.2"/>
    <row r="7184" ht="26.25" customHeight="1" x14ac:dyDescent="0.2"/>
    <row r="7185" ht="26.25" customHeight="1" x14ac:dyDescent="0.2"/>
    <row r="7186" ht="26.25" customHeight="1" x14ac:dyDescent="0.2"/>
    <row r="7187" ht="26.25" customHeight="1" x14ac:dyDescent="0.2"/>
    <row r="7188" ht="26.25" customHeight="1" x14ac:dyDescent="0.2"/>
    <row r="7189" ht="26.25" customHeight="1" x14ac:dyDescent="0.2"/>
    <row r="7190" ht="26.25" customHeight="1" x14ac:dyDescent="0.2"/>
    <row r="7191" ht="26.25" customHeight="1" x14ac:dyDescent="0.2"/>
    <row r="7192" ht="26.25" customHeight="1" x14ac:dyDescent="0.2"/>
    <row r="7193" ht="26.25" customHeight="1" x14ac:dyDescent="0.2"/>
    <row r="7194" ht="26.25" customHeight="1" x14ac:dyDescent="0.2"/>
    <row r="7195" ht="26.25" customHeight="1" x14ac:dyDescent="0.2"/>
    <row r="7196" ht="26.25" customHeight="1" x14ac:dyDescent="0.2"/>
    <row r="7197" ht="26.25" customHeight="1" x14ac:dyDescent="0.2"/>
    <row r="7198" ht="26.25" customHeight="1" x14ac:dyDescent="0.2"/>
    <row r="7199" ht="26.25" customHeight="1" x14ac:dyDescent="0.2"/>
    <row r="7200" ht="26.25" customHeight="1" x14ac:dyDescent="0.2"/>
    <row r="7201" ht="26.25" customHeight="1" x14ac:dyDescent="0.2"/>
    <row r="7202" ht="26.25" customHeight="1" x14ac:dyDescent="0.2"/>
    <row r="7203" ht="26.25" customHeight="1" x14ac:dyDescent="0.2"/>
    <row r="7204" ht="26.25" customHeight="1" x14ac:dyDescent="0.2"/>
    <row r="7205" ht="26.25" customHeight="1" x14ac:dyDescent="0.2"/>
    <row r="7206" ht="26.25" customHeight="1" x14ac:dyDescent="0.2"/>
    <row r="7207" ht="26.25" customHeight="1" x14ac:dyDescent="0.2"/>
    <row r="7208" ht="26.25" customHeight="1" x14ac:dyDescent="0.2"/>
    <row r="7209" ht="26.25" customHeight="1" x14ac:dyDescent="0.2"/>
    <row r="7210" ht="26.25" customHeight="1" x14ac:dyDescent="0.2"/>
    <row r="7211" ht="26.25" customHeight="1" x14ac:dyDescent="0.2"/>
    <row r="7212" ht="26.25" customHeight="1" x14ac:dyDescent="0.2"/>
    <row r="7213" ht="26.25" customHeight="1" x14ac:dyDescent="0.2"/>
    <row r="7214" ht="26.25" customHeight="1" x14ac:dyDescent="0.2"/>
    <row r="7215" ht="26.25" customHeight="1" x14ac:dyDescent="0.2"/>
    <row r="7216" ht="26.25" customHeight="1" x14ac:dyDescent="0.2"/>
    <row r="7217" ht="26.25" customHeight="1" x14ac:dyDescent="0.2"/>
    <row r="7218" ht="26.25" customHeight="1" x14ac:dyDescent="0.2"/>
    <row r="7219" ht="26.25" customHeight="1" x14ac:dyDescent="0.2"/>
    <row r="7220" ht="26.25" customHeight="1" x14ac:dyDescent="0.2"/>
    <row r="7221" ht="26.25" customHeight="1" x14ac:dyDescent="0.2"/>
    <row r="7222" ht="26.25" customHeight="1" x14ac:dyDescent="0.2"/>
    <row r="7223" ht="26.25" customHeight="1" x14ac:dyDescent="0.2"/>
    <row r="7224" ht="26.25" customHeight="1" x14ac:dyDescent="0.2"/>
    <row r="7225" ht="26.25" customHeight="1" x14ac:dyDescent="0.2"/>
    <row r="7226" ht="26.25" customHeight="1" x14ac:dyDescent="0.2"/>
    <row r="7227" ht="26.25" customHeight="1" x14ac:dyDescent="0.2"/>
    <row r="7228" ht="26.25" customHeight="1" x14ac:dyDescent="0.2"/>
    <row r="7229" ht="26.25" customHeight="1" x14ac:dyDescent="0.2"/>
    <row r="7230" ht="26.25" customHeight="1" x14ac:dyDescent="0.2"/>
    <row r="7231" ht="26.25" customHeight="1" x14ac:dyDescent="0.2"/>
    <row r="7232" ht="26.25" customHeight="1" x14ac:dyDescent="0.2"/>
    <row r="7233" ht="26.25" customHeight="1" x14ac:dyDescent="0.2"/>
    <row r="7234" ht="26.25" customHeight="1" x14ac:dyDescent="0.2"/>
    <row r="7235" ht="26.25" customHeight="1" x14ac:dyDescent="0.2"/>
    <row r="7236" ht="26.25" customHeight="1" x14ac:dyDescent="0.2"/>
    <row r="7237" ht="26.25" customHeight="1" x14ac:dyDescent="0.2"/>
    <row r="7238" ht="26.25" customHeight="1" x14ac:dyDescent="0.2"/>
    <row r="7239" ht="26.25" customHeight="1" x14ac:dyDescent="0.2"/>
    <row r="7240" ht="26.25" customHeight="1" x14ac:dyDescent="0.2"/>
    <row r="7241" ht="26.25" customHeight="1" x14ac:dyDescent="0.2"/>
    <row r="7242" ht="26.25" customHeight="1" x14ac:dyDescent="0.2"/>
    <row r="7243" ht="26.25" customHeight="1" x14ac:dyDescent="0.2"/>
    <row r="7244" ht="26.25" customHeight="1" x14ac:dyDescent="0.2"/>
    <row r="7245" ht="26.25" customHeight="1" x14ac:dyDescent="0.2"/>
    <row r="7246" ht="26.25" customHeight="1" x14ac:dyDescent="0.2"/>
    <row r="7247" ht="26.25" customHeight="1" x14ac:dyDescent="0.2"/>
    <row r="7248" ht="26.25" customHeight="1" x14ac:dyDescent="0.2"/>
    <row r="7249" ht="26.25" customHeight="1" x14ac:dyDescent="0.2"/>
    <row r="7250" ht="26.25" customHeight="1" x14ac:dyDescent="0.2"/>
    <row r="7251" ht="26.25" customHeight="1" x14ac:dyDescent="0.2"/>
    <row r="7252" ht="26.25" customHeight="1" x14ac:dyDescent="0.2"/>
    <row r="7253" ht="26.25" customHeight="1" x14ac:dyDescent="0.2"/>
    <row r="7254" ht="26.25" customHeight="1" x14ac:dyDescent="0.2"/>
    <row r="7255" ht="26.25" customHeight="1" x14ac:dyDescent="0.2"/>
    <row r="7256" ht="26.25" customHeight="1" x14ac:dyDescent="0.2"/>
    <row r="7257" ht="26.25" customHeight="1" x14ac:dyDescent="0.2"/>
    <row r="7258" ht="26.25" customHeight="1" x14ac:dyDescent="0.2"/>
    <row r="7259" ht="26.25" customHeight="1" x14ac:dyDescent="0.2"/>
    <row r="7260" ht="26.25" customHeight="1" x14ac:dyDescent="0.2"/>
    <row r="7261" ht="26.25" customHeight="1" x14ac:dyDescent="0.2"/>
    <row r="7262" ht="26.25" customHeight="1" x14ac:dyDescent="0.2"/>
    <row r="7263" ht="26.25" customHeight="1" x14ac:dyDescent="0.2"/>
    <row r="7264" ht="26.25" customHeight="1" x14ac:dyDescent="0.2"/>
    <row r="7265" ht="26.25" customHeight="1" x14ac:dyDescent="0.2"/>
    <row r="7266" ht="26.25" customHeight="1" x14ac:dyDescent="0.2"/>
    <row r="7267" ht="26.25" customHeight="1" x14ac:dyDescent="0.2"/>
    <row r="7268" ht="26.25" customHeight="1" x14ac:dyDescent="0.2"/>
    <row r="7269" ht="26.25" customHeight="1" x14ac:dyDescent="0.2"/>
    <row r="7270" ht="26.25" customHeight="1" x14ac:dyDescent="0.2"/>
    <row r="7271" ht="26.25" customHeight="1" x14ac:dyDescent="0.2"/>
    <row r="7272" ht="26.25" customHeight="1" x14ac:dyDescent="0.2"/>
    <row r="7273" ht="26.25" customHeight="1" x14ac:dyDescent="0.2"/>
    <row r="7274" ht="26.25" customHeight="1" x14ac:dyDescent="0.2"/>
    <row r="7275" ht="26.25" customHeight="1" x14ac:dyDescent="0.2"/>
    <row r="7276" ht="26.25" customHeight="1" x14ac:dyDescent="0.2"/>
    <row r="7277" ht="26.25" customHeight="1" x14ac:dyDescent="0.2"/>
    <row r="7278" ht="26.25" customHeight="1" x14ac:dyDescent="0.2"/>
    <row r="7279" ht="26.25" customHeight="1" x14ac:dyDescent="0.2"/>
    <row r="7280" ht="26.25" customHeight="1" x14ac:dyDescent="0.2"/>
    <row r="7281" ht="26.25" customHeight="1" x14ac:dyDescent="0.2"/>
    <row r="7282" ht="26.25" customHeight="1" x14ac:dyDescent="0.2"/>
    <row r="7283" ht="26.25" customHeight="1" x14ac:dyDescent="0.2"/>
    <row r="7284" ht="26.25" customHeight="1" x14ac:dyDescent="0.2"/>
    <row r="7285" ht="26.25" customHeight="1" x14ac:dyDescent="0.2"/>
    <row r="7286" ht="26.25" customHeight="1" x14ac:dyDescent="0.2"/>
    <row r="7287" ht="26.25" customHeight="1" x14ac:dyDescent="0.2"/>
    <row r="7288" ht="26.25" customHeight="1" x14ac:dyDescent="0.2"/>
    <row r="7289" ht="26.25" customHeight="1" x14ac:dyDescent="0.2"/>
    <row r="7290" ht="26.25" customHeight="1" x14ac:dyDescent="0.2"/>
    <row r="7291" ht="26.25" customHeight="1" x14ac:dyDescent="0.2"/>
    <row r="7292" ht="26.25" customHeight="1" x14ac:dyDescent="0.2"/>
    <row r="7293" ht="26.25" customHeight="1" x14ac:dyDescent="0.2"/>
    <row r="7294" ht="26.25" customHeight="1" x14ac:dyDescent="0.2"/>
    <row r="7295" ht="26.25" customHeight="1" x14ac:dyDescent="0.2"/>
    <row r="7296" ht="26.25" customHeight="1" x14ac:dyDescent="0.2"/>
    <row r="7297" ht="26.25" customHeight="1" x14ac:dyDescent="0.2"/>
    <row r="7298" ht="26.25" customHeight="1" x14ac:dyDescent="0.2"/>
    <row r="7299" ht="26.25" customHeight="1" x14ac:dyDescent="0.2"/>
    <row r="7300" ht="26.25" customHeight="1" x14ac:dyDescent="0.2"/>
    <row r="7301" ht="26.25" customHeight="1" x14ac:dyDescent="0.2"/>
    <row r="7302" ht="26.25" customHeight="1" x14ac:dyDescent="0.2"/>
    <row r="7303" ht="26.25" customHeight="1" x14ac:dyDescent="0.2"/>
    <row r="7304" ht="26.25" customHeight="1" x14ac:dyDescent="0.2"/>
    <row r="7305" ht="26.25" customHeight="1" x14ac:dyDescent="0.2"/>
    <row r="7306" ht="26.25" customHeight="1" x14ac:dyDescent="0.2"/>
    <row r="7307" ht="26.25" customHeight="1" x14ac:dyDescent="0.2"/>
    <row r="7308" ht="26.25" customHeight="1" x14ac:dyDescent="0.2"/>
    <row r="7309" ht="26.25" customHeight="1" x14ac:dyDescent="0.2"/>
    <row r="7310" ht="26.25" customHeight="1" x14ac:dyDescent="0.2"/>
    <row r="7311" ht="26.25" customHeight="1" x14ac:dyDescent="0.2"/>
    <row r="7312" ht="26.25" customHeight="1" x14ac:dyDescent="0.2"/>
    <row r="7313" ht="26.25" customHeight="1" x14ac:dyDescent="0.2"/>
    <row r="7314" ht="26.25" customHeight="1" x14ac:dyDescent="0.2"/>
    <row r="7315" ht="26.25" customHeight="1" x14ac:dyDescent="0.2"/>
    <row r="7316" ht="26.25" customHeight="1" x14ac:dyDescent="0.2"/>
    <row r="7317" ht="26.25" customHeight="1" x14ac:dyDescent="0.2"/>
    <row r="7318" ht="26.25" customHeight="1" x14ac:dyDescent="0.2"/>
    <row r="7319" ht="26.25" customHeight="1" x14ac:dyDescent="0.2"/>
    <row r="7320" ht="26.25" customHeight="1" x14ac:dyDescent="0.2"/>
    <row r="7321" ht="26.25" customHeight="1" x14ac:dyDescent="0.2"/>
    <row r="7322" ht="26.25" customHeight="1" x14ac:dyDescent="0.2"/>
    <row r="7323" ht="26.25" customHeight="1" x14ac:dyDescent="0.2"/>
    <row r="7324" ht="26.25" customHeight="1" x14ac:dyDescent="0.2"/>
    <row r="7325" ht="26.25" customHeight="1" x14ac:dyDescent="0.2"/>
    <row r="7326" ht="26.25" customHeight="1" x14ac:dyDescent="0.2"/>
    <row r="7327" ht="26.25" customHeight="1" x14ac:dyDescent="0.2"/>
    <row r="7328" ht="26.25" customHeight="1" x14ac:dyDescent="0.2"/>
    <row r="7329" ht="26.25" customHeight="1" x14ac:dyDescent="0.2"/>
    <row r="7330" ht="26.25" customHeight="1" x14ac:dyDescent="0.2"/>
    <row r="7331" ht="26.25" customHeight="1" x14ac:dyDescent="0.2"/>
    <row r="7332" ht="26.25" customHeight="1" x14ac:dyDescent="0.2"/>
    <row r="7333" ht="26.25" customHeight="1" x14ac:dyDescent="0.2"/>
    <row r="7334" ht="26.25" customHeight="1" x14ac:dyDescent="0.2"/>
    <row r="7335" ht="26.25" customHeight="1" x14ac:dyDescent="0.2"/>
    <row r="7336" ht="26.25" customHeight="1" x14ac:dyDescent="0.2"/>
    <row r="7337" ht="26.25" customHeight="1" x14ac:dyDescent="0.2"/>
    <row r="7338" ht="26.25" customHeight="1" x14ac:dyDescent="0.2"/>
    <row r="7339" ht="26.25" customHeight="1" x14ac:dyDescent="0.2"/>
    <row r="7340" ht="26.25" customHeight="1" x14ac:dyDescent="0.2"/>
    <row r="7341" ht="26.25" customHeight="1" x14ac:dyDescent="0.2"/>
    <row r="7342" ht="26.25" customHeight="1" x14ac:dyDescent="0.2"/>
    <row r="7343" ht="26.25" customHeight="1" x14ac:dyDescent="0.2"/>
    <row r="7344" ht="26.25" customHeight="1" x14ac:dyDescent="0.2"/>
    <row r="7345" ht="26.25" customHeight="1" x14ac:dyDescent="0.2"/>
    <row r="7346" ht="26.25" customHeight="1" x14ac:dyDescent="0.2"/>
    <row r="7347" ht="26.25" customHeight="1" x14ac:dyDescent="0.2"/>
    <row r="7348" ht="26.25" customHeight="1" x14ac:dyDescent="0.2"/>
    <row r="7349" ht="26.25" customHeight="1" x14ac:dyDescent="0.2"/>
    <row r="7350" ht="26.25" customHeight="1" x14ac:dyDescent="0.2"/>
    <row r="7351" ht="26.25" customHeight="1" x14ac:dyDescent="0.2"/>
    <row r="7352" ht="26.25" customHeight="1" x14ac:dyDescent="0.2"/>
    <row r="7353" ht="26.25" customHeight="1" x14ac:dyDescent="0.2"/>
    <row r="7354" ht="26.25" customHeight="1" x14ac:dyDescent="0.2"/>
    <row r="7355" ht="26.25" customHeight="1" x14ac:dyDescent="0.2"/>
    <row r="7356" ht="26.25" customHeight="1" x14ac:dyDescent="0.2"/>
    <row r="7357" ht="26.25" customHeight="1" x14ac:dyDescent="0.2"/>
    <row r="7358" ht="26.25" customHeight="1" x14ac:dyDescent="0.2"/>
    <row r="7359" ht="26.25" customHeight="1" x14ac:dyDescent="0.2"/>
    <row r="7360" ht="26.25" customHeight="1" x14ac:dyDescent="0.2"/>
    <row r="7361" ht="26.25" customHeight="1" x14ac:dyDescent="0.2"/>
    <row r="7362" ht="26.25" customHeight="1" x14ac:dyDescent="0.2"/>
    <row r="7363" ht="26.25" customHeight="1" x14ac:dyDescent="0.2"/>
    <row r="7364" ht="26.25" customHeight="1" x14ac:dyDescent="0.2"/>
    <row r="7365" ht="26.25" customHeight="1" x14ac:dyDescent="0.2"/>
    <row r="7366" ht="26.25" customHeight="1" x14ac:dyDescent="0.2"/>
    <row r="7367" ht="26.25" customHeight="1" x14ac:dyDescent="0.2"/>
    <row r="7368" ht="26.25" customHeight="1" x14ac:dyDescent="0.2"/>
    <row r="7369" ht="26.25" customHeight="1" x14ac:dyDescent="0.2"/>
    <row r="7370" ht="26.25" customHeight="1" x14ac:dyDescent="0.2"/>
    <row r="7371" ht="26.25" customHeight="1" x14ac:dyDescent="0.2"/>
    <row r="7372" ht="26.25" customHeight="1" x14ac:dyDescent="0.2"/>
    <row r="7373" ht="26.25" customHeight="1" x14ac:dyDescent="0.2"/>
    <row r="7374" ht="26.25" customHeight="1" x14ac:dyDescent="0.2"/>
    <row r="7375" ht="26.25" customHeight="1" x14ac:dyDescent="0.2"/>
    <row r="7376" ht="26.25" customHeight="1" x14ac:dyDescent="0.2"/>
    <row r="7377" ht="26.25" customHeight="1" x14ac:dyDescent="0.2"/>
    <row r="7378" ht="26.25" customHeight="1" x14ac:dyDescent="0.2"/>
    <row r="7379" ht="26.25" customHeight="1" x14ac:dyDescent="0.2"/>
    <row r="7380" ht="26.25" customHeight="1" x14ac:dyDescent="0.2"/>
    <row r="7381" ht="26.25" customHeight="1" x14ac:dyDescent="0.2"/>
    <row r="7382" ht="26.25" customHeight="1" x14ac:dyDescent="0.2"/>
    <row r="7383" ht="26.25" customHeight="1" x14ac:dyDescent="0.2"/>
    <row r="7384" ht="26.25" customHeight="1" x14ac:dyDescent="0.2"/>
    <row r="7385" ht="26.25" customHeight="1" x14ac:dyDescent="0.2"/>
    <row r="7386" ht="26.25" customHeight="1" x14ac:dyDescent="0.2"/>
    <row r="7387" ht="26.25" customHeight="1" x14ac:dyDescent="0.2"/>
    <row r="7388" ht="26.25" customHeight="1" x14ac:dyDescent="0.2"/>
    <row r="7389" ht="26.25" customHeight="1" x14ac:dyDescent="0.2"/>
    <row r="7390" ht="26.25" customHeight="1" x14ac:dyDescent="0.2"/>
    <row r="7391" ht="26.25" customHeight="1" x14ac:dyDescent="0.2"/>
    <row r="7392" ht="26.25" customHeight="1" x14ac:dyDescent="0.2"/>
    <row r="7393" ht="26.25" customHeight="1" x14ac:dyDescent="0.2"/>
    <row r="7394" ht="26.25" customHeight="1" x14ac:dyDescent="0.2"/>
    <row r="7395" ht="26.25" customHeight="1" x14ac:dyDescent="0.2"/>
    <row r="7396" ht="26.25" customHeight="1" x14ac:dyDescent="0.2"/>
    <row r="7397" ht="26.25" customHeight="1" x14ac:dyDescent="0.2"/>
    <row r="7398" ht="26.25" customHeight="1" x14ac:dyDescent="0.2"/>
    <row r="7399" ht="26.25" customHeight="1" x14ac:dyDescent="0.2"/>
    <row r="7400" ht="26.25" customHeight="1" x14ac:dyDescent="0.2"/>
    <row r="7401" ht="26.25" customHeight="1" x14ac:dyDescent="0.2"/>
    <row r="7402" ht="26.25" customHeight="1" x14ac:dyDescent="0.2"/>
    <row r="7403" ht="26.25" customHeight="1" x14ac:dyDescent="0.2"/>
    <row r="7404" ht="26.25" customHeight="1" x14ac:dyDescent="0.2"/>
    <row r="7405" ht="26.25" customHeight="1" x14ac:dyDescent="0.2"/>
    <row r="7406" ht="26.25" customHeight="1" x14ac:dyDescent="0.2"/>
    <row r="7407" ht="26.25" customHeight="1" x14ac:dyDescent="0.2"/>
    <row r="7408" ht="26.25" customHeight="1" x14ac:dyDescent="0.2"/>
    <row r="7409" ht="26.25" customHeight="1" x14ac:dyDescent="0.2"/>
    <row r="7410" ht="26.25" customHeight="1" x14ac:dyDescent="0.2"/>
    <row r="7411" ht="26.25" customHeight="1" x14ac:dyDescent="0.2"/>
    <row r="7412" ht="26.25" customHeight="1" x14ac:dyDescent="0.2"/>
    <row r="7413" ht="26.25" customHeight="1" x14ac:dyDescent="0.2"/>
    <row r="7414" ht="26.25" customHeight="1" x14ac:dyDescent="0.2"/>
    <row r="7415" ht="26.25" customHeight="1" x14ac:dyDescent="0.2"/>
    <row r="7416" ht="26.25" customHeight="1" x14ac:dyDescent="0.2"/>
    <row r="7417" ht="26.25" customHeight="1" x14ac:dyDescent="0.2"/>
    <row r="7418" ht="26.25" customHeight="1" x14ac:dyDescent="0.2"/>
    <row r="7419" ht="26.25" customHeight="1" x14ac:dyDescent="0.2"/>
    <row r="7420" ht="26.25" customHeight="1" x14ac:dyDescent="0.2"/>
    <row r="7421" ht="26.25" customHeight="1" x14ac:dyDescent="0.2"/>
    <row r="7422" ht="26.25" customHeight="1" x14ac:dyDescent="0.2"/>
    <row r="7423" ht="26.25" customHeight="1" x14ac:dyDescent="0.2"/>
    <row r="7424" ht="26.25" customHeight="1" x14ac:dyDescent="0.2"/>
    <row r="7425" ht="26.25" customHeight="1" x14ac:dyDescent="0.2"/>
    <row r="7426" ht="26.25" customHeight="1" x14ac:dyDescent="0.2"/>
    <row r="7427" ht="26.25" customHeight="1" x14ac:dyDescent="0.2"/>
    <row r="7428" ht="26.25" customHeight="1" x14ac:dyDescent="0.2"/>
    <row r="7429" ht="26.25" customHeight="1" x14ac:dyDescent="0.2"/>
    <row r="7430" ht="26.25" customHeight="1" x14ac:dyDescent="0.2"/>
    <row r="7431" ht="26.25" customHeight="1" x14ac:dyDescent="0.2"/>
    <row r="7432" ht="26.25" customHeight="1" x14ac:dyDescent="0.2"/>
    <row r="7433" ht="26.25" customHeight="1" x14ac:dyDescent="0.2"/>
    <row r="7434" ht="26.25" customHeight="1" x14ac:dyDescent="0.2"/>
    <row r="7435" ht="26.25" customHeight="1" x14ac:dyDescent="0.2"/>
    <row r="7436" ht="26.25" customHeight="1" x14ac:dyDescent="0.2"/>
    <row r="7437" ht="26.25" customHeight="1" x14ac:dyDescent="0.2"/>
    <row r="7438" ht="26.25" customHeight="1" x14ac:dyDescent="0.2"/>
    <row r="7439" ht="26.25" customHeight="1" x14ac:dyDescent="0.2"/>
    <row r="7440" ht="26.25" customHeight="1" x14ac:dyDescent="0.2"/>
    <row r="7441" ht="26.25" customHeight="1" x14ac:dyDescent="0.2"/>
    <row r="7442" ht="26.25" customHeight="1" x14ac:dyDescent="0.2"/>
    <row r="7443" ht="26.25" customHeight="1" x14ac:dyDescent="0.2"/>
    <row r="7444" ht="26.25" customHeight="1" x14ac:dyDescent="0.2"/>
    <row r="7445" ht="26.25" customHeight="1" x14ac:dyDescent="0.2"/>
    <row r="7446" ht="26.25" customHeight="1" x14ac:dyDescent="0.2"/>
    <row r="7447" ht="26.25" customHeight="1" x14ac:dyDescent="0.2"/>
    <row r="7448" ht="26.25" customHeight="1" x14ac:dyDescent="0.2"/>
    <row r="7449" ht="26.25" customHeight="1" x14ac:dyDescent="0.2"/>
    <row r="7450" ht="26.25" customHeight="1" x14ac:dyDescent="0.2"/>
    <row r="7451" ht="26.25" customHeight="1" x14ac:dyDescent="0.2"/>
    <row r="7452" ht="26.25" customHeight="1" x14ac:dyDescent="0.2"/>
    <row r="7453" ht="26.25" customHeight="1" x14ac:dyDescent="0.2"/>
    <row r="7454" ht="26.25" customHeight="1" x14ac:dyDescent="0.2"/>
    <row r="7455" ht="26.25" customHeight="1" x14ac:dyDescent="0.2"/>
    <row r="7456" ht="26.25" customHeight="1" x14ac:dyDescent="0.2"/>
    <row r="7457" ht="26.25" customHeight="1" x14ac:dyDescent="0.2"/>
    <row r="7458" ht="26.25" customHeight="1" x14ac:dyDescent="0.2"/>
    <row r="7459" ht="26.25" customHeight="1" x14ac:dyDescent="0.2"/>
    <row r="7460" ht="26.25" customHeight="1" x14ac:dyDescent="0.2"/>
    <row r="7461" ht="26.25" customHeight="1" x14ac:dyDescent="0.2"/>
    <row r="7462" ht="26.25" customHeight="1" x14ac:dyDescent="0.2"/>
    <row r="7463" ht="26.25" customHeight="1" x14ac:dyDescent="0.2"/>
    <row r="7464" ht="26.25" customHeight="1" x14ac:dyDescent="0.2"/>
    <row r="7465" ht="26.25" customHeight="1" x14ac:dyDescent="0.2"/>
    <row r="7466" ht="26.25" customHeight="1" x14ac:dyDescent="0.2"/>
    <row r="7467" ht="26.25" customHeight="1" x14ac:dyDescent="0.2"/>
    <row r="7468" ht="26.25" customHeight="1" x14ac:dyDescent="0.2"/>
    <row r="7469" ht="26.25" customHeight="1" x14ac:dyDescent="0.2"/>
    <row r="7470" ht="26.25" customHeight="1" x14ac:dyDescent="0.2"/>
    <row r="7471" ht="26.25" customHeight="1" x14ac:dyDescent="0.2"/>
    <row r="7472" ht="26.25" customHeight="1" x14ac:dyDescent="0.2"/>
    <row r="7473" ht="26.25" customHeight="1" x14ac:dyDescent="0.2"/>
    <row r="7474" ht="26.25" customHeight="1" x14ac:dyDescent="0.2"/>
    <row r="7475" ht="26.25" customHeight="1" x14ac:dyDescent="0.2"/>
    <row r="7476" ht="26.25" customHeight="1" x14ac:dyDescent="0.2"/>
    <row r="7477" ht="26.25" customHeight="1" x14ac:dyDescent="0.2"/>
    <row r="7478" ht="26.25" customHeight="1" x14ac:dyDescent="0.2"/>
    <row r="7479" ht="26.25" customHeight="1" x14ac:dyDescent="0.2"/>
    <row r="7480" ht="26.25" customHeight="1" x14ac:dyDescent="0.2"/>
    <row r="7481" ht="26.25" customHeight="1" x14ac:dyDescent="0.2"/>
    <row r="7482" ht="26.25" customHeight="1" x14ac:dyDescent="0.2"/>
    <row r="7483" ht="26.25" customHeight="1" x14ac:dyDescent="0.2"/>
    <row r="7484" ht="26.25" customHeight="1" x14ac:dyDescent="0.2"/>
    <row r="7485" ht="26.25" customHeight="1" x14ac:dyDescent="0.2"/>
    <row r="7486" ht="26.25" customHeight="1" x14ac:dyDescent="0.2"/>
    <row r="7487" ht="26.25" customHeight="1" x14ac:dyDescent="0.2"/>
    <row r="7488" ht="26.25" customHeight="1" x14ac:dyDescent="0.2"/>
    <row r="7489" ht="26.25" customHeight="1" x14ac:dyDescent="0.2"/>
    <row r="7490" ht="26.25" customHeight="1" x14ac:dyDescent="0.2"/>
    <row r="7491" ht="26.25" customHeight="1" x14ac:dyDescent="0.2"/>
    <row r="7492" ht="26.25" customHeight="1" x14ac:dyDescent="0.2"/>
    <row r="7493" ht="26.25" customHeight="1" x14ac:dyDescent="0.2"/>
    <row r="7494" ht="26.25" customHeight="1" x14ac:dyDescent="0.2"/>
    <row r="7495" ht="26.25" customHeight="1" x14ac:dyDescent="0.2"/>
    <row r="7496" ht="26.25" customHeight="1" x14ac:dyDescent="0.2"/>
    <row r="7497" ht="26.25" customHeight="1" x14ac:dyDescent="0.2"/>
    <row r="7498" ht="26.25" customHeight="1" x14ac:dyDescent="0.2"/>
    <row r="7499" ht="26.25" customHeight="1" x14ac:dyDescent="0.2"/>
    <row r="7500" ht="26.25" customHeight="1" x14ac:dyDescent="0.2"/>
    <row r="7501" ht="26.25" customHeight="1" x14ac:dyDescent="0.2"/>
    <row r="7502" ht="26.25" customHeight="1" x14ac:dyDescent="0.2"/>
    <row r="7503" ht="26.25" customHeight="1" x14ac:dyDescent="0.2"/>
    <row r="7504" ht="26.25" customHeight="1" x14ac:dyDescent="0.2"/>
    <row r="7505" ht="26.25" customHeight="1" x14ac:dyDescent="0.2"/>
    <row r="7506" ht="26.25" customHeight="1" x14ac:dyDescent="0.2"/>
    <row r="7507" ht="26.25" customHeight="1" x14ac:dyDescent="0.2"/>
    <row r="7508" ht="26.25" customHeight="1" x14ac:dyDescent="0.2"/>
    <row r="7509" ht="26.25" customHeight="1" x14ac:dyDescent="0.2"/>
    <row r="7510" ht="26.25" customHeight="1" x14ac:dyDescent="0.2"/>
    <row r="7511" ht="26.25" customHeight="1" x14ac:dyDescent="0.2"/>
    <row r="7512" ht="26.25" customHeight="1" x14ac:dyDescent="0.2"/>
    <row r="7513" ht="26.25" customHeight="1" x14ac:dyDescent="0.2"/>
    <row r="7514" ht="26.25" customHeight="1" x14ac:dyDescent="0.2"/>
    <row r="7515" ht="26.25" customHeight="1" x14ac:dyDescent="0.2"/>
    <row r="7516" ht="26.25" customHeight="1" x14ac:dyDescent="0.2"/>
    <row r="7517" ht="26.25" customHeight="1" x14ac:dyDescent="0.2"/>
    <row r="7518" ht="26.25" customHeight="1" x14ac:dyDescent="0.2"/>
    <row r="7519" ht="26.25" customHeight="1" x14ac:dyDescent="0.2"/>
    <row r="7520" ht="26.25" customHeight="1" x14ac:dyDescent="0.2"/>
    <row r="7521" ht="26.25" customHeight="1" x14ac:dyDescent="0.2"/>
    <row r="7522" ht="26.25" customHeight="1" x14ac:dyDescent="0.2"/>
    <row r="7523" ht="26.25" customHeight="1" x14ac:dyDescent="0.2"/>
    <row r="7524" ht="26.25" customHeight="1" x14ac:dyDescent="0.2"/>
    <row r="7525" ht="26.25" customHeight="1" x14ac:dyDescent="0.2"/>
    <row r="7526" ht="26.25" customHeight="1" x14ac:dyDescent="0.2"/>
    <row r="7527" ht="26.25" customHeight="1" x14ac:dyDescent="0.2"/>
    <row r="7528" ht="26.25" customHeight="1" x14ac:dyDescent="0.2"/>
    <row r="7529" ht="26.25" customHeight="1" x14ac:dyDescent="0.2"/>
    <row r="7530" ht="26.25" customHeight="1" x14ac:dyDescent="0.2"/>
    <row r="7531" ht="26.25" customHeight="1" x14ac:dyDescent="0.2"/>
    <row r="7532" ht="26.25" customHeight="1" x14ac:dyDescent="0.2"/>
    <row r="7533" ht="26.25" customHeight="1" x14ac:dyDescent="0.2"/>
    <row r="7534" ht="26.25" customHeight="1" x14ac:dyDescent="0.2"/>
    <row r="7535" ht="26.25" customHeight="1" x14ac:dyDescent="0.2"/>
    <row r="7536" ht="26.25" customHeight="1" x14ac:dyDescent="0.2"/>
    <row r="7537" ht="26.25" customHeight="1" x14ac:dyDescent="0.2"/>
    <row r="7538" ht="26.25" customHeight="1" x14ac:dyDescent="0.2"/>
    <row r="7539" ht="26.25" customHeight="1" x14ac:dyDescent="0.2"/>
    <row r="7540" ht="26.25" customHeight="1" x14ac:dyDescent="0.2"/>
    <row r="7541" ht="26.25" customHeight="1" x14ac:dyDescent="0.2"/>
    <row r="7542" ht="26.25" customHeight="1" x14ac:dyDescent="0.2"/>
    <row r="7543" ht="26.25" customHeight="1" x14ac:dyDescent="0.2"/>
    <row r="7544" ht="26.25" customHeight="1" x14ac:dyDescent="0.2"/>
    <row r="7545" ht="26.25" customHeight="1" x14ac:dyDescent="0.2"/>
    <row r="7546" ht="26.25" customHeight="1" x14ac:dyDescent="0.2"/>
    <row r="7547" ht="26.25" customHeight="1" x14ac:dyDescent="0.2"/>
    <row r="7548" ht="26.25" customHeight="1" x14ac:dyDescent="0.2"/>
    <row r="7549" ht="26.25" customHeight="1" x14ac:dyDescent="0.2"/>
    <row r="7550" ht="26.25" customHeight="1" x14ac:dyDescent="0.2"/>
    <row r="7551" ht="26.25" customHeight="1" x14ac:dyDescent="0.2"/>
    <row r="7552" ht="26.25" customHeight="1" x14ac:dyDescent="0.2"/>
    <row r="7553" ht="26.25" customHeight="1" x14ac:dyDescent="0.2"/>
    <row r="7554" ht="26.25" customHeight="1" x14ac:dyDescent="0.2"/>
    <row r="7555" ht="26.25" customHeight="1" x14ac:dyDescent="0.2"/>
    <row r="7556" ht="26.25" customHeight="1" x14ac:dyDescent="0.2"/>
    <row r="7557" ht="26.25" customHeight="1" x14ac:dyDescent="0.2"/>
    <row r="7558" ht="26.25" customHeight="1" x14ac:dyDescent="0.2"/>
    <row r="7559" ht="26.25" customHeight="1" x14ac:dyDescent="0.2"/>
    <row r="7560" ht="26.25" customHeight="1" x14ac:dyDescent="0.2"/>
    <row r="7561" ht="26.25" customHeight="1" x14ac:dyDescent="0.2"/>
    <row r="7562" ht="26.25" customHeight="1" x14ac:dyDescent="0.2"/>
    <row r="7563" ht="26.25" customHeight="1" x14ac:dyDescent="0.2"/>
    <row r="7564" ht="26.25" customHeight="1" x14ac:dyDescent="0.2"/>
    <row r="7565" ht="26.25" customHeight="1" x14ac:dyDescent="0.2"/>
    <row r="7566" ht="26.25" customHeight="1" x14ac:dyDescent="0.2"/>
    <row r="7567" ht="26.25" customHeight="1" x14ac:dyDescent="0.2"/>
    <row r="7568" ht="26.25" customHeight="1" x14ac:dyDescent="0.2"/>
    <row r="7569" ht="26.25" customHeight="1" x14ac:dyDescent="0.2"/>
    <row r="7570" ht="26.25" customHeight="1" x14ac:dyDescent="0.2"/>
    <row r="7571" ht="26.25" customHeight="1" x14ac:dyDescent="0.2"/>
    <row r="7572" ht="26.25" customHeight="1" x14ac:dyDescent="0.2"/>
    <row r="7573" ht="26.25" customHeight="1" x14ac:dyDescent="0.2"/>
    <row r="7574" ht="26.25" customHeight="1" x14ac:dyDescent="0.2"/>
    <row r="7575" ht="26.25" customHeight="1" x14ac:dyDescent="0.2"/>
    <row r="7576" ht="26.25" customHeight="1" x14ac:dyDescent="0.2"/>
    <row r="7577" ht="26.25" customHeight="1" x14ac:dyDescent="0.2"/>
    <row r="7578" ht="26.25" customHeight="1" x14ac:dyDescent="0.2"/>
    <row r="7579" ht="26.25" customHeight="1" x14ac:dyDescent="0.2"/>
    <row r="7580" ht="26.25" customHeight="1" x14ac:dyDescent="0.2"/>
    <row r="7581" ht="26.25" customHeight="1" x14ac:dyDescent="0.2"/>
    <row r="7582" ht="26.25" customHeight="1" x14ac:dyDescent="0.2"/>
    <row r="7583" ht="26.25" customHeight="1" x14ac:dyDescent="0.2"/>
    <row r="7584" ht="26.25" customHeight="1" x14ac:dyDescent="0.2"/>
    <row r="7585" ht="26.25" customHeight="1" x14ac:dyDescent="0.2"/>
    <row r="7586" ht="26.25" customHeight="1" x14ac:dyDescent="0.2"/>
    <row r="7587" ht="26.25" customHeight="1" x14ac:dyDescent="0.2"/>
    <row r="7588" ht="26.25" customHeight="1" x14ac:dyDescent="0.2"/>
    <row r="7589" ht="26.25" customHeight="1" x14ac:dyDescent="0.2"/>
    <row r="7590" ht="26.25" customHeight="1" x14ac:dyDescent="0.2"/>
    <row r="7591" ht="26.25" customHeight="1" x14ac:dyDescent="0.2"/>
    <row r="7592" ht="26.25" customHeight="1" x14ac:dyDescent="0.2"/>
    <row r="7593" ht="26.25" customHeight="1" x14ac:dyDescent="0.2"/>
    <row r="7594" ht="26.25" customHeight="1" x14ac:dyDescent="0.2"/>
    <row r="7595" ht="26.25" customHeight="1" x14ac:dyDescent="0.2"/>
    <row r="7596" ht="26.25" customHeight="1" x14ac:dyDescent="0.2"/>
    <row r="7597" ht="26.25" customHeight="1" x14ac:dyDescent="0.2"/>
    <row r="7598" ht="26.25" customHeight="1" x14ac:dyDescent="0.2"/>
    <row r="7599" ht="26.25" customHeight="1" x14ac:dyDescent="0.2"/>
    <row r="7600" ht="26.25" customHeight="1" x14ac:dyDescent="0.2"/>
    <row r="7601" ht="26.25" customHeight="1" x14ac:dyDescent="0.2"/>
    <row r="7602" ht="26.25" customHeight="1" x14ac:dyDescent="0.2"/>
    <row r="7603" ht="26.25" customHeight="1" x14ac:dyDescent="0.2"/>
    <row r="7604" ht="26.25" customHeight="1" x14ac:dyDescent="0.2"/>
    <row r="7605" ht="26.25" customHeight="1" x14ac:dyDescent="0.2"/>
    <row r="7606" ht="26.25" customHeight="1" x14ac:dyDescent="0.2"/>
    <row r="7607" ht="26.25" customHeight="1" x14ac:dyDescent="0.2"/>
    <row r="7608" ht="26.25" customHeight="1" x14ac:dyDescent="0.2"/>
    <row r="7609" ht="26.25" customHeight="1" x14ac:dyDescent="0.2"/>
    <row r="7610" ht="26.25" customHeight="1" x14ac:dyDescent="0.2"/>
    <row r="7611" ht="26.25" customHeight="1" x14ac:dyDescent="0.2"/>
    <row r="7612" ht="26.25" customHeight="1" x14ac:dyDescent="0.2"/>
    <row r="7613" ht="26.25" customHeight="1" x14ac:dyDescent="0.2"/>
    <row r="7614" ht="26.25" customHeight="1" x14ac:dyDescent="0.2"/>
    <row r="7615" ht="26.25" customHeight="1" x14ac:dyDescent="0.2"/>
    <row r="7616" ht="26.25" customHeight="1" x14ac:dyDescent="0.2"/>
    <row r="7617" ht="26.25" customHeight="1" x14ac:dyDescent="0.2"/>
    <row r="7618" ht="26.25" customHeight="1" x14ac:dyDescent="0.2"/>
    <row r="7619" ht="26.25" customHeight="1" x14ac:dyDescent="0.2"/>
    <row r="7620" ht="26.25" customHeight="1" x14ac:dyDescent="0.2"/>
    <row r="7621" ht="26.25" customHeight="1" x14ac:dyDescent="0.2"/>
    <row r="7622" ht="26.25" customHeight="1" x14ac:dyDescent="0.2"/>
    <row r="7623" ht="26.25" customHeight="1" x14ac:dyDescent="0.2"/>
    <row r="7624" ht="26.25" customHeight="1" x14ac:dyDescent="0.2"/>
    <row r="7625" ht="26.25" customHeight="1" x14ac:dyDescent="0.2"/>
    <row r="7626" ht="26.25" customHeight="1" x14ac:dyDescent="0.2"/>
    <row r="7627" ht="26.25" customHeight="1" x14ac:dyDescent="0.2"/>
    <row r="7628" ht="26.25" customHeight="1" x14ac:dyDescent="0.2"/>
    <row r="7629" ht="26.25" customHeight="1" x14ac:dyDescent="0.2"/>
    <row r="7630" ht="26.25" customHeight="1" x14ac:dyDescent="0.2"/>
    <row r="7631" ht="26.25" customHeight="1" x14ac:dyDescent="0.2"/>
    <row r="7632" ht="26.25" customHeight="1" x14ac:dyDescent="0.2"/>
    <row r="7633" ht="26.25" customHeight="1" x14ac:dyDescent="0.2"/>
    <row r="7634" ht="26.25" customHeight="1" x14ac:dyDescent="0.2"/>
    <row r="7635" ht="26.25" customHeight="1" x14ac:dyDescent="0.2"/>
    <row r="7636" ht="26.25" customHeight="1" x14ac:dyDescent="0.2"/>
    <row r="7637" ht="26.25" customHeight="1" x14ac:dyDescent="0.2"/>
    <row r="7638" ht="26.25" customHeight="1" x14ac:dyDescent="0.2"/>
    <row r="7639" ht="26.25" customHeight="1" x14ac:dyDescent="0.2"/>
    <row r="7640" ht="26.25" customHeight="1" x14ac:dyDescent="0.2"/>
    <row r="7641" ht="26.25" customHeight="1" x14ac:dyDescent="0.2"/>
    <row r="7642" ht="26.25" customHeight="1" x14ac:dyDescent="0.2"/>
    <row r="7643" ht="26.25" customHeight="1" x14ac:dyDescent="0.2"/>
    <row r="7644" ht="26.25" customHeight="1" x14ac:dyDescent="0.2"/>
    <row r="7645" ht="26.25" customHeight="1" x14ac:dyDescent="0.2"/>
    <row r="7646" ht="26.25" customHeight="1" x14ac:dyDescent="0.2"/>
    <row r="7647" ht="26.25" customHeight="1" x14ac:dyDescent="0.2"/>
    <row r="7648" ht="26.25" customHeight="1" x14ac:dyDescent="0.2"/>
    <row r="7649" ht="26.25" customHeight="1" x14ac:dyDescent="0.2"/>
    <row r="7650" ht="26.25" customHeight="1" x14ac:dyDescent="0.2"/>
    <row r="7651" ht="26.25" customHeight="1" x14ac:dyDescent="0.2"/>
    <row r="7652" ht="26.25" customHeight="1" x14ac:dyDescent="0.2"/>
    <row r="7653" ht="26.25" customHeight="1" x14ac:dyDescent="0.2"/>
    <row r="7654" ht="26.25" customHeight="1" x14ac:dyDescent="0.2"/>
    <row r="7655" ht="26.25" customHeight="1" x14ac:dyDescent="0.2"/>
    <row r="7656" ht="26.25" customHeight="1" x14ac:dyDescent="0.2"/>
    <row r="7657" ht="26.25" customHeight="1" x14ac:dyDescent="0.2"/>
    <row r="7658" ht="26.25" customHeight="1" x14ac:dyDescent="0.2"/>
    <row r="7659" ht="26.25" customHeight="1" x14ac:dyDescent="0.2"/>
    <row r="7660" ht="26.25" customHeight="1" x14ac:dyDescent="0.2"/>
    <row r="7661" ht="26.25" customHeight="1" x14ac:dyDescent="0.2"/>
    <row r="7662" ht="26.25" customHeight="1" x14ac:dyDescent="0.2"/>
    <row r="7663" ht="26.25" customHeight="1" x14ac:dyDescent="0.2"/>
    <row r="7664" ht="26.25" customHeight="1" x14ac:dyDescent="0.2"/>
    <row r="7665" ht="26.25" customHeight="1" x14ac:dyDescent="0.2"/>
    <row r="7666" ht="26.25" customHeight="1" x14ac:dyDescent="0.2"/>
    <row r="7667" ht="26.25" customHeight="1" x14ac:dyDescent="0.2"/>
    <row r="7668" ht="26.25" customHeight="1" x14ac:dyDescent="0.2"/>
    <row r="7669" ht="26.25" customHeight="1" x14ac:dyDescent="0.2"/>
    <row r="7670" ht="26.25" customHeight="1" x14ac:dyDescent="0.2"/>
    <row r="7671" ht="26.25" customHeight="1" x14ac:dyDescent="0.2"/>
    <row r="7672" ht="26.25" customHeight="1" x14ac:dyDescent="0.2"/>
    <row r="7673" ht="26.25" customHeight="1" x14ac:dyDescent="0.2"/>
    <row r="7674" ht="26.25" customHeight="1" x14ac:dyDescent="0.2"/>
    <row r="7675" ht="26.25" customHeight="1" x14ac:dyDescent="0.2"/>
    <row r="7676" ht="26.25" customHeight="1" x14ac:dyDescent="0.2"/>
    <row r="7677" ht="26.25" customHeight="1" x14ac:dyDescent="0.2"/>
    <row r="7678" ht="26.25" customHeight="1" x14ac:dyDescent="0.2"/>
    <row r="7679" ht="26.25" customHeight="1" x14ac:dyDescent="0.2"/>
    <row r="7680" ht="26.25" customHeight="1" x14ac:dyDescent="0.2"/>
    <row r="7681" ht="26.25" customHeight="1" x14ac:dyDescent="0.2"/>
    <row r="7682" ht="26.25" customHeight="1" x14ac:dyDescent="0.2"/>
    <row r="7683" ht="26.25" customHeight="1" x14ac:dyDescent="0.2"/>
    <row r="7684" ht="26.25" customHeight="1" x14ac:dyDescent="0.2"/>
    <row r="7685" ht="26.25" customHeight="1" x14ac:dyDescent="0.2"/>
    <row r="7686" ht="26.25" customHeight="1" x14ac:dyDescent="0.2"/>
    <row r="7687" ht="26.25" customHeight="1" x14ac:dyDescent="0.2"/>
    <row r="7688" ht="26.25" customHeight="1" x14ac:dyDescent="0.2"/>
    <row r="7689" ht="26.25" customHeight="1" x14ac:dyDescent="0.2"/>
    <row r="7690" ht="26.25" customHeight="1" x14ac:dyDescent="0.2"/>
    <row r="7691" ht="26.25" customHeight="1" x14ac:dyDescent="0.2"/>
    <row r="7692" ht="26.25" customHeight="1" x14ac:dyDescent="0.2"/>
    <row r="7693" ht="26.25" customHeight="1" x14ac:dyDescent="0.2"/>
    <row r="7694" ht="26.25" customHeight="1" x14ac:dyDescent="0.2"/>
    <row r="7695" ht="26.25" customHeight="1" x14ac:dyDescent="0.2"/>
    <row r="7696" ht="26.25" customHeight="1" x14ac:dyDescent="0.2"/>
    <row r="7697" ht="26.25" customHeight="1" x14ac:dyDescent="0.2"/>
    <row r="7698" ht="26.25" customHeight="1" x14ac:dyDescent="0.2"/>
    <row r="7699" ht="26.25" customHeight="1" x14ac:dyDescent="0.2"/>
    <row r="7700" ht="26.25" customHeight="1" x14ac:dyDescent="0.2"/>
    <row r="7701" ht="26.25" customHeight="1" x14ac:dyDescent="0.2"/>
    <row r="7702" ht="26.25" customHeight="1" x14ac:dyDescent="0.2"/>
    <row r="7703" ht="26.25" customHeight="1" x14ac:dyDescent="0.2"/>
    <row r="7704" ht="26.25" customHeight="1" x14ac:dyDescent="0.2"/>
    <row r="7705" ht="26.25" customHeight="1" x14ac:dyDescent="0.2"/>
    <row r="7706" ht="26.25" customHeight="1" x14ac:dyDescent="0.2"/>
    <row r="7707" ht="26.25" customHeight="1" x14ac:dyDescent="0.2"/>
    <row r="7708" ht="26.25" customHeight="1" x14ac:dyDescent="0.2"/>
    <row r="7709" ht="26.25" customHeight="1" x14ac:dyDescent="0.2"/>
    <row r="7710" ht="26.25" customHeight="1" x14ac:dyDescent="0.2"/>
    <row r="7711" ht="26.25" customHeight="1" x14ac:dyDescent="0.2"/>
    <row r="7712" ht="26.25" customHeight="1" x14ac:dyDescent="0.2"/>
    <row r="7713" ht="26.25" customHeight="1" x14ac:dyDescent="0.2"/>
    <row r="7714" ht="26.25" customHeight="1" x14ac:dyDescent="0.2"/>
    <row r="7715" ht="26.25" customHeight="1" x14ac:dyDescent="0.2"/>
    <row r="7716" ht="26.25" customHeight="1" x14ac:dyDescent="0.2"/>
    <row r="7717" ht="26.25" customHeight="1" x14ac:dyDescent="0.2"/>
    <row r="7718" ht="26.25" customHeight="1" x14ac:dyDescent="0.2"/>
    <row r="7719" ht="26.25" customHeight="1" x14ac:dyDescent="0.2"/>
    <row r="7720" ht="26.25" customHeight="1" x14ac:dyDescent="0.2"/>
    <row r="7721" ht="26.25" customHeight="1" x14ac:dyDescent="0.2"/>
    <row r="7722" ht="26.25" customHeight="1" x14ac:dyDescent="0.2"/>
    <row r="7723" ht="26.25" customHeight="1" x14ac:dyDescent="0.2"/>
    <row r="7724" ht="26.25" customHeight="1" x14ac:dyDescent="0.2"/>
    <row r="7725" ht="26.25" customHeight="1" x14ac:dyDescent="0.2"/>
    <row r="7726" ht="26.25" customHeight="1" x14ac:dyDescent="0.2"/>
    <row r="7727" ht="26.25" customHeight="1" x14ac:dyDescent="0.2"/>
    <row r="7728" ht="26.25" customHeight="1" x14ac:dyDescent="0.2"/>
    <row r="7729" ht="26.25" customHeight="1" x14ac:dyDescent="0.2"/>
    <row r="7730" ht="26.25" customHeight="1" x14ac:dyDescent="0.2"/>
    <row r="7731" ht="26.25" customHeight="1" x14ac:dyDescent="0.2"/>
    <row r="7732" ht="26.25" customHeight="1" x14ac:dyDescent="0.2"/>
    <row r="7733" ht="26.25" customHeight="1" x14ac:dyDescent="0.2"/>
    <row r="7734" ht="26.25" customHeight="1" x14ac:dyDescent="0.2"/>
    <row r="7735" ht="26.25" customHeight="1" x14ac:dyDescent="0.2"/>
    <row r="7736" ht="26.25" customHeight="1" x14ac:dyDescent="0.2"/>
    <row r="7737" ht="26.25" customHeight="1" x14ac:dyDescent="0.2"/>
    <row r="7738" ht="26.25" customHeight="1" x14ac:dyDescent="0.2"/>
    <row r="7739" ht="26.25" customHeight="1" x14ac:dyDescent="0.2"/>
    <row r="7740" ht="26.25" customHeight="1" x14ac:dyDescent="0.2"/>
    <row r="7741" ht="26.25" customHeight="1" x14ac:dyDescent="0.2"/>
    <row r="7742" ht="26.25" customHeight="1" x14ac:dyDescent="0.2"/>
    <row r="7743" ht="26.25" customHeight="1" x14ac:dyDescent="0.2"/>
    <row r="7744" ht="26.25" customHeight="1" x14ac:dyDescent="0.2"/>
    <row r="7745" ht="26.25" customHeight="1" x14ac:dyDescent="0.2"/>
    <row r="7746" ht="26.25" customHeight="1" x14ac:dyDescent="0.2"/>
    <row r="7747" ht="26.25" customHeight="1" x14ac:dyDescent="0.2"/>
    <row r="7748" ht="26.25" customHeight="1" x14ac:dyDescent="0.2"/>
    <row r="7749" ht="26.25" customHeight="1" x14ac:dyDescent="0.2"/>
    <row r="7750" ht="26.25" customHeight="1" x14ac:dyDescent="0.2"/>
    <row r="7751" ht="26.25" customHeight="1" x14ac:dyDescent="0.2"/>
    <row r="7752" ht="26.25" customHeight="1" x14ac:dyDescent="0.2"/>
    <row r="7753" ht="26.25" customHeight="1" x14ac:dyDescent="0.2"/>
    <row r="7754" ht="26.25" customHeight="1" x14ac:dyDescent="0.2"/>
    <row r="7755" ht="26.25" customHeight="1" x14ac:dyDescent="0.2"/>
    <row r="7756" ht="26.25" customHeight="1" x14ac:dyDescent="0.2"/>
    <row r="7757" ht="26.25" customHeight="1" x14ac:dyDescent="0.2"/>
    <row r="7758" ht="26.25" customHeight="1" x14ac:dyDescent="0.2"/>
    <row r="7759" ht="26.25" customHeight="1" x14ac:dyDescent="0.2"/>
    <row r="7760" ht="26.25" customHeight="1" x14ac:dyDescent="0.2"/>
    <row r="7761" ht="26.25" customHeight="1" x14ac:dyDescent="0.2"/>
    <row r="7762" ht="26.25" customHeight="1" x14ac:dyDescent="0.2"/>
    <row r="7763" ht="26.25" customHeight="1" x14ac:dyDescent="0.2"/>
    <row r="7764" ht="26.25" customHeight="1" x14ac:dyDescent="0.2"/>
    <row r="7765" ht="26.25" customHeight="1" x14ac:dyDescent="0.2"/>
    <row r="7766" ht="26.25" customHeight="1" x14ac:dyDescent="0.2"/>
    <row r="7767" ht="26.25" customHeight="1" x14ac:dyDescent="0.2"/>
    <row r="7768" ht="26.25" customHeight="1" x14ac:dyDescent="0.2"/>
    <row r="7769" ht="26.25" customHeight="1" x14ac:dyDescent="0.2"/>
    <row r="7770" ht="26.25" customHeight="1" x14ac:dyDescent="0.2"/>
    <row r="7771" ht="26.25" customHeight="1" x14ac:dyDescent="0.2"/>
    <row r="7772" ht="26.25" customHeight="1" x14ac:dyDescent="0.2"/>
    <row r="7773" ht="26.25" customHeight="1" x14ac:dyDescent="0.2"/>
    <row r="7774" ht="26.25" customHeight="1" x14ac:dyDescent="0.2"/>
    <row r="7775" ht="26.25" customHeight="1" x14ac:dyDescent="0.2"/>
    <row r="7776" ht="26.25" customHeight="1" x14ac:dyDescent="0.2"/>
    <row r="7777" ht="26.25" customHeight="1" x14ac:dyDescent="0.2"/>
    <row r="7778" ht="26.25" customHeight="1" x14ac:dyDescent="0.2"/>
    <row r="7779" ht="26.25" customHeight="1" x14ac:dyDescent="0.2"/>
    <row r="7780" ht="26.25" customHeight="1" x14ac:dyDescent="0.2"/>
    <row r="7781" ht="26.25" customHeight="1" x14ac:dyDescent="0.2"/>
    <row r="7782" ht="26.25" customHeight="1" x14ac:dyDescent="0.2"/>
    <row r="7783" ht="26.25" customHeight="1" x14ac:dyDescent="0.2"/>
    <row r="7784" ht="26.25" customHeight="1" x14ac:dyDescent="0.2"/>
    <row r="7785" ht="26.25" customHeight="1" x14ac:dyDescent="0.2"/>
    <row r="7786" ht="26.25" customHeight="1" x14ac:dyDescent="0.2"/>
    <row r="7787" ht="26.25" customHeight="1" x14ac:dyDescent="0.2"/>
    <row r="7788" ht="26.25" customHeight="1" x14ac:dyDescent="0.2"/>
    <row r="7789" ht="26.25" customHeight="1" x14ac:dyDescent="0.2"/>
    <row r="7790" ht="26.25" customHeight="1" x14ac:dyDescent="0.2"/>
    <row r="7791" ht="26.25" customHeight="1" x14ac:dyDescent="0.2"/>
    <row r="7792" ht="26.25" customHeight="1" x14ac:dyDescent="0.2"/>
    <row r="7793" ht="26.25" customHeight="1" x14ac:dyDescent="0.2"/>
    <row r="7794" ht="26.25" customHeight="1" x14ac:dyDescent="0.2"/>
    <row r="7795" ht="26.25" customHeight="1" x14ac:dyDescent="0.2"/>
    <row r="7796" ht="26.25" customHeight="1" x14ac:dyDescent="0.2"/>
    <row r="7797" ht="26.25" customHeight="1" x14ac:dyDescent="0.2"/>
    <row r="7798" ht="26.25" customHeight="1" x14ac:dyDescent="0.2"/>
    <row r="7799" ht="26.25" customHeight="1" x14ac:dyDescent="0.2"/>
    <row r="7800" ht="26.25" customHeight="1" x14ac:dyDescent="0.2"/>
    <row r="7801" ht="26.25" customHeight="1" x14ac:dyDescent="0.2"/>
    <row r="7802" ht="26.25" customHeight="1" x14ac:dyDescent="0.2"/>
    <row r="7803" ht="26.25" customHeight="1" x14ac:dyDescent="0.2"/>
    <row r="7804" ht="26.25" customHeight="1" x14ac:dyDescent="0.2"/>
    <row r="7805" ht="26.25" customHeight="1" x14ac:dyDescent="0.2"/>
    <row r="7806" ht="26.25" customHeight="1" x14ac:dyDescent="0.2"/>
    <row r="7807" ht="26.25" customHeight="1" x14ac:dyDescent="0.2"/>
    <row r="7808" ht="26.25" customHeight="1" x14ac:dyDescent="0.2"/>
    <row r="7809" ht="26.25" customHeight="1" x14ac:dyDescent="0.2"/>
    <row r="7810" ht="26.25" customHeight="1" x14ac:dyDescent="0.2"/>
    <row r="7811" ht="26.25" customHeight="1" x14ac:dyDescent="0.2"/>
    <row r="7812" ht="26.25" customHeight="1" x14ac:dyDescent="0.2"/>
    <row r="7813" ht="26.25" customHeight="1" x14ac:dyDescent="0.2"/>
    <row r="7814" ht="26.25" customHeight="1" x14ac:dyDescent="0.2"/>
    <row r="7815" ht="26.25" customHeight="1" x14ac:dyDescent="0.2"/>
    <row r="7816" ht="26.25" customHeight="1" x14ac:dyDescent="0.2"/>
    <row r="7817" ht="26.25" customHeight="1" x14ac:dyDescent="0.2"/>
    <row r="7818" ht="26.25" customHeight="1" x14ac:dyDescent="0.2"/>
    <row r="7819" ht="26.25" customHeight="1" x14ac:dyDescent="0.2"/>
    <row r="7820" ht="26.25" customHeight="1" x14ac:dyDescent="0.2"/>
    <row r="7821" ht="26.25" customHeight="1" x14ac:dyDescent="0.2"/>
    <row r="7822" ht="26.25" customHeight="1" x14ac:dyDescent="0.2"/>
    <row r="7823" ht="26.25" customHeight="1" x14ac:dyDescent="0.2"/>
    <row r="7824" ht="26.25" customHeight="1" x14ac:dyDescent="0.2"/>
    <row r="7825" ht="26.25" customHeight="1" x14ac:dyDescent="0.2"/>
    <row r="7826" ht="26.25" customHeight="1" x14ac:dyDescent="0.2"/>
    <row r="7827" ht="26.25" customHeight="1" x14ac:dyDescent="0.2"/>
    <row r="7828" ht="26.25" customHeight="1" x14ac:dyDescent="0.2"/>
    <row r="7829" ht="26.25" customHeight="1" x14ac:dyDescent="0.2"/>
    <row r="7830" ht="26.25" customHeight="1" x14ac:dyDescent="0.2"/>
    <row r="7831" ht="26.25" customHeight="1" x14ac:dyDescent="0.2"/>
    <row r="7832" ht="26.25" customHeight="1" x14ac:dyDescent="0.2"/>
    <row r="7833" ht="26.25" customHeight="1" x14ac:dyDescent="0.2"/>
    <row r="7834" ht="26.25" customHeight="1" x14ac:dyDescent="0.2"/>
    <row r="7835" ht="26.25" customHeight="1" x14ac:dyDescent="0.2"/>
    <row r="7836" ht="26.25" customHeight="1" x14ac:dyDescent="0.2"/>
    <row r="7837" ht="26.25" customHeight="1" x14ac:dyDescent="0.2"/>
    <row r="7838" ht="26.25" customHeight="1" x14ac:dyDescent="0.2"/>
    <row r="7839" ht="26.25" customHeight="1" x14ac:dyDescent="0.2"/>
    <row r="7840" ht="26.25" customHeight="1" x14ac:dyDescent="0.2"/>
    <row r="7841" ht="26.25" customHeight="1" x14ac:dyDescent="0.2"/>
    <row r="7842" ht="26.25" customHeight="1" x14ac:dyDescent="0.2"/>
    <row r="7843" ht="26.25" customHeight="1" x14ac:dyDescent="0.2"/>
    <row r="7844" ht="26.25" customHeight="1" x14ac:dyDescent="0.2"/>
    <row r="7845" ht="26.25" customHeight="1" x14ac:dyDescent="0.2"/>
    <row r="7846" ht="26.25" customHeight="1" x14ac:dyDescent="0.2"/>
    <row r="7847" ht="26.25" customHeight="1" x14ac:dyDescent="0.2"/>
    <row r="7848" ht="26.25" customHeight="1" x14ac:dyDescent="0.2"/>
    <row r="7849" ht="26.25" customHeight="1" x14ac:dyDescent="0.2"/>
    <row r="7850" ht="26.25" customHeight="1" x14ac:dyDescent="0.2"/>
    <row r="7851" ht="26.25" customHeight="1" x14ac:dyDescent="0.2"/>
    <row r="7852" ht="26.25" customHeight="1" x14ac:dyDescent="0.2"/>
    <row r="7853" ht="26.25" customHeight="1" x14ac:dyDescent="0.2"/>
    <row r="7854" ht="26.25" customHeight="1" x14ac:dyDescent="0.2"/>
    <row r="7855" ht="26.25" customHeight="1" x14ac:dyDescent="0.2"/>
    <row r="7856" ht="26.25" customHeight="1" x14ac:dyDescent="0.2"/>
    <row r="7857" ht="26.25" customHeight="1" x14ac:dyDescent="0.2"/>
    <row r="7858" ht="26.25" customHeight="1" x14ac:dyDescent="0.2"/>
    <row r="7859" ht="26.25" customHeight="1" x14ac:dyDescent="0.2"/>
    <row r="7860" ht="26.25" customHeight="1" x14ac:dyDescent="0.2"/>
    <row r="7861" ht="26.25" customHeight="1" x14ac:dyDescent="0.2"/>
    <row r="7862" ht="26.25" customHeight="1" x14ac:dyDescent="0.2"/>
    <row r="7863" ht="26.25" customHeight="1" x14ac:dyDescent="0.2"/>
    <row r="7864" ht="26.25" customHeight="1" x14ac:dyDescent="0.2"/>
    <row r="7865" ht="26.25" customHeight="1" x14ac:dyDescent="0.2"/>
    <row r="7866" ht="26.25" customHeight="1" x14ac:dyDescent="0.2"/>
    <row r="7867" ht="26.25" customHeight="1" x14ac:dyDescent="0.2"/>
    <row r="7868" ht="26.25" customHeight="1" x14ac:dyDescent="0.2"/>
    <row r="7869" ht="26.25" customHeight="1" x14ac:dyDescent="0.2"/>
    <row r="7870" ht="26.25" customHeight="1" x14ac:dyDescent="0.2"/>
    <row r="7871" ht="26.25" customHeight="1" x14ac:dyDescent="0.2"/>
    <row r="7872" ht="26.25" customHeight="1" x14ac:dyDescent="0.2"/>
    <row r="7873" ht="26.25" customHeight="1" x14ac:dyDescent="0.2"/>
    <row r="7874" ht="26.25" customHeight="1" x14ac:dyDescent="0.2"/>
    <row r="7875" ht="26.25" customHeight="1" x14ac:dyDescent="0.2"/>
    <row r="7876" ht="26.25" customHeight="1" x14ac:dyDescent="0.2"/>
    <row r="7877" ht="26.25" customHeight="1" x14ac:dyDescent="0.2"/>
    <row r="7878" ht="26.25" customHeight="1" x14ac:dyDescent="0.2"/>
    <row r="7879" ht="26.25" customHeight="1" x14ac:dyDescent="0.2"/>
    <row r="7880" ht="26.25" customHeight="1" x14ac:dyDescent="0.2"/>
    <row r="7881" ht="26.25" customHeight="1" x14ac:dyDescent="0.2"/>
    <row r="7882" ht="26.25" customHeight="1" x14ac:dyDescent="0.2"/>
    <row r="7883" ht="26.25" customHeight="1" x14ac:dyDescent="0.2"/>
    <row r="7884" ht="26.25" customHeight="1" x14ac:dyDescent="0.2"/>
    <row r="7885" ht="26.25" customHeight="1" x14ac:dyDescent="0.2"/>
    <row r="7886" ht="26.25" customHeight="1" x14ac:dyDescent="0.2"/>
    <row r="7887" ht="26.25" customHeight="1" x14ac:dyDescent="0.2"/>
    <row r="7888" ht="26.25" customHeight="1" x14ac:dyDescent="0.2"/>
    <row r="7889" ht="26.25" customHeight="1" x14ac:dyDescent="0.2"/>
    <row r="7890" ht="26.25" customHeight="1" x14ac:dyDescent="0.2"/>
    <row r="7891" ht="26.25" customHeight="1" x14ac:dyDescent="0.2"/>
    <row r="7892" ht="26.25" customHeight="1" x14ac:dyDescent="0.2"/>
    <row r="7893" ht="26.25" customHeight="1" x14ac:dyDescent="0.2"/>
    <row r="7894" ht="26.25" customHeight="1" x14ac:dyDescent="0.2"/>
    <row r="7895" ht="26.25" customHeight="1" x14ac:dyDescent="0.2"/>
    <row r="7896" ht="26.25" customHeight="1" x14ac:dyDescent="0.2"/>
    <row r="7897" ht="26.25" customHeight="1" x14ac:dyDescent="0.2"/>
    <row r="7898" ht="26.25" customHeight="1" x14ac:dyDescent="0.2"/>
    <row r="7899" ht="26.25" customHeight="1" x14ac:dyDescent="0.2"/>
    <row r="7900" ht="26.25" customHeight="1" x14ac:dyDescent="0.2"/>
    <row r="7901" ht="26.25" customHeight="1" x14ac:dyDescent="0.2"/>
    <row r="7902" ht="26.25" customHeight="1" x14ac:dyDescent="0.2"/>
    <row r="7903" ht="26.25" customHeight="1" x14ac:dyDescent="0.2"/>
    <row r="7904" ht="26.25" customHeight="1" x14ac:dyDescent="0.2"/>
    <row r="7905" ht="26.25" customHeight="1" x14ac:dyDescent="0.2"/>
    <row r="7906" ht="26.25" customHeight="1" x14ac:dyDescent="0.2"/>
    <row r="7907" ht="26.25" customHeight="1" x14ac:dyDescent="0.2"/>
    <row r="7908" ht="26.25" customHeight="1" x14ac:dyDescent="0.2"/>
    <row r="7909" ht="26.25" customHeight="1" x14ac:dyDescent="0.2"/>
    <row r="7910" ht="26.25" customHeight="1" x14ac:dyDescent="0.2"/>
    <row r="7911" ht="26.25" customHeight="1" x14ac:dyDescent="0.2"/>
    <row r="7912" ht="26.25" customHeight="1" x14ac:dyDescent="0.2"/>
    <row r="7913" ht="26.25" customHeight="1" x14ac:dyDescent="0.2"/>
    <row r="7914" ht="26.25" customHeight="1" x14ac:dyDescent="0.2"/>
    <row r="7915" ht="26.25" customHeight="1" x14ac:dyDescent="0.2"/>
    <row r="7916" ht="26.25" customHeight="1" x14ac:dyDescent="0.2"/>
    <row r="7917" ht="26.25" customHeight="1" x14ac:dyDescent="0.2"/>
    <row r="7918" ht="26.25" customHeight="1" x14ac:dyDescent="0.2"/>
    <row r="7919" ht="26.25" customHeight="1" x14ac:dyDescent="0.2"/>
    <row r="7920" ht="26.25" customHeight="1" x14ac:dyDescent="0.2"/>
    <row r="7921" ht="26.25" customHeight="1" x14ac:dyDescent="0.2"/>
    <row r="7922" ht="26.25" customHeight="1" x14ac:dyDescent="0.2"/>
    <row r="7923" ht="26.25" customHeight="1" x14ac:dyDescent="0.2"/>
    <row r="7924" ht="26.25" customHeight="1" x14ac:dyDescent="0.2"/>
    <row r="7925" ht="26.25" customHeight="1" x14ac:dyDescent="0.2"/>
    <row r="7926" ht="26.25" customHeight="1" x14ac:dyDescent="0.2"/>
    <row r="7927" ht="26.25" customHeight="1" x14ac:dyDescent="0.2"/>
    <row r="7928" ht="26.25" customHeight="1" x14ac:dyDescent="0.2"/>
    <row r="7929" ht="26.25" customHeight="1" x14ac:dyDescent="0.2"/>
    <row r="7930" ht="26.25" customHeight="1" x14ac:dyDescent="0.2"/>
    <row r="7931" ht="26.25" customHeight="1" x14ac:dyDescent="0.2"/>
    <row r="7932" ht="26.25" customHeight="1" x14ac:dyDescent="0.2"/>
    <row r="7933" ht="26.25" customHeight="1" x14ac:dyDescent="0.2"/>
    <row r="7934" ht="26.25" customHeight="1" x14ac:dyDescent="0.2"/>
    <row r="7935" ht="26.25" customHeight="1" x14ac:dyDescent="0.2"/>
    <row r="7936" ht="26.25" customHeight="1" x14ac:dyDescent="0.2"/>
    <row r="7937" ht="26.25" customHeight="1" x14ac:dyDescent="0.2"/>
    <row r="7938" ht="26.25" customHeight="1" x14ac:dyDescent="0.2"/>
    <row r="7939" ht="26.25" customHeight="1" x14ac:dyDescent="0.2"/>
    <row r="7940" ht="26.25" customHeight="1" x14ac:dyDescent="0.2"/>
    <row r="7941" ht="26.25" customHeight="1" x14ac:dyDescent="0.2"/>
    <row r="7942" ht="26.25" customHeight="1" x14ac:dyDescent="0.2"/>
    <row r="7943" ht="26.25" customHeight="1" x14ac:dyDescent="0.2"/>
    <row r="7944" ht="26.25" customHeight="1" x14ac:dyDescent="0.2"/>
    <row r="7945" ht="26.25" customHeight="1" x14ac:dyDescent="0.2"/>
    <row r="7946" ht="26.25" customHeight="1" x14ac:dyDescent="0.2"/>
    <row r="7947" ht="26.25" customHeight="1" x14ac:dyDescent="0.2"/>
    <row r="7948" ht="26.25" customHeight="1" x14ac:dyDescent="0.2"/>
    <row r="7949" ht="26.25" customHeight="1" x14ac:dyDescent="0.2"/>
    <row r="7950" ht="26.25" customHeight="1" x14ac:dyDescent="0.2"/>
    <row r="7951" ht="26.25" customHeight="1" x14ac:dyDescent="0.2"/>
    <row r="7952" ht="26.25" customHeight="1" x14ac:dyDescent="0.2"/>
    <row r="7953" ht="26.25" customHeight="1" x14ac:dyDescent="0.2"/>
    <row r="7954" ht="26.25" customHeight="1" x14ac:dyDescent="0.2"/>
    <row r="7955" ht="26.25" customHeight="1" x14ac:dyDescent="0.2"/>
    <row r="7956" ht="26.25" customHeight="1" x14ac:dyDescent="0.2"/>
    <row r="7957" ht="26.25" customHeight="1" x14ac:dyDescent="0.2"/>
    <row r="7958" ht="26.25" customHeight="1" x14ac:dyDescent="0.2"/>
    <row r="7959" ht="26.25" customHeight="1" x14ac:dyDescent="0.2"/>
    <row r="7960" ht="26.25" customHeight="1" x14ac:dyDescent="0.2"/>
    <row r="7961" ht="26.25" customHeight="1" x14ac:dyDescent="0.2"/>
    <row r="7962" ht="26.25" customHeight="1" x14ac:dyDescent="0.2"/>
    <row r="7963" ht="26.25" customHeight="1" x14ac:dyDescent="0.2"/>
    <row r="7964" ht="26.25" customHeight="1" x14ac:dyDescent="0.2"/>
    <row r="7965" ht="26.25" customHeight="1" x14ac:dyDescent="0.2"/>
    <row r="7966" ht="26.25" customHeight="1" x14ac:dyDescent="0.2"/>
    <row r="7967" ht="26.25" customHeight="1" x14ac:dyDescent="0.2"/>
    <row r="7968" ht="26.25" customHeight="1" x14ac:dyDescent="0.2"/>
    <row r="7969" ht="26.25" customHeight="1" x14ac:dyDescent="0.2"/>
    <row r="7970" ht="26.25" customHeight="1" x14ac:dyDescent="0.2"/>
    <row r="7971" ht="26.25" customHeight="1" x14ac:dyDescent="0.2"/>
    <row r="7972" ht="26.25" customHeight="1" x14ac:dyDescent="0.2"/>
    <row r="7973" ht="26.25" customHeight="1" x14ac:dyDescent="0.2"/>
    <row r="7974" ht="26.25" customHeight="1" x14ac:dyDescent="0.2"/>
    <row r="7975" ht="26.25" customHeight="1" x14ac:dyDescent="0.2"/>
    <row r="7976" ht="26.25" customHeight="1" x14ac:dyDescent="0.2"/>
    <row r="7977" ht="26.25" customHeight="1" x14ac:dyDescent="0.2"/>
    <row r="7978" ht="26.25" customHeight="1" x14ac:dyDescent="0.2"/>
    <row r="7979" ht="26.25" customHeight="1" x14ac:dyDescent="0.2"/>
    <row r="7980" ht="26.25" customHeight="1" x14ac:dyDescent="0.2"/>
    <row r="7981" ht="26.25" customHeight="1" x14ac:dyDescent="0.2"/>
    <row r="7982" ht="26.25" customHeight="1" x14ac:dyDescent="0.2"/>
    <row r="7983" ht="26.25" customHeight="1" x14ac:dyDescent="0.2"/>
    <row r="7984" ht="26.25" customHeight="1" x14ac:dyDescent="0.2"/>
    <row r="7985" ht="26.25" customHeight="1" x14ac:dyDescent="0.2"/>
    <row r="7986" ht="26.25" customHeight="1" x14ac:dyDescent="0.2"/>
    <row r="7987" ht="26.25" customHeight="1" x14ac:dyDescent="0.2"/>
    <row r="7988" ht="26.25" customHeight="1" x14ac:dyDescent="0.2"/>
    <row r="7989" ht="26.25" customHeight="1" x14ac:dyDescent="0.2"/>
    <row r="7990" ht="26.25" customHeight="1" x14ac:dyDescent="0.2"/>
    <row r="7991" ht="26.25" customHeight="1" x14ac:dyDescent="0.2"/>
    <row r="7992" ht="26.25" customHeight="1" x14ac:dyDescent="0.2"/>
    <row r="7993" ht="26.25" customHeight="1" x14ac:dyDescent="0.2"/>
    <row r="7994" ht="26.25" customHeight="1" x14ac:dyDescent="0.2"/>
    <row r="7995" ht="26.25" customHeight="1" x14ac:dyDescent="0.2"/>
    <row r="7996" ht="26.25" customHeight="1" x14ac:dyDescent="0.2"/>
    <row r="7997" ht="26.25" customHeight="1" x14ac:dyDescent="0.2"/>
    <row r="7998" ht="26.25" customHeight="1" x14ac:dyDescent="0.2"/>
    <row r="7999" ht="26.25" customHeight="1" x14ac:dyDescent="0.2"/>
    <row r="8000" ht="26.25" customHeight="1" x14ac:dyDescent="0.2"/>
    <row r="8001" ht="26.25" customHeight="1" x14ac:dyDescent="0.2"/>
    <row r="8002" ht="26.25" customHeight="1" x14ac:dyDescent="0.2"/>
    <row r="8003" ht="26.25" customHeight="1" x14ac:dyDescent="0.2"/>
    <row r="8004" ht="26.25" customHeight="1" x14ac:dyDescent="0.2"/>
    <row r="8005" ht="26.25" customHeight="1" x14ac:dyDescent="0.2"/>
    <row r="8006" ht="26.25" customHeight="1" x14ac:dyDescent="0.2"/>
    <row r="8007" ht="26.25" customHeight="1" x14ac:dyDescent="0.2"/>
    <row r="8008" ht="26.25" customHeight="1" x14ac:dyDescent="0.2"/>
    <row r="8009" ht="26.25" customHeight="1" x14ac:dyDescent="0.2"/>
    <row r="8010" ht="26.25" customHeight="1" x14ac:dyDescent="0.2"/>
    <row r="8011" ht="26.25" customHeight="1" x14ac:dyDescent="0.2"/>
    <row r="8012" ht="26.25" customHeight="1" x14ac:dyDescent="0.2"/>
    <row r="8013" ht="26.25" customHeight="1" x14ac:dyDescent="0.2"/>
    <row r="8014" ht="26.25" customHeight="1" x14ac:dyDescent="0.2"/>
    <row r="8015" ht="26.25" customHeight="1" x14ac:dyDescent="0.2"/>
    <row r="8016" ht="26.25" customHeight="1" x14ac:dyDescent="0.2"/>
    <row r="8017" ht="26.25" customHeight="1" x14ac:dyDescent="0.2"/>
    <row r="8018" ht="26.25" customHeight="1" x14ac:dyDescent="0.2"/>
    <row r="8019" ht="26.25" customHeight="1" x14ac:dyDescent="0.2"/>
    <row r="8020" ht="26.25" customHeight="1" x14ac:dyDescent="0.2"/>
    <row r="8021" ht="26.25" customHeight="1" x14ac:dyDescent="0.2"/>
    <row r="8022" ht="26.25" customHeight="1" x14ac:dyDescent="0.2"/>
    <row r="8023" ht="26.25" customHeight="1" x14ac:dyDescent="0.2"/>
    <row r="8024" ht="26.25" customHeight="1" x14ac:dyDescent="0.2"/>
    <row r="8025" ht="26.25" customHeight="1" x14ac:dyDescent="0.2"/>
  </sheetData>
  <sheetProtection formatCells="0" formatColumns="0" formatRows="0" insertColumns="0" insertRows="0" deleteRows="0" selectLockedCells="1"/>
  <protectedRanges>
    <protectedRange password="CAC3" sqref="B7:H8" name="Sum_Repas1"/>
  </protectedRanges>
  <mergeCells count="4">
    <mergeCell ref="B34:D34"/>
    <mergeCell ref="B35:D35"/>
    <mergeCell ref="B36:D36"/>
    <mergeCell ref="B39:D40"/>
  </mergeCells>
  <hyperlinks>
    <hyperlink ref="B39:D40" location="Mardi!A1" display="Avancer à la journée suivante"/>
    <hyperlink ref="B42" location="Dimanche!A1" display="Revenir en arrière"/>
  </hyperlinks>
  <pageMargins left="0.7" right="0.7" top="0.75" bottom="0.75" header="0.3" footer="0.3"/>
  <pageSetup paperSize="9" orientation="portrait" horizontalDpi="4294967293" verticalDpi="0" r:id="rId1"/>
  <ignoredErrors>
    <ignoredError sqref="F36:H36" unlockedFormula="1"/>
  </ignoredErrors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W8030"/>
  <sheetViews>
    <sheetView zoomScale="70" zoomScaleNormal="70" workbookViewId="0">
      <pane ySplit="4" topLeftCell="A5" activePane="bottomLeft" state="frozen"/>
      <selection pane="bottomLeft" activeCell="B11" sqref="B11:H11"/>
    </sheetView>
  </sheetViews>
  <sheetFormatPr baseColWidth="10" defaultColWidth="9" defaultRowHeight="15" x14ac:dyDescent="0.2"/>
  <cols>
    <col min="1" max="1" width="9.375" style="105" customWidth="1"/>
    <col min="2" max="4" width="28" style="105" customWidth="1"/>
    <col min="5" max="8" width="14.25" style="105" customWidth="1"/>
    <col min="9" max="9" width="28" style="105" customWidth="1"/>
    <col min="10" max="18" width="11.375" style="105" customWidth="1"/>
    <col min="19" max="231" width="11" style="105" customWidth="1"/>
    <col min="232" max="255" width="9" style="106" customWidth="1"/>
    <col min="256" max="16384" width="9" style="106"/>
  </cols>
  <sheetData>
    <row r="1" spans="1:231" ht="30" customHeight="1" x14ac:dyDescent="0.2"/>
    <row r="2" spans="1:231" s="110" customFormat="1" ht="30" customHeight="1" x14ac:dyDescent="0.2">
      <c r="A2" s="107"/>
      <c r="B2" s="34" t="s">
        <v>89</v>
      </c>
      <c r="C2" s="108"/>
      <c r="D2" s="108"/>
      <c r="E2" s="108"/>
      <c r="F2" s="107"/>
      <c r="G2" s="12"/>
      <c r="H2" s="109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07"/>
      <c r="DB2" s="107"/>
      <c r="DC2" s="107"/>
      <c r="DD2" s="107"/>
      <c r="DE2" s="107"/>
      <c r="DF2" s="107"/>
      <c r="DG2" s="107"/>
      <c r="DH2" s="107"/>
      <c r="DI2" s="107"/>
      <c r="DJ2" s="107"/>
      <c r="DK2" s="107"/>
      <c r="DL2" s="107"/>
      <c r="DM2" s="107"/>
      <c r="DN2" s="107"/>
      <c r="DO2" s="107"/>
      <c r="DP2" s="107"/>
      <c r="DQ2" s="107"/>
      <c r="DR2" s="107"/>
      <c r="DS2" s="107"/>
      <c r="DT2" s="107"/>
      <c r="DU2" s="107"/>
      <c r="DV2" s="107"/>
      <c r="DW2" s="107"/>
      <c r="DX2" s="107"/>
      <c r="DY2" s="107"/>
      <c r="DZ2" s="107"/>
      <c r="EA2" s="107"/>
      <c r="EB2" s="107"/>
      <c r="EC2" s="107"/>
      <c r="ED2" s="107"/>
      <c r="EE2" s="107"/>
      <c r="EF2" s="107"/>
      <c r="EG2" s="107"/>
      <c r="EH2" s="107"/>
      <c r="EI2" s="107"/>
      <c r="EJ2" s="107"/>
      <c r="EK2" s="107"/>
      <c r="EL2" s="107"/>
      <c r="EM2" s="107"/>
      <c r="EN2" s="107"/>
      <c r="EO2" s="107"/>
      <c r="EP2" s="107"/>
      <c r="EQ2" s="107"/>
      <c r="ER2" s="107"/>
      <c r="ES2" s="107"/>
      <c r="ET2" s="107"/>
      <c r="EU2" s="107"/>
      <c r="EV2" s="107"/>
      <c r="EW2" s="107"/>
      <c r="EX2" s="107"/>
      <c r="EY2" s="107"/>
      <c r="EZ2" s="107"/>
      <c r="FA2" s="107"/>
      <c r="FB2" s="107"/>
      <c r="FC2" s="107"/>
      <c r="FD2" s="107"/>
      <c r="FE2" s="107"/>
      <c r="FF2" s="107"/>
      <c r="FG2" s="107"/>
      <c r="FH2" s="107"/>
      <c r="FI2" s="107"/>
      <c r="FJ2" s="107"/>
      <c r="FK2" s="107"/>
      <c r="FL2" s="107"/>
      <c r="FM2" s="107"/>
      <c r="FN2" s="107"/>
      <c r="FO2" s="107"/>
      <c r="FP2" s="107"/>
      <c r="FQ2" s="107"/>
      <c r="FR2" s="107"/>
      <c r="FS2" s="107"/>
      <c r="FT2" s="107"/>
      <c r="FU2" s="107"/>
      <c r="FV2" s="107"/>
      <c r="FW2" s="107"/>
      <c r="FX2" s="107"/>
      <c r="FY2" s="107"/>
      <c r="FZ2" s="107"/>
      <c r="GA2" s="107"/>
      <c r="GB2" s="107"/>
      <c r="GC2" s="107"/>
      <c r="GD2" s="107"/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/>
      <c r="GR2" s="107"/>
      <c r="GS2" s="107"/>
      <c r="GT2" s="107"/>
      <c r="GU2" s="107"/>
      <c r="GV2" s="107"/>
      <c r="GW2" s="107"/>
      <c r="GX2" s="107"/>
      <c r="GY2" s="107"/>
      <c r="GZ2" s="107"/>
      <c r="HA2" s="107"/>
      <c r="HB2" s="107"/>
      <c r="HC2" s="107"/>
      <c r="HD2" s="107"/>
      <c r="HE2" s="107"/>
      <c r="HF2" s="107"/>
      <c r="HG2" s="107"/>
      <c r="HH2" s="107"/>
      <c r="HI2" s="107"/>
      <c r="HJ2" s="107"/>
      <c r="HK2" s="107"/>
      <c r="HL2" s="107"/>
      <c r="HM2" s="107"/>
      <c r="HN2" s="107"/>
      <c r="HO2" s="107"/>
      <c r="HP2" s="107"/>
      <c r="HQ2" s="107"/>
      <c r="HR2" s="107"/>
      <c r="HS2" s="107"/>
      <c r="HT2" s="107"/>
      <c r="HU2" s="107"/>
      <c r="HV2" s="107"/>
      <c r="HW2" s="107"/>
    </row>
    <row r="3" spans="1:231" s="110" customFormat="1" ht="30" customHeight="1" x14ac:dyDescent="0.2">
      <c r="A3" s="107"/>
      <c r="B3" s="107"/>
      <c r="C3" s="108"/>
      <c r="D3" s="108"/>
      <c r="E3" s="111"/>
      <c r="F3" s="107"/>
      <c r="G3" s="12"/>
      <c r="H3" s="109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7"/>
      <c r="BW3" s="107"/>
      <c r="BX3" s="107"/>
      <c r="BY3" s="107"/>
      <c r="BZ3" s="107"/>
      <c r="CA3" s="107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</row>
    <row r="4" spans="1:231" s="110" customFormat="1" ht="30" customHeight="1" x14ac:dyDescent="0.2">
      <c r="A4" s="107"/>
      <c r="B4" s="33" t="s">
        <v>22</v>
      </c>
      <c r="C4" s="33" t="s">
        <v>13</v>
      </c>
      <c r="D4" s="33" t="s">
        <v>5</v>
      </c>
      <c r="E4" s="33" t="s">
        <v>0</v>
      </c>
      <c r="F4" s="33" t="s">
        <v>9</v>
      </c>
      <c r="G4" s="33" t="s">
        <v>10</v>
      </c>
      <c r="H4" s="33" t="s">
        <v>11</v>
      </c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</row>
    <row r="5" spans="1:231" ht="26.25" customHeight="1" x14ac:dyDescent="0.2">
      <c r="B5" s="2" t="s">
        <v>14</v>
      </c>
      <c r="C5" s="112"/>
      <c r="D5" s="112"/>
      <c r="E5" s="112"/>
      <c r="F5" s="112"/>
      <c r="G5" s="112"/>
      <c r="H5" s="112"/>
      <c r="HW5" s="106"/>
    </row>
    <row r="6" spans="1:231" ht="26.25" customHeight="1" x14ac:dyDescent="0.2">
      <c r="B6" s="113"/>
      <c r="C6" s="113"/>
      <c r="D6" s="114"/>
      <c r="E6" s="115"/>
      <c r="F6" s="116"/>
      <c r="G6" s="116"/>
      <c r="H6" s="116"/>
      <c r="HW6" s="106"/>
    </row>
    <row r="7" spans="1:231" ht="26.25" customHeight="1" x14ac:dyDescent="0.2">
      <c r="B7" s="113"/>
      <c r="C7" s="113"/>
      <c r="D7" s="114"/>
      <c r="E7" s="115">
        <f>SUBTOTAL(109,Repas11[Kcal])</f>
        <v>0</v>
      </c>
      <c r="F7" s="116">
        <f>SUBTOTAL(109,Repas11[Protéines])</f>
        <v>0</v>
      </c>
      <c r="G7" s="116">
        <f>SUBTOTAL(109,Repas11[Glucides])</f>
        <v>0</v>
      </c>
      <c r="H7" s="116">
        <f>SUBTOTAL(109,Repas11[Lipides])</f>
        <v>0</v>
      </c>
    </row>
    <row r="8" spans="1:231" ht="26.25" customHeight="1" x14ac:dyDescent="0.2">
      <c r="B8" s="117"/>
      <c r="C8" s="117"/>
      <c r="D8" s="118"/>
      <c r="E8" s="119"/>
      <c r="F8" s="120"/>
      <c r="G8" s="120"/>
      <c r="H8" s="120"/>
    </row>
    <row r="9" spans="1:231" ht="26.25" customHeight="1" x14ac:dyDescent="0.2">
      <c r="B9" s="3" t="s">
        <v>15</v>
      </c>
      <c r="C9" s="121"/>
      <c r="D9" s="121"/>
      <c r="E9" s="121"/>
      <c r="F9" s="121"/>
      <c r="G9" s="121"/>
      <c r="H9" s="121"/>
    </row>
    <row r="10" spans="1:231" ht="26.25" customHeight="1" x14ac:dyDescent="0.2">
      <c r="B10" s="113"/>
      <c r="C10" s="113"/>
      <c r="D10" s="114"/>
      <c r="E10" s="115"/>
      <c r="F10" s="116"/>
      <c r="G10" s="116"/>
      <c r="H10" s="116"/>
    </row>
    <row r="11" spans="1:231" ht="26.25" customHeight="1" x14ac:dyDescent="0.2">
      <c r="B11" s="113"/>
      <c r="C11" s="113"/>
      <c r="D11" s="114"/>
      <c r="E11" s="115">
        <f>SUBTOTAL(109,Repas21[Kcal])</f>
        <v>0</v>
      </c>
      <c r="F11" s="116">
        <f>SUBTOTAL(109,Repas21[Protéines])</f>
        <v>0</v>
      </c>
      <c r="G11" s="116">
        <f>SUBTOTAL(109,Repas21[Glucides])</f>
        <v>0</v>
      </c>
      <c r="H11" s="116">
        <f>SUBTOTAL(109,Repas21[Lipides])</f>
        <v>0</v>
      </c>
    </row>
    <row r="12" spans="1:231" ht="26.25" customHeight="1" x14ac:dyDescent="0.2">
      <c r="B12" s="117"/>
      <c r="C12" s="117"/>
      <c r="D12" s="118"/>
      <c r="E12" s="119"/>
      <c r="F12" s="120"/>
      <c r="G12" s="120"/>
      <c r="H12" s="120"/>
    </row>
    <row r="13" spans="1:231" ht="26.25" customHeight="1" x14ac:dyDescent="0.2">
      <c r="B13" s="4" t="s">
        <v>16</v>
      </c>
      <c r="C13" s="122"/>
      <c r="D13" s="122"/>
      <c r="E13" s="122"/>
      <c r="F13" s="122"/>
      <c r="G13" s="122"/>
      <c r="H13" s="122"/>
    </row>
    <row r="14" spans="1:231" ht="26.25" customHeight="1" x14ac:dyDescent="0.2">
      <c r="B14" s="113"/>
      <c r="C14" s="113"/>
      <c r="D14" s="114"/>
      <c r="E14" s="115"/>
      <c r="F14" s="116"/>
      <c r="G14" s="116"/>
      <c r="H14" s="116"/>
    </row>
    <row r="15" spans="1:231" ht="26.25" customHeight="1" x14ac:dyDescent="0.2">
      <c r="B15" s="223"/>
      <c r="C15" s="223"/>
      <c r="D15" s="224"/>
      <c r="E15" s="225">
        <f>SUBTOTAL(109,Repas31[Kcal])</f>
        <v>0</v>
      </c>
      <c r="F15" s="226">
        <f>SUBTOTAL(109,Repas31[Protéines])</f>
        <v>0</v>
      </c>
      <c r="G15" s="226">
        <f>SUBTOTAL(109,Repas31[Glucides])</f>
        <v>0</v>
      </c>
      <c r="H15" s="226">
        <f>SUBTOTAL(109,Repas31[Lipides])</f>
        <v>0</v>
      </c>
    </row>
    <row r="16" spans="1:231" ht="26.25" customHeight="1" x14ac:dyDescent="0.2">
      <c r="B16" s="117"/>
      <c r="C16" s="117"/>
      <c r="D16" s="118"/>
      <c r="E16" s="119"/>
      <c r="F16" s="120"/>
      <c r="G16" s="120"/>
      <c r="H16" s="120"/>
    </row>
    <row r="17" spans="2:8" ht="26.25" customHeight="1" x14ac:dyDescent="0.2">
      <c r="B17" s="5" t="s">
        <v>17</v>
      </c>
      <c r="C17" s="122"/>
      <c r="D17" s="122"/>
      <c r="E17" s="122"/>
      <c r="F17" s="122"/>
      <c r="G17" s="122"/>
      <c r="H17" s="122"/>
    </row>
    <row r="18" spans="2:8" ht="26.25" customHeight="1" x14ac:dyDescent="0.2">
      <c r="B18" s="223"/>
      <c r="C18" s="223"/>
      <c r="D18" s="224"/>
      <c r="E18" s="225"/>
      <c r="F18" s="226"/>
      <c r="G18" s="226"/>
      <c r="H18" s="226"/>
    </row>
    <row r="19" spans="2:8" ht="26.25" customHeight="1" x14ac:dyDescent="0.2">
      <c r="B19" s="223"/>
      <c r="C19" s="223"/>
      <c r="D19" s="224"/>
      <c r="E19" s="225">
        <f>SUBTOTAL(109,Repas41[Kcal])</f>
        <v>0</v>
      </c>
      <c r="F19" s="226">
        <f>SUBTOTAL(109,Repas41[Protéines])</f>
        <v>0</v>
      </c>
      <c r="G19" s="226">
        <f>SUBTOTAL(109,Repas41[Glucides])</f>
        <v>0</v>
      </c>
      <c r="H19" s="226">
        <f>SUBTOTAL(109,Repas41[Lipides])</f>
        <v>0</v>
      </c>
    </row>
    <row r="20" spans="2:8" ht="26.25" customHeight="1" x14ac:dyDescent="0.2">
      <c r="B20" s="117"/>
      <c r="C20" s="117"/>
      <c r="D20" s="117"/>
      <c r="E20" s="119"/>
      <c r="F20" s="120"/>
      <c r="G20" s="120"/>
      <c r="H20" s="120"/>
    </row>
    <row r="21" spans="2:8" ht="26.25" customHeight="1" x14ac:dyDescent="0.2">
      <c r="B21" s="6" t="s">
        <v>18</v>
      </c>
      <c r="C21" s="122"/>
      <c r="D21" s="122"/>
      <c r="E21" s="122"/>
      <c r="F21" s="122"/>
      <c r="G21" s="122"/>
      <c r="H21" s="122"/>
    </row>
    <row r="22" spans="2:8" ht="26.25" customHeight="1" x14ac:dyDescent="0.2">
      <c r="B22" s="113"/>
      <c r="C22" s="113"/>
      <c r="D22" s="113"/>
      <c r="E22" s="115"/>
      <c r="F22" s="116"/>
      <c r="G22" s="116"/>
      <c r="H22" s="116"/>
    </row>
    <row r="23" spans="2:8" ht="26.25" customHeight="1" x14ac:dyDescent="0.2">
      <c r="B23" s="113"/>
      <c r="C23" s="113"/>
      <c r="D23" s="113"/>
      <c r="E23" s="115">
        <f>SUBTOTAL(109,Repas51[Kcal])</f>
        <v>0</v>
      </c>
      <c r="F23" s="116">
        <f>SUBTOTAL(109,Repas51[Protéines])</f>
        <v>0</v>
      </c>
      <c r="G23" s="116">
        <f>SUBTOTAL(109,Repas51[Glucides])</f>
        <v>0</v>
      </c>
      <c r="H23" s="116">
        <f>SUBTOTAL(109,Repas51[Lipides])</f>
        <v>0</v>
      </c>
    </row>
    <row r="24" spans="2:8" ht="26.25" customHeight="1" x14ac:dyDescent="0.2">
      <c r="B24" s="117"/>
      <c r="C24" s="117"/>
      <c r="D24" s="117"/>
      <c r="E24" s="119"/>
      <c r="F24" s="120"/>
      <c r="G24" s="120"/>
      <c r="H24" s="120"/>
    </row>
    <row r="25" spans="2:8" ht="26.25" customHeight="1" x14ac:dyDescent="0.2">
      <c r="B25" s="2" t="s">
        <v>19</v>
      </c>
      <c r="C25" s="123"/>
      <c r="D25" s="123"/>
      <c r="E25" s="122"/>
      <c r="F25" s="122"/>
      <c r="G25" s="122"/>
      <c r="H25" s="122"/>
    </row>
    <row r="26" spans="2:8" ht="26.25" customHeight="1" x14ac:dyDescent="0.2">
      <c r="B26" s="113"/>
      <c r="C26" s="113"/>
      <c r="D26" s="113"/>
      <c r="E26" s="115"/>
      <c r="F26" s="116"/>
      <c r="G26" s="116"/>
      <c r="H26" s="116"/>
    </row>
    <row r="27" spans="2:8" ht="26.25" customHeight="1" x14ac:dyDescent="0.2">
      <c r="B27" s="113"/>
      <c r="C27" s="113"/>
      <c r="D27" s="113"/>
      <c r="E27" s="115">
        <f>SUBTOTAL(109,Repas61[Kcal])</f>
        <v>0</v>
      </c>
      <c r="F27" s="116">
        <f>SUBTOTAL(109,Repas61[Protéines])</f>
        <v>0</v>
      </c>
      <c r="G27" s="116">
        <f>SUBTOTAL(109,Repas61[Glucides])</f>
        <v>0</v>
      </c>
      <c r="H27" s="116">
        <f>SUBTOTAL(109,Repas61[Lipides])</f>
        <v>0</v>
      </c>
    </row>
    <row r="28" spans="2:8" ht="26.25" customHeight="1" x14ac:dyDescent="0.2">
      <c r="B28" s="117"/>
      <c r="C28" s="117"/>
      <c r="D28" s="117"/>
      <c r="E28" s="119"/>
      <c r="F28" s="120"/>
      <c r="G28" s="120"/>
      <c r="H28" s="120"/>
    </row>
    <row r="29" spans="2:8" ht="26.25" customHeight="1" x14ac:dyDescent="0.2">
      <c r="B29" s="3" t="s">
        <v>20</v>
      </c>
      <c r="C29" s="122"/>
      <c r="D29" s="122"/>
      <c r="E29" s="122"/>
      <c r="F29" s="122"/>
      <c r="G29" s="122"/>
      <c r="H29" s="122"/>
    </row>
    <row r="30" spans="2:8" ht="26.25" customHeight="1" x14ac:dyDescent="0.2">
      <c r="B30" s="113"/>
      <c r="C30" s="113"/>
      <c r="D30" s="114"/>
      <c r="E30" s="115"/>
      <c r="F30" s="116"/>
      <c r="G30" s="116"/>
      <c r="H30" s="116"/>
    </row>
    <row r="31" spans="2:8" ht="26.25" customHeight="1" x14ac:dyDescent="0.2">
      <c r="B31" s="113"/>
      <c r="C31" s="113"/>
      <c r="D31" s="114"/>
      <c r="E31" s="115">
        <f>SUBTOTAL(109,Repas71[Kcal])</f>
        <v>0</v>
      </c>
      <c r="F31" s="116">
        <f>SUBTOTAL(109,Repas71[Protéines])</f>
        <v>0</v>
      </c>
      <c r="G31" s="116">
        <f>SUBTOTAL(109,Repas71[Glucides])</f>
        <v>0</v>
      </c>
      <c r="H31" s="116">
        <f>SUBTOTAL(109,Repas71[Lipides])</f>
        <v>0</v>
      </c>
    </row>
    <row r="32" spans="2:8" ht="26.25" customHeight="1" x14ac:dyDescent="0.2">
      <c r="B32" s="117"/>
      <c r="C32" s="117"/>
      <c r="D32" s="118"/>
      <c r="E32" s="119"/>
      <c r="F32" s="120"/>
      <c r="G32" s="120"/>
      <c r="H32" s="120"/>
    </row>
    <row r="33" spans="2:8" ht="26.25" customHeight="1" x14ac:dyDescent="0.2">
      <c r="B33" s="124"/>
      <c r="C33" s="124"/>
      <c r="D33" s="124"/>
      <c r="E33" s="125"/>
      <c r="F33" s="126"/>
      <c r="G33" s="126"/>
      <c r="H33" s="126"/>
    </row>
    <row r="34" spans="2:8" ht="26.25" customHeight="1" x14ac:dyDescent="0.2">
      <c r="B34" s="281" t="s">
        <v>84</v>
      </c>
      <c r="C34" s="281"/>
      <c r="D34" s="281"/>
      <c r="E34" s="127">
        <f>SUM(Repas11[[#Totals],[Kcal]],Repas21[[#Totals],[Kcal]],Repas31[[#Totals],[Kcal]],Repas41[[#Totals],[Kcal]],Repas51[[#Totals],[Kcal]],Repas61[[#Totals],[Kcal]],Repas71[[#Totals],[Kcal]])</f>
        <v>0</v>
      </c>
      <c r="F34" s="128">
        <f>SUM(Repas11[[#Totals],[Protéines]],Repas21[[#Totals],[Protéines]],Repas31[[#Totals],[Protéines]],Repas41[[#Totals],[Protéines]],Repas51[[#Totals],[Protéines]],Repas61[[#Totals],[Protéines]],Repas71[[#Totals],[Protéines]])</f>
        <v>0</v>
      </c>
      <c r="G34" s="128">
        <f>SUM(Repas11[[#Totals],[Glucides]],Repas21[[#Totals],[Glucides]],Repas31[[#Totals],[Glucides]],Repas41[[#Totals],[Glucides]],Repas51[[#Totals],[Glucides]],Repas61[[#Totals],[Glucides]],Repas71[[#Totals],[Glucides]])</f>
        <v>0</v>
      </c>
      <c r="H34" s="128">
        <f>SUM(Repas11[[#Totals],[Lipides]],Repas21[[#Totals],[Lipides]],Repas31[[#Totals],[Lipides]],Repas41[[#Totals],[Lipides]],Repas51[[#Totals],[Lipides]],Repas61[[#Totals],[Lipides]],Repas71[[#Totals],[Lipides]])</f>
        <v>0</v>
      </c>
    </row>
    <row r="35" spans="2:8" ht="26.25" customHeight="1" x14ac:dyDescent="0.2">
      <c r="B35" s="282" t="s">
        <v>135</v>
      </c>
      <c r="C35" s="282"/>
      <c r="D35" s="282"/>
      <c r="E35" s="35"/>
      <c r="F35" s="129" t="str">
        <f>IF(H2&lt;=0,"0,0 g",F34/$H$2)</f>
        <v>0,0 g</v>
      </c>
      <c r="G35" s="129" t="str">
        <f>IF(H2&lt;=0,"0,0 g",G34/$H$2)</f>
        <v>0,0 g</v>
      </c>
      <c r="H35" s="129" t="str">
        <f>IF(H2&lt;=0,"0,0 g",H34/$H$2)</f>
        <v>0,0 g</v>
      </c>
    </row>
    <row r="36" spans="2:8" ht="26.25" customHeight="1" x14ac:dyDescent="0.2">
      <c r="B36" s="283" t="s">
        <v>136</v>
      </c>
      <c r="C36" s="283"/>
      <c r="D36" s="283"/>
      <c r="E36" s="130"/>
      <c r="F36" s="145" t="str">
        <f>IF(F34=0,"0%",(F34*4)/SUM($F34*4,$G34*4,$H34*9))</f>
        <v>0%</v>
      </c>
      <c r="G36" s="145" t="str">
        <f>IF(G34=0,"0%",(G34*4)/SUM($F34*4,$G34*4,$H34*9))</f>
        <v>0%</v>
      </c>
      <c r="H36" s="145" t="str">
        <f>IF(H34=0,"0%",(H34*9)/SUM($F34*4,$G34*4,$H34*9))</f>
        <v>0%</v>
      </c>
    </row>
    <row r="37" spans="2:8" ht="26.25" customHeight="1" x14ac:dyDescent="0.2">
      <c r="B37" s="132"/>
      <c r="C37" s="132"/>
      <c r="D37" s="132"/>
      <c r="E37" s="133"/>
      <c r="F37" s="132"/>
      <c r="G37" s="132"/>
      <c r="H37" s="132"/>
    </row>
    <row r="38" spans="2:8" ht="26.25" customHeight="1" x14ac:dyDescent="0.2">
      <c r="B38" s="132"/>
      <c r="C38" s="132"/>
      <c r="D38" s="132"/>
      <c r="E38" s="133"/>
      <c r="F38" s="132"/>
      <c r="G38" s="132"/>
      <c r="H38" s="132"/>
    </row>
    <row r="39" spans="2:8" ht="26.25" customHeight="1" x14ac:dyDescent="0.2">
      <c r="B39" s="285" t="s">
        <v>88</v>
      </c>
      <c r="C39" s="285"/>
      <c r="D39" s="285"/>
      <c r="E39" s="44"/>
      <c r="F39" s="44"/>
      <c r="G39" s="117"/>
      <c r="H39" s="117"/>
    </row>
    <row r="40" spans="2:8" ht="26.25" customHeight="1" x14ac:dyDescent="0.2">
      <c r="B40" s="285"/>
      <c r="C40" s="285"/>
      <c r="D40" s="285"/>
      <c r="E40" s="44"/>
      <c r="F40" s="44"/>
    </row>
    <row r="41" spans="2:8" ht="26.25" customHeight="1" x14ac:dyDescent="0.2"/>
    <row r="42" spans="2:8" ht="26.25" customHeight="1" x14ac:dyDescent="0.2">
      <c r="B42" s="227" t="s">
        <v>137</v>
      </c>
    </row>
    <row r="43" spans="2:8" ht="26.25" customHeight="1" x14ac:dyDescent="0.2"/>
    <row r="44" spans="2:8" ht="26.25" customHeight="1" x14ac:dyDescent="0.2"/>
    <row r="45" spans="2:8" ht="26.25" customHeight="1" x14ac:dyDescent="0.2"/>
    <row r="46" spans="2:8" ht="26.25" customHeight="1" x14ac:dyDescent="0.2"/>
    <row r="47" spans="2:8" ht="26.25" customHeight="1" x14ac:dyDescent="0.2"/>
    <row r="48" spans="2:8" ht="26.25" customHeight="1" x14ac:dyDescent="0.2"/>
    <row r="49" ht="26.25" customHeight="1" x14ac:dyDescent="0.2"/>
    <row r="50" ht="26.25" customHeight="1" x14ac:dyDescent="0.2"/>
    <row r="51" ht="26.25" customHeight="1" x14ac:dyDescent="0.2"/>
    <row r="52" ht="26.25" customHeight="1" x14ac:dyDescent="0.2"/>
    <row r="53" ht="26.25" customHeight="1" x14ac:dyDescent="0.2"/>
    <row r="54" ht="26.25" customHeight="1" x14ac:dyDescent="0.2"/>
    <row r="55" ht="26.25" customHeight="1" x14ac:dyDescent="0.2"/>
    <row r="56" ht="26.25" customHeight="1" x14ac:dyDescent="0.2"/>
    <row r="57" ht="26.25" customHeight="1" x14ac:dyDescent="0.2"/>
    <row r="58" ht="26.25" customHeight="1" x14ac:dyDescent="0.2"/>
    <row r="59" ht="26.25" customHeight="1" x14ac:dyDescent="0.2"/>
    <row r="60" ht="26.25" customHeight="1" x14ac:dyDescent="0.2"/>
    <row r="61" ht="26.25" customHeight="1" x14ac:dyDescent="0.2"/>
    <row r="62" ht="26.25" customHeight="1" x14ac:dyDescent="0.2"/>
    <row r="63" ht="26.25" customHeight="1" x14ac:dyDescent="0.2"/>
    <row r="64" ht="26.25" customHeight="1" x14ac:dyDescent="0.2"/>
    <row r="65" ht="26.25" customHeight="1" x14ac:dyDescent="0.2"/>
    <row r="66" ht="26.25" customHeight="1" x14ac:dyDescent="0.2"/>
    <row r="67" ht="26.25" customHeight="1" x14ac:dyDescent="0.2"/>
    <row r="68" ht="26.25" customHeight="1" x14ac:dyDescent="0.2"/>
    <row r="69" ht="26.25" customHeight="1" x14ac:dyDescent="0.2"/>
    <row r="70" ht="26.25" customHeight="1" x14ac:dyDescent="0.2"/>
    <row r="71" ht="26.25" customHeight="1" x14ac:dyDescent="0.2"/>
    <row r="72" ht="26.25" customHeight="1" x14ac:dyDescent="0.2"/>
    <row r="73" ht="26.25" customHeight="1" x14ac:dyDescent="0.2"/>
    <row r="74" ht="26.25" customHeight="1" x14ac:dyDescent="0.2"/>
    <row r="75" ht="26.25" customHeight="1" x14ac:dyDescent="0.2"/>
    <row r="76" ht="26.25" customHeight="1" x14ac:dyDescent="0.2"/>
    <row r="77" ht="26.25" customHeight="1" x14ac:dyDescent="0.2"/>
    <row r="78" ht="26.25" customHeight="1" x14ac:dyDescent="0.2"/>
    <row r="79" ht="26.25" customHeight="1" x14ac:dyDescent="0.2"/>
    <row r="80" ht="26.25" customHeight="1" x14ac:dyDescent="0.2"/>
    <row r="81" ht="26.25" customHeight="1" x14ac:dyDescent="0.2"/>
    <row r="82" ht="26.25" customHeight="1" x14ac:dyDescent="0.2"/>
    <row r="83" ht="26.25" customHeight="1" x14ac:dyDescent="0.2"/>
    <row r="84" ht="26.25" customHeight="1" x14ac:dyDescent="0.2"/>
    <row r="85" ht="26.25" customHeight="1" x14ac:dyDescent="0.2"/>
    <row r="86" ht="26.25" customHeight="1" x14ac:dyDescent="0.2"/>
    <row r="87" ht="26.25" customHeight="1" x14ac:dyDescent="0.2"/>
    <row r="88" ht="26.25" customHeight="1" x14ac:dyDescent="0.2"/>
    <row r="89" ht="26.25" customHeight="1" x14ac:dyDescent="0.2"/>
    <row r="90" ht="26.25" customHeight="1" x14ac:dyDescent="0.2"/>
    <row r="91" ht="26.25" customHeight="1" x14ac:dyDescent="0.2"/>
    <row r="92" ht="26.25" customHeight="1" x14ac:dyDescent="0.2"/>
    <row r="93" ht="26.25" customHeight="1" x14ac:dyDescent="0.2"/>
    <row r="94" ht="26.25" customHeight="1" x14ac:dyDescent="0.2"/>
    <row r="95" ht="26.25" customHeight="1" x14ac:dyDescent="0.2"/>
    <row r="96" ht="26.25" customHeight="1" x14ac:dyDescent="0.2"/>
    <row r="97" ht="26.25" customHeight="1" x14ac:dyDescent="0.2"/>
    <row r="98" ht="26.25" customHeight="1" x14ac:dyDescent="0.2"/>
    <row r="99" ht="26.25" customHeight="1" x14ac:dyDescent="0.2"/>
    <row r="100" ht="26.25" customHeight="1" x14ac:dyDescent="0.2"/>
    <row r="101" ht="26.25" customHeight="1" x14ac:dyDescent="0.2"/>
    <row r="102" ht="26.25" customHeight="1" x14ac:dyDescent="0.2"/>
    <row r="103" ht="26.25" customHeight="1" x14ac:dyDescent="0.2"/>
    <row r="104" ht="26.25" customHeight="1" x14ac:dyDescent="0.2"/>
    <row r="105" ht="26.25" customHeight="1" x14ac:dyDescent="0.2"/>
    <row r="106" ht="26.25" customHeight="1" x14ac:dyDescent="0.2"/>
    <row r="107" ht="26.25" customHeight="1" x14ac:dyDescent="0.2"/>
    <row r="108" ht="26.25" customHeight="1" x14ac:dyDescent="0.2"/>
    <row r="109" ht="26.25" customHeight="1" x14ac:dyDescent="0.2"/>
    <row r="110" ht="26.25" customHeight="1" x14ac:dyDescent="0.2"/>
    <row r="111" ht="26.25" customHeight="1" x14ac:dyDescent="0.2"/>
    <row r="112" ht="26.25" customHeight="1" x14ac:dyDescent="0.2"/>
    <row r="113" ht="26.25" customHeight="1" x14ac:dyDescent="0.2"/>
    <row r="114" ht="26.25" customHeight="1" x14ac:dyDescent="0.2"/>
    <row r="115" ht="26.25" customHeight="1" x14ac:dyDescent="0.2"/>
    <row r="116" ht="26.25" customHeight="1" x14ac:dyDescent="0.2"/>
    <row r="117" ht="26.25" customHeight="1" x14ac:dyDescent="0.2"/>
    <row r="118" ht="26.25" customHeight="1" x14ac:dyDescent="0.2"/>
    <row r="119" ht="26.25" customHeight="1" x14ac:dyDescent="0.2"/>
    <row r="120" ht="26.25" customHeight="1" x14ac:dyDescent="0.2"/>
    <row r="121" ht="26.25" customHeight="1" x14ac:dyDescent="0.2"/>
    <row r="122" ht="26.25" customHeight="1" x14ac:dyDescent="0.2"/>
    <row r="123" ht="26.25" customHeight="1" x14ac:dyDescent="0.2"/>
    <row r="124" ht="26.25" customHeight="1" x14ac:dyDescent="0.2"/>
    <row r="125" ht="26.25" customHeight="1" x14ac:dyDescent="0.2"/>
    <row r="126" ht="26.25" customHeight="1" x14ac:dyDescent="0.2"/>
    <row r="127" ht="26.25" customHeight="1" x14ac:dyDescent="0.2"/>
    <row r="128" ht="26.25" customHeight="1" x14ac:dyDescent="0.2"/>
    <row r="129" ht="26.25" customHeight="1" x14ac:dyDescent="0.2"/>
    <row r="130" ht="26.25" customHeight="1" x14ac:dyDescent="0.2"/>
    <row r="131" ht="26.25" customHeight="1" x14ac:dyDescent="0.2"/>
    <row r="132" ht="26.25" customHeight="1" x14ac:dyDescent="0.2"/>
    <row r="133" ht="26.25" customHeight="1" x14ac:dyDescent="0.2"/>
    <row r="134" ht="26.25" customHeight="1" x14ac:dyDescent="0.2"/>
    <row r="135" ht="26.25" customHeight="1" x14ac:dyDescent="0.2"/>
    <row r="136" ht="26.25" customHeight="1" x14ac:dyDescent="0.2"/>
    <row r="137" ht="26.25" customHeight="1" x14ac:dyDescent="0.2"/>
    <row r="138" ht="26.25" customHeight="1" x14ac:dyDescent="0.2"/>
    <row r="139" ht="26.25" customHeight="1" x14ac:dyDescent="0.2"/>
    <row r="140" ht="26.25" customHeight="1" x14ac:dyDescent="0.2"/>
    <row r="141" ht="26.25" customHeight="1" x14ac:dyDescent="0.2"/>
    <row r="142" ht="26.25" customHeight="1" x14ac:dyDescent="0.2"/>
    <row r="143" ht="26.25" customHeight="1" x14ac:dyDescent="0.2"/>
    <row r="144" ht="26.25" customHeight="1" x14ac:dyDescent="0.2"/>
    <row r="145" ht="26.25" customHeight="1" x14ac:dyDescent="0.2"/>
    <row r="146" ht="26.25" customHeight="1" x14ac:dyDescent="0.2"/>
    <row r="147" ht="26.25" customHeight="1" x14ac:dyDescent="0.2"/>
    <row r="148" ht="26.25" customHeight="1" x14ac:dyDescent="0.2"/>
    <row r="149" ht="26.25" customHeight="1" x14ac:dyDescent="0.2"/>
    <row r="150" ht="26.25" customHeight="1" x14ac:dyDescent="0.2"/>
    <row r="151" ht="26.25" customHeight="1" x14ac:dyDescent="0.2"/>
    <row r="152" ht="26.25" customHeight="1" x14ac:dyDescent="0.2"/>
    <row r="153" ht="26.25" customHeight="1" x14ac:dyDescent="0.2"/>
    <row r="154" ht="26.25" customHeight="1" x14ac:dyDescent="0.2"/>
    <row r="155" ht="26.25" customHeight="1" x14ac:dyDescent="0.2"/>
    <row r="156" ht="26.25" customHeight="1" x14ac:dyDescent="0.2"/>
    <row r="157" ht="26.25" customHeight="1" x14ac:dyDescent="0.2"/>
    <row r="158" ht="26.25" customHeight="1" x14ac:dyDescent="0.2"/>
    <row r="159" ht="26.25" customHeight="1" x14ac:dyDescent="0.2"/>
    <row r="160" ht="26.25" customHeight="1" x14ac:dyDescent="0.2"/>
    <row r="161" ht="26.25" customHeight="1" x14ac:dyDescent="0.2"/>
    <row r="162" ht="26.25" customHeight="1" x14ac:dyDescent="0.2"/>
    <row r="163" ht="26.25" customHeight="1" x14ac:dyDescent="0.2"/>
    <row r="164" ht="26.25" customHeight="1" x14ac:dyDescent="0.2"/>
    <row r="165" ht="26.25" customHeight="1" x14ac:dyDescent="0.2"/>
    <row r="166" ht="26.25" customHeight="1" x14ac:dyDescent="0.2"/>
    <row r="167" ht="26.25" customHeight="1" x14ac:dyDescent="0.2"/>
    <row r="168" ht="26.25" customHeight="1" x14ac:dyDescent="0.2"/>
    <row r="169" ht="26.25" customHeight="1" x14ac:dyDescent="0.2"/>
    <row r="170" ht="26.25" customHeight="1" x14ac:dyDescent="0.2"/>
    <row r="171" ht="26.25" customHeight="1" x14ac:dyDescent="0.2"/>
    <row r="172" ht="26.25" customHeight="1" x14ac:dyDescent="0.2"/>
    <row r="173" ht="26.25" customHeight="1" x14ac:dyDescent="0.2"/>
    <row r="174" ht="26.25" customHeight="1" x14ac:dyDescent="0.2"/>
    <row r="175" ht="26.25" customHeight="1" x14ac:dyDescent="0.2"/>
    <row r="176" ht="26.25" customHeight="1" x14ac:dyDescent="0.2"/>
    <row r="177" ht="26.25" customHeight="1" x14ac:dyDescent="0.2"/>
    <row r="178" ht="26.25" customHeight="1" x14ac:dyDescent="0.2"/>
    <row r="179" ht="26.25" customHeight="1" x14ac:dyDescent="0.2"/>
    <row r="180" ht="26.25" customHeight="1" x14ac:dyDescent="0.2"/>
    <row r="181" ht="26.25" customHeight="1" x14ac:dyDescent="0.2"/>
    <row r="182" ht="26.25" customHeight="1" x14ac:dyDescent="0.2"/>
    <row r="183" ht="26.25" customHeight="1" x14ac:dyDescent="0.2"/>
    <row r="184" ht="26.25" customHeight="1" x14ac:dyDescent="0.2"/>
    <row r="185" ht="26.25" customHeight="1" x14ac:dyDescent="0.2"/>
    <row r="186" ht="26.25" customHeight="1" x14ac:dyDescent="0.2"/>
    <row r="187" ht="26.25" customHeight="1" x14ac:dyDescent="0.2"/>
    <row r="188" ht="26.25" customHeight="1" x14ac:dyDescent="0.2"/>
    <row r="189" ht="26.25" customHeight="1" x14ac:dyDescent="0.2"/>
    <row r="190" ht="26.25" customHeight="1" x14ac:dyDescent="0.2"/>
    <row r="191" ht="26.25" customHeight="1" x14ac:dyDescent="0.2"/>
    <row r="192" ht="26.25" customHeight="1" x14ac:dyDescent="0.2"/>
    <row r="193" ht="26.25" customHeight="1" x14ac:dyDescent="0.2"/>
    <row r="194" ht="26.25" customHeight="1" x14ac:dyDescent="0.2"/>
    <row r="195" ht="26.25" customHeight="1" x14ac:dyDescent="0.2"/>
    <row r="196" ht="26.25" customHeight="1" x14ac:dyDescent="0.2"/>
    <row r="197" ht="26.25" customHeight="1" x14ac:dyDescent="0.2"/>
    <row r="198" ht="26.25" customHeight="1" x14ac:dyDescent="0.2"/>
    <row r="199" ht="26.25" customHeight="1" x14ac:dyDescent="0.2"/>
    <row r="200" ht="26.25" customHeight="1" x14ac:dyDescent="0.2"/>
    <row r="201" ht="26.25" customHeight="1" x14ac:dyDescent="0.2"/>
    <row r="202" ht="26.25" customHeight="1" x14ac:dyDescent="0.2"/>
    <row r="203" ht="26.25" customHeight="1" x14ac:dyDescent="0.2"/>
    <row r="204" ht="26.25" customHeight="1" x14ac:dyDescent="0.2"/>
    <row r="205" ht="26.25" customHeight="1" x14ac:dyDescent="0.2"/>
    <row r="206" ht="26.25" customHeight="1" x14ac:dyDescent="0.2"/>
    <row r="207" ht="26.25" customHeight="1" x14ac:dyDescent="0.2"/>
    <row r="208" ht="26.25" customHeight="1" x14ac:dyDescent="0.2"/>
    <row r="209" ht="26.25" customHeight="1" x14ac:dyDescent="0.2"/>
    <row r="210" ht="26.25" customHeight="1" x14ac:dyDescent="0.2"/>
    <row r="211" ht="26.25" customHeight="1" x14ac:dyDescent="0.2"/>
    <row r="212" ht="26.25" customHeight="1" x14ac:dyDescent="0.2"/>
    <row r="213" ht="26.25" customHeight="1" x14ac:dyDescent="0.2"/>
    <row r="214" ht="26.25" customHeight="1" x14ac:dyDescent="0.2"/>
    <row r="215" ht="26.25" customHeight="1" x14ac:dyDescent="0.2"/>
    <row r="216" ht="26.25" customHeight="1" x14ac:dyDescent="0.2"/>
    <row r="217" ht="26.25" customHeight="1" x14ac:dyDescent="0.2"/>
    <row r="218" ht="26.25" customHeight="1" x14ac:dyDescent="0.2"/>
    <row r="219" ht="26.25" customHeight="1" x14ac:dyDescent="0.2"/>
    <row r="220" ht="26.25" customHeight="1" x14ac:dyDescent="0.2"/>
    <row r="221" ht="26.25" customHeight="1" x14ac:dyDescent="0.2"/>
    <row r="222" ht="26.25" customHeight="1" x14ac:dyDescent="0.2"/>
    <row r="223" ht="26.25" customHeight="1" x14ac:dyDescent="0.2"/>
    <row r="224" ht="26.25" customHeight="1" x14ac:dyDescent="0.2"/>
    <row r="225" ht="26.25" customHeight="1" x14ac:dyDescent="0.2"/>
    <row r="226" ht="26.25" customHeight="1" x14ac:dyDescent="0.2"/>
    <row r="227" ht="26.25" customHeight="1" x14ac:dyDescent="0.2"/>
    <row r="228" ht="26.25" customHeight="1" x14ac:dyDescent="0.2"/>
    <row r="229" ht="26.25" customHeight="1" x14ac:dyDescent="0.2"/>
    <row r="230" ht="26.25" customHeight="1" x14ac:dyDescent="0.2"/>
    <row r="231" ht="26.25" customHeight="1" x14ac:dyDescent="0.2"/>
    <row r="232" ht="26.25" customHeight="1" x14ac:dyDescent="0.2"/>
    <row r="233" ht="26.25" customHeight="1" x14ac:dyDescent="0.2"/>
    <row r="234" ht="26.25" customHeight="1" x14ac:dyDescent="0.2"/>
    <row r="235" ht="26.25" customHeight="1" x14ac:dyDescent="0.2"/>
    <row r="236" ht="26.25" customHeight="1" x14ac:dyDescent="0.2"/>
    <row r="237" ht="26.25" customHeight="1" x14ac:dyDescent="0.2"/>
    <row r="238" ht="26.25" customHeight="1" x14ac:dyDescent="0.2"/>
    <row r="239" ht="26.25" customHeight="1" x14ac:dyDescent="0.2"/>
    <row r="240" ht="26.25" customHeight="1" x14ac:dyDescent="0.2"/>
    <row r="241" ht="26.25" customHeight="1" x14ac:dyDescent="0.2"/>
    <row r="242" ht="26.25" customHeight="1" x14ac:dyDescent="0.2"/>
    <row r="243" ht="26.25" customHeight="1" x14ac:dyDescent="0.2"/>
    <row r="244" ht="26.25" customHeight="1" x14ac:dyDescent="0.2"/>
    <row r="245" ht="26.25" customHeight="1" x14ac:dyDescent="0.2"/>
    <row r="246" ht="26.25" customHeight="1" x14ac:dyDescent="0.2"/>
    <row r="247" ht="26.25" customHeight="1" x14ac:dyDescent="0.2"/>
    <row r="248" ht="26.25" customHeight="1" x14ac:dyDescent="0.2"/>
    <row r="249" ht="26.25" customHeight="1" x14ac:dyDescent="0.2"/>
    <row r="250" ht="26.25" customHeight="1" x14ac:dyDescent="0.2"/>
    <row r="251" ht="26.25" customHeight="1" x14ac:dyDescent="0.2"/>
    <row r="252" ht="26.25" customHeight="1" x14ac:dyDescent="0.2"/>
    <row r="253" ht="26.25" customHeight="1" x14ac:dyDescent="0.2"/>
    <row r="254" ht="26.25" customHeight="1" x14ac:dyDescent="0.2"/>
    <row r="255" ht="26.25" customHeight="1" x14ac:dyDescent="0.2"/>
    <row r="256" ht="26.25" customHeight="1" x14ac:dyDescent="0.2"/>
    <row r="257" ht="26.25" customHeight="1" x14ac:dyDescent="0.2"/>
    <row r="258" ht="26.25" customHeight="1" x14ac:dyDescent="0.2"/>
    <row r="259" ht="26.25" customHeight="1" x14ac:dyDescent="0.2"/>
    <row r="260" ht="26.25" customHeight="1" x14ac:dyDescent="0.2"/>
    <row r="261" ht="26.25" customHeight="1" x14ac:dyDescent="0.2"/>
    <row r="262" ht="26.25" customHeight="1" x14ac:dyDescent="0.2"/>
    <row r="263" ht="26.25" customHeight="1" x14ac:dyDescent="0.2"/>
    <row r="264" ht="26.25" customHeight="1" x14ac:dyDescent="0.2"/>
    <row r="265" ht="26.25" customHeight="1" x14ac:dyDescent="0.2"/>
    <row r="266" ht="26.25" customHeight="1" x14ac:dyDescent="0.2"/>
    <row r="267" ht="26.25" customHeight="1" x14ac:dyDescent="0.2"/>
    <row r="268" ht="26.25" customHeight="1" x14ac:dyDescent="0.2"/>
    <row r="269" ht="26.25" customHeight="1" x14ac:dyDescent="0.2"/>
    <row r="270" ht="26.25" customHeight="1" x14ac:dyDescent="0.2"/>
    <row r="271" ht="26.25" customHeight="1" x14ac:dyDescent="0.2"/>
    <row r="272" ht="26.25" customHeight="1" x14ac:dyDescent="0.2"/>
    <row r="273" ht="26.25" customHeight="1" x14ac:dyDescent="0.2"/>
    <row r="274" ht="26.25" customHeight="1" x14ac:dyDescent="0.2"/>
    <row r="275" ht="26.25" customHeight="1" x14ac:dyDescent="0.2"/>
    <row r="276" ht="26.25" customHeight="1" x14ac:dyDescent="0.2"/>
    <row r="277" ht="26.25" customHeight="1" x14ac:dyDescent="0.2"/>
    <row r="278" ht="26.25" customHeight="1" x14ac:dyDescent="0.2"/>
    <row r="279" ht="26.25" customHeight="1" x14ac:dyDescent="0.2"/>
    <row r="280" ht="26.25" customHeight="1" x14ac:dyDescent="0.2"/>
    <row r="281" ht="26.25" customHeight="1" x14ac:dyDescent="0.2"/>
    <row r="282" ht="26.25" customHeight="1" x14ac:dyDescent="0.2"/>
    <row r="283" ht="26.25" customHeight="1" x14ac:dyDescent="0.2"/>
    <row r="284" ht="26.25" customHeight="1" x14ac:dyDescent="0.2"/>
    <row r="285" ht="26.25" customHeight="1" x14ac:dyDescent="0.2"/>
    <row r="286" ht="26.25" customHeight="1" x14ac:dyDescent="0.2"/>
    <row r="287" ht="26.25" customHeight="1" x14ac:dyDescent="0.2"/>
    <row r="288" ht="26.25" customHeight="1" x14ac:dyDescent="0.2"/>
    <row r="289" ht="26.25" customHeight="1" x14ac:dyDescent="0.2"/>
    <row r="290" ht="26.25" customHeight="1" x14ac:dyDescent="0.2"/>
    <row r="291" ht="26.25" customHeight="1" x14ac:dyDescent="0.2"/>
    <row r="292" ht="26.25" customHeight="1" x14ac:dyDescent="0.2"/>
    <row r="293" ht="26.25" customHeight="1" x14ac:dyDescent="0.2"/>
    <row r="294" ht="26.25" customHeight="1" x14ac:dyDescent="0.2"/>
    <row r="295" ht="26.25" customHeight="1" x14ac:dyDescent="0.2"/>
    <row r="296" ht="26.25" customHeight="1" x14ac:dyDescent="0.2"/>
    <row r="297" ht="26.25" customHeight="1" x14ac:dyDescent="0.2"/>
    <row r="298" ht="26.25" customHeight="1" x14ac:dyDescent="0.2"/>
    <row r="299" ht="26.25" customHeight="1" x14ac:dyDescent="0.2"/>
    <row r="300" ht="26.25" customHeight="1" x14ac:dyDescent="0.2"/>
    <row r="301" ht="26.25" customHeight="1" x14ac:dyDescent="0.2"/>
    <row r="302" ht="26.25" customHeight="1" x14ac:dyDescent="0.2"/>
    <row r="303" ht="26.25" customHeight="1" x14ac:dyDescent="0.2"/>
    <row r="304" ht="26.25" customHeight="1" x14ac:dyDescent="0.2"/>
    <row r="305" ht="26.25" customHeight="1" x14ac:dyDescent="0.2"/>
    <row r="306" ht="26.25" customHeight="1" x14ac:dyDescent="0.2"/>
    <row r="307" ht="26.25" customHeight="1" x14ac:dyDescent="0.2"/>
    <row r="308" ht="26.25" customHeight="1" x14ac:dyDescent="0.2"/>
    <row r="309" ht="26.25" customHeight="1" x14ac:dyDescent="0.2"/>
    <row r="310" ht="26.25" customHeight="1" x14ac:dyDescent="0.2"/>
    <row r="311" ht="26.25" customHeight="1" x14ac:dyDescent="0.2"/>
    <row r="312" ht="26.25" customHeight="1" x14ac:dyDescent="0.2"/>
    <row r="313" ht="26.25" customHeight="1" x14ac:dyDescent="0.2"/>
    <row r="314" ht="26.25" customHeight="1" x14ac:dyDescent="0.2"/>
    <row r="315" ht="26.25" customHeight="1" x14ac:dyDescent="0.2"/>
    <row r="316" ht="26.25" customHeight="1" x14ac:dyDescent="0.2"/>
    <row r="317" ht="26.25" customHeight="1" x14ac:dyDescent="0.2"/>
    <row r="318" ht="26.25" customHeight="1" x14ac:dyDescent="0.2"/>
    <row r="319" ht="26.25" customHeight="1" x14ac:dyDescent="0.2"/>
    <row r="320" ht="26.25" customHeight="1" x14ac:dyDescent="0.2"/>
    <row r="321" ht="26.25" customHeight="1" x14ac:dyDescent="0.2"/>
    <row r="322" ht="26.25" customHeight="1" x14ac:dyDescent="0.2"/>
    <row r="323" ht="26.25" customHeight="1" x14ac:dyDescent="0.2"/>
    <row r="324" ht="26.25" customHeight="1" x14ac:dyDescent="0.2"/>
    <row r="325" ht="26.25" customHeight="1" x14ac:dyDescent="0.2"/>
    <row r="326" ht="26.25" customHeight="1" x14ac:dyDescent="0.2"/>
    <row r="327" ht="26.25" customHeight="1" x14ac:dyDescent="0.2"/>
    <row r="328" ht="26.25" customHeight="1" x14ac:dyDescent="0.2"/>
    <row r="329" ht="26.25" customHeight="1" x14ac:dyDescent="0.2"/>
    <row r="330" ht="26.25" customHeight="1" x14ac:dyDescent="0.2"/>
    <row r="331" ht="26.25" customHeight="1" x14ac:dyDescent="0.2"/>
    <row r="332" ht="26.25" customHeight="1" x14ac:dyDescent="0.2"/>
    <row r="333" ht="26.25" customHeight="1" x14ac:dyDescent="0.2"/>
    <row r="334" ht="26.25" customHeight="1" x14ac:dyDescent="0.2"/>
    <row r="335" ht="26.25" customHeight="1" x14ac:dyDescent="0.2"/>
    <row r="336" ht="26.25" customHeight="1" x14ac:dyDescent="0.2"/>
    <row r="337" ht="26.25" customHeight="1" x14ac:dyDescent="0.2"/>
    <row r="338" ht="26.25" customHeight="1" x14ac:dyDescent="0.2"/>
    <row r="339" ht="26.25" customHeight="1" x14ac:dyDescent="0.2"/>
    <row r="340" ht="26.25" customHeight="1" x14ac:dyDescent="0.2"/>
    <row r="341" ht="26.25" customHeight="1" x14ac:dyDescent="0.2"/>
    <row r="342" ht="26.25" customHeight="1" x14ac:dyDescent="0.2"/>
    <row r="343" ht="26.25" customHeight="1" x14ac:dyDescent="0.2"/>
    <row r="344" ht="26.25" customHeight="1" x14ac:dyDescent="0.2"/>
    <row r="345" ht="26.25" customHeight="1" x14ac:dyDescent="0.2"/>
    <row r="346" ht="26.25" customHeight="1" x14ac:dyDescent="0.2"/>
    <row r="347" ht="26.25" customHeight="1" x14ac:dyDescent="0.2"/>
    <row r="348" ht="26.25" customHeight="1" x14ac:dyDescent="0.2"/>
    <row r="349" ht="26.25" customHeight="1" x14ac:dyDescent="0.2"/>
    <row r="350" ht="26.25" customHeight="1" x14ac:dyDescent="0.2"/>
    <row r="351" ht="26.25" customHeight="1" x14ac:dyDescent="0.2"/>
    <row r="352" ht="26.25" customHeight="1" x14ac:dyDescent="0.2"/>
    <row r="353" ht="26.25" customHeight="1" x14ac:dyDescent="0.2"/>
    <row r="354" ht="26.25" customHeight="1" x14ac:dyDescent="0.2"/>
    <row r="355" ht="26.25" customHeight="1" x14ac:dyDescent="0.2"/>
    <row r="356" ht="26.25" customHeight="1" x14ac:dyDescent="0.2"/>
    <row r="357" ht="26.25" customHeight="1" x14ac:dyDescent="0.2"/>
    <row r="358" ht="26.25" customHeight="1" x14ac:dyDescent="0.2"/>
    <row r="359" ht="26.25" customHeight="1" x14ac:dyDescent="0.2"/>
    <row r="360" ht="26.25" customHeight="1" x14ac:dyDescent="0.2"/>
    <row r="361" ht="26.25" customHeight="1" x14ac:dyDescent="0.2"/>
    <row r="362" ht="26.25" customHeight="1" x14ac:dyDescent="0.2"/>
    <row r="363" ht="26.25" customHeight="1" x14ac:dyDescent="0.2"/>
    <row r="364" ht="26.25" customHeight="1" x14ac:dyDescent="0.2"/>
    <row r="365" ht="26.25" customHeight="1" x14ac:dyDescent="0.2"/>
    <row r="366" ht="26.25" customHeight="1" x14ac:dyDescent="0.2"/>
    <row r="367" ht="26.25" customHeight="1" x14ac:dyDescent="0.2"/>
    <row r="368" ht="26.25" customHeight="1" x14ac:dyDescent="0.2"/>
    <row r="369" ht="26.25" customHeight="1" x14ac:dyDescent="0.2"/>
    <row r="370" ht="26.25" customHeight="1" x14ac:dyDescent="0.2"/>
    <row r="371" ht="26.25" customHeight="1" x14ac:dyDescent="0.2"/>
    <row r="372" ht="26.25" customHeight="1" x14ac:dyDescent="0.2"/>
    <row r="373" ht="26.25" customHeight="1" x14ac:dyDescent="0.2"/>
    <row r="374" ht="26.25" customHeight="1" x14ac:dyDescent="0.2"/>
    <row r="375" ht="26.25" customHeight="1" x14ac:dyDescent="0.2"/>
    <row r="376" ht="26.25" customHeight="1" x14ac:dyDescent="0.2"/>
    <row r="377" ht="26.25" customHeight="1" x14ac:dyDescent="0.2"/>
    <row r="378" ht="26.25" customHeight="1" x14ac:dyDescent="0.2"/>
    <row r="379" ht="26.25" customHeight="1" x14ac:dyDescent="0.2"/>
    <row r="380" ht="26.25" customHeight="1" x14ac:dyDescent="0.2"/>
    <row r="381" ht="26.25" customHeight="1" x14ac:dyDescent="0.2"/>
    <row r="382" ht="26.25" customHeight="1" x14ac:dyDescent="0.2"/>
    <row r="383" ht="26.25" customHeight="1" x14ac:dyDescent="0.2"/>
    <row r="384" ht="26.25" customHeight="1" x14ac:dyDescent="0.2"/>
    <row r="385" ht="26.25" customHeight="1" x14ac:dyDescent="0.2"/>
    <row r="386" ht="26.25" customHeight="1" x14ac:dyDescent="0.2"/>
    <row r="387" ht="26.25" customHeight="1" x14ac:dyDescent="0.2"/>
    <row r="388" ht="26.25" customHeight="1" x14ac:dyDescent="0.2"/>
    <row r="389" ht="26.25" customHeight="1" x14ac:dyDescent="0.2"/>
    <row r="390" ht="26.25" customHeight="1" x14ac:dyDescent="0.2"/>
    <row r="391" ht="26.25" customHeight="1" x14ac:dyDescent="0.2"/>
    <row r="392" ht="26.25" customHeight="1" x14ac:dyDescent="0.2"/>
    <row r="393" ht="26.25" customHeight="1" x14ac:dyDescent="0.2"/>
    <row r="394" ht="26.25" customHeight="1" x14ac:dyDescent="0.2"/>
    <row r="395" ht="26.25" customHeight="1" x14ac:dyDescent="0.2"/>
    <row r="396" ht="26.25" customHeight="1" x14ac:dyDescent="0.2"/>
    <row r="397" ht="26.25" customHeight="1" x14ac:dyDescent="0.2"/>
    <row r="398" ht="26.25" customHeight="1" x14ac:dyDescent="0.2"/>
    <row r="399" ht="26.25" customHeight="1" x14ac:dyDescent="0.2"/>
    <row r="400" ht="26.25" customHeight="1" x14ac:dyDescent="0.2"/>
    <row r="401" ht="26.25" customHeight="1" x14ac:dyDescent="0.2"/>
    <row r="402" ht="26.25" customHeight="1" x14ac:dyDescent="0.2"/>
    <row r="403" ht="26.25" customHeight="1" x14ac:dyDescent="0.2"/>
    <row r="404" ht="26.25" customHeight="1" x14ac:dyDescent="0.2"/>
    <row r="405" ht="26.25" customHeight="1" x14ac:dyDescent="0.2"/>
    <row r="406" ht="26.25" customHeight="1" x14ac:dyDescent="0.2"/>
    <row r="407" ht="26.25" customHeight="1" x14ac:dyDescent="0.2"/>
    <row r="408" ht="26.25" customHeight="1" x14ac:dyDescent="0.2"/>
    <row r="409" ht="26.25" customHeight="1" x14ac:dyDescent="0.2"/>
    <row r="410" ht="26.25" customHeight="1" x14ac:dyDescent="0.2"/>
    <row r="411" ht="26.25" customHeight="1" x14ac:dyDescent="0.2"/>
    <row r="412" ht="26.25" customHeight="1" x14ac:dyDescent="0.2"/>
    <row r="413" ht="26.25" customHeight="1" x14ac:dyDescent="0.2"/>
    <row r="414" ht="26.25" customHeight="1" x14ac:dyDescent="0.2"/>
    <row r="415" ht="26.25" customHeight="1" x14ac:dyDescent="0.2"/>
    <row r="416" ht="26.25" customHeight="1" x14ac:dyDescent="0.2"/>
    <row r="417" ht="26.25" customHeight="1" x14ac:dyDescent="0.2"/>
    <row r="418" ht="26.25" customHeight="1" x14ac:dyDescent="0.2"/>
    <row r="419" ht="26.25" customHeight="1" x14ac:dyDescent="0.2"/>
    <row r="420" ht="26.25" customHeight="1" x14ac:dyDescent="0.2"/>
    <row r="421" ht="26.25" customHeight="1" x14ac:dyDescent="0.2"/>
    <row r="422" ht="26.25" customHeight="1" x14ac:dyDescent="0.2"/>
    <row r="423" ht="26.25" customHeight="1" x14ac:dyDescent="0.2"/>
    <row r="424" ht="26.25" customHeight="1" x14ac:dyDescent="0.2"/>
    <row r="425" ht="26.25" customHeight="1" x14ac:dyDescent="0.2"/>
    <row r="426" ht="26.25" customHeight="1" x14ac:dyDescent="0.2"/>
    <row r="427" ht="26.25" customHeight="1" x14ac:dyDescent="0.2"/>
    <row r="428" ht="26.25" customHeight="1" x14ac:dyDescent="0.2"/>
    <row r="429" ht="26.25" customHeight="1" x14ac:dyDescent="0.2"/>
    <row r="430" ht="26.25" customHeight="1" x14ac:dyDescent="0.2"/>
    <row r="431" ht="26.25" customHeight="1" x14ac:dyDescent="0.2"/>
    <row r="432" ht="26.25" customHeight="1" x14ac:dyDescent="0.2"/>
    <row r="433" ht="26.25" customHeight="1" x14ac:dyDescent="0.2"/>
    <row r="434" ht="26.25" customHeight="1" x14ac:dyDescent="0.2"/>
    <row r="435" ht="26.25" customHeight="1" x14ac:dyDescent="0.2"/>
    <row r="436" ht="26.25" customHeight="1" x14ac:dyDescent="0.2"/>
    <row r="437" ht="26.25" customHeight="1" x14ac:dyDescent="0.2"/>
    <row r="438" ht="26.25" customHeight="1" x14ac:dyDescent="0.2"/>
    <row r="439" ht="26.25" customHeight="1" x14ac:dyDescent="0.2"/>
    <row r="440" ht="26.25" customHeight="1" x14ac:dyDescent="0.2"/>
    <row r="441" ht="26.25" customHeight="1" x14ac:dyDescent="0.2"/>
    <row r="442" ht="26.25" customHeight="1" x14ac:dyDescent="0.2"/>
    <row r="443" ht="26.25" customHeight="1" x14ac:dyDescent="0.2"/>
    <row r="444" ht="26.25" customHeight="1" x14ac:dyDescent="0.2"/>
    <row r="445" ht="26.25" customHeight="1" x14ac:dyDescent="0.2"/>
    <row r="446" ht="26.25" customHeight="1" x14ac:dyDescent="0.2"/>
    <row r="447" ht="26.25" customHeight="1" x14ac:dyDescent="0.2"/>
    <row r="448" ht="26.25" customHeight="1" x14ac:dyDescent="0.2"/>
    <row r="449" ht="26.25" customHeight="1" x14ac:dyDescent="0.2"/>
    <row r="450" ht="26.25" customHeight="1" x14ac:dyDescent="0.2"/>
    <row r="451" ht="26.25" customHeight="1" x14ac:dyDescent="0.2"/>
    <row r="452" ht="26.25" customHeight="1" x14ac:dyDescent="0.2"/>
    <row r="453" ht="26.25" customHeight="1" x14ac:dyDescent="0.2"/>
    <row r="454" ht="26.25" customHeight="1" x14ac:dyDescent="0.2"/>
    <row r="455" ht="26.25" customHeight="1" x14ac:dyDescent="0.2"/>
    <row r="456" ht="26.25" customHeight="1" x14ac:dyDescent="0.2"/>
    <row r="457" ht="26.25" customHeight="1" x14ac:dyDescent="0.2"/>
    <row r="458" ht="26.25" customHeight="1" x14ac:dyDescent="0.2"/>
    <row r="459" ht="26.25" customHeight="1" x14ac:dyDescent="0.2"/>
    <row r="460" ht="26.25" customHeight="1" x14ac:dyDescent="0.2"/>
    <row r="461" ht="26.25" customHeight="1" x14ac:dyDescent="0.2"/>
    <row r="462" ht="26.25" customHeight="1" x14ac:dyDescent="0.2"/>
    <row r="463" ht="26.25" customHeight="1" x14ac:dyDescent="0.2"/>
    <row r="464" ht="26.25" customHeight="1" x14ac:dyDescent="0.2"/>
    <row r="465" ht="26.25" customHeight="1" x14ac:dyDescent="0.2"/>
    <row r="466" ht="26.25" customHeight="1" x14ac:dyDescent="0.2"/>
    <row r="467" ht="26.25" customHeight="1" x14ac:dyDescent="0.2"/>
    <row r="468" ht="26.25" customHeight="1" x14ac:dyDescent="0.2"/>
    <row r="469" ht="26.25" customHeight="1" x14ac:dyDescent="0.2"/>
    <row r="470" ht="26.25" customHeight="1" x14ac:dyDescent="0.2"/>
    <row r="471" ht="26.25" customHeight="1" x14ac:dyDescent="0.2"/>
    <row r="472" ht="26.25" customHeight="1" x14ac:dyDescent="0.2"/>
    <row r="473" ht="26.25" customHeight="1" x14ac:dyDescent="0.2"/>
    <row r="474" ht="26.25" customHeight="1" x14ac:dyDescent="0.2"/>
    <row r="475" ht="26.25" customHeight="1" x14ac:dyDescent="0.2"/>
    <row r="476" ht="26.25" customHeight="1" x14ac:dyDescent="0.2"/>
    <row r="477" ht="26.25" customHeight="1" x14ac:dyDescent="0.2"/>
    <row r="478" ht="26.25" customHeight="1" x14ac:dyDescent="0.2"/>
    <row r="479" ht="26.25" customHeight="1" x14ac:dyDescent="0.2"/>
    <row r="480" ht="26.25" customHeight="1" x14ac:dyDescent="0.2"/>
    <row r="481" ht="26.25" customHeight="1" x14ac:dyDescent="0.2"/>
    <row r="482" ht="26.25" customHeight="1" x14ac:dyDescent="0.2"/>
    <row r="483" ht="26.25" customHeight="1" x14ac:dyDescent="0.2"/>
    <row r="484" ht="26.25" customHeight="1" x14ac:dyDescent="0.2"/>
    <row r="485" ht="26.25" customHeight="1" x14ac:dyDescent="0.2"/>
    <row r="486" ht="26.25" customHeight="1" x14ac:dyDescent="0.2"/>
    <row r="487" ht="26.25" customHeight="1" x14ac:dyDescent="0.2"/>
    <row r="488" ht="26.25" customHeight="1" x14ac:dyDescent="0.2"/>
    <row r="489" ht="26.25" customHeight="1" x14ac:dyDescent="0.2"/>
    <row r="490" ht="26.25" customHeight="1" x14ac:dyDescent="0.2"/>
    <row r="491" ht="26.25" customHeight="1" x14ac:dyDescent="0.2"/>
    <row r="492" ht="26.25" customHeight="1" x14ac:dyDescent="0.2"/>
    <row r="493" ht="26.25" customHeight="1" x14ac:dyDescent="0.2"/>
    <row r="494" ht="26.25" customHeight="1" x14ac:dyDescent="0.2"/>
    <row r="495" ht="26.25" customHeight="1" x14ac:dyDescent="0.2"/>
    <row r="496" ht="26.25" customHeight="1" x14ac:dyDescent="0.2"/>
    <row r="497" ht="26.25" customHeight="1" x14ac:dyDescent="0.2"/>
    <row r="498" ht="26.25" customHeight="1" x14ac:dyDescent="0.2"/>
    <row r="499" ht="26.25" customHeight="1" x14ac:dyDescent="0.2"/>
    <row r="500" ht="26.25" customHeight="1" x14ac:dyDescent="0.2"/>
    <row r="501" ht="26.25" customHeight="1" x14ac:dyDescent="0.2"/>
    <row r="502" ht="26.25" customHeight="1" x14ac:dyDescent="0.2"/>
    <row r="503" ht="26.25" customHeight="1" x14ac:dyDescent="0.2"/>
    <row r="504" ht="26.25" customHeight="1" x14ac:dyDescent="0.2"/>
    <row r="505" ht="26.25" customHeight="1" x14ac:dyDescent="0.2"/>
    <row r="506" ht="26.25" customHeight="1" x14ac:dyDescent="0.2"/>
    <row r="507" ht="26.25" customHeight="1" x14ac:dyDescent="0.2"/>
    <row r="508" ht="26.25" customHeight="1" x14ac:dyDescent="0.2"/>
    <row r="509" ht="26.25" customHeight="1" x14ac:dyDescent="0.2"/>
    <row r="510" ht="26.25" customHeight="1" x14ac:dyDescent="0.2"/>
    <row r="511" ht="26.25" customHeight="1" x14ac:dyDescent="0.2"/>
    <row r="512" ht="26.25" customHeight="1" x14ac:dyDescent="0.2"/>
    <row r="513" ht="26.25" customHeight="1" x14ac:dyDescent="0.2"/>
    <row r="514" ht="26.25" customHeight="1" x14ac:dyDescent="0.2"/>
    <row r="515" ht="26.25" customHeight="1" x14ac:dyDescent="0.2"/>
    <row r="516" ht="26.25" customHeight="1" x14ac:dyDescent="0.2"/>
    <row r="517" ht="26.25" customHeight="1" x14ac:dyDescent="0.2"/>
    <row r="518" ht="26.25" customHeight="1" x14ac:dyDescent="0.2"/>
    <row r="519" ht="26.25" customHeight="1" x14ac:dyDescent="0.2"/>
    <row r="520" ht="26.25" customHeight="1" x14ac:dyDescent="0.2"/>
    <row r="521" ht="26.25" customHeight="1" x14ac:dyDescent="0.2"/>
    <row r="522" ht="26.25" customHeight="1" x14ac:dyDescent="0.2"/>
    <row r="523" ht="26.25" customHeight="1" x14ac:dyDescent="0.2"/>
    <row r="524" ht="26.25" customHeight="1" x14ac:dyDescent="0.2"/>
    <row r="525" ht="26.25" customHeight="1" x14ac:dyDescent="0.2"/>
    <row r="526" ht="26.25" customHeight="1" x14ac:dyDescent="0.2"/>
    <row r="527" ht="26.25" customHeight="1" x14ac:dyDescent="0.2"/>
    <row r="528" ht="26.25" customHeight="1" x14ac:dyDescent="0.2"/>
    <row r="529" ht="26.25" customHeight="1" x14ac:dyDescent="0.2"/>
    <row r="530" ht="26.25" customHeight="1" x14ac:dyDescent="0.2"/>
    <row r="531" ht="26.25" customHeight="1" x14ac:dyDescent="0.2"/>
    <row r="532" ht="26.25" customHeight="1" x14ac:dyDescent="0.2"/>
    <row r="533" ht="26.25" customHeight="1" x14ac:dyDescent="0.2"/>
    <row r="534" ht="26.25" customHeight="1" x14ac:dyDescent="0.2"/>
    <row r="535" ht="26.25" customHeight="1" x14ac:dyDescent="0.2"/>
    <row r="536" ht="26.25" customHeight="1" x14ac:dyDescent="0.2"/>
    <row r="537" ht="26.25" customHeight="1" x14ac:dyDescent="0.2"/>
    <row r="538" ht="26.25" customHeight="1" x14ac:dyDescent="0.2"/>
    <row r="539" ht="26.25" customHeight="1" x14ac:dyDescent="0.2"/>
    <row r="540" ht="26.25" customHeight="1" x14ac:dyDescent="0.2"/>
    <row r="541" ht="26.25" customHeight="1" x14ac:dyDescent="0.2"/>
    <row r="542" ht="26.25" customHeight="1" x14ac:dyDescent="0.2"/>
    <row r="543" ht="26.25" customHeight="1" x14ac:dyDescent="0.2"/>
    <row r="544" ht="26.25" customHeight="1" x14ac:dyDescent="0.2"/>
    <row r="545" ht="26.25" customHeight="1" x14ac:dyDescent="0.2"/>
    <row r="546" ht="26.25" customHeight="1" x14ac:dyDescent="0.2"/>
    <row r="547" ht="26.25" customHeight="1" x14ac:dyDescent="0.2"/>
    <row r="548" ht="26.25" customHeight="1" x14ac:dyDescent="0.2"/>
    <row r="549" ht="26.25" customHeight="1" x14ac:dyDescent="0.2"/>
    <row r="550" ht="26.25" customHeight="1" x14ac:dyDescent="0.2"/>
    <row r="551" ht="26.25" customHeight="1" x14ac:dyDescent="0.2"/>
    <row r="552" ht="26.25" customHeight="1" x14ac:dyDescent="0.2"/>
    <row r="553" ht="26.25" customHeight="1" x14ac:dyDescent="0.2"/>
    <row r="554" ht="26.25" customHeight="1" x14ac:dyDescent="0.2"/>
    <row r="555" ht="26.25" customHeight="1" x14ac:dyDescent="0.2"/>
    <row r="556" ht="26.25" customHeight="1" x14ac:dyDescent="0.2"/>
    <row r="557" ht="26.25" customHeight="1" x14ac:dyDescent="0.2"/>
    <row r="558" ht="26.25" customHeight="1" x14ac:dyDescent="0.2"/>
    <row r="559" ht="26.25" customHeight="1" x14ac:dyDescent="0.2"/>
    <row r="560" ht="26.25" customHeight="1" x14ac:dyDescent="0.2"/>
    <row r="561" ht="26.25" customHeight="1" x14ac:dyDescent="0.2"/>
    <row r="562" ht="26.25" customHeight="1" x14ac:dyDescent="0.2"/>
    <row r="563" ht="26.25" customHeight="1" x14ac:dyDescent="0.2"/>
    <row r="564" ht="26.25" customHeight="1" x14ac:dyDescent="0.2"/>
    <row r="565" ht="26.25" customHeight="1" x14ac:dyDescent="0.2"/>
    <row r="566" ht="26.25" customHeight="1" x14ac:dyDescent="0.2"/>
    <row r="567" ht="26.25" customHeight="1" x14ac:dyDescent="0.2"/>
    <row r="568" ht="26.25" customHeight="1" x14ac:dyDescent="0.2"/>
    <row r="569" ht="26.25" customHeight="1" x14ac:dyDescent="0.2"/>
    <row r="570" ht="26.25" customHeight="1" x14ac:dyDescent="0.2"/>
    <row r="571" ht="26.25" customHeight="1" x14ac:dyDescent="0.2"/>
    <row r="572" ht="26.25" customHeight="1" x14ac:dyDescent="0.2"/>
    <row r="573" ht="26.25" customHeight="1" x14ac:dyDescent="0.2"/>
    <row r="574" ht="26.25" customHeight="1" x14ac:dyDescent="0.2"/>
    <row r="575" ht="26.25" customHeight="1" x14ac:dyDescent="0.2"/>
    <row r="576" ht="26.25" customHeight="1" x14ac:dyDescent="0.2"/>
    <row r="577" ht="26.25" customHeight="1" x14ac:dyDescent="0.2"/>
    <row r="578" ht="26.25" customHeight="1" x14ac:dyDescent="0.2"/>
    <row r="579" ht="26.25" customHeight="1" x14ac:dyDescent="0.2"/>
    <row r="580" ht="26.25" customHeight="1" x14ac:dyDescent="0.2"/>
    <row r="581" ht="26.25" customHeight="1" x14ac:dyDescent="0.2"/>
    <row r="582" ht="26.25" customHeight="1" x14ac:dyDescent="0.2"/>
    <row r="583" ht="26.25" customHeight="1" x14ac:dyDescent="0.2"/>
    <row r="584" ht="26.25" customHeight="1" x14ac:dyDescent="0.2"/>
    <row r="585" ht="26.25" customHeight="1" x14ac:dyDescent="0.2"/>
    <row r="586" ht="26.25" customHeight="1" x14ac:dyDescent="0.2"/>
    <row r="587" ht="26.25" customHeight="1" x14ac:dyDescent="0.2"/>
    <row r="588" ht="26.25" customHeight="1" x14ac:dyDescent="0.2"/>
    <row r="589" ht="26.25" customHeight="1" x14ac:dyDescent="0.2"/>
    <row r="590" ht="26.25" customHeight="1" x14ac:dyDescent="0.2"/>
    <row r="591" ht="26.25" customHeight="1" x14ac:dyDescent="0.2"/>
    <row r="592" ht="26.25" customHeight="1" x14ac:dyDescent="0.2"/>
    <row r="593" ht="26.25" customHeight="1" x14ac:dyDescent="0.2"/>
    <row r="594" ht="26.25" customHeight="1" x14ac:dyDescent="0.2"/>
    <row r="595" ht="26.25" customHeight="1" x14ac:dyDescent="0.2"/>
    <row r="596" ht="26.25" customHeight="1" x14ac:dyDescent="0.2"/>
    <row r="597" ht="26.25" customHeight="1" x14ac:dyDescent="0.2"/>
    <row r="598" ht="26.25" customHeight="1" x14ac:dyDescent="0.2"/>
    <row r="599" ht="26.25" customHeight="1" x14ac:dyDescent="0.2"/>
    <row r="600" ht="26.25" customHeight="1" x14ac:dyDescent="0.2"/>
    <row r="601" ht="26.25" customHeight="1" x14ac:dyDescent="0.2"/>
    <row r="602" ht="26.25" customHeight="1" x14ac:dyDescent="0.2"/>
    <row r="603" ht="26.25" customHeight="1" x14ac:dyDescent="0.2"/>
    <row r="604" ht="26.25" customHeight="1" x14ac:dyDescent="0.2"/>
    <row r="605" ht="26.25" customHeight="1" x14ac:dyDescent="0.2"/>
    <row r="606" ht="26.25" customHeight="1" x14ac:dyDescent="0.2"/>
    <row r="607" ht="26.25" customHeight="1" x14ac:dyDescent="0.2"/>
    <row r="608" ht="26.25" customHeight="1" x14ac:dyDescent="0.2"/>
    <row r="609" ht="26.25" customHeight="1" x14ac:dyDescent="0.2"/>
    <row r="610" ht="26.25" customHeight="1" x14ac:dyDescent="0.2"/>
    <row r="611" ht="26.25" customHeight="1" x14ac:dyDescent="0.2"/>
    <row r="612" ht="26.25" customHeight="1" x14ac:dyDescent="0.2"/>
    <row r="613" ht="26.25" customHeight="1" x14ac:dyDescent="0.2"/>
    <row r="614" ht="26.25" customHeight="1" x14ac:dyDescent="0.2"/>
    <row r="615" ht="26.25" customHeight="1" x14ac:dyDescent="0.2"/>
    <row r="616" ht="26.25" customHeight="1" x14ac:dyDescent="0.2"/>
    <row r="617" ht="26.25" customHeight="1" x14ac:dyDescent="0.2"/>
    <row r="618" ht="26.25" customHeight="1" x14ac:dyDescent="0.2"/>
    <row r="619" ht="26.25" customHeight="1" x14ac:dyDescent="0.2"/>
    <row r="620" ht="26.25" customHeight="1" x14ac:dyDescent="0.2"/>
    <row r="621" ht="26.25" customHeight="1" x14ac:dyDescent="0.2"/>
    <row r="622" ht="26.25" customHeight="1" x14ac:dyDescent="0.2"/>
    <row r="623" ht="26.25" customHeight="1" x14ac:dyDescent="0.2"/>
    <row r="624" ht="26.25" customHeight="1" x14ac:dyDescent="0.2"/>
    <row r="625" ht="26.25" customHeight="1" x14ac:dyDescent="0.2"/>
    <row r="626" ht="26.25" customHeight="1" x14ac:dyDescent="0.2"/>
    <row r="627" ht="26.25" customHeight="1" x14ac:dyDescent="0.2"/>
    <row r="628" ht="26.25" customHeight="1" x14ac:dyDescent="0.2"/>
    <row r="629" ht="26.25" customHeight="1" x14ac:dyDescent="0.2"/>
    <row r="630" ht="26.25" customHeight="1" x14ac:dyDescent="0.2"/>
    <row r="631" ht="26.25" customHeight="1" x14ac:dyDescent="0.2"/>
    <row r="632" ht="26.25" customHeight="1" x14ac:dyDescent="0.2"/>
    <row r="633" ht="26.25" customHeight="1" x14ac:dyDescent="0.2"/>
    <row r="634" ht="26.25" customHeight="1" x14ac:dyDescent="0.2"/>
    <row r="635" ht="26.25" customHeight="1" x14ac:dyDescent="0.2"/>
    <row r="636" ht="26.25" customHeight="1" x14ac:dyDescent="0.2"/>
    <row r="637" ht="26.25" customHeight="1" x14ac:dyDescent="0.2"/>
    <row r="638" ht="26.25" customHeight="1" x14ac:dyDescent="0.2"/>
    <row r="639" ht="26.25" customHeight="1" x14ac:dyDescent="0.2"/>
    <row r="640" ht="26.25" customHeight="1" x14ac:dyDescent="0.2"/>
    <row r="641" ht="26.25" customHeight="1" x14ac:dyDescent="0.2"/>
    <row r="642" ht="26.25" customHeight="1" x14ac:dyDescent="0.2"/>
    <row r="643" ht="26.25" customHeight="1" x14ac:dyDescent="0.2"/>
    <row r="644" ht="26.25" customHeight="1" x14ac:dyDescent="0.2"/>
    <row r="645" ht="26.25" customHeight="1" x14ac:dyDescent="0.2"/>
    <row r="646" ht="26.25" customHeight="1" x14ac:dyDescent="0.2"/>
    <row r="647" ht="26.25" customHeight="1" x14ac:dyDescent="0.2"/>
    <row r="648" ht="26.25" customHeight="1" x14ac:dyDescent="0.2"/>
    <row r="649" ht="26.25" customHeight="1" x14ac:dyDescent="0.2"/>
    <row r="650" ht="26.25" customHeight="1" x14ac:dyDescent="0.2"/>
    <row r="651" ht="26.25" customHeight="1" x14ac:dyDescent="0.2"/>
    <row r="652" ht="26.25" customHeight="1" x14ac:dyDescent="0.2"/>
    <row r="653" ht="26.25" customHeight="1" x14ac:dyDescent="0.2"/>
    <row r="654" ht="26.25" customHeight="1" x14ac:dyDescent="0.2"/>
    <row r="655" ht="26.25" customHeight="1" x14ac:dyDescent="0.2"/>
    <row r="656" ht="26.25" customHeight="1" x14ac:dyDescent="0.2"/>
    <row r="657" ht="26.25" customHeight="1" x14ac:dyDescent="0.2"/>
    <row r="658" ht="26.25" customHeight="1" x14ac:dyDescent="0.2"/>
    <row r="659" ht="26.25" customHeight="1" x14ac:dyDescent="0.2"/>
    <row r="660" ht="26.25" customHeight="1" x14ac:dyDescent="0.2"/>
    <row r="661" ht="26.25" customHeight="1" x14ac:dyDescent="0.2"/>
    <row r="662" ht="26.25" customHeight="1" x14ac:dyDescent="0.2"/>
    <row r="663" ht="26.25" customHeight="1" x14ac:dyDescent="0.2"/>
    <row r="664" ht="26.25" customHeight="1" x14ac:dyDescent="0.2"/>
    <row r="665" ht="26.25" customHeight="1" x14ac:dyDescent="0.2"/>
    <row r="666" ht="26.25" customHeight="1" x14ac:dyDescent="0.2"/>
    <row r="667" ht="26.25" customHeight="1" x14ac:dyDescent="0.2"/>
    <row r="668" ht="26.25" customHeight="1" x14ac:dyDescent="0.2"/>
    <row r="669" ht="26.25" customHeight="1" x14ac:dyDescent="0.2"/>
    <row r="670" ht="26.25" customHeight="1" x14ac:dyDescent="0.2"/>
    <row r="671" ht="26.25" customHeight="1" x14ac:dyDescent="0.2"/>
    <row r="672" ht="26.25" customHeight="1" x14ac:dyDescent="0.2"/>
    <row r="673" ht="26.25" customHeight="1" x14ac:dyDescent="0.2"/>
    <row r="674" ht="26.25" customHeight="1" x14ac:dyDescent="0.2"/>
    <row r="675" ht="26.25" customHeight="1" x14ac:dyDescent="0.2"/>
    <row r="676" ht="26.25" customHeight="1" x14ac:dyDescent="0.2"/>
    <row r="677" ht="26.25" customHeight="1" x14ac:dyDescent="0.2"/>
    <row r="678" ht="26.25" customHeight="1" x14ac:dyDescent="0.2"/>
    <row r="679" ht="26.25" customHeight="1" x14ac:dyDescent="0.2"/>
    <row r="680" ht="26.25" customHeight="1" x14ac:dyDescent="0.2"/>
    <row r="681" ht="26.25" customHeight="1" x14ac:dyDescent="0.2"/>
    <row r="682" ht="26.25" customHeight="1" x14ac:dyDescent="0.2"/>
    <row r="683" ht="26.25" customHeight="1" x14ac:dyDescent="0.2"/>
    <row r="684" ht="26.25" customHeight="1" x14ac:dyDescent="0.2"/>
    <row r="685" ht="26.25" customHeight="1" x14ac:dyDescent="0.2"/>
    <row r="686" ht="26.25" customHeight="1" x14ac:dyDescent="0.2"/>
    <row r="687" ht="26.25" customHeight="1" x14ac:dyDescent="0.2"/>
    <row r="688" ht="26.25" customHeight="1" x14ac:dyDescent="0.2"/>
    <row r="689" ht="26.25" customHeight="1" x14ac:dyDescent="0.2"/>
    <row r="690" ht="26.25" customHeight="1" x14ac:dyDescent="0.2"/>
    <row r="691" ht="26.25" customHeight="1" x14ac:dyDescent="0.2"/>
    <row r="692" ht="26.25" customHeight="1" x14ac:dyDescent="0.2"/>
    <row r="693" ht="26.25" customHeight="1" x14ac:dyDescent="0.2"/>
    <row r="694" ht="26.25" customHeight="1" x14ac:dyDescent="0.2"/>
    <row r="695" ht="26.25" customHeight="1" x14ac:dyDescent="0.2"/>
    <row r="696" ht="26.25" customHeight="1" x14ac:dyDescent="0.2"/>
    <row r="697" ht="26.25" customHeight="1" x14ac:dyDescent="0.2"/>
    <row r="698" ht="26.25" customHeight="1" x14ac:dyDescent="0.2"/>
    <row r="699" ht="26.25" customHeight="1" x14ac:dyDescent="0.2"/>
    <row r="700" ht="26.25" customHeight="1" x14ac:dyDescent="0.2"/>
    <row r="701" ht="26.25" customHeight="1" x14ac:dyDescent="0.2"/>
    <row r="702" ht="26.25" customHeight="1" x14ac:dyDescent="0.2"/>
    <row r="703" ht="26.25" customHeight="1" x14ac:dyDescent="0.2"/>
    <row r="704" ht="26.25" customHeight="1" x14ac:dyDescent="0.2"/>
    <row r="705" ht="26.25" customHeight="1" x14ac:dyDescent="0.2"/>
    <row r="706" ht="26.25" customHeight="1" x14ac:dyDescent="0.2"/>
    <row r="707" ht="26.25" customHeight="1" x14ac:dyDescent="0.2"/>
    <row r="708" ht="26.25" customHeight="1" x14ac:dyDescent="0.2"/>
    <row r="709" ht="26.25" customHeight="1" x14ac:dyDescent="0.2"/>
    <row r="710" ht="26.25" customHeight="1" x14ac:dyDescent="0.2"/>
    <row r="711" ht="26.25" customHeight="1" x14ac:dyDescent="0.2"/>
    <row r="712" ht="26.25" customHeight="1" x14ac:dyDescent="0.2"/>
    <row r="713" ht="26.25" customHeight="1" x14ac:dyDescent="0.2"/>
    <row r="714" ht="26.25" customHeight="1" x14ac:dyDescent="0.2"/>
    <row r="715" ht="26.25" customHeight="1" x14ac:dyDescent="0.2"/>
    <row r="716" ht="26.25" customHeight="1" x14ac:dyDescent="0.2"/>
    <row r="717" ht="26.25" customHeight="1" x14ac:dyDescent="0.2"/>
    <row r="718" ht="26.25" customHeight="1" x14ac:dyDescent="0.2"/>
    <row r="719" ht="26.25" customHeight="1" x14ac:dyDescent="0.2"/>
    <row r="720" ht="26.25" customHeight="1" x14ac:dyDescent="0.2"/>
    <row r="721" ht="26.25" customHeight="1" x14ac:dyDescent="0.2"/>
    <row r="722" ht="26.25" customHeight="1" x14ac:dyDescent="0.2"/>
    <row r="723" ht="26.25" customHeight="1" x14ac:dyDescent="0.2"/>
    <row r="724" ht="26.25" customHeight="1" x14ac:dyDescent="0.2"/>
    <row r="725" ht="26.25" customHeight="1" x14ac:dyDescent="0.2"/>
    <row r="726" ht="26.25" customHeight="1" x14ac:dyDescent="0.2"/>
    <row r="727" ht="26.25" customHeight="1" x14ac:dyDescent="0.2"/>
    <row r="728" ht="26.25" customHeight="1" x14ac:dyDescent="0.2"/>
    <row r="729" ht="26.25" customHeight="1" x14ac:dyDescent="0.2"/>
    <row r="730" ht="26.25" customHeight="1" x14ac:dyDescent="0.2"/>
    <row r="731" ht="26.25" customHeight="1" x14ac:dyDescent="0.2"/>
    <row r="732" ht="26.25" customHeight="1" x14ac:dyDescent="0.2"/>
    <row r="733" ht="26.25" customHeight="1" x14ac:dyDescent="0.2"/>
    <row r="734" ht="26.25" customHeight="1" x14ac:dyDescent="0.2"/>
    <row r="735" ht="26.25" customHeight="1" x14ac:dyDescent="0.2"/>
    <row r="736" ht="26.25" customHeight="1" x14ac:dyDescent="0.2"/>
    <row r="737" ht="26.25" customHeight="1" x14ac:dyDescent="0.2"/>
    <row r="738" ht="26.25" customHeight="1" x14ac:dyDescent="0.2"/>
    <row r="739" ht="26.25" customHeight="1" x14ac:dyDescent="0.2"/>
    <row r="740" ht="26.25" customHeight="1" x14ac:dyDescent="0.2"/>
    <row r="741" ht="26.25" customHeight="1" x14ac:dyDescent="0.2"/>
    <row r="742" ht="26.25" customHeight="1" x14ac:dyDescent="0.2"/>
    <row r="743" ht="26.25" customHeight="1" x14ac:dyDescent="0.2"/>
    <row r="744" ht="26.25" customHeight="1" x14ac:dyDescent="0.2"/>
    <row r="745" ht="26.25" customHeight="1" x14ac:dyDescent="0.2"/>
    <row r="746" ht="26.25" customHeight="1" x14ac:dyDescent="0.2"/>
    <row r="747" ht="26.25" customHeight="1" x14ac:dyDescent="0.2"/>
    <row r="748" ht="26.25" customHeight="1" x14ac:dyDescent="0.2"/>
    <row r="749" ht="26.25" customHeight="1" x14ac:dyDescent="0.2"/>
    <row r="750" ht="26.25" customHeight="1" x14ac:dyDescent="0.2"/>
    <row r="751" ht="26.25" customHeight="1" x14ac:dyDescent="0.2"/>
    <row r="752" ht="26.25" customHeight="1" x14ac:dyDescent="0.2"/>
    <row r="753" ht="26.25" customHeight="1" x14ac:dyDescent="0.2"/>
    <row r="754" ht="26.25" customHeight="1" x14ac:dyDescent="0.2"/>
    <row r="755" ht="26.25" customHeight="1" x14ac:dyDescent="0.2"/>
    <row r="756" ht="26.25" customHeight="1" x14ac:dyDescent="0.2"/>
    <row r="757" ht="26.25" customHeight="1" x14ac:dyDescent="0.2"/>
    <row r="758" ht="26.25" customHeight="1" x14ac:dyDescent="0.2"/>
    <row r="759" ht="26.25" customHeight="1" x14ac:dyDescent="0.2"/>
    <row r="760" ht="26.25" customHeight="1" x14ac:dyDescent="0.2"/>
    <row r="761" ht="26.25" customHeight="1" x14ac:dyDescent="0.2"/>
    <row r="762" ht="26.25" customHeight="1" x14ac:dyDescent="0.2"/>
    <row r="763" ht="26.25" customHeight="1" x14ac:dyDescent="0.2"/>
    <row r="764" ht="26.25" customHeight="1" x14ac:dyDescent="0.2"/>
    <row r="765" ht="26.25" customHeight="1" x14ac:dyDescent="0.2"/>
    <row r="766" ht="26.25" customHeight="1" x14ac:dyDescent="0.2"/>
    <row r="767" ht="26.25" customHeight="1" x14ac:dyDescent="0.2"/>
    <row r="768" ht="26.25" customHeight="1" x14ac:dyDescent="0.2"/>
    <row r="769" ht="26.25" customHeight="1" x14ac:dyDescent="0.2"/>
    <row r="770" ht="26.25" customHeight="1" x14ac:dyDescent="0.2"/>
    <row r="771" ht="26.25" customHeight="1" x14ac:dyDescent="0.2"/>
    <row r="772" ht="26.25" customHeight="1" x14ac:dyDescent="0.2"/>
    <row r="773" ht="26.25" customHeight="1" x14ac:dyDescent="0.2"/>
    <row r="774" ht="26.25" customHeight="1" x14ac:dyDescent="0.2"/>
    <row r="775" ht="26.25" customHeight="1" x14ac:dyDescent="0.2"/>
    <row r="776" ht="26.25" customHeight="1" x14ac:dyDescent="0.2"/>
    <row r="777" ht="26.25" customHeight="1" x14ac:dyDescent="0.2"/>
    <row r="778" ht="26.25" customHeight="1" x14ac:dyDescent="0.2"/>
    <row r="779" ht="26.25" customHeight="1" x14ac:dyDescent="0.2"/>
    <row r="780" ht="26.25" customHeight="1" x14ac:dyDescent="0.2"/>
    <row r="781" ht="26.25" customHeight="1" x14ac:dyDescent="0.2"/>
    <row r="782" ht="26.25" customHeight="1" x14ac:dyDescent="0.2"/>
    <row r="783" ht="26.25" customHeight="1" x14ac:dyDescent="0.2"/>
    <row r="784" ht="26.25" customHeight="1" x14ac:dyDescent="0.2"/>
    <row r="785" ht="26.25" customHeight="1" x14ac:dyDescent="0.2"/>
    <row r="786" ht="26.25" customHeight="1" x14ac:dyDescent="0.2"/>
    <row r="787" ht="26.25" customHeight="1" x14ac:dyDescent="0.2"/>
    <row r="788" ht="26.25" customHeight="1" x14ac:dyDescent="0.2"/>
    <row r="789" ht="26.25" customHeight="1" x14ac:dyDescent="0.2"/>
    <row r="790" ht="26.25" customHeight="1" x14ac:dyDescent="0.2"/>
    <row r="791" ht="26.25" customHeight="1" x14ac:dyDescent="0.2"/>
    <row r="792" ht="26.25" customHeight="1" x14ac:dyDescent="0.2"/>
    <row r="793" ht="26.25" customHeight="1" x14ac:dyDescent="0.2"/>
    <row r="794" ht="26.25" customHeight="1" x14ac:dyDescent="0.2"/>
    <row r="795" ht="26.25" customHeight="1" x14ac:dyDescent="0.2"/>
    <row r="796" ht="26.25" customHeight="1" x14ac:dyDescent="0.2"/>
    <row r="797" ht="26.25" customHeight="1" x14ac:dyDescent="0.2"/>
    <row r="798" ht="26.25" customHeight="1" x14ac:dyDescent="0.2"/>
    <row r="799" ht="26.25" customHeight="1" x14ac:dyDescent="0.2"/>
    <row r="800" ht="26.25" customHeight="1" x14ac:dyDescent="0.2"/>
    <row r="801" ht="26.25" customHeight="1" x14ac:dyDescent="0.2"/>
    <row r="802" ht="26.25" customHeight="1" x14ac:dyDescent="0.2"/>
    <row r="803" ht="26.25" customHeight="1" x14ac:dyDescent="0.2"/>
    <row r="804" ht="26.25" customHeight="1" x14ac:dyDescent="0.2"/>
    <row r="805" ht="26.25" customHeight="1" x14ac:dyDescent="0.2"/>
    <row r="806" ht="26.25" customHeight="1" x14ac:dyDescent="0.2"/>
    <row r="807" ht="26.25" customHeight="1" x14ac:dyDescent="0.2"/>
    <row r="808" ht="26.25" customHeight="1" x14ac:dyDescent="0.2"/>
    <row r="809" ht="26.25" customHeight="1" x14ac:dyDescent="0.2"/>
    <row r="810" ht="26.25" customHeight="1" x14ac:dyDescent="0.2"/>
    <row r="811" ht="26.25" customHeight="1" x14ac:dyDescent="0.2"/>
    <row r="812" ht="26.25" customHeight="1" x14ac:dyDescent="0.2"/>
    <row r="813" ht="26.25" customHeight="1" x14ac:dyDescent="0.2"/>
    <row r="814" ht="26.25" customHeight="1" x14ac:dyDescent="0.2"/>
    <row r="815" ht="26.25" customHeight="1" x14ac:dyDescent="0.2"/>
    <row r="816" ht="26.25" customHeight="1" x14ac:dyDescent="0.2"/>
    <row r="817" ht="26.25" customHeight="1" x14ac:dyDescent="0.2"/>
    <row r="818" ht="26.25" customHeight="1" x14ac:dyDescent="0.2"/>
    <row r="819" ht="26.25" customHeight="1" x14ac:dyDescent="0.2"/>
    <row r="820" ht="26.25" customHeight="1" x14ac:dyDescent="0.2"/>
    <row r="821" ht="26.25" customHeight="1" x14ac:dyDescent="0.2"/>
    <row r="822" ht="26.25" customHeight="1" x14ac:dyDescent="0.2"/>
    <row r="823" ht="26.25" customHeight="1" x14ac:dyDescent="0.2"/>
    <row r="824" ht="26.25" customHeight="1" x14ac:dyDescent="0.2"/>
    <row r="825" ht="26.25" customHeight="1" x14ac:dyDescent="0.2"/>
    <row r="826" ht="26.25" customHeight="1" x14ac:dyDescent="0.2"/>
    <row r="827" ht="26.25" customHeight="1" x14ac:dyDescent="0.2"/>
    <row r="828" ht="26.25" customHeight="1" x14ac:dyDescent="0.2"/>
    <row r="829" ht="26.25" customHeight="1" x14ac:dyDescent="0.2"/>
    <row r="830" ht="26.25" customHeight="1" x14ac:dyDescent="0.2"/>
    <row r="831" ht="26.25" customHeight="1" x14ac:dyDescent="0.2"/>
    <row r="832" ht="26.25" customHeight="1" x14ac:dyDescent="0.2"/>
    <row r="833" ht="26.25" customHeight="1" x14ac:dyDescent="0.2"/>
    <row r="834" ht="26.25" customHeight="1" x14ac:dyDescent="0.2"/>
    <row r="835" ht="26.25" customHeight="1" x14ac:dyDescent="0.2"/>
    <row r="836" ht="26.25" customHeight="1" x14ac:dyDescent="0.2"/>
    <row r="837" ht="26.25" customHeight="1" x14ac:dyDescent="0.2"/>
    <row r="838" ht="26.25" customHeight="1" x14ac:dyDescent="0.2"/>
    <row r="839" ht="26.25" customHeight="1" x14ac:dyDescent="0.2"/>
    <row r="840" ht="26.25" customHeight="1" x14ac:dyDescent="0.2"/>
    <row r="841" ht="26.25" customHeight="1" x14ac:dyDescent="0.2"/>
    <row r="842" ht="26.25" customHeight="1" x14ac:dyDescent="0.2"/>
    <row r="843" ht="26.25" customHeight="1" x14ac:dyDescent="0.2"/>
    <row r="844" ht="26.25" customHeight="1" x14ac:dyDescent="0.2"/>
    <row r="845" ht="26.25" customHeight="1" x14ac:dyDescent="0.2"/>
    <row r="846" ht="26.25" customHeight="1" x14ac:dyDescent="0.2"/>
    <row r="847" ht="26.25" customHeight="1" x14ac:dyDescent="0.2"/>
    <row r="848" ht="26.25" customHeight="1" x14ac:dyDescent="0.2"/>
    <row r="849" ht="26.25" customHeight="1" x14ac:dyDescent="0.2"/>
    <row r="850" ht="26.25" customHeight="1" x14ac:dyDescent="0.2"/>
    <row r="851" ht="26.25" customHeight="1" x14ac:dyDescent="0.2"/>
    <row r="852" ht="26.25" customHeight="1" x14ac:dyDescent="0.2"/>
    <row r="853" ht="26.25" customHeight="1" x14ac:dyDescent="0.2"/>
    <row r="854" ht="26.25" customHeight="1" x14ac:dyDescent="0.2"/>
    <row r="855" ht="26.25" customHeight="1" x14ac:dyDescent="0.2"/>
    <row r="856" ht="26.25" customHeight="1" x14ac:dyDescent="0.2"/>
    <row r="857" ht="26.25" customHeight="1" x14ac:dyDescent="0.2"/>
    <row r="858" ht="26.25" customHeight="1" x14ac:dyDescent="0.2"/>
    <row r="859" ht="26.25" customHeight="1" x14ac:dyDescent="0.2"/>
    <row r="860" ht="26.25" customHeight="1" x14ac:dyDescent="0.2"/>
    <row r="861" ht="26.25" customHeight="1" x14ac:dyDescent="0.2"/>
    <row r="862" ht="26.25" customHeight="1" x14ac:dyDescent="0.2"/>
    <row r="863" ht="26.25" customHeight="1" x14ac:dyDescent="0.2"/>
    <row r="864" ht="26.25" customHeight="1" x14ac:dyDescent="0.2"/>
    <row r="865" ht="26.25" customHeight="1" x14ac:dyDescent="0.2"/>
    <row r="866" ht="26.25" customHeight="1" x14ac:dyDescent="0.2"/>
    <row r="867" ht="26.25" customHeight="1" x14ac:dyDescent="0.2"/>
    <row r="868" ht="26.25" customHeight="1" x14ac:dyDescent="0.2"/>
    <row r="869" ht="26.25" customHeight="1" x14ac:dyDescent="0.2"/>
    <row r="870" ht="26.25" customHeight="1" x14ac:dyDescent="0.2"/>
    <row r="871" ht="26.25" customHeight="1" x14ac:dyDescent="0.2"/>
    <row r="872" ht="26.25" customHeight="1" x14ac:dyDescent="0.2"/>
    <row r="873" ht="26.25" customHeight="1" x14ac:dyDescent="0.2"/>
    <row r="874" ht="26.25" customHeight="1" x14ac:dyDescent="0.2"/>
    <row r="875" ht="26.25" customHeight="1" x14ac:dyDescent="0.2"/>
    <row r="876" ht="26.25" customHeight="1" x14ac:dyDescent="0.2"/>
    <row r="877" ht="26.25" customHeight="1" x14ac:dyDescent="0.2"/>
    <row r="878" ht="26.25" customHeight="1" x14ac:dyDescent="0.2"/>
    <row r="879" ht="26.25" customHeight="1" x14ac:dyDescent="0.2"/>
    <row r="880" ht="26.25" customHeight="1" x14ac:dyDescent="0.2"/>
    <row r="881" ht="26.25" customHeight="1" x14ac:dyDescent="0.2"/>
    <row r="882" ht="26.25" customHeight="1" x14ac:dyDescent="0.2"/>
    <row r="883" ht="26.25" customHeight="1" x14ac:dyDescent="0.2"/>
    <row r="884" ht="26.25" customHeight="1" x14ac:dyDescent="0.2"/>
    <row r="885" ht="26.25" customHeight="1" x14ac:dyDescent="0.2"/>
    <row r="886" ht="26.25" customHeight="1" x14ac:dyDescent="0.2"/>
    <row r="887" ht="26.25" customHeight="1" x14ac:dyDescent="0.2"/>
    <row r="888" ht="26.25" customHeight="1" x14ac:dyDescent="0.2"/>
    <row r="889" ht="26.25" customHeight="1" x14ac:dyDescent="0.2"/>
    <row r="890" ht="26.25" customHeight="1" x14ac:dyDescent="0.2"/>
    <row r="891" ht="26.25" customHeight="1" x14ac:dyDescent="0.2"/>
    <row r="892" ht="26.25" customHeight="1" x14ac:dyDescent="0.2"/>
    <row r="893" ht="26.25" customHeight="1" x14ac:dyDescent="0.2"/>
    <row r="894" ht="26.25" customHeight="1" x14ac:dyDescent="0.2"/>
    <row r="895" ht="26.25" customHeight="1" x14ac:dyDescent="0.2"/>
    <row r="896" ht="26.25" customHeight="1" x14ac:dyDescent="0.2"/>
    <row r="897" ht="26.25" customHeight="1" x14ac:dyDescent="0.2"/>
    <row r="898" ht="26.25" customHeight="1" x14ac:dyDescent="0.2"/>
    <row r="899" ht="26.25" customHeight="1" x14ac:dyDescent="0.2"/>
    <row r="900" ht="26.25" customHeight="1" x14ac:dyDescent="0.2"/>
    <row r="901" ht="26.25" customHeight="1" x14ac:dyDescent="0.2"/>
    <row r="902" ht="26.25" customHeight="1" x14ac:dyDescent="0.2"/>
    <row r="903" ht="26.25" customHeight="1" x14ac:dyDescent="0.2"/>
    <row r="904" ht="26.25" customHeight="1" x14ac:dyDescent="0.2"/>
    <row r="905" ht="26.25" customHeight="1" x14ac:dyDescent="0.2"/>
    <row r="906" ht="26.25" customHeight="1" x14ac:dyDescent="0.2"/>
    <row r="907" ht="26.25" customHeight="1" x14ac:dyDescent="0.2"/>
    <row r="908" ht="26.25" customHeight="1" x14ac:dyDescent="0.2"/>
    <row r="909" ht="26.25" customHeight="1" x14ac:dyDescent="0.2"/>
    <row r="910" ht="26.25" customHeight="1" x14ac:dyDescent="0.2"/>
    <row r="911" ht="26.25" customHeight="1" x14ac:dyDescent="0.2"/>
    <row r="912" ht="26.25" customHeight="1" x14ac:dyDescent="0.2"/>
    <row r="913" ht="26.25" customHeight="1" x14ac:dyDescent="0.2"/>
    <row r="914" ht="26.25" customHeight="1" x14ac:dyDescent="0.2"/>
    <row r="915" ht="26.25" customHeight="1" x14ac:dyDescent="0.2"/>
    <row r="916" ht="26.25" customHeight="1" x14ac:dyDescent="0.2"/>
    <row r="917" ht="26.25" customHeight="1" x14ac:dyDescent="0.2"/>
    <row r="918" ht="26.25" customHeight="1" x14ac:dyDescent="0.2"/>
    <row r="919" ht="26.25" customHeight="1" x14ac:dyDescent="0.2"/>
    <row r="920" ht="26.25" customHeight="1" x14ac:dyDescent="0.2"/>
    <row r="921" ht="26.25" customHeight="1" x14ac:dyDescent="0.2"/>
    <row r="922" ht="26.25" customHeight="1" x14ac:dyDescent="0.2"/>
    <row r="923" ht="26.25" customHeight="1" x14ac:dyDescent="0.2"/>
    <row r="924" ht="26.25" customHeight="1" x14ac:dyDescent="0.2"/>
    <row r="925" ht="26.25" customHeight="1" x14ac:dyDescent="0.2"/>
    <row r="926" ht="26.25" customHeight="1" x14ac:dyDescent="0.2"/>
    <row r="927" ht="26.25" customHeight="1" x14ac:dyDescent="0.2"/>
    <row r="928" ht="26.25" customHeight="1" x14ac:dyDescent="0.2"/>
    <row r="929" ht="26.25" customHeight="1" x14ac:dyDescent="0.2"/>
    <row r="930" ht="26.25" customHeight="1" x14ac:dyDescent="0.2"/>
    <row r="931" ht="26.25" customHeight="1" x14ac:dyDescent="0.2"/>
    <row r="932" ht="26.25" customHeight="1" x14ac:dyDescent="0.2"/>
    <row r="933" ht="26.25" customHeight="1" x14ac:dyDescent="0.2"/>
    <row r="934" ht="26.25" customHeight="1" x14ac:dyDescent="0.2"/>
    <row r="935" ht="26.25" customHeight="1" x14ac:dyDescent="0.2"/>
    <row r="936" ht="26.25" customHeight="1" x14ac:dyDescent="0.2"/>
    <row r="937" ht="26.25" customHeight="1" x14ac:dyDescent="0.2"/>
    <row r="938" ht="26.25" customHeight="1" x14ac:dyDescent="0.2"/>
    <row r="939" ht="26.25" customHeight="1" x14ac:dyDescent="0.2"/>
    <row r="940" ht="26.25" customHeight="1" x14ac:dyDescent="0.2"/>
    <row r="941" ht="26.25" customHeight="1" x14ac:dyDescent="0.2"/>
    <row r="942" ht="26.25" customHeight="1" x14ac:dyDescent="0.2"/>
    <row r="943" ht="26.25" customHeight="1" x14ac:dyDescent="0.2"/>
    <row r="944" ht="26.25" customHeight="1" x14ac:dyDescent="0.2"/>
    <row r="945" ht="26.25" customHeight="1" x14ac:dyDescent="0.2"/>
    <row r="946" ht="26.25" customHeight="1" x14ac:dyDescent="0.2"/>
    <row r="947" ht="26.25" customHeight="1" x14ac:dyDescent="0.2"/>
    <row r="948" ht="26.25" customHeight="1" x14ac:dyDescent="0.2"/>
    <row r="949" ht="26.25" customHeight="1" x14ac:dyDescent="0.2"/>
    <row r="950" ht="26.25" customHeight="1" x14ac:dyDescent="0.2"/>
    <row r="951" ht="26.25" customHeight="1" x14ac:dyDescent="0.2"/>
    <row r="952" ht="26.25" customHeight="1" x14ac:dyDescent="0.2"/>
    <row r="953" ht="26.25" customHeight="1" x14ac:dyDescent="0.2"/>
    <row r="954" ht="26.25" customHeight="1" x14ac:dyDescent="0.2"/>
    <row r="955" ht="26.25" customHeight="1" x14ac:dyDescent="0.2"/>
    <row r="956" ht="26.25" customHeight="1" x14ac:dyDescent="0.2"/>
    <row r="957" ht="26.25" customHeight="1" x14ac:dyDescent="0.2"/>
    <row r="958" ht="26.25" customHeight="1" x14ac:dyDescent="0.2"/>
    <row r="959" ht="26.25" customHeight="1" x14ac:dyDescent="0.2"/>
    <row r="960" ht="26.25" customHeight="1" x14ac:dyDescent="0.2"/>
    <row r="961" ht="26.25" customHeight="1" x14ac:dyDescent="0.2"/>
    <row r="962" ht="26.25" customHeight="1" x14ac:dyDescent="0.2"/>
    <row r="963" ht="26.25" customHeight="1" x14ac:dyDescent="0.2"/>
    <row r="964" ht="26.25" customHeight="1" x14ac:dyDescent="0.2"/>
    <row r="965" ht="26.25" customHeight="1" x14ac:dyDescent="0.2"/>
    <row r="966" ht="26.25" customHeight="1" x14ac:dyDescent="0.2"/>
    <row r="967" ht="26.25" customHeight="1" x14ac:dyDescent="0.2"/>
    <row r="968" ht="26.25" customHeight="1" x14ac:dyDescent="0.2"/>
    <row r="969" ht="26.25" customHeight="1" x14ac:dyDescent="0.2"/>
    <row r="970" ht="26.25" customHeight="1" x14ac:dyDescent="0.2"/>
    <row r="971" ht="26.25" customHeight="1" x14ac:dyDescent="0.2"/>
    <row r="972" ht="26.25" customHeight="1" x14ac:dyDescent="0.2"/>
    <row r="973" ht="26.25" customHeight="1" x14ac:dyDescent="0.2"/>
    <row r="974" ht="26.25" customHeight="1" x14ac:dyDescent="0.2"/>
    <row r="975" ht="26.25" customHeight="1" x14ac:dyDescent="0.2"/>
    <row r="976" ht="26.25" customHeight="1" x14ac:dyDescent="0.2"/>
    <row r="977" ht="26.25" customHeight="1" x14ac:dyDescent="0.2"/>
    <row r="978" ht="26.25" customHeight="1" x14ac:dyDescent="0.2"/>
    <row r="979" ht="26.25" customHeight="1" x14ac:dyDescent="0.2"/>
    <row r="980" ht="26.25" customHeight="1" x14ac:dyDescent="0.2"/>
    <row r="981" ht="26.25" customHeight="1" x14ac:dyDescent="0.2"/>
    <row r="982" ht="26.25" customHeight="1" x14ac:dyDescent="0.2"/>
    <row r="983" ht="26.25" customHeight="1" x14ac:dyDescent="0.2"/>
    <row r="984" ht="26.25" customHeight="1" x14ac:dyDescent="0.2"/>
    <row r="985" ht="26.25" customHeight="1" x14ac:dyDescent="0.2"/>
    <row r="986" ht="26.25" customHeight="1" x14ac:dyDescent="0.2"/>
    <row r="987" ht="26.25" customHeight="1" x14ac:dyDescent="0.2"/>
    <row r="988" ht="26.25" customHeight="1" x14ac:dyDescent="0.2"/>
    <row r="989" ht="26.25" customHeight="1" x14ac:dyDescent="0.2"/>
    <row r="990" ht="26.25" customHeight="1" x14ac:dyDescent="0.2"/>
    <row r="991" ht="26.25" customHeight="1" x14ac:dyDescent="0.2"/>
    <row r="992" ht="26.25" customHeight="1" x14ac:dyDescent="0.2"/>
    <row r="993" ht="26.25" customHeight="1" x14ac:dyDescent="0.2"/>
    <row r="994" ht="26.25" customHeight="1" x14ac:dyDescent="0.2"/>
    <row r="995" ht="26.25" customHeight="1" x14ac:dyDescent="0.2"/>
    <row r="996" ht="26.25" customHeight="1" x14ac:dyDescent="0.2"/>
    <row r="997" ht="26.25" customHeight="1" x14ac:dyDescent="0.2"/>
    <row r="998" ht="26.25" customHeight="1" x14ac:dyDescent="0.2"/>
    <row r="999" ht="26.25" customHeight="1" x14ac:dyDescent="0.2"/>
    <row r="1000" ht="26.25" customHeight="1" x14ac:dyDescent="0.2"/>
    <row r="1001" ht="26.25" customHeight="1" x14ac:dyDescent="0.2"/>
    <row r="1002" ht="26.25" customHeight="1" x14ac:dyDescent="0.2"/>
    <row r="1003" ht="26.25" customHeight="1" x14ac:dyDescent="0.2"/>
    <row r="1004" ht="26.25" customHeight="1" x14ac:dyDescent="0.2"/>
    <row r="1005" ht="26.25" customHeight="1" x14ac:dyDescent="0.2"/>
    <row r="1006" ht="26.25" customHeight="1" x14ac:dyDescent="0.2"/>
    <row r="1007" ht="26.25" customHeight="1" x14ac:dyDescent="0.2"/>
    <row r="1008" ht="26.25" customHeight="1" x14ac:dyDescent="0.2"/>
    <row r="1009" ht="26.25" customHeight="1" x14ac:dyDescent="0.2"/>
    <row r="1010" ht="26.25" customHeight="1" x14ac:dyDescent="0.2"/>
    <row r="1011" ht="26.25" customHeight="1" x14ac:dyDescent="0.2"/>
    <row r="1012" ht="26.25" customHeight="1" x14ac:dyDescent="0.2"/>
    <row r="1013" ht="26.25" customHeight="1" x14ac:dyDescent="0.2"/>
    <row r="1014" ht="26.25" customHeight="1" x14ac:dyDescent="0.2"/>
    <row r="1015" ht="26.25" customHeight="1" x14ac:dyDescent="0.2"/>
    <row r="1016" ht="26.25" customHeight="1" x14ac:dyDescent="0.2"/>
    <row r="1017" ht="26.25" customHeight="1" x14ac:dyDescent="0.2"/>
    <row r="1018" ht="26.25" customHeight="1" x14ac:dyDescent="0.2"/>
    <row r="1019" ht="26.25" customHeight="1" x14ac:dyDescent="0.2"/>
    <row r="1020" ht="26.25" customHeight="1" x14ac:dyDescent="0.2"/>
    <row r="1021" ht="26.25" customHeight="1" x14ac:dyDescent="0.2"/>
    <row r="1022" ht="26.25" customHeight="1" x14ac:dyDescent="0.2"/>
    <row r="1023" ht="26.25" customHeight="1" x14ac:dyDescent="0.2"/>
    <row r="1024" ht="26.25" customHeight="1" x14ac:dyDescent="0.2"/>
    <row r="1025" ht="26.25" customHeight="1" x14ac:dyDescent="0.2"/>
    <row r="1026" ht="26.25" customHeight="1" x14ac:dyDescent="0.2"/>
    <row r="1027" ht="26.25" customHeight="1" x14ac:dyDescent="0.2"/>
    <row r="1028" ht="26.25" customHeight="1" x14ac:dyDescent="0.2"/>
    <row r="1029" ht="26.25" customHeight="1" x14ac:dyDescent="0.2"/>
    <row r="1030" ht="26.25" customHeight="1" x14ac:dyDescent="0.2"/>
    <row r="1031" ht="26.25" customHeight="1" x14ac:dyDescent="0.2"/>
    <row r="1032" ht="26.25" customHeight="1" x14ac:dyDescent="0.2"/>
    <row r="1033" ht="26.25" customHeight="1" x14ac:dyDescent="0.2"/>
    <row r="1034" ht="26.25" customHeight="1" x14ac:dyDescent="0.2"/>
    <row r="1035" ht="26.25" customHeight="1" x14ac:dyDescent="0.2"/>
    <row r="1036" ht="26.25" customHeight="1" x14ac:dyDescent="0.2"/>
    <row r="1037" ht="26.25" customHeight="1" x14ac:dyDescent="0.2"/>
    <row r="1038" ht="26.25" customHeight="1" x14ac:dyDescent="0.2"/>
    <row r="1039" ht="26.25" customHeight="1" x14ac:dyDescent="0.2"/>
    <row r="1040" ht="26.25" customHeight="1" x14ac:dyDescent="0.2"/>
    <row r="1041" ht="26.25" customHeight="1" x14ac:dyDescent="0.2"/>
    <row r="1042" ht="26.25" customHeight="1" x14ac:dyDescent="0.2"/>
    <row r="1043" ht="26.25" customHeight="1" x14ac:dyDescent="0.2"/>
    <row r="1044" ht="26.25" customHeight="1" x14ac:dyDescent="0.2"/>
    <row r="1045" ht="26.25" customHeight="1" x14ac:dyDescent="0.2"/>
    <row r="1046" ht="26.25" customHeight="1" x14ac:dyDescent="0.2"/>
    <row r="1047" ht="26.25" customHeight="1" x14ac:dyDescent="0.2"/>
    <row r="1048" ht="26.25" customHeight="1" x14ac:dyDescent="0.2"/>
    <row r="1049" ht="26.25" customHeight="1" x14ac:dyDescent="0.2"/>
    <row r="1050" ht="26.25" customHeight="1" x14ac:dyDescent="0.2"/>
    <row r="1051" ht="26.25" customHeight="1" x14ac:dyDescent="0.2"/>
    <row r="1052" ht="26.25" customHeight="1" x14ac:dyDescent="0.2"/>
    <row r="1053" ht="26.25" customHeight="1" x14ac:dyDescent="0.2"/>
    <row r="1054" ht="26.25" customHeight="1" x14ac:dyDescent="0.2"/>
    <row r="1055" ht="26.25" customHeight="1" x14ac:dyDescent="0.2"/>
    <row r="1056" ht="26.25" customHeight="1" x14ac:dyDescent="0.2"/>
    <row r="1057" ht="26.25" customHeight="1" x14ac:dyDescent="0.2"/>
    <row r="1058" ht="26.25" customHeight="1" x14ac:dyDescent="0.2"/>
    <row r="1059" ht="26.25" customHeight="1" x14ac:dyDescent="0.2"/>
    <row r="1060" ht="26.25" customHeight="1" x14ac:dyDescent="0.2"/>
    <row r="1061" ht="26.25" customHeight="1" x14ac:dyDescent="0.2"/>
    <row r="1062" ht="26.25" customHeight="1" x14ac:dyDescent="0.2"/>
    <row r="1063" ht="26.25" customHeight="1" x14ac:dyDescent="0.2"/>
    <row r="1064" ht="26.25" customHeight="1" x14ac:dyDescent="0.2"/>
    <row r="1065" ht="26.25" customHeight="1" x14ac:dyDescent="0.2"/>
    <row r="1066" ht="26.25" customHeight="1" x14ac:dyDescent="0.2"/>
    <row r="1067" ht="26.25" customHeight="1" x14ac:dyDescent="0.2"/>
    <row r="1068" ht="26.25" customHeight="1" x14ac:dyDescent="0.2"/>
    <row r="1069" ht="26.25" customHeight="1" x14ac:dyDescent="0.2"/>
    <row r="1070" ht="26.25" customHeight="1" x14ac:dyDescent="0.2"/>
    <row r="1071" ht="26.25" customHeight="1" x14ac:dyDescent="0.2"/>
    <row r="1072" ht="26.25" customHeight="1" x14ac:dyDescent="0.2"/>
    <row r="1073" ht="26.25" customHeight="1" x14ac:dyDescent="0.2"/>
    <row r="1074" ht="26.25" customHeight="1" x14ac:dyDescent="0.2"/>
    <row r="1075" ht="26.25" customHeight="1" x14ac:dyDescent="0.2"/>
    <row r="1076" ht="26.25" customHeight="1" x14ac:dyDescent="0.2"/>
    <row r="1077" ht="26.25" customHeight="1" x14ac:dyDescent="0.2"/>
    <row r="1078" ht="26.25" customHeight="1" x14ac:dyDescent="0.2"/>
    <row r="1079" ht="26.25" customHeight="1" x14ac:dyDescent="0.2"/>
    <row r="1080" ht="26.25" customHeight="1" x14ac:dyDescent="0.2"/>
    <row r="1081" ht="26.25" customHeight="1" x14ac:dyDescent="0.2"/>
    <row r="1082" ht="26.25" customHeight="1" x14ac:dyDescent="0.2"/>
    <row r="1083" ht="26.25" customHeight="1" x14ac:dyDescent="0.2"/>
    <row r="1084" ht="26.25" customHeight="1" x14ac:dyDescent="0.2"/>
    <row r="1085" ht="26.25" customHeight="1" x14ac:dyDescent="0.2"/>
    <row r="1086" ht="26.25" customHeight="1" x14ac:dyDescent="0.2"/>
    <row r="1087" ht="26.25" customHeight="1" x14ac:dyDescent="0.2"/>
    <row r="1088" ht="26.25" customHeight="1" x14ac:dyDescent="0.2"/>
    <row r="1089" ht="26.25" customHeight="1" x14ac:dyDescent="0.2"/>
    <row r="1090" ht="26.25" customHeight="1" x14ac:dyDescent="0.2"/>
    <row r="1091" ht="26.25" customHeight="1" x14ac:dyDescent="0.2"/>
    <row r="1092" ht="26.25" customHeight="1" x14ac:dyDescent="0.2"/>
    <row r="1093" ht="26.25" customHeight="1" x14ac:dyDescent="0.2"/>
    <row r="1094" ht="26.25" customHeight="1" x14ac:dyDescent="0.2"/>
    <row r="1095" ht="26.25" customHeight="1" x14ac:dyDescent="0.2"/>
    <row r="1096" ht="26.25" customHeight="1" x14ac:dyDescent="0.2"/>
    <row r="1097" ht="26.25" customHeight="1" x14ac:dyDescent="0.2"/>
    <row r="1098" ht="26.25" customHeight="1" x14ac:dyDescent="0.2"/>
    <row r="1099" ht="26.25" customHeight="1" x14ac:dyDescent="0.2"/>
    <row r="1100" ht="26.25" customHeight="1" x14ac:dyDescent="0.2"/>
    <row r="1101" ht="26.25" customHeight="1" x14ac:dyDescent="0.2"/>
    <row r="1102" ht="26.25" customHeight="1" x14ac:dyDescent="0.2"/>
    <row r="1103" ht="26.25" customHeight="1" x14ac:dyDescent="0.2"/>
    <row r="1104" ht="26.25" customHeight="1" x14ac:dyDescent="0.2"/>
    <row r="1105" ht="26.25" customHeight="1" x14ac:dyDescent="0.2"/>
    <row r="1106" ht="26.25" customHeight="1" x14ac:dyDescent="0.2"/>
    <row r="1107" ht="26.25" customHeight="1" x14ac:dyDescent="0.2"/>
    <row r="1108" ht="26.25" customHeight="1" x14ac:dyDescent="0.2"/>
    <row r="1109" ht="26.25" customHeight="1" x14ac:dyDescent="0.2"/>
    <row r="1110" ht="26.25" customHeight="1" x14ac:dyDescent="0.2"/>
    <row r="1111" ht="26.25" customHeight="1" x14ac:dyDescent="0.2"/>
    <row r="1112" ht="26.25" customHeight="1" x14ac:dyDescent="0.2"/>
    <row r="1113" ht="26.25" customHeight="1" x14ac:dyDescent="0.2"/>
    <row r="1114" ht="26.25" customHeight="1" x14ac:dyDescent="0.2"/>
    <row r="1115" ht="26.25" customHeight="1" x14ac:dyDescent="0.2"/>
    <row r="1116" ht="26.25" customHeight="1" x14ac:dyDescent="0.2"/>
    <row r="1117" ht="26.25" customHeight="1" x14ac:dyDescent="0.2"/>
    <row r="1118" ht="26.25" customHeight="1" x14ac:dyDescent="0.2"/>
    <row r="1119" ht="26.25" customHeight="1" x14ac:dyDescent="0.2"/>
    <row r="1120" ht="26.25" customHeight="1" x14ac:dyDescent="0.2"/>
    <row r="1121" ht="26.25" customHeight="1" x14ac:dyDescent="0.2"/>
    <row r="1122" ht="26.25" customHeight="1" x14ac:dyDescent="0.2"/>
    <row r="1123" ht="26.25" customHeight="1" x14ac:dyDescent="0.2"/>
    <row r="1124" ht="26.25" customHeight="1" x14ac:dyDescent="0.2"/>
    <row r="1125" ht="26.25" customHeight="1" x14ac:dyDescent="0.2"/>
    <row r="1126" ht="26.25" customHeight="1" x14ac:dyDescent="0.2"/>
    <row r="1127" ht="26.25" customHeight="1" x14ac:dyDescent="0.2"/>
    <row r="1128" ht="26.25" customHeight="1" x14ac:dyDescent="0.2"/>
    <row r="1129" ht="26.25" customHeight="1" x14ac:dyDescent="0.2"/>
    <row r="1130" ht="26.25" customHeight="1" x14ac:dyDescent="0.2"/>
    <row r="1131" ht="26.25" customHeight="1" x14ac:dyDescent="0.2"/>
    <row r="1132" ht="26.25" customHeight="1" x14ac:dyDescent="0.2"/>
    <row r="1133" ht="26.25" customHeight="1" x14ac:dyDescent="0.2"/>
    <row r="1134" ht="26.25" customHeight="1" x14ac:dyDescent="0.2"/>
    <row r="1135" ht="26.25" customHeight="1" x14ac:dyDescent="0.2"/>
    <row r="1136" ht="26.25" customHeight="1" x14ac:dyDescent="0.2"/>
    <row r="1137" ht="26.25" customHeight="1" x14ac:dyDescent="0.2"/>
    <row r="1138" ht="26.25" customHeight="1" x14ac:dyDescent="0.2"/>
    <row r="1139" ht="26.25" customHeight="1" x14ac:dyDescent="0.2"/>
    <row r="1140" ht="26.25" customHeight="1" x14ac:dyDescent="0.2"/>
    <row r="1141" ht="26.25" customHeight="1" x14ac:dyDescent="0.2"/>
    <row r="1142" ht="26.25" customHeight="1" x14ac:dyDescent="0.2"/>
    <row r="1143" ht="26.25" customHeight="1" x14ac:dyDescent="0.2"/>
    <row r="1144" ht="26.25" customHeight="1" x14ac:dyDescent="0.2"/>
    <row r="1145" ht="26.25" customHeight="1" x14ac:dyDescent="0.2"/>
    <row r="1146" ht="26.25" customHeight="1" x14ac:dyDescent="0.2"/>
    <row r="1147" ht="26.25" customHeight="1" x14ac:dyDescent="0.2"/>
    <row r="1148" ht="26.25" customHeight="1" x14ac:dyDescent="0.2"/>
    <row r="1149" ht="26.25" customHeight="1" x14ac:dyDescent="0.2"/>
    <row r="1150" ht="26.25" customHeight="1" x14ac:dyDescent="0.2"/>
    <row r="1151" ht="26.25" customHeight="1" x14ac:dyDescent="0.2"/>
    <row r="1152" ht="26.25" customHeight="1" x14ac:dyDescent="0.2"/>
    <row r="1153" ht="26.25" customHeight="1" x14ac:dyDescent="0.2"/>
    <row r="1154" ht="26.25" customHeight="1" x14ac:dyDescent="0.2"/>
    <row r="1155" ht="26.25" customHeight="1" x14ac:dyDescent="0.2"/>
    <row r="1156" ht="26.25" customHeight="1" x14ac:dyDescent="0.2"/>
    <row r="1157" ht="26.25" customHeight="1" x14ac:dyDescent="0.2"/>
    <row r="1158" ht="26.25" customHeight="1" x14ac:dyDescent="0.2"/>
    <row r="1159" ht="26.25" customHeight="1" x14ac:dyDescent="0.2"/>
    <row r="1160" ht="26.25" customHeight="1" x14ac:dyDescent="0.2"/>
    <row r="1161" ht="26.25" customHeight="1" x14ac:dyDescent="0.2"/>
    <row r="1162" ht="26.25" customHeight="1" x14ac:dyDescent="0.2"/>
    <row r="1163" ht="26.25" customHeight="1" x14ac:dyDescent="0.2"/>
    <row r="1164" ht="26.25" customHeight="1" x14ac:dyDescent="0.2"/>
    <row r="1165" ht="26.25" customHeight="1" x14ac:dyDescent="0.2"/>
    <row r="1166" ht="26.25" customHeight="1" x14ac:dyDescent="0.2"/>
    <row r="1167" ht="26.25" customHeight="1" x14ac:dyDescent="0.2"/>
    <row r="1168" ht="26.25" customHeight="1" x14ac:dyDescent="0.2"/>
    <row r="1169" ht="26.25" customHeight="1" x14ac:dyDescent="0.2"/>
    <row r="1170" ht="26.25" customHeight="1" x14ac:dyDescent="0.2"/>
    <row r="1171" ht="26.25" customHeight="1" x14ac:dyDescent="0.2"/>
    <row r="1172" ht="26.25" customHeight="1" x14ac:dyDescent="0.2"/>
    <row r="1173" ht="26.25" customHeight="1" x14ac:dyDescent="0.2"/>
    <row r="1174" ht="26.25" customHeight="1" x14ac:dyDescent="0.2"/>
    <row r="1175" ht="26.25" customHeight="1" x14ac:dyDescent="0.2"/>
    <row r="1176" ht="26.25" customHeight="1" x14ac:dyDescent="0.2"/>
    <row r="1177" ht="26.25" customHeight="1" x14ac:dyDescent="0.2"/>
    <row r="1178" ht="26.25" customHeight="1" x14ac:dyDescent="0.2"/>
    <row r="1179" ht="26.25" customHeight="1" x14ac:dyDescent="0.2"/>
    <row r="1180" ht="26.25" customHeight="1" x14ac:dyDescent="0.2"/>
    <row r="1181" ht="26.25" customHeight="1" x14ac:dyDescent="0.2"/>
    <row r="1182" ht="26.25" customHeight="1" x14ac:dyDescent="0.2"/>
    <row r="1183" ht="26.25" customHeight="1" x14ac:dyDescent="0.2"/>
    <row r="1184" ht="26.25" customHeight="1" x14ac:dyDescent="0.2"/>
    <row r="1185" ht="26.25" customHeight="1" x14ac:dyDescent="0.2"/>
    <row r="1186" ht="26.25" customHeight="1" x14ac:dyDescent="0.2"/>
    <row r="1187" ht="26.25" customHeight="1" x14ac:dyDescent="0.2"/>
    <row r="1188" ht="26.25" customHeight="1" x14ac:dyDescent="0.2"/>
    <row r="1189" ht="26.25" customHeight="1" x14ac:dyDescent="0.2"/>
    <row r="1190" ht="26.25" customHeight="1" x14ac:dyDescent="0.2"/>
    <row r="1191" ht="26.25" customHeight="1" x14ac:dyDescent="0.2"/>
    <row r="1192" ht="26.25" customHeight="1" x14ac:dyDescent="0.2"/>
    <row r="1193" ht="26.25" customHeight="1" x14ac:dyDescent="0.2"/>
    <row r="1194" ht="26.25" customHeight="1" x14ac:dyDescent="0.2"/>
    <row r="1195" ht="26.25" customHeight="1" x14ac:dyDescent="0.2"/>
    <row r="1196" ht="26.25" customHeight="1" x14ac:dyDescent="0.2"/>
    <row r="1197" ht="26.25" customHeight="1" x14ac:dyDescent="0.2"/>
    <row r="1198" ht="26.25" customHeight="1" x14ac:dyDescent="0.2"/>
    <row r="1199" ht="26.25" customHeight="1" x14ac:dyDescent="0.2"/>
    <row r="1200" ht="26.25" customHeight="1" x14ac:dyDescent="0.2"/>
    <row r="1201" ht="26.25" customHeight="1" x14ac:dyDescent="0.2"/>
    <row r="1202" ht="26.25" customHeight="1" x14ac:dyDescent="0.2"/>
    <row r="1203" ht="26.25" customHeight="1" x14ac:dyDescent="0.2"/>
    <row r="1204" ht="26.25" customHeight="1" x14ac:dyDescent="0.2"/>
    <row r="1205" ht="26.25" customHeight="1" x14ac:dyDescent="0.2"/>
    <row r="1206" ht="26.25" customHeight="1" x14ac:dyDescent="0.2"/>
    <row r="1207" ht="26.25" customHeight="1" x14ac:dyDescent="0.2"/>
    <row r="1208" ht="26.25" customHeight="1" x14ac:dyDescent="0.2"/>
    <row r="1209" ht="26.25" customHeight="1" x14ac:dyDescent="0.2"/>
    <row r="1210" ht="26.25" customHeight="1" x14ac:dyDescent="0.2"/>
    <row r="1211" ht="26.25" customHeight="1" x14ac:dyDescent="0.2"/>
    <row r="1212" ht="26.25" customHeight="1" x14ac:dyDescent="0.2"/>
    <row r="1213" ht="26.25" customHeight="1" x14ac:dyDescent="0.2"/>
    <row r="1214" ht="26.25" customHeight="1" x14ac:dyDescent="0.2"/>
    <row r="1215" ht="26.25" customHeight="1" x14ac:dyDescent="0.2"/>
    <row r="1216" ht="26.25" customHeight="1" x14ac:dyDescent="0.2"/>
    <row r="1217" ht="26.25" customHeight="1" x14ac:dyDescent="0.2"/>
    <row r="1218" ht="26.25" customHeight="1" x14ac:dyDescent="0.2"/>
    <row r="1219" ht="26.25" customHeight="1" x14ac:dyDescent="0.2"/>
    <row r="1220" ht="26.25" customHeight="1" x14ac:dyDescent="0.2"/>
    <row r="1221" ht="26.25" customHeight="1" x14ac:dyDescent="0.2"/>
    <row r="1222" ht="26.25" customHeight="1" x14ac:dyDescent="0.2"/>
    <row r="1223" ht="26.25" customHeight="1" x14ac:dyDescent="0.2"/>
    <row r="1224" ht="26.25" customHeight="1" x14ac:dyDescent="0.2"/>
    <row r="1225" ht="26.25" customHeight="1" x14ac:dyDescent="0.2"/>
    <row r="1226" ht="26.25" customHeight="1" x14ac:dyDescent="0.2"/>
    <row r="1227" ht="26.25" customHeight="1" x14ac:dyDescent="0.2"/>
    <row r="1228" ht="26.25" customHeight="1" x14ac:dyDescent="0.2"/>
    <row r="1229" ht="26.25" customHeight="1" x14ac:dyDescent="0.2"/>
    <row r="1230" ht="26.25" customHeight="1" x14ac:dyDescent="0.2"/>
    <row r="1231" ht="26.25" customHeight="1" x14ac:dyDescent="0.2"/>
    <row r="1232" ht="26.25" customHeight="1" x14ac:dyDescent="0.2"/>
    <row r="1233" ht="26.25" customHeight="1" x14ac:dyDescent="0.2"/>
    <row r="1234" ht="26.25" customHeight="1" x14ac:dyDescent="0.2"/>
    <row r="1235" ht="26.25" customHeight="1" x14ac:dyDescent="0.2"/>
    <row r="1236" ht="26.25" customHeight="1" x14ac:dyDescent="0.2"/>
    <row r="1237" ht="26.25" customHeight="1" x14ac:dyDescent="0.2"/>
    <row r="1238" ht="26.25" customHeight="1" x14ac:dyDescent="0.2"/>
    <row r="1239" ht="26.25" customHeight="1" x14ac:dyDescent="0.2"/>
    <row r="1240" ht="26.25" customHeight="1" x14ac:dyDescent="0.2"/>
    <row r="1241" ht="26.25" customHeight="1" x14ac:dyDescent="0.2"/>
    <row r="1242" ht="26.25" customHeight="1" x14ac:dyDescent="0.2"/>
    <row r="1243" ht="26.25" customHeight="1" x14ac:dyDescent="0.2"/>
    <row r="1244" ht="26.25" customHeight="1" x14ac:dyDescent="0.2"/>
    <row r="1245" ht="26.25" customHeight="1" x14ac:dyDescent="0.2"/>
    <row r="1246" ht="26.25" customHeight="1" x14ac:dyDescent="0.2"/>
    <row r="1247" ht="26.25" customHeight="1" x14ac:dyDescent="0.2"/>
    <row r="1248" ht="26.25" customHeight="1" x14ac:dyDescent="0.2"/>
    <row r="1249" ht="26.25" customHeight="1" x14ac:dyDescent="0.2"/>
    <row r="1250" ht="26.25" customHeight="1" x14ac:dyDescent="0.2"/>
    <row r="1251" ht="26.25" customHeight="1" x14ac:dyDescent="0.2"/>
    <row r="1252" ht="26.25" customHeight="1" x14ac:dyDescent="0.2"/>
    <row r="1253" ht="26.25" customHeight="1" x14ac:dyDescent="0.2"/>
    <row r="1254" ht="26.25" customHeight="1" x14ac:dyDescent="0.2"/>
    <row r="1255" ht="26.25" customHeight="1" x14ac:dyDescent="0.2"/>
    <row r="1256" ht="26.25" customHeight="1" x14ac:dyDescent="0.2"/>
    <row r="1257" ht="26.25" customHeight="1" x14ac:dyDescent="0.2"/>
    <row r="1258" ht="26.25" customHeight="1" x14ac:dyDescent="0.2"/>
    <row r="1259" ht="26.25" customHeight="1" x14ac:dyDescent="0.2"/>
    <row r="1260" ht="26.25" customHeight="1" x14ac:dyDescent="0.2"/>
    <row r="1261" ht="26.25" customHeight="1" x14ac:dyDescent="0.2"/>
    <row r="1262" ht="26.25" customHeight="1" x14ac:dyDescent="0.2"/>
    <row r="1263" ht="26.25" customHeight="1" x14ac:dyDescent="0.2"/>
    <row r="1264" ht="26.25" customHeight="1" x14ac:dyDescent="0.2"/>
    <row r="1265" ht="26.25" customHeight="1" x14ac:dyDescent="0.2"/>
    <row r="1266" ht="26.25" customHeight="1" x14ac:dyDescent="0.2"/>
    <row r="1267" ht="26.25" customHeight="1" x14ac:dyDescent="0.2"/>
    <row r="1268" ht="26.25" customHeight="1" x14ac:dyDescent="0.2"/>
    <row r="1269" ht="26.25" customHeight="1" x14ac:dyDescent="0.2"/>
    <row r="1270" ht="26.25" customHeight="1" x14ac:dyDescent="0.2"/>
    <row r="1271" ht="26.25" customHeight="1" x14ac:dyDescent="0.2"/>
    <row r="1272" ht="26.25" customHeight="1" x14ac:dyDescent="0.2"/>
    <row r="1273" ht="26.25" customHeight="1" x14ac:dyDescent="0.2"/>
    <row r="1274" ht="26.25" customHeight="1" x14ac:dyDescent="0.2"/>
    <row r="1275" ht="26.25" customHeight="1" x14ac:dyDescent="0.2"/>
    <row r="1276" ht="26.25" customHeight="1" x14ac:dyDescent="0.2"/>
    <row r="1277" ht="26.25" customHeight="1" x14ac:dyDescent="0.2"/>
    <row r="1278" ht="26.25" customHeight="1" x14ac:dyDescent="0.2"/>
    <row r="1279" ht="26.25" customHeight="1" x14ac:dyDescent="0.2"/>
    <row r="1280" ht="26.25" customHeight="1" x14ac:dyDescent="0.2"/>
    <row r="1281" ht="26.25" customHeight="1" x14ac:dyDescent="0.2"/>
    <row r="1282" ht="26.25" customHeight="1" x14ac:dyDescent="0.2"/>
    <row r="1283" ht="26.25" customHeight="1" x14ac:dyDescent="0.2"/>
    <row r="1284" ht="26.25" customHeight="1" x14ac:dyDescent="0.2"/>
    <row r="1285" ht="26.25" customHeight="1" x14ac:dyDescent="0.2"/>
    <row r="1286" ht="26.25" customHeight="1" x14ac:dyDescent="0.2"/>
    <row r="1287" ht="26.25" customHeight="1" x14ac:dyDescent="0.2"/>
    <row r="1288" ht="26.25" customHeight="1" x14ac:dyDescent="0.2"/>
    <row r="1289" ht="26.25" customHeight="1" x14ac:dyDescent="0.2"/>
    <row r="1290" ht="26.25" customHeight="1" x14ac:dyDescent="0.2"/>
    <row r="1291" ht="26.25" customHeight="1" x14ac:dyDescent="0.2"/>
    <row r="1292" ht="26.25" customHeight="1" x14ac:dyDescent="0.2"/>
    <row r="1293" ht="26.25" customHeight="1" x14ac:dyDescent="0.2"/>
    <row r="1294" ht="26.25" customHeight="1" x14ac:dyDescent="0.2"/>
    <row r="1295" ht="26.25" customHeight="1" x14ac:dyDescent="0.2"/>
    <row r="1296" ht="26.25" customHeight="1" x14ac:dyDescent="0.2"/>
    <row r="1297" ht="26.25" customHeight="1" x14ac:dyDescent="0.2"/>
    <row r="1298" ht="26.25" customHeight="1" x14ac:dyDescent="0.2"/>
    <row r="1299" ht="26.25" customHeight="1" x14ac:dyDescent="0.2"/>
    <row r="1300" ht="26.25" customHeight="1" x14ac:dyDescent="0.2"/>
    <row r="1301" ht="26.25" customHeight="1" x14ac:dyDescent="0.2"/>
    <row r="1302" ht="26.25" customHeight="1" x14ac:dyDescent="0.2"/>
    <row r="1303" ht="26.25" customHeight="1" x14ac:dyDescent="0.2"/>
    <row r="1304" ht="26.25" customHeight="1" x14ac:dyDescent="0.2"/>
    <row r="1305" ht="26.25" customHeight="1" x14ac:dyDescent="0.2"/>
    <row r="1306" ht="26.25" customHeight="1" x14ac:dyDescent="0.2"/>
    <row r="1307" ht="26.25" customHeight="1" x14ac:dyDescent="0.2"/>
    <row r="1308" ht="26.25" customHeight="1" x14ac:dyDescent="0.2"/>
    <row r="1309" ht="26.25" customHeight="1" x14ac:dyDescent="0.2"/>
    <row r="1310" ht="26.25" customHeight="1" x14ac:dyDescent="0.2"/>
    <row r="1311" ht="26.25" customHeight="1" x14ac:dyDescent="0.2"/>
    <row r="1312" ht="26.25" customHeight="1" x14ac:dyDescent="0.2"/>
    <row r="1313" ht="26.25" customHeight="1" x14ac:dyDescent="0.2"/>
    <row r="1314" ht="26.25" customHeight="1" x14ac:dyDescent="0.2"/>
    <row r="1315" ht="26.25" customHeight="1" x14ac:dyDescent="0.2"/>
    <row r="1316" ht="26.25" customHeight="1" x14ac:dyDescent="0.2"/>
    <row r="1317" ht="26.25" customHeight="1" x14ac:dyDescent="0.2"/>
    <row r="1318" ht="26.25" customHeight="1" x14ac:dyDescent="0.2"/>
    <row r="1319" ht="26.25" customHeight="1" x14ac:dyDescent="0.2"/>
    <row r="1320" ht="26.25" customHeight="1" x14ac:dyDescent="0.2"/>
    <row r="1321" ht="26.25" customHeight="1" x14ac:dyDescent="0.2"/>
    <row r="1322" ht="26.25" customHeight="1" x14ac:dyDescent="0.2"/>
    <row r="1323" ht="26.25" customHeight="1" x14ac:dyDescent="0.2"/>
    <row r="1324" ht="26.25" customHeight="1" x14ac:dyDescent="0.2"/>
    <row r="1325" ht="26.25" customHeight="1" x14ac:dyDescent="0.2"/>
    <row r="1326" ht="26.25" customHeight="1" x14ac:dyDescent="0.2"/>
    <row r="1327" ht="26.25" customHeight="1" x14ac:dyDescent="0.2"/>
    <row r="1328" ht="26.25" customHeight="1" x14ac:dyDescent="0.2"/>
    <row r="1329" ht="26.25" customHeight="1" x14ac:dyDescent="0.2"/>
    <row r="1330" ht="26.25" customHeight="1" x14ac:dyDescent="0.2"/>
    <row r="1331" ht="26.25" customHeight="1" x14ac:dyDescent="0.2"/>
    <row r="1332" ht="26.25" customHeight="1" x14ac:dyDescent="0.2"/>
    <row r="1333" ht="26.25" customHeight="1" x14ac:dyDescent="0.2"/>
    <row r="1334" ht="26.25" customHeight="1" x14ac:dyDescent="0.2"/>
    <row r="1335" ht="26.25" customHeight="1" x14ac:dyDescent="0.2"/>
    <row r="1336" ht="26.25" customHeight="1" x14ac:dyDescent="0.2"/>
    <row r="1337" ht="26.25" customHeight="1" x14ac:dyDescent="0.2"/>
    <row r="1338" ht="26.25" customHeight="1" x14ac:dyDescent="0.2"/>
    <row r="1339" ht="26.25" customHeight="1" x14ac:dyDescent="0.2"/>
    <row r="1340" ht="26.25" customHeight="1" x14ac:dyDescent="0.2"/>
    <row r="1341" ht="26.25" customHeight="1" x14ac:dyDescent="0.2"/>
    <row r="1342" ht="26.25" customHeight="1" x14ac:dyDescent="0.2"/>
    <row r="1343" ht="26.25" customHeight="1" x14ac:dyDescent="0.2"/>
    <row r="1344" ht="26.25" customHeight="1" x14ac:dyDescent="0.2"/>
    <row r="1345" ht="26.25" customHeight="1" x14ac:dyDescent="0.2"/>
    <row r="1346" ht="26.25" customHeight="1" x14ac:dyDescent="0.2"/>
    <row r="1347" ht="26.25" customHeight="1" x14ac:dyDescent="0.2"/>
    <row r="1348" ht="26.25" customHeight="1" x14ac:dyDescent="0.2"/>
    <row r="1349" ht="26.25" customHeight="1" x14ac:dyDescent="0.2"/>
    <row r="1350" ht="26.25" customHeight="1" x14ac:dyDescent="0.2"/>
    <row r="1351" ht="26.25" customHeight="1" x14ac:dyDescent="0.2"/>
    <row r="1352" ht="26.25" customHeight="1" x14ac:dyDescent="0.2"/>
    <row r="1353" ht="26.25" customHeight="1" x14ac:dyDescent="0.2"/>
    <row r="1354" ht="26.25" customHeight="1" x14ac:dyDescent="0.2"/>
    <row r="1355" ht="26.25" customHeight="1" x14ac:dyDescent="0.2"/>
    <row r="1356" ht="26.25" customHeight="1" x14ac:dyDescent="0.2"/>
    <row r="1357" ht="26.25" customHeight="1" x14ac:dyDescent="0.2"/>
    <row r="1358" ht="26.25" customHeight="1" x14ac:dyDescent="0.2"/>
    <row r="1359" ht="26.25" customHeight="1" x14ac:dyDescent="0.2"/>
    <row r="1360" ht="26.25" customHeight="1" x14ac:dyDescent="0.2"/>
    <row r="1361" ht="26.25" customHeight="1" x14ac:dyDescent="0.2"/>
    <row r="1362" ht="26.25" customHeight="1" x14ac:dyDescent="0.2"/>
    <row r="1363" ht="26.25" customHeight="1" x14ac:dyDescent="0.2"/>
    <row r="1364" ht="26.25" customHeight="1" x14ac:dyDescent="0.2"/>
    <row r="1365" ht="26.25" customHeight="1" x14ac:dyDescent="0.2"/>
    <row r="1366" ht="26.25" customHeight="1" x14ac:dyDescent="0.2"/>
    <row r="1367" ht="26.25" customHeight="1" x14ac:dyDescent="0.2"/>
    <row r="1368" ht="26.25" customHeight="1" x14ac:dyDescent="0.2"/>
    <row r="1369" ht="26.25" customHeight="1" x14ac:dyDescent="0.2"/>
    <row r="1370" ht="26.25" customHeight="1" x14ac:dyDescent="0.2"/>
    <row r="1371" ht="26.25" customHeight="1" x14ac:dyDescent="0.2"/>
    <row r="1372" ht="26.25" customHeight="1" x14ac:dyDescent="0.2"/>
    <row r="1373" ht="26.25" customHeight="1" x14ac:dyDescent="0.2"/>
    <row r="1374" ht="26.25" customHeight="1" x14ac:dyDescent="0.2"/>
    <row r="1375" ht="26.25" customHeight="1" x14ac:dyDescent="0.2"/>
    <row r="1376" ht="26.25" customHeight="1" x14ac:dyDescent="0.2"/>
    <row r="1377" ht="26.25" customHeight="1" x14ac:dyDescent="0.2"/>
    <row r="1378" ht="26.25" customHeight="1" x14ac:dyDescent="0.2"/>
    <row r="1379" ht="26.25" customHeight="1" x14ac:dyDescent="0.2"/>
    <row r="1380" ht="26.25" customHeight="1" x14ac:dyDescent="0.2"/>
    <row r="1381" ht="26.25" customHeight="1" x14ac:dyDescent="0.2"/>
    <row r="1382" ht="26.25" customHeight="1" x14ac:dyDescent="0.2"/>
    <row r="1383" ht="26.25" customHeight="1" x14ac:dyDescent="0.2"/>
    <row r="1384" ht="26.25" customHeight="1" x14ac:dyDescent="0.2"/>
    <row r="1385" ht="26.25" customHeight="1" x14ac:dyDescent="0.2"/>
    <row r="1386" ht="26.25" customHeight="1" x14ac:dyDescent="0.2"/>
    <row r="1387" ht="26.25" customHeight="1" x14ac:dyDescent="0.2"/>
    <row r="1388" ht="26.25" customHeight="1" x14ac:dyDescent="0.2"/>
    <row r="1389" ht="26.25" customHeight="1" x14ac:dyDescent="0.2"/>
    <row r="1390" ht="26.25" customHeight="1" x14ac:dyDescent="0.2"/>
    <row r="1391" ht="26.25" customHeight="1" x14ac:dyDescent="0.2"/>
    <row r="1392" ht="26.25" customHeight="1" x14ac:dyDescent="0.2"/>
    <row r="1393" ht="26.25" customHeight="1" x14ac:dyDescent="0.2"/>
    <row r="1394" ht="26.25" customHeight="1" x14ac:dyDescent="0.2"/>
    <row r="1395" ht="26.25" customHeight="1" x14ac:dyDescent="0.2"/>
    <row r="1396" ht="26.25" customHeight="1" x14ac:dyDescent="0.2"/>
    <row r="1397" ht="26.25" customHeight="1" x14ac:dyDescent="0.2"/>
    <row r="1398" ht="26.25" customHeight="1" x14ac:dyDescent="0.2"/>
    <row r="1399" ht="26.25" customHeight="1" x14ac:dyDescent="0.2"/>
    <row r="1400" ht="26.25" customHeight="1" x14ac:dyDescent="0.2"/>
    <row r="1401" ht="26.25" customHeight="1" x14ac:dyDescent="0.2"/>
    <row r="1402" ht="26.25" customHeight="1" x14ac:dyDescent="0.2"/>
    <row r="1403" ht="26.25" customHeight="1" x14ac:dyDescent="0.2"/>
    <row r="1404" ht="26.25" customHeight="1" x14ac:dyDescent="0.2"/>
    <row r="1405" ht="26.25" customHeight="1" x14ac:dyDescent="0.2"/>
    <row r="1406" ht="26.25" customHeight="1" x14ac:dyDescent="0.2"/>
    <row r="1407" ht="26.25" customHeight="1" x14ac:dyDescent="0.2"/>
    <row r="1408" ht="26.25" customHeight="1" x14ac:dyDescent="0.2"/>
    <row r="1409" ht="26.25" customHeight="1" x14ac:dyDescent="0.2"/>
    <row r="1410" ht="26.25" customHeight="1" x14ac:dyDescent="0.2"/>
    <row r="1411" ht="26.25" customHeight="1" x14ac:dyDescent="0.2"/>
    <row r="1412" ht="26.25" customHeight="1" x14ac:dyDescent="0.2"/>
    <row r="1413" ht="26.25" customHeight="1" x14ac:dyDescent="0.2"/>
    <row r="1414" ht="26.25" customHeight="1" x14ac:dyDescent="0.2"/>
    <row r="1415" ht="26.25" customHeight="1" x14ac:dyDescent="0.2"/>
    <row r="1416" ht="26.25" customHeight="1" x14ac:dyDescent="0.2"/>
    <row r="1417" ht="26.25" customHeight="1" x14ac:dyDescent="0.2"/>
    <row r="1418" ht="26.25" customHeight="1" x14ac:dyDescent="0.2"/>
    <row r="1419" ht="26.25" customHeight="1" x14ac:dyDescent="0.2"/>
    <row r="1420" ht="26.25" customHeight="1" x14ac:dyDescent="0.2"/>
    <row r="1421" ht="26.25" customHeight="1" x14ac:dyDescent="0.2"/>
    <row r="1422" ht="26.25" customHeight="1" x14ac:dyDescent="0.2"/>
    <row r="1423" ht="26.25" customHeight="1" x14ac:dyDescent="0.2"/>
    <row r="1424" ht="26.25" customHeight="1" x14ac:dyDescent="0.2"/>
    <row r="1425" ht="26.25" customHeight="1" x14ac:dyDescent="0.2"/>
    <row r="1426" ht="26.25" customHeight="1" x14ac:dyDescent="0.2"/>
    <row r="1427" ht="26.25" customHeight="1" x14ac:dyDescent="0.2"/>
    <row r="1428" ht="26.25" customHeight="1" x14ac:dyDescent="0.2"/>
    <row r="1429" ht="26.25" customHeight="1" x14ac:dyDescent="0.2"/>
    <row r="1430" ht="26.25" customHeight="1" x14ac:dyDescent="0.2"/>
    <row r="1431" ht="26.25" customHeight="1" x14ac:dyDescent="0.2"/>
    <row r="1432" ht="26.25" customHeight="1" x14ac:dyDescent="0.2"/>
    <row r="1433" ht="26.25" customHeight="1" x14ac:dyDescent="0.2"/>
    <row r="1434" ht="26.25" customHeight="1" x14ac:dyDescent="0.2"/>
    <row r="1435" ht="26.25" customHeight="1" x14ac:dyDescent="0.2"/>
    <row r="1436" ht="26.25" customHeight="1" x14ac:dyDescent="0.2"/>
    <row r="1437" ht="26.25" customHeight="1" x14ac:dyDescent="0.2"/>
    <row r="1438" ht="26.25" customHeight="1" x14ac:dyDescent="0.2"/>
    <row r="1439" ht="26.25" customHeight="1" x14ac:dyDescent="0.2"/>
    <row r="1440" ht="26.25" customHeight="1" x14ac:dyDescent="0.2"/>
    <row r="1441" ht="26.25" customHeight="1" x14ac:dyDescent="0.2"/>
    <row r="1442" ht="26.25" customHeight="1" x14ac:dyDescent="0.2"/>
    <row r="1443" ht="26.25" customHeight="1" x14ac:dyDescent="0.2"/>
    <row r="1444" ht="26.25" customHeight="1" x14ac:dyDescent="0.2"/>
    <row r="1445" ht="26.25" customHeight="1" x14ac:dyDescent="0.2"/>
    <row r="1446" ht="26.25" customHeight="1" x14ac:dyDescent="0.2"/>
    <row r="1447" ht="26.25" customHeight="1" x14ac:dyDescent="0.2"/>
    <row r="1448" ht="26.25" customHeight="1" x14ac:dyDescent="0.2"/>
    <row r="1449" ht="26.25" customHeight="1" x14ac:dyDescent="0.2"/>
    <row r="1450" ht="26.25" customHeight="1" x14ac:dyDescent="0.2"/>
    <row r="1451" ht="26.25" customHeight="1" x14ac:dyDescent="0.2"/>
    <row r="1452" ht="26.25" customHeight="1" x14ac:dyDescent="0.2"/>
    <row r="1453" ht="26.25" customHeight="1" x14ac:dyDescent="0.2"/>
    <row r="1454" ht="26.25" customHeight="1" x14ac:dyDescent="0.2"/>
    <row r="1455" ht="26.25" customHeight="1" x14ac:dyDescent="0.2"/>
    <row r="1456" ht="26.25" customHeight="1" x14ac:dyDescent="0.2"/>
    <row r="1457" ht="26.25" customHeight="1" x14ac:dyDescent="0.2"/>
    <row r="1458" ht="26.25" customHeight="1" x14ac:dyDescent="0.2"/>
    <row r="1459" ht="26.25" customHeight="1" x14ac:dyDescent="0.2"/>
    <row r="1460" ht="26.25" customHeight="1" x14ac:dyDescent="0.2"/>
    <row r="1461" ht="26.25" customHeight="1" x14ac:dyDescent="0.2"/>
    <row r="1462" ht="26.25" customHeight="1" x14ac:dyDescent="0.2"/>
    <row r="1463" ht="26.25" customHeight="1" x14ac:dyDescent="0.2"/>
    <row r="1464" ht="26.25" customHeight="1" x14ac:dyDescent="0.2"/>
    <row r="1465" ht="26.25" customHeight="1" x14ac:dyDescent="0.2"/>
    <row r="1466" ht="26.25" customHeight="1" x14ac:dyDescent="0.2"/>
    <row r="1467" ht="26.25" customHeight="1" x14ac:dyDescent="0.2"/>
    <row r="1468" ht="26.25" customHeight="1" x14ac:dyDescent="0.2"/>
    <row r="1469" ht="26.25" customHeight="1" x14ac:dyDescent="0.2"/>
    <row r="1470" ht="26.25" customHeight="1" x14ac:dyDescent="0.2"/>
    <row r="1471" ht="26.25" customHeight="1" x14ac:dyDescent="0.2"/>
    <row r="1472" ht="26.25" customHeight="1" x14ac:dyDescent="0.2"/>
    <row r="1473" ht="26.25" customHeight="1" x14ac:dyDescent="0.2"/>
    <row r="1474" ht="26.25" customHeight="1" x14ac:dyDescent="0.2"/>
    <row r="1475" ht="26.25" customHeight="1" x14ac:dyDescent="0.2"/>
    <row r="1476" ht="26.25" customHeight="1" x14ac:dyDescent="0.2"/>
    <row r="1477" ht="26.25" customHeight="1" x14ac:dyDescent="0.2"/>
    <row r="1478" ht="26.25" customHeight="1" x14ac:dyDescent="0.2"/>
    <row r="1479" ht="26.25" customHeight="1" x14ac:dyDescent="0.2"/>
    <row r="1480" ht="26.25" customHeight="1" x14ac:dyDescent="0.2"/>
    <row r="1481" ht="26.25" customHeight="1" x14ac:dyDescent="0.2"/>
    <row r="1482" ht="26.25" customHeight="1" x14ac:dyDescent="0.2"/>
    <row r="1483" ht="26.25" customHeight="1" x14ac:dyDescent="0.2"/>
    <row r="1484" ht="26.25" customHeight="1" x14ac:dyDescent="0.2"/>
    <row r="1485" ht="26.25" customHeight="1" x14ac:dyDescent="0.2"/>
    <row r="1486" ht="26.25" customHeight="1" x14ac:dyDescent="0.2"/>
    <row r="1487" ht="26.25" customHeight="1" x14ac:dyDescent="0.2"/>
    <row r="1488" ht="26.25" customHeight="1" x14ac:dyDescent="0.2"/>
    <row r="1489" ht="26.25" customHeight="1" x14ac:dyDescent="0.2"/>
    <row r="1490" ht="26.25" customHeight="1" x14ac:dyDescent="0.2"/>
    <row r="1491" ht="26.25" customHeight="1" x14ac:dyDescent="0.2"/>
    <row r="1492" ht="26.25" customHeight="1" x14ac:dyDescent="0.2"/>
    <row r="1493" ht="26.25" customHeight="1" x14ac:dyDescent="0.2"/>
    <row r="1494" ht="26.25" customHeight="1" x14ac:dyDescent="0.2"/>
    <row r="1495" ht="26.25" customHeight="1" x14ac:dyDescent="0.2"/>
    <row r="1496" ht="26.25" customHeight="1" x14ac:dyDescent="0.2"/>
    <row r="1497" ht="26.25" customHeight="1" x14ac:dyDescent="0.2"/>
    <row r="1498" ht="26.25" customHeight="1" x14ac:dyDescent="0.2"/>
    <row r="1499" ht="26.25" customHeight="1" x14ac:dyDescent="0.2"/>
    <row r="1500" ht="26.25" customHeight="1" x14ac:dyDescent="0.2"/>
    <row r="1501" ht="26.25" customHeight="1" x14ac:dyDescent="0.2"/>
    <row r="1502" ht="26.25" customHeight="1" x14ac:dyDescent="0.2"/>
    <row r="1503" ht="26.25" customHeight="1" x14ac:dyDescent="0.2"/>
    <row r="1504" ht="26.25" customHeight="1" x14ac:dyDescent="0.2"/>
    <row r="1505" ht="26.25" customHeight="1" x14ac:dyDescent="0.2"/>
    <row r="1506" ht="26.25" customHeight="1" x14ac:dyDescent="0.2"/>
    <row r="1507" ht="26.25" customHeight="1" x14ac:dyDescent="0.2"/>
    <row r="1508" ht="26.25" customHeight="1" x14ac:dyDescent="0.2"/>
    <row r="1509" ht="26.25" customHeight="1" x14ac:dyDescent="0.2"/>
    <row r="1510" ht="26.25" customHeight="1" x14ac:dyDescent="0.2"/>
    <row r="1511" ht="26.25" customHeight="1" x14ac:dyDescent="0.2"/>
    <row r="1512" ht="26.25" customHeight="1" x14ac:dyDescent="0.2"/>
    <row r="1513" ht="26.25" customHeight="1" x14ac:dyDescent="0.2"/>
    <row r="1514" ht="26.25" customHeight="1" x14ac:dyDescent="0.2"/>
    <row r="1515" ht="26.25" customHeight="1" x14ac:dyDescent="0.2"/>
    <row r="1516" ht="26.25" customHeight="1" x14ac:dyDescent="0.2"/>
    <row r="1517" ht="26.25" customHeight="1" x14ac:dyDescent="0.2"/>
    <row r="1518" ht="26.25" customHeight="1" x14ac:dyDescent="0.2"/>
    <row r="1519" ht="26.25" customHeight="1" x14ac:dyDescent="0.2"/>
    <row r="1520" ht="26.25" customHeight="1" x14ac:dyDescent="0.2"/>
    <row r="1521" ht="26.25" customHeight="1" x14ac:dyDescent="0.2"/>
    <row r="1522" ht="26.25" customHeight="1" x14ac:dyDescent="0.2"/>
    <row r="1523" ht="26.25" customHeight="1" x14ac:dyDescent="0.2"/>
    <row r="1524" ht="26.25" customHeight="1" x14ac:dyDescent="0.2"/>
    <row r="1525" ht="26.25" customHeight="1" x14ac:dyDescent="0.2"/>
    <row r="1526" ht="26.25" customHeight="1" x14ac:dyDescent="0.2"/>
    <row r="1527" ht="26.25" customHeight="1" x14ac:dyDescent="0.2"/>
    <row r="1528" ht="26.25" customHeight="1" x14ac:dyDescent="0.2"/>
    <row r="1529" ht="26.25" customHeight="1" x14ac:dyDescent="0.2"/>
    <row r="1530" ht="26.25" customHeight="1" x14ac:dyDescent="0.2"/>
    <row r="1531" ht="26.25" customHeight="1" x14ac:dyDescent="0.2"/>
    <row r="1532" ht="26.25" customHeight="1" x14ac:dyDescent="0.2"/>
    <row r="1533" ht="26.25" customHeight="1" x14ac:dyDescent="0.2"/>
    <row r="1534" ht="26.25" customHeight="1" x14ac:dyDescent="0.2"/>
    <row r="1535" ht="26.25" customHeight="1" x14ac:dyDescent="0.2"/>
    <row r="1536" ht="26.25" customHeight="1" x14ac:dyDescent="0.2"/>
    <row r="1537" ht="26.25" customHeight="1" x14ac:dyDescent="0.2"/>
    <row r="1538" ht="26.25" customHeight="1" x14ac:dyDescent="0.2"/>
    <row r="1539" ht="26.25" customHeight="1" x14ac:dyDescent="0.2"/>
    <row r="1540" ht="26.25" customHeight="1" x14ac:dyDescent="0.2"/>
    <row r="1541" ht="26.25" customHeight="1" x14ac:dyDescent="0.2"/>
    <row r="1542" ht="26.25" customHeight="1" x14ac:dyDescent="0.2"/>
    <row r="1543" ht="26.25" customHeight="1" x14ac:dyDescent="0.2"/>
    <row r="1544" ht="26.25" customHeight="1" x14ac:dyDescent="0.2"/>
    <row r="1545" ht="26.25" customHeight="1" x14ac:dyDescent="0.2"/>
    <row r="1546" ht="26.25" customHeight="1" x14ac:dyDescent="0.2"/>
    <row r="1547" ht="26.25" customHeight="1" x14ac:dyDescent="0.2"/>
    <row r="1548" ht="26.25" customHeight="1" x14ac:dyDescent="0.2"/>
    <row r="1549" ht="26.25" customHeight="1" x14ac:dyDescent="0.2"/>
    <row r="1550" ht="26.25" customHeight="1" x14ac:dyDescent="0.2"/>
    <row r="1551" ht="26.25" customHeight="1" x14ac:dyDescent="0.2"/>
    <row r="1552" ht="26.25" customHeight="1" x14ac:dyDescent="0.2"/>
    <row r="1553" ht="26.25" customHeight="1" x14ac:dyDescent="0.2"/>
    <row r="1554" ht="26.25" customHeight="1" x14ac:dyDescent="0.2"/>
    <row r="1555" ht="26.25" customHeight="1" x14ac:dyDescent="0.2"/>
    <row r="1556" ht="26.25" customHeight="1" x14ac:dyDescent="0.2"/>
    <row r="1557" ht="26.25" customHeight="1" x14ac:dyDescent="0.2"/>
    <row r="1558" ht="26.25" customHeight="1" x14ac:dyDescent="0.2"/>
    <row r="1559" ht="26.25" customHeight="1" x14ac:dyDescent="0.2"/>
    <row r="1560" ht="26.25" customHeight="1" x14ac:dyDescent="0.2"/>
    <row r="1561" ht="26.25" customHeight="1" x14ac:dyDescent="0.2"/>
    <row r="1562" ht="26.25" customHeight="1" x14ac:dyDescent="0.2"/>
    <row r="1563" ht="26.25" customHeight="1" x14ac:dyDescent="0.2"/>
    <row r="1564" ht="26.25" customHeight="1" x14ac:dyDescent="0.2"/>
    <row r="1565" ht="26.25" customHeight="1" x14ac:dyDescent="0.2"/>
    <row r="1566" ht="26.25" customHeight="1" x14ac:dyDescent="0.2"/>
    <row r="1567" ht="26.25" customHeight="1" x14ac:dyDescent="0.2"/>
    <row r="1568" ht="26.25" customHeight="1" x14ac:dyDescent="0.2"/>
    <row r="1569" ht="26.25" customHeight="1" x14ac:dyDescent="0.2"/>
    <row r="1570" ht="26.25" customHeight="1" x14ac:dyDescent="0.2"/>
    <row r="1571" ht="26.25" customHeight="1" x14ac:dyDescent="0.2"/>
    <row r="1572" ht="26.25" customHeight="1" x14ac:dyDescent="0.2"/>
    <row r="1573" ht="26.25" customHeight="1" x14ac:dyDescent="0.2"/>
    <row r="1574" ht="26.25" customHeight="1" x14ac:dyDescent="0.2"/>
    <row r="1575" ht="26.25" customHeight="1" x14ac:dyDescent="0.2"/>
    <row r="1576" ht="26.25" customHeight="1" x14ac:dyDescent="0.2"/>
    <row r="1577" ht="26.25" customHeight="1" x14ac:dyDescent="0.2"/>
    <row r="1578" ht="26.25" customHeight="1" x14ac:dyDescent="0.2"/>
    <row r="1579" ht="26.25" customHeight="1" x14ac:dyDescent="0.2"/>
    <row r="1580" ht="26.25" customHeight="1" x14ac:dyDescent="0.2"/>
    <row r="1581" ht="26.25" customHeight="1" x14ac:dyDescent="0.2"/>
    <row r="1582" ht="26.25" customHeight="1" x14ac:dyDescent="0.2"/>
    <row r="1583" ht="26.25" customHeight="1" x14ac:dyDescent="0.2"/>
    <row r="1584" ht="26.25" customHeight="1" x14ac:dyDescent="0.2"/>
    <row r="1585" ht="26.25" customHeight="1" x14ac:dyDescent="0.2"/>
    <row r="1586" ht="26.25" customHeight="1" x14ac:dyDescent="0.2"/>
    <row r="1587" ht="26.25" customHeight="1" x14ac:dyDescent="0.2"/>
    <row r="1588" ht="26.25" customHeight="1" x14ac:dyDescent="0.2"/>
    <row r="1589" ht="26.25" customHeight="1" x14ac:dyDescent="0.2"/>
    <row r="1590" ht="26.25" customHeight="1" x14ac:dyDescent="0.2"/>
    <row r="1591" ht="26.25" customHeight="1" x14ac:dyDescent="0.2"/>
    <row r="1592" ht="26.25" customHeight="1" x14ac:dyDescent="0.2"/>
    <row r="1593" ht="26.25" customHeight="1" x14ac:dyDescent="0.2"/>
    <row r="1594" ht="26.25" customHeight="1" x14ac:dyDescent="0.2"/>
    <row r="1595" ht="26.25" customHeight="1" x14ac:dyDescent="0.2"/>
    <row r="1596" ht="26.25" customHeight="1" x14ac:dyDescent="0.2"/>
    <row r="1597" ht="26.25" customHeight="1" x14ac:dyDescent="0.2"/>
    <row r="1598" ht="26.25" customHeight="1" x14ac:dyDescent="0.2"/>
    <row r="1599" ht="26.25" customHeight="1" x14ac:dyDescent="0.2"/>
    <row r="1600" ht="26.25" customHeight="1" x14ac:dyDescent="0.2"/>
    <row r="1601" ht="26.25" customHeight="1" x14ac:dyDescent="0.2"/>
    <row r="1602" ht="26.25" customHeight="1" x14ac:dyDescent="0.2"/>
    <row r="1603" ht="26.25" customHeight="1" x14ac:dyDescent="0.2"/>
    <row r="1604" ht="26.25" customHeight="1" x14ac:dyDescent="0.2"/>
    <row r="1605" ht="26.25" customHeight="1" x14ac:dyDescent="0.2"/>
    <row r="1606" ht="26.25" customHeight="1" x14ac:dyDescent="0.2"/>
    <row r="1607" ht="26.25" customHeight="1" x14ac:dyDescent="0.2"/>
    <row r="1608" ht="26.25" customHeight="1" x14ac:dyDescent="0.2"/>
    <row r="1609" ht="26.25" customHeight="1" x14ac:dyDescent="0.2"/>
    <row r="1610" ht="26.25" customHeight="1" x14ac:dyDescent="0.2"/>
    <row r="1611" ht="26.25" customHeight="1" x14ac:dyDescent="0.2"/>
    <row r="1612" ht="26.25" customHeight="1" x14ac:dyDescent="0.2"/>
    <row r="1613" ht="26.25" customHeight="1" x14ac:dyDescent="0.2"/>
    <row r="1614" ht="26.25" customHeight="1" x14ac:dyDescent="0.2"/>
    <row r="1615" ht="26.25" customHeight="1" x14ac:dyDescent="0.2"/>
    <row r="1616" ht="26.25" customHeight="1" x14ac:dyDescent="0.2"/>
    <row r="1617" ht="26.25" customHeight="1" x14ac:dyDescent="0.2"/>
    <row r="1618" ht="26.25" customHeight="1" x14ac:dyDescent="0.2"/>
    <row r="1619" ht="26.25" customHeight="1" x14ac:dyDescent="0.2"/>
    <row r="1620" ht="26.25" customHeight="1" x14ac:dyDescent="0.2"/>
    <row r="1621" ht="26.25" customHeight="1" x14ac:dyDescent="0.2"/>
    <row r="1622" ht="26.25" customHeight="1" x14ac:dyDescent="0.2"/>
    <row r="1623" ht="26.25" customHeight="1" x14ac:dyDescent="0.2"/>
    <row r="1624" ht="26.25" customHeight="1" x14ac:dyDescent="0.2"/>
    <row r="1625" ht="26.25" customHeight="1" x14ac:dyDescent="0.2"/>
    <row r="1626" ht="26.25" customHeight="1" x14ac:dyDescent="0.2"/>
    <row r="1627" ht="26.25" customHeight="1" x14ac:dyDescent="0.2"/>
    <row r="1628" ht="26.25" customHeight="1" x14ac:dyDescent="0.2"/>
    <row r="1629" ht="26.25" customHeight="1" x14ac:dyDescent="0.2"/>
    <row r="1630" ht="26.25" customHeight="1" x14ac:dyDescent="0.2"/>
    <row r="1631" ht="26.25" customHeight="1" x14ac:dyDescent="0.2"/>
    <row r="1632" ht="26.25" customHeight="1" x14ac:dyDescent="0.2"/>
    <row r="1633" ht="26.25" customHeight="1" x14ac:dyDescent="0.2"/>
    <row r="1634" ht="26.25" customHeight="1" x14ac:dyDescent="0.2"/>
    <row r="1635" ht="26.25" customHeight="1" x14ac:dyDescent="0.2"/>
    <row r="1636" ht="26.25" customHeight="1" x14ac:dyDescent="0.2"/>
    <row r="1637" ht="26.25" customHeight="1" x14ac:dyDescent="0.2"/>
    <row r="1638" ht="26.25" customHeight="1" x14ac:dyDescent="0.2"/>
    <row r="1639" ht="26.25" customHeight="1" x14ac:dyDescent="0.2"/>
    <row r="1640" ht="26.25" customHeight="1" x14ac:dyDescent="0.2"/>
    <row r="1641" ht="26.25" customHeight="1" x14ac:dyDescent="0.2"/>
    <row r="1642" ht="26.25" customHeight="1" x14ac:dyDescent="0.2"/>
    <row r="1643" ht="26.25" customHeight="1" x14ac:dyDescent="0.2"/>
    <row r="1644" ht="26.25" customHeight="1" x14ac:dyDescent="0.2"/>
    <row r="1645" ht="26.25" customHeight="1" x14ac:dyDescent="0.2"/>
    <row r="1646" ht="26.25" customHeight="1" x14ac:dyDescent="0.2"/>
    <row r="1647" ht="26.25" customHeight="1" x14ac:dyDescent="0.2"/>
    <row r="1648" ht="26.25" customHeight="1" x14ac:dyDescent="0.2"/>
    <row r="1649" ht="26.25" customHeight="1" x14ac:dyDescent="0.2"/>
    <row r="1650" ht="26.25" customHeight="1" x14ac:dyDescent="0.2"/>
    <row r="1651" ht="26.25" customHeight="1" x14ac:dyDescent="0.2"/>
    <row r="1652" ht="26.25" customHeight="1" x14ac:dyDescent="0.2"/>
    <row r="1653" ht="26.25" customHeight="1" x14ac:dyDescent="0.2"/>
    <row r="1654" ht="26.25" customHeight="1" x14ac:dyDescent="0.2"/>
    <row r="1655" ht="26.25" customHeight="1" x14ac:dyDescent="0.2"/>
    <row r="1656" ht="26.25" customHeight="1" x14ac:dyDescent="0.2"/>
    <row r="1657" ht="26.25" customHeight="1" x14ac:dyDescent="0.2"/>
    <row r="1658" ht="26.25" customHeight="1" x14ac:dyDescent="0.2"/>
    <row r="1659" ht="26.25" customHeight="1" x14ac:dyDescent="0.2"/>
    <row r="1660" ht="26.25" customHeight="1" x14ac:dyDescent="0.2"/>
    <row r="1661" ht="26.25" customHeight="1" x14ac:dyDescent="0.2"/>
    <row r="1662" ht="26.25" customHeight="1" x14ac:dyDescent="0.2"/>
    <row r="1663" ht="26.25" customHeight="1" x14ac:dyDescent="0.2"/>
    <row r="1664" ht="26.25" customHeight="1" x14ac:dyDescent="0.2"/>
    <row r="1665" ht="26.25" customHeight="1" x14ac:dyDescent="0.2"/>
    <row r="1666" ht="26.25" customHeight="1" x14ac:dyDescent="0.2"/>
    <row r="1667" ht="26.25" customHeight="1" x14ac:dyDescent="0.2"/>
    <row r="1668" ht="26.25" customHeight="1" x14ac:dyDescent="0.2"/>
    <row r="1669" ht="26.25" customHeight="1" x14ac:dyDescent="0.2"/>
    <row r="1670" ht="26.25" customHeight="1" x14ac:dyDescent="0.2"/>
    <row r="1671" ht="26.25" customHeight="1" x14ac:dyDescent="0.2"/>
    <row r="1672" ht="26.25" customHeight="1" x14ac:dyDescent="0.2"/>
    <row r="1673" ht="26.25" customHeight="1" x14ac:dyDescent="0.2"/>
    <row r="1674" ht="26.25" customHeight="1" x14ac:dyDescent="0.2"/>
    <row r="1675" ht="26.25" customHeight="1" x14ac:dyDescent="0.2"/>
    <row r="1676" ht="26.25" customHeight="1" x14ac:dyDescent="0.2"/>
    <row r="1677" ht="26.25" customHeight="1" x14ac:dyDescent="0.2"/>
    <row r="1678" ht="26.25" customHeight="1" x14ac:dyDescent="0.2"/>
    <row r="1679" ht="26.25" customHeight="1" x14ac:dyDescent="0.2"/>
    <row r="1680" ht="26.25" customHeight="1" x14ac:dyDescent="0.2"/>
    <row r="1681" ht="26.25" customHeight="1" x14ac:dyDescent="0.2"/>
    <row r="1682" ht="26.25" customHeight="1" x14ac:dyDescent="0.2"/>
    <row r="1683" ht="26.25" customHeight="1" x14ac:dyDescent="0.2"/>
    <row r="1684" ht="26.25" customHeight="1" x14ac:dyDescent="0.2"/>
    <row r="1685" ht="26.25" customHeight="1" x14ac:dyDescent="0.2"/>
    <row r="1686" ht="26.25" customHeight="1" x14ac:dyDescent="0.2"/>
    <row r="1687" ht="26.25" customHeight="1" x14ac:dyDescent="0.2"/>
    <row r="1688" ht="26.25" customHeight="1" x14ac:dyDescent="0.2"/>
    <row r="1689" ht="26.25" customHeight="1" x14ac:dyDescent="0.2"/>
    <row r="1690" ht="26.25" customHeight="1" x14ac:dyDescent="0.2"/>
    <row r="1691" ht="26.25" customHeight="1" x14ac:dyDescent="0.2"/>
    <row r="1692" ht="26.25" customHeight="1" x14ac:dyDescent="0.2"/>
    <row r="1693" ht="26.25" customHeight="1" x14ac:dyDescent="0.2"/>
    <row r="1694" ht="26.25" customHeight="1" x14ac:dyDescent="0.2"/>
    <row r="1695" ht="26.25" customHeight="1" x14ac:dyDescent="0.2"/>
    <row r="1696" ht="26.25" customHeight="1" x14ac:dyDescent="0.2"/>
    <row r="1697" ht="26.25" customHeight="1" x14ac:dyDescent="0.2"/>
    <row r="1698" ht="26.25" customHeight="1" x14ac:dyDescent="0.2"/>
    <row r="1699" ht="26.25" customHeight="1" x14ac:dyDescent="0.2"/>
    <row r="1700" ht="26.25" customHeight="1" x14ac:dyDescent="0.2"/>
    <row r="1701" ht="26.25" customHeight="1" x14ac:dyDescent="0.2"/>
    <row r="1702" ht="26.25" customHeight="1" x14ac:dyDescent="0.2"/>
    <row r="1703" ht="26.25" customHeight="1" x14ac:dyDescent="0.2"/>
    <row r="1704" ht="26.25" customHeight="1" x14ac:dyDescent="0.2"/>
    <row r="1705" ht="26.25" customHeight="1" x14ac:dyDescent="0.2"/>
    <row r="1706" ht="26.25" customHeight="1" x14ac:dyDescent="0.2"/>
    <row r="1707" ht="26.25" customHeight="1" x14ac:dyDescent="0.2"/>
    <row r="1708" ht="26.25" customHeight="1" x14ac:dyDescent="0.2"/>
    <row r="1709" ht="26.25" customHeight="1" x14ac:dyDescent="0.2"/>
    <row r="1710" ht="26.25" customHeight="1" x14ac:dyDescent="0.2"/>
    <row r="1711" ht="26.25" customHeight="1" x14ac:dyDescent="0.2"/>
    <row r="1712" ht="26.25" customHeight="1" x14ac:dyDescent="0.2"/>
    <row r="1713" ht="26.25" customHeight="1" x14ac:dyDescent="0.2"/>
    <row r="1714" ht="26.25" customHeight="1" x14ac:dyDescent="0.2"/>
    <row r="1715" ht="26.25" customHeight="1" x14ac:dyDescent="0.2"/>
    <row r="1716" ht="26.25" customHeight="1" x14ac:dyDescent="0.2"/>
    <row r="1717" ht="26.25" customHeight="1" x14ac:dyDescent="0.2"/>
    <row r="1718" ht="26.25" customHeight="1" x14ac:dyDescent="0.2"/>
    <row r="1719" ht="26.25" customHeight="1" x14ac:dyDescent="0.2"/>
    <row r="1720" ht="26.25" customHeight="1" x14ac:dyDescent="0.2"/>
    <row r="1721" ht="26.25" customHeight="1" x14ac:dyDescent="0.2"/>
    <row r="1722" ht="26.25" customHeight="1" x14ac:dyDescent="0.2"/>
    <row r="1723" ht="26.25" customHeight="1" x14ac:dyDescent="0.2"/>
    <row r="1724" ht="26.25" customHeight="1" x14ac:dyDescent="0.2"/>
    <row r="1725" ht="26.25" customHeight="1" x14ac:dyDescent="0.2"/>
    <row r="1726" ht="26.25" customHeight="1" x14ac:dyDescent="0.2"/>
    <row r="1727" ht="26.25" customHeight="1" x14ac:dyDescent="0.2"/>
    <row r="1728" ht="26.25" customHeight="1" x14ac:dyDescent="0.2"/>
    <row r="1729" ht="26.25" customHeight="1" x14ac:dyDescent="0.2"/>
    <row r="1730" ht="26.25" customHeight="1" x14ac:dyDescent="0.2"/>
    <row r="1731" ht="26.25" customHeight="1" x14ac:dyDescent="0.2"/>
    <row r="1732" ht="26.25" customHeight="1" x14ac:dyDescent="0.2"/>
    <row r="1733" ht="26.25" customHeight="1" x14ac:dyDescent="0.2"/>
    <row r="1734" ht="26.25" customHeight="1" x14ac:dyDescent="0.2"/>
    <row r="1735" ht="26.25" customHeight="1" x14ac:dyDescent="0.2"/>
    <row r="1736" ht="26.25" customHeight="1" x14ac:dyDescent="0.2"/>
    <row r="1737" ht="26.25" customHeight="1" x14ac:dyDescent="0.2"/>
    <row r="1738" ht="26.25" customHeight="1" x14ac:dyDescent="0.2"/>
    <row r="1739" ht="26.25" customHeight="1" x14ac:dyDescent="0.2"/>
    <row r="1740" ht="26.25" customHeight="1" x14ac:dyDescent="0.2"/>
    <row r="1741" ht="26.25" customHeight="1" x14ac:dyDescent="0.2"/>
    <row r="1742" ht="26.25" customHeight="1" x14ac:dyDescent="0.2"/>
    <row r="1743" ht="26.25" customHeight="1" x14ac:dyDescent="0.2"/>
    <row r="1744" ht="26.25" customHeight="1" x14ac:dyDescent="0.2"/>
    <row r="1745" ht="26.25" customHeight="1" x14ac:dyDescent="0.2"/>
    <row r="1746" ht="26.25" customHeight="1" x14ac:dyDescent="0.2"/>
    <row r="1747" ht="26.25" customHeight="1" x14ac:dyDescent="0.2"/>
    <row r="1748" ht="26.25" customHeight="1" x14ac:dyDescent="0.2"/>
    <row r="1749" ht="26.25" customHeight="1" x14ac:dyDescent="0.2"/>
    <row r="1750" ht="26.25" customHeight="1" x14ac:dyDescent="0.2"/>
    <row r="1751" ht="26.25" customHeight="1" x14ac:dyDescent="0.2"/>
    <row r="1752" ht="26.25" customHeight="1" x14ac:dyDescent="0.2"/>
    <row r="1753" ht="26.25" customHeight="1" x14ac:dyDescent="0.2"/>
    <row r="1754" ht="26.25" customHeight="1" x14ac:dyDescent="0.2"/>
    <row r="1755" ht="26.25" customHeight="1" x14ac:dyDescent="0.2"/>
    <row r="1756" ht="26.25" customHeight="1" x14ac:dyDescent="0.2"/>
    <row r="1757" ht="26.25" customHeight="1" x14ac:dyDescent="0.2"/>
    <row r="1758" ht="26.25" customHeight="1" x14ac:dyDescent="0.2"/>
    <row r="1759" ht="26.25" customHeight="1" x14ac:dyDescent="0.2"/>
    <row r="1760" ht="26.25" customHeight="1" x14ac:dyDescent="0.2"/>
    <row r="1761" ht="26.25" customHeight="1" x14ac:dyDescent="0.2"/>
    <row r="1762" ht="26.25" customHeight="1" x14ac:dyDescent="0.2"/>
    <row r="1763" ht="26.25" customHeight="1" x14ac:dyDescent="0.2"/>
    <row r="1764" ht="26.25" customHeight="1" x14ac:dyDescent="0.2"/>
    <row r="1765" ht="26.25" customHeight="1" x14ac:dyDescent="0.2"/>
    <row r="1766" ht="26.25" customHeight="1" x14ac:dyDescent="0.2"/>
    <row r="1767" ht="26.25" customHeight="1" x14ac:dyDescent="0.2"/>
    <row r="1768" ht="26.25" customHeight="1" x14ac:dyDescent="0.2"/>
    <row r="1769" ht="26.25" customHeight="1" x14ac:dyDescent="0.2"/>
    <row r="1770" ht="26.25" customHeight="1" x14ac:dyDescent="0.2"/>
    <row r="1771" ht="26.25" customHeight="1" x14ac:dyDescent="0.2"/>
    <row r="1772" ht="26.25" customHeight="1" x14ac:dyDescent="0.2"/>
    <row r="1773" ht="26.25" customHeight="1" x14ac:dyDescent="0.2"/>
    <row r="1774" ht="26.25" customHeight="1" x14ac:dyDescent="0.2"/>
    <row r="1775" ht="26.25" customHeight="1" x14ac:dyDescent="0.2"/>
    <row r="1776" ht="26.25" customHeight="1" x14ac:dyDescent="0.2"/>
    <row r="1777" ht="26.25" customHeight="1" x14ac:dyDescent="0.2"/>
    <row r="1778" ht="26.25" customHeight="1" x14ac:dyDescent="0.2"/>
    <row r="1779" ht="26.25" customHeight="1" x14ac:dyDescent="0.2"/>
    <row r="1780" ht="26.25" customHeight="1" x14ac:dyDescent="0.2"/>
    <row r="1781" ht="26.25" customHeight="1" x14ac:dyDescent="0.2"/>
    <row r="1782" ht="26.25" customHeight="1" x14ac:dyDescent="0.2"/>
    <row r="1783" ht="26.25" customHeight="1" x14ac:dyDescent="0.2"/>
    <row r="1784" ht="26.25" customHeight="1" x14ac:dyDescent="0.2"/>
    <row r="1785" ht="26.25" customHeight="1" x14ac:dyDescent="0.2"/>
    <row r="1786" ht="26.25" customHeight="1" x14ac:dyDescent="0.2"/>
    <row r="1787" ht="26.25" customHeight="1" x14ac:dyDescent="0.2"/>
    <row r="1788" ht="26.25" customHeight="1" x14ac:dyDescent="0.2"/>
    <row r="1789" ht="26.25" customHeight="1" x14ac:dyDescent="0.2"/>
    <row r="1790" ht="26.25" customHeight="1" x14ac:dyDescent="0.2"/>
    <row r="1791" ht="26.25" customHeight="1" x14ac:dyDescent="0.2"/>
    <row r="1792" ht="26.25" customHeight="1" x14ac:dyDescent="0.2"/>
    <row r="1793" ht="26.25" customHeight="1" x14ac:dyDescent="0.2"/>
    <row r="1794" ht="26.25" customHeight="1" x14ac:dyDescent="0.2"/>
    <row r="1795" ht="26.25" customHeight="1" x14ac:dyDescent="0.2"/>
    <row r="1796" ht="26.25" customHeight="1" x14ac:dyDescent="0.2"/>
    <row r="1797" ht="26.25" customHeight="1" x14ac:dyDescent="0.2"/>
    <row r="1798" ht="26.25" customHeight="1" x14ac:dyDescent="0.2"/>
    <row r="1799" ht="26.25" customHeight="1" x14ac:dyDescent="0.2"/>
    <row r="1800" ht="26.25" customHeight="1" x14ac:dyDescent="0.2"/>
    <row r="1801" ht="26.25" customHeight="1" x14ac:dyDescent="0.2"/>
    <row r="1802" ht="26.25" customHeight="1" x14ac:dyDescent="0.2"/>
    <row r="1803" ht="26.25" customHeight="1" x14ac:dyDescent="0.2"/>
    <row r="1804" ht="26.25" customHeight="1" x14ac:dyDescent="0.2"/>
    <row r="1805" ht="26.25" customHeight="1" x14ac:dyDescent="0.2"/>
    <row r="1806" ht="26.25" customHeight="1" x14ac:dyDescent="0.2"/>
    <row r="1807" ht="26.25" customHeight="1" x14ac:dyDescent="0.2"/>
    <row r="1808" ht="26.25" customHeight="1" x14ac:dyDescent="0.2"/>
    <row r="1809" ht="26.25" customHeight="1" x14ac:dyDescent="0.2"/>
    <row r="1810" ht="26.25" customHeight="1" x14ac:dyDescent="0.2"/>
    <row r="1811" ht="26.25" customHeight="1" x14ac:dyDescent="0.2"/>
    <row r="1812" ht="26.25" customHeight="1" x14ac:dyDescent="0.2"/>
    <row r="1813" ht="26.25" customHeight="1" x14ac:dyDescent="0.2"/>
    <row r="1814" ht="26.25" customHeight="1" x14ac:dyDescent="0.2"/>
    <row r="1815" ht="26.25" customHeight="1" x14ac:dyDescent="0.2"/>
    <row r="1816" ht="26.25" customHeight="1" x14ac:dyDescent="0.2"/>
    <row r="1817" ht="26.25" customHeight="1" x14ac:dyDescent="0.2"/>
    <row r="1818" ht="26.25" customHeight="1" x14ac:dyDescent="0.2"/>
    <row r="1819" ht="26.25" customHeight="1" x14ac:dyDescent="0.2"/>
    <row r="1820" ht="26.25" customHeight="1" x14ac:dyDescent="0.2"/>
    <row r="1821" ht="26.25" customHeight="1" x14ac:dyDescent="0.2"/>
    <row r="1822" ht="26.25" customHeight="1" x14ac:dyDescent="0.2"/>
    <row r="1823" ht="26.25" customHeight="1" x14ac:dyDescent="0.2"/>
    <row r="1824" ht="26.25" customHeight="1" x14ac:dyDescent="0.2"/>
    <row r="1825" ht="26.25" customHeight="1" x14ac:dyDescent="0.2"/>
    <row r="1826" ht="26.25" customHeight="1" x14ac:dyDescent="0.2"/>
    <row r="1827" ht="26.25" customHeight="1" x14ac:dyDescent="0.2"/>
    <row r="1828" ht="26.25" customHeight="1" x14ac:dyDescent="0.2"/>
    <row r="1829" ht="26.25" customHeight="1" x14ac:dyDescent="0.2"/>
    <row r="1830" ht="26.25" customHeight="1" x14ac:dyDescent="0.2"/>
    <row r="1831" ht="26.25" customHeight="1" x14ac:dyDescent="0.2"/>
    <row r="1832" ht="26.25" customHeight="1" x14ac:dyDescent="0.2"/>
    <row r="1833" ht="26.25" customHeight="1" x14ac:dyDescent="0.2"/>
    <row r="1834" ht="26.25" customHeight="1" x14ac:dyDescent="0.2"/>
    <row r="1835" ht="26.25" customHeight="1" x14ac:dyDescent="0.2"/>
    <row r="1836" ht="26.25" customHeight="1" x14ac:dyDescent="0.2"/>
    <row r="1837" ht="26.25" customHeight="1" x14ac:dyDescent="0.2"/>
    <row r="1838" ht="26.25" customHeight="1" x14ac:dyDescent="0.2"/>
    <row r="1839" ht="26.25" customHeight="1" x14ac:dyDescent="0.2"/>
    <row r="1840" ht="26.25" customHeight="1" x14ac:dyDescent="0.2"/>
    <row r="1841" ht="26.25" customHeight="1" x14ac:dyDescent="0.2"/>
    <row r="1842" ht="26.25" customHeight="1" x14ac:dyDescent="0.2"/>
    <row r="1843" ht="26.25" customHeight="1" x14ac:dyDescent="0.2"/>
    <row r="1844" ht="26.25" customHeight="1" x14ac:dyDescent="0.2"/>
    <row r="1845" ht="26.25" customHeight="1" x14ac:dyDescent="0.2"/>
    <row r="1846" ht="26.25" customHeight="1" x14ac:dyDescent="0.2"/>
    <row r="1847" ht="26.25" customHeight="1" x14ac:dyDescent="0.2"/>
    <row r="1848" ht="26.25" customHeight="1" x14ac:dyDescent="0.2"/>
    <row r="1849" ht="26.25" customHeight="1" x14ac:dyDescent="0.2"/>
    <row r="1850" ht="26.25" customHeight="1" x14ac:dyDescent="0.2"/>
    <row r="1851" ht="26.25" customHeight="1" x14ac:dyDescent="0.2"/>
    <row r="1852" ht="26.25" customHeight="1" x14ac:dyDescent="0.2"/>
    <row r="1853" ht="26.25" customHeight="1" x14ac:dyDescent="0.2"/>
    <row r="1854" ht="26.25" customHeight="1" x14ac:dyDescent="0.2"/>
    <row r="1855" ht="26.25" customHeight="1" x14ac:dyDescent="0.2"/>
    <row r="1856" ht="26.25" customHeight="1" x14ac:dyDescent="0.2"/>
    <row r="1857" ht="26.25" customHeight="1" x14ac:dyDescent="0.2"/>
    <row r="1858" ht="26.25" customHeight="1" x14ac:dyDescent="0.2"/>
    <row r="1859" ht="26.25" customHeight="1" x14ac:dyDescent="0.2"/>
    <row r="1860" ht="26.25" customHeight="1" x14ac:dyDescent="0.2"/>
    <row r="1861" ht="26.25" customHeight="1" x14ac:dyDescent="0.2"/>
    <row r="1862" ht="26.25" customHeight="1" x14ac:dyDescent="0.2"/>
    <row r="1863" ht="26.25" customHeight="1" x14ac:dyDescent="0.2"/>
    <row r="1864" ht="26.25" customHeight="1" x14ac:dyDescent="0.2"/>
    <row r="1865" ht="26.25" customHeight="1" x14ac:dyDescent="0.2"/>
    <row r="1866" ht="26.25" customHeight="1" x14ac:dyDescent="0.2"/>
    <row r="1867" ht="26.25" customHeight="1" x14ac:dyDescent="0.2"/>
    <row r="1868" ht="26.25" customHeight="1" x14ac:dyDescent="0.2"/>
    <row r="1869" ht="26.25" customHeight="1" x14ac:dyDescent="0.2"/>
    <row r="1870" ht="26.25" customHeight="1" x14ac:dyDescent="0.2"/>
    <row r="1871" ht="26.25" customHeight="1" x14ac:dyDescent="0.2"/>
    <row r="1872" ht="26.25" customHeight="1" x14ac:dyDescent="0.2"/>
    <row r="1873" ht="26.25" customHeight="1" x14ac:dyDescent="0.2"/>
    <row r="1874" ht="26.25" customHeight="1" x14ac:dyDescent="0.2"/>
    <row r="1875" ht="26.25" customHeight="1" x14ac:dyDescent="0.2"/>
    <row r="1876" ht="26.25" customHeight="1" x14ac:dyDescent="0.2"/>
    <row r="1877" ht="26.25" customHeight="1" x14ac:dyDescent="0.2"/>
    <row r="1878" ht="26.25" customHeight="1" x14ac:dyDescent="0.2"/>
    <row r="1879" ht="26.25" customHeight="1" x14ac:dyDescent="0.2"/>
    <row r="1880" ht="26.25" customHeight="1" x14ac:dyDescent="0.2"/>
    <row r="1881" ht="26.25" customHeight="1" x14ac:dyDescent="0.2"/>
    <row r="1882" ht="26.25" customHeight="1" x14ac:dyDescent="0.2"/>
    <row r="1883" ht="26.25" customHeight="1" x14ac:dyDescent="0.2"/>
    <row r="1884" ht="26.25" customHeight="1" x14ac:dyDescent="0.2"/>
    <row r="1885" ht="26.25" customHeight="1" x14ac:dyDescent="0.2"/>
    <row r="1886" ht="26.25" customHeight="1" x14ac:dyDescent="0.2"/>
    <row r="1887" ht="26.25" customHeight="1" x14ac:dyDescent="0.2"/>
    <row r="1888" ht="26.25" customHeight="1" x14ac:dyDescent="0.2"/>
    <row r="1889" ht="26.25" customHeight="1" x14ac:dyDescent="0.2"/>
    <row r="1890" ht="26.25" customHeight="1" x14ac:dyDescent="0.2"/>
    <row r="1891" ht="26.25" customHeight="1" x14ac:dyDescent="0.2"/>
    <row r="1892" ht="26.25" customHeight="1" x14ac:dyDescent="0.2"/>
    <row r="1893" ht="26.25" customHeight="1" x14ac:dyDescent="0.2"/>
    <row r="1894" ht="26.25" customHeight="1" x14ac:dyDescent="0.2"/>
    <row r="1895" ht="26.25" customHeight="1" x14ac:dyDescent="0.2"/>
    <row r="1896" ht="26.25" customHeight="1" x14ac:dyDescent="0.2"/>
    <row r="1897" ht="26.25" customHeight="1" x14ac:dyDescent="0.2"/>
    <row r="1898" ht="26.25" customHeight="1" x14ac:dyDescent="0.2"/>
    <row r="1899" ht="26.25" customHeight="1" x14ac:dyDescent="0.2"/>
    <row r="1900" ht="26.25" customHeight="1" x14ac:dyDescent="0.2"/>
    <row r="1901" ht="26.25" customHeight="1" x14ac:dyDescent="0.2"/>
    <row r="1902" ht="26.25" customHeight="1" x14ac:dyDescent="0.2"/>
    <row r="1903" ht="26.25" customHeight="1" x14ac:dyDescent="0.2"/>
    <row r="1904" ht="26.25" customHeight="1" x14ac:dyDescent="0.2"/>
    <row r="1905" ht="26.25" customHeight="1" x14ac:dyDescent="0.2"/>
    <row r="1906" ht="26.25" customHeight="1" x14ac:dyDescent="0.2"/>
    <row r="1907" ht="26.25" customHeight="1" x14ac:dyDescent="0.2"/>
    <row r="1908" ht="26.25" customHeight="1" x14ac:dyDescent="0.2"/>
    <row r="1909" ht="26.25" customHeight="1" x14ac:dyDescent="0.2"/>
    <row r="1910" ht="26.25" customHeight="1" x14ac:dyDescent="0.2"/>
    <row r="1911" ht="26.25" customHeight="1" x14ac:dyDescent="0.2"/>
    <row r="1912" ht="26.25" customHeight="1" x14ac:dyDescent="0.2"/>
    <row r="1913" ht="26.25" customHeight="1" x14ac:dyDescent="0.2"/>
    <row r="1914" ht="26.25" customHeight="1" x14ac:dyDescent="0.2"/>
    <row r="1915" ht="26.25" customHeight="1" x14ac:dyDescent="0.2"/>
    <row r="1916" ht="26.25" customHeight="1" x14ac:dyDescent="0.2"/>
    <row r="1917" ht="26.25" customHeight="1" x14ac:dyDescent="0.2"/>
    <row r="1918" ht="26.25" customHeight="1" x14ac:dyDescent="0.2"/>
    <row r="1919" ht="26.25" customHeight="1" x14ac:dyDescent="0.2"/>
    <row r="1920" ht="26.25" customHeight="1" x14ac:dyDescent="0.2"/>
    <row r="1921" ht="26.25" customHeight="1" x14ac:dyDescent="0.2"/>
    <row r="1922" ht="26.25" customHeight="1" x14ac:dyDescent="0.2"/>
    <row r="1923" ht="26.25" customHeight="1" x14ac:dyDescent="0.2"/>
    <row r="1924" ht="26.25" customHeight="1" x14ac:dyDescent="0.2"/>
    <row r="1925" ht="26.25" customHeight="1" x14ac:dyDescent="0.2"/>
    <row r="1926" ht="26.25" customHeight="1" x14ac:dyDescent="0.2"/>
    <row r="1927" ht="26.25" customHeight="1" x14ac:dyDescent="0.2"/>
    <row r="1928" ht="26.25" customHeight="1" x14ac:dyDescent="0.2"/>
    <row r="1929" ht="26.25" customHeight="1" x14ac:dyDescent="0.2"/>
    <row r="1930" ht="26.25" customHeight="1" x14ac:dyDescent="0.2"/>
    <row r="1931" ht="26.25" customHeight="1" x14ac:dyDescent="0.2"/>
    <row r="1932" ht="26.25" customHeight="1" x14ac:dyDescent="0.2"/>
    <row r="1933" ht="26.25" customHeight="1" x14ac:dyDescent="0.2"/>
    <row r="1934" ht="26.25" customHeight="1" x14ac:dyDescent="0.2"/>
    <row r="1935" ht="26.25" customHeight="1" x14ac:dyDescent="0.2"/>
    <row r="1936" ht="26.25" customHeight="1" x14ac:dyDescent="0.2"/>
    <row r="1937" ht="26.25" customHeight="1" x14ac:dyDescent="0.2"/>
    <row r="1938" ht="26.25" customHeight="1" x14ac:dyDescent="0.2"/>
    <row r="1939" ht="26.25" customHeight="1" x14ac:dyDescent="0.2"/>
    <row r="1940" ht="26.25" customHeight="1" x14ac:dyDescent="0.2"/>
    <row r="1941" ht="26.25" customHeight="1" x14ac:dyDescent="0.2"/>
    <row r="1942" ht="26.25" customHeight="1" x14ac:dyDescent="0.2"/>
    <row r="1943" ht="26.25" customHeight="1" x14ac:dyDescent="0.2"/>
    <row r="1944" ht="26.25" customHeight="1" x14ac:dyDescent="0.2"/>
    <row r="1945" ht="26.25" customHeight="1" x14ac:dyDescent="0.2"/>
    <row r="1946" ht="26.25" customHeight="1" x14ac:dyDescent="0.2"/>
    <row r="1947" ht="26.25" customHeight="1" x14ac:dyDescent="0.2"/>
    <row r="1948" ht="26.25" customHeight="1" x14ac:dyDescent="0.2"/>
    <row r="1949" ht="26.25" customHeight="1" x14ac:dyDescent="0.2"/>
    <row r="1950" ht="26.25" customHeight="1" x14ac:dyDescent="0.2"/>
    <row r="1951" ht="26.25" customHeight="1" x14ac:dyDescent="0.2"/>
    <row r="1952" ht="26.25" customHeight="1" x14ac:dyDescent="0.2"/>
    <row r="1953" ht="26.25" customHeight="1" x14ac:dyDescent="0.2"/>
    <row r="1954" ht="26.25" customHeight="1" x14ac:dyDescent="0.2"/>
    <row r="1955" ht="26.25" customHeight="1" x14ac:dyDescent="0.2"/>
    <row r="1956" ht="26.25" customHeight="1" x14ac:dyDescent="0.2"/>
    <row r="1957" ht="26.25" customHeight="1" x14ac:dyDescent="0.2"/>
    <row r="1958" ht="26.25" customHeight="1" x14ac:dyDescent="0.2"/>
    <row r="1959" ht="26.25" customHeight="1" x14ac:dyDescent="0.2"/>
    <row r="1960" ht="26.25" customHeight="1" x14ac:dyDescent="0.2"/>
    <row r="1961" ht="26.25" customHeight="1" x14ac:dyDescent="0.2"/>
    <row r="1962" ht="26.25" customHeight="1" x14ac:dyDescent="0.2"/>
    <row r="1963" ht="26.25" customHeight="1" x14ac:dyDescent="0.2"/>
    <row r="1964" ht="26.25" customHeight="1" x14ac:dyDescent="0.2"/>
    <row r="1965" ht="26.25" customHeight="1" x14ac:dyDescent="0.2"/>
    <row r="1966" ht="26.25" customHeight="1" x14ac:dyDescent="0.2"/>
    <row r="1967" ht="26.25" customHeight="1" x14ac:dyDescent="0.2"/>
    <row r="1968" ht="26.25" customHeight="1" x14ac:dyDescent="0.2"/>
    <row r="1969" ht="26.25" customHeight="1" x14ac:dyDescent="0.2"/>
    <row r="1970" ht="26.25" customHeight="1" x14ac:dyDescent="0.2"/>
    <row r="1971" ht="26.25" customHeight="1" x14ac:dyDescent="0.2"/>
    <row r="1972" ht="26.25" customHeight="1" x14ac:dyDescent="0.2"/>
    <row r="1973" ht="26.25" customHeight="1" x14ac:dyDescent="0.2"/>
    <row r="1974" ht="26.25" customHeight="1" x14ac:dyDescent="0.2"/>
    <row r="1975" ht="26.25" customHeight="1" x14ac:dyDescent="0.2"/>
    <row r="1976" ht="26.25" customHeight="1" x14ac:dyDescent="0.2"/>
    <row r="1977" ht="26.25" customHeight="1" x14ac:dyDescent="0.2"/>
    <row r="1978" ht="26.25" customHeight="1" x14ac:dyDescent="0.2"/>
    <row r="1979" ht="26.25" customHeight="1" x14ac:dyDescent="0.2"/>
    <row r="1980" ht="26.25" customHeight="1" x14ac:dyDescent="0.2"/>
    <row r="1981" ht="26.25" customHeight="1" x14ac:dyDescent="0.2"/>
    <row r="1982" ht="26.25" customHeight="1" x14ac:dyDescent="0.2"/>
    <row r="1983" ht="26.25" customHeight="1" x14ac:dyDescent="0.2"/>
    <row r="1984" ht="26.25" customHeight="1" x14ac:dyDescent="0.2"/>
    <row r="1985" ht="26.25" customHeight="1" x14ac:dyDescent="0.2"/>
    <row r="1986" ht="26.25" customHeight="1" x14ac:dyDescent="0.2"/>
    <row r="1987" ht="26.25" customHeight="1" x14ac:dyDescent="0.2"/>
    <row r="1988" ht="26.25" customHeight="1" x14ac:dyDescent="0.2"/>
    <row r="1989" ht="26.25" customHeight="1" x14ac:dyDescent="0.2"/>
    <row r="1990" ht="26.25" customHeight="1" x14ac:dyDescent="0.2"/>
    <row r="1991" ht="26.25" customHeight="1" x14ac:dyDescent="0.2"/>
    <row r="1992" ht="26.25" customHeight="1" x14ac:dyDescent="0.2"/>
    <row r="1993" ht="26.25" customHeight="1" x14ac:dyDescent="0.2"/>
    <row r="1994" ht="26.25" customHeight="1" x14ac:dyDescent="0.2"/>
    <row r="1995" ht="26.25" customHeight="1" x14ac:dyDescent="0.2"/>
    <row r="1996" ht="26.25" customHeight="1" x14ac:dyDescent="0.2"/>
    <row r="1997" ht="26.25" customHeight="1" x14ac:dyDescent="0.2"/>
    <row r="1998" ht="26.25" customHeight="1" x14ac:dyDescent="0.2"/>
    <row r="1999" ht="26.25" customHeight="1" x14ac:dyDescent="0.2"/>
    <row r="2000" ht="26.25" customHeight="1" x14ac:dyDescent="0.2"/>
    <row r="2001" ht="26.25" customHeight="1" x14ac:dyDescent="0.2"/>
    <row r="2002" ht="26.25" customHeight="1" x14ac:dyDescent="0.2"/>
    <row r="2003" ht="26.25" customHeight="1" x14ac:dyDescent="0.2"/>
    <row r="2004" ht="26.25" customHeight="1" x14ac:dyDescent="0.2"/>
    <row r="2005" ht="26.25" customHeight="1" x14ac:dyDescent="0.2"/>
    <row r="2006" ht="26.25" customHeight="1" x14ac:dyDescent="0.2"/>
    <row r="2007" ht="26.25" customHeight="1" x14ac:dyDescent="0.2"/>
    <row r="2008" ht="26.25" customHeight="1" x14ac:dyDescent="0.2"/>
    <row r="2009" ht="26.25" customHeight="1" x14ac:dyDescent="0.2"/>
    <row r="2010" ht="26.25" customHeight="1" x14ac:dyDescent="0.2"/>
    <row r="2011" ht="26.25" customHeight="1" x14ac:dyDescent="0.2"/>
    <row r="2012" ht="26.25" customHeight="1" x14ac:dyDescent="0.2"/>
    <row r="2013" ht="26.25" customHeight="1" x14ac:dyDescent="0.2"/>
    <row r="2014" ht="26.25" customHeight="1" x14ac:dyDescent="0.2"/>
    <row r="2015" ht="26.25" customHeight="1" x14ac:dyDescent="0.2"/>
    <row r="2016" ht="26.25" customHeight="1" x14ac:dyDescent="0.2"/>
    <row r="2017" ht="26.25" customHeight="1" x14ac:dyDescent="0.2"/>
    <row r="2018" ht="26.25" customHeight="1" x14ac:dyDescent="0.2"/>
    <row r="2019" ht="26.25" customHeight="1" x14ac:dyDescent="0.2"/>
    <row r="2020" ht="26.25" customHeight="1" x14ac:dyDescent="0.2"/>
    <row r="2021" ht="26.25" customHeight="1" x14ac:dyDescent="0.2"/>
    <row r="2022" ht="26.25" customHeight="1" x14ac:dyDescent="0.2"/>
    <row r="2023" ht="26.25" customHeight="1" x14ac:dyDescent="0.2"/>
    <row r="2024" ht="26.25" customHeight="1" x14ac:dyDescent="0.2"/>
    <row r="2025" ht="26.25" customHeight="1" x14ac:dyDescent="0.2"/>
    <row r="2026" ht="26.25" customHeight="1" x14ac:dyDescent="0.2"/>
    <row r="2027" ht="26.25" customHeight="1" x14ac:dyDescent="0.2"/>
    <row r="2028" ht="26.25" customHeight="1" x14ac:dyDescent="0.2"/>
    <row r="2029" ht="26.25" customHeight="1" x14ac:dyDescent="0.2"/>
    <row r="2030" ht="26.25" customHeight="1" x14ac:dyDescent="0.2"/>
    <row r="2031" ht="26.25" customHeight="1" x14ac:dyDescent="0.2"/>
    <row r="2032" ht="26.25" customHeight="1" x14ac:dyDescent="0.2"/>
    <row r="2033" ht="26.25" customHeight="1" x14ac:dyDescent="0.2"/>
    <row r="2034" ht="26.25" customHeight="1" x14ac:dyDescent="0.2"/>
    <row r="2035" ht="26.25" customHeight="1" x14ac:dyDescent="0.2"/>
    <row r="2036" ht="26.25" customHeight="1" x14ac:dyDescent="0.2"/>
    <row r="2037" ht="26.25" customHeight="1" x14ac:dyDescent="0.2"/>
    <row r="2038" ht="26.25" customHeight="1" x14ac:dyDescent="0.2"/>
    <row r="2039" ht="26.25" customHeight="1" x14ac:dyDescent="0.2"/>
    <row r="2040" ht="26.25" customHeight="1" x14ac:dyDescent="0.2"/>
    <row r="2041" ht="26.25" customHeight="1" x14ac:dyDescent="0.2"/>
    <row r="2042" ht="26.25" customHeight="1" x14ac:dyDescent="0.2"/>
    <row r="2043" ht="26.25" customHeight="1" x14ac:dyDescent="0.2"/>
    <row r="2044" ht="26.25" customHeight="1" x14ac:dyDescent="0.2"/>
    <row r="2045" ht="26.25" customHeight="1" x14ac:dyDescent="0.2"/>
    <row r="2046" ht="26.25" customHeight="1" x14ac:dyDescent="0.2"/>
    <row r="2047" ht="26.25" customHeight="1" x14ac:dyDescent="0.2"/>
    <row r="2048" ht="26.25" customHeight="1" x14ac:dyDescent="0.2"/>
    <row r="2049" ht="26.25" customHeight="1" x14ac:dyDescent="0.2"/>
    <row r="2050" ht="26.25" customHeight="1" x14ac:dyDescent="0.2"/>
    <row r="2051" ht="26.25" customHeight="1" x14ac:dyDescent="0.2"/>
    <row r="2052" ht="26.25" customHeight="1" x14ac:dyDescent="0.2"/>
    <row r="2053" ht="26.25" customHeight="1" x14ac:dyDescent="0.2"/>
    <row r="2054" ht="26.25" customHeight="1" x14ac:dyDescent="0.2"/>
    <row r="2055" ht="26.25" customHeight="1" x14ac:dyDescent="0.2"/>
    <row r="2056" ht="26.25" customHeight="1" x14ac:dyDescent="0.2"/>
    <row r="2057" ht="26.25" customHeight="1" x14ac:dyDescent="0.2"/>
    <row r="2058" ht="26.25" customHeight="1" x14ac:dyDescent="0.2"/>
    <row r="2059" ht="26.25" customHeight="1" x14ac:dyDescent="0.2"/>
    <row r="2060" ht="26.25" customHeight="1" x14ac:dyDescent="0.2"/>
    <row r="2061" ht="26.25" customHeight="1" x14ac:dyDescent="0.2"/>
    <row r="2062" ht="26.25" customHeight="1" x14ac:dyDescent="0.2"/>
    <row r="2063" ht="26.25" customHeight="1" x14ac:dyDescent="0.2"/>
    <row r="2064" ht="26.25" customHeight="1" x14ac:dyDescent="0.2"/>
    <row r="2065" ht="26.25" customHeight="1" x14ac:dyDescent="0.2"/>
    <row r="2066" ht="26.25" customHeight="1" x14ac:dyDescent="0.2"/>
    <row r="2067" ht="26.25" customHeight="1" x14ac:dyDescent="0.2"/>
    <row r="2068" ht="26.25" customHeight="1" x14ac:dyDescent="0.2"/>
    <row r="2069" ht="26.25" customHeight="1" x14ac:dyDescent="0.2"/>
    <row r="2070" ht="26.25" customHeight="1" x14ac:dyDescent="0.2"/>
    <row r="2071" ht="26.25" customHeight="1" x14ac:dyDescent="0.2"/>
    <row r="2072" ht="26.25" customHeight="1" x14ac:dyDescent="0.2"/>
    <row r="2073" ht="26.25" customHeight="1" x14ac:dyDescent="0.2"/>
    <row r="2074" ht="26.25" customHeight="1" x14ac:dyDescent="0.2"/>
    <row r="2075" ht="26.25" customHeight="1" x14ac:dyDescent="0.2"/>
    <row r="2076" ht="26.25" customHeight="1" x14ac:dyDescent="0.2"/>
    <row r="2077" ht="26.25" customHeight="1" x14ac:dyDescent="0.2"/>
    <row r="2078" ht="26.25" customHeight="1" x14ac:dyDescent="0.2"/>
    <row r="2079" ht="26.25" customHeight="1" x14ac:dyDescent="0.2"/>
    <row r="2080" ht="26.25" customHeight="1" x14ac:dyDescent="0.2"/>
    <row r="2081" ht="26.25" customHeight="1" x14ac:dyDescent="0.2"/>
    <row r="2082" ht="26.25" customHeight="1" x14ac:dyDescent="0.2"/>
    <row r="2083" ht="26.25" customHeight="1" x14ac:dyDescent="0.2"/>
    <row r="2084" ht="26.25" customHeight="1" x14ac:dyDescent="0.2"/>
    <row r="2085" ht="26.25" customHeight="1" x14ac:dyDescent="0.2"/>
    <row r="2086" ht="26.25" customHeight="1" x14ac:dyDescent="0.2"/>
    <row r="2087" ht="26.25" customHeight="1" x14ac:dyDescent="0.2"/>
    <row r="2088" ht="26.25" customHeight="1" x14ac:dyDescent="0.2"/>
    <row r="2089" ht="26.25" customHeight="1" x14ac:dyDescent="0.2"/>
    <row r="2090" ht="26.25" customHeight="1" x14ac:dyDescent="0.2"/>
    <row r="2091" ht="26.25" customHeight="1" x14ac:dyDescent="0.2"/>
    <row r="2092" ht="26.25" customHeight="1" x14ac:dyDescent="0.2"/>
    <row r="2093" ht="26.25" customHeight="1" x14ac:dyDescent="0.2"/>
    <row r="2094" ht="26.25" customHeight="1" x14ac:dyDescent="0.2"/>
    <row r="2095" ht="26.25" customHeight="1" x14ac:dyDescent="0.2"/>
    <row r="2096" ht="26.25" customHeight="1" x14ac:dyDescent="0.2"/>
    <row r="2097" ht="26.25" customHeight="1" x14ac:dyDescent="0.2"/>
    <row r="2098" ht="26.25" customHeight="1" x14ac:dyDescent="0.2"/>
    <row r="2099" ht="26.25" customHeight="1" x14ac:dyDescent="0.2"/>
    <row r="2100" ht="26.25" customHeight="1" x14ac:dyDescent="0.2"/>
    <row r="2101" ht="26.25" customHeight="1" x14ac:dyDescent="0.2"/>
    <row r="2102" ht="26.25" customHeight="1" x14ac:dyDescent="0.2"/>
    <row r="2103" ht="26.25" customHeight="1" x14ac:dyDescent="0.2"/>
    <row r="2104" ht="26.25" customHeight="1" x14ac:dyDescent="0.2"/>
    <row r="2105" ht="26.25" customHeight="1" x14ac:dyDescent="0.2"/>
    <row r="2106" ht="26.25" customHeight="1" x14ac:dyDescent="0.2"/>
    <row r="2107" ht="26.25" customHeight="1" x14ac:dyDescent="0.2"/>
    <row r="2108" ht="26.25" customHeight="1" x14ac:dyDescent="0.2"/>
    <row r="2109" ht="26.25" customHeight="1" x14ac:dyDescent="0.2"/>
    <row r="2110" ht="26.25" customHeight="1" x14ac:dyDescent="0.2"/>
    <row r="2111" ht="26.25" customHeight="1" x14ac:dyDescent="0.2"/>
    <row r="2112" ht="26.25" customHeight="1" x14ac:dyDescent="0.2"/>
    <row r="2113" ht="26.25" customHeight="1" x14ac:dyDescent="0.2"/>
    <row r="2114" ht="26.25" customHeight="1" x14ac:dyDescent="0.2"/>
    <row r="2115" ht="26.25" customHeight="1" x14ac:dyDescent="0.2"/>
    <row r="2116" ht="26.25" customHeight="1" x14ac:dyDescent="0.2"/>
    <row r="2117" ht="26.25" customHeight="1" x14ac:dyDescent="0.2"/>
    <row r="2118" ht="26.25" customHeight="1" x14ac:dyDescent="0.2"/>
    <row r="2119" ht="26.25" customHeight="1" x14ac:dyDescent="0.2"/>
    <row r="2120" ht="26.25" customHeight="1" x14ac:dyDescent="0.2"/>
    <row r="2121" ht="26.25" customHeight="1" x14ac:dyDescent="0.2"/>
    <row r="2122" ht="26.25" customHeight="1" x14ac:dyDescent="0.2"/>
    <row r="2123" ht="26.25" customHeight="1" x14ac:dyDescent="0.2"/>
    <row r="2124" ht="26.25" customHeight="1" x14ac:dyDescent="0.2"/>
    <row r="2125" ht="26.25" customHeight="1" x14ac:dyDescent="0.2"/>
    <row r="2126" ht="26.25" customHeight="1" x14ac:dyDescent="0.2"/>
    <row r="2127" ht="26.25" customHeight="1" x14ac:dyDescent="0.2"/>
    <row r="2128" ht="26.25" customHeight="1" x14ac:dyDescent="0.2"/>
    <row r="2129" ht="26.25" customHeight="1" x14ac:dyDescent="0.2"/>
    <row r="2130" ht="26.25" customHeight="1" x14ac:dyDescent="0.2"/>
    <row r="2131" ht="26.25" customHeight="1" x14ac:dyDescent="0.2"/>
    <row r="2132" ht="26.25" customHeight="1" x14ac:dyDescent="0.2"/>
    <row r="2133" ht="26.25" customHeight="1" x14ac:dyDescent="0.2"/>
    <row r="2134" ht="26.25" customHeight="1" x14ac:dyDescent="0.2"/>
    <row r="2135" ht="26.25" customHeight="1" x14ac:dyDescent="0.2"/>
    <row r="2136" ht="26.25" customHeight="1" x14ac:dyDescent="0.2"/>
    <row r="2137" ht="26.25" customHeight="1" x14ac:dyDescent="0.2"/>
    <row r="2138" ht="26.25" customHeight="1" x14ac:dyDescent="0.2"/>
    <row r="2139" ht="26.25" customHeight="1" x14ac:dyDescent="0.2"/>
    <row r="2140" ht="26.25" customHeight="1" x14ac:dyDescent="0.2"/>
    <row r="2141" ht="26.25" customHeight="1" x14ac:dyDescent="0.2"/>
    <row r="2142" ht="26.25" customHeight="1" x14ac:dyDescent="0.2"/>
    <row r="2143" ht="26.25" customHeight="1" x14ac:dyDescent="0.2"/>
    <row r="2144" ht="26.25" customHeight="1" x14ac:dyDescent="0.2"/>
    <row r="2145" ht="26.25" customHeight="1" x14ac:dyDescent="0.2"/>
    <row r="2146" ht="26.25" customHeight="1" x14ac:dyDescent="0.2"/>
    <row r="2147" ht="26.25" customHeight="1" x14ac:dyDescent="0.2"/>
    <row r="2148" ht="26.25" customHeight="1" x14ac:dyDescent="0.2"/>
    <row r="2149" ht="26.25" customHeight="1" x14ac:dyDescent="0.2"/>
    <row r="2150" ht="26.25" customHeight="1" x14ac:dyDescent="0.2"/>
    <row r="2151" ht="26.25" customHeight="1" x14ac:dyDescent="0.2"/>
    <row r="2152" ht="26.25" customHeight="1" x14ac:dyDescent="0.2"/>
    <row r="2153" ht="26.25" customHeight="1" x14ac:dyDescent="0.2"/>
    <row r="2154" ht="26.25" customHeight="1" x14ac:dyDescent="0.2"/>
    <row r="2155" ht="26.25" customHeight="1" x14ac:dyDescent="0.2"/>
    <row r="2156" ht="26.25" customHeight="1" x14ac:dyDescent="0.2"/>
    <row r="2157" ht="26.25" customHeight="1" x14ac:dyDescent="0.2"/>
    <row r="2158" ht="26.25" customHeight="1" x14ac:dyDescent="0.2"/>
    <row r="2159" ht="26.25" customHeight="1" x14ac:dyDescent="0.2"/>
    <row r="2160" ht="26.25" customHeight="1" x14ac:dyDescent="0.2"/>
    <row r="2161" ht="26.25" customHeight="1" x14ac:dyDescent="0.2"/>
    <row r="2162" ht="26.25" customHeight="1" x14ac:dyDescent="0.2"/>
    <row r="2163" ht="26.25" customHeight="1" x14ac:dyDescent="0.2"/>
    <row r="2164" ht="26.25" customHeight="1" x14ac:dyDescent="0.2"/>
    <row r="2165" ht="26.25" customHeight="1" x14ac:dyDescent="0.2"/>
    <row r="2166" ht="26.25" customHeight="1" x14ac:dyDescent="0.2"/>
    <row r="2167" ht="26.25" customHeight="1" x14ac:dyDescent="0.2"/>
    <row r="2168" ht="26.25" customHeight="1" x14ac:dyDescent="0.2"/>
    <row r="2169" ht="26.25" customHeight="1" x14ac:dyDescent="0.2"/>
    <row r="2170" ht="26.25" customHeight="1" x14ac:dyDescent="0.2"/>
    <row r="2171" ht="26.25" customHeight="1" x14ac:dyDescent="0.2"/>
    <row r="2172" ht="26.25" customHeight="1" x14ac:dyDescent="0.2"/>
    <row r="2173" ht="26.25" customHeight="1" x14ac:dyDescent="0.2"/>
    <row r="2174" ht="26.25" customHeight="1" x14ac:dyDescent="0.2"/>
    <row r="2175" ht="26.25" customHeight="1" x14ac:dyDescent="0.2"/>
    <row r="2176" ht="26.25" customHeight="1" x14ac:dyDescent="0.2"/>
    <row r="2177" ht="26.25" customHeight="1" x14ac:dyDescent="0.2"/>
    <row r="2178" ht="26.25" customHeight="1" x14ac:dyDescent="0.2"/>
    <row r="2179" ht="26.25" customHeight="1" x14ac:dyDescent="0.2"/>
    <row r="2180" ht="26.25" customHeight="1" x14ac:dyDescent="0.2"/>
    <row r="2181" ht="26.25" customHeight="1" x14ac:dyDescent="0.2"/>
    <row r="2182" ht="26.25" customHeight="1" x14ac:dyDescent="0.2"/>
    <row r="2183" ht="26.25" customHeight="1" x14ac:dyDescent="0.2"/>
    <row r="2184" ht="26.25" customHeight="1" x14ac:dyDescent="0.2"/>
    <row r="2185" ht="26.25" customHeight="1" x14ac:dyDescent="0.2"/>
    <row r="2186" ht="26.25" customHeight="1" x14ac:dyDescent="0.2"/>
    <row r="2187" ht="26.25" customHeight="1" x14ac:dyDescent="0.2"/>
    <row r="2188" ht="26.25" customHeight="1" x14ac:dyDescent="0.2"/>
    <row r="2189" ht="26.25" customHeight="1" x14ac:dyDescent="0.2"/>
    <row r="2190" ht="26.25" customHeight="1" x14ac:dyDescent="0.2"/>
    <row r="2191" ht="26.25" customHeight="1" x14ac:dyDescent="0.2"/>
    <row r="2192" ht="26.25" customHeight="1" x14ac:dyDescent="0.2"/>
    <row r="2193" ht="26.25" customHeight="1" x14ac:dyDescent="0.2"/>
    <row r="2194" ht="26.25" customHeight="1" x14ac:dyDescent="0.2"/>
    <row r="2195" ht="26.25" customHeight="1" x14ac:dyDescent="0.2"/>
    <row r="2196" ht="26.25" customHeight="1" x14ac:dyDescent="0.2"/>
    <row r="2197" ht="26.25" customHeight="1" x14ac:dyDescent="0.2"/>
    <row r="2198" ht="26.25" customHeight="1" x14ac:dyDescent="0.2"/>
    <row r="2199" ht="26.25" customHeight="1" x14ac:dyDescent="0.2"/>
    <row r="2200" ht="26.25" customHeight="1" x14ac:dyDescent="0.2"/>
    <row r="2201" ht="26.25" customHeight="1" x14ac:dyDescent="0.2"/>
    <row r="2202" ht="26.25" customHeight="1" x14ac:dyDescent="0.2"/>
    <row r="2203" ht="26.25" customHeight="1" x14ac:dyDescent="0.2"/>
    <row r="2204" ht="26.25" customHeight="1" x14ac:dyDescent="0.2"/>
    <row r="2205" ht="26.25" customHeight="1" x14ac:dyDescent="0.2"/>
    <row r="2206" ht="26.25" customHeight="1" x14ac:dyDescent="0.2"/>
    <row r="2207" ht="26.25" customHeight="1" x14ac:dyDescent="0.2"/>
    <row r="2208" ht="26.25" customHeight="1" x14ac:dyDescent="0.2"/>
    <row r="2209" ht="26.25" customHeight="1" x14ac:dyDescent="0.2"/>
    <row r="2210" ht="26.25" customHeight="1" x14ac:dyDescent="0.2"/>
    <row r="2211" ht="26.25" customHeight="1" x14ac:dyDescent="0.2"/>
    <row r="2212" ht="26.25" customHeight="1" x14ac:dyDescent="0.2"/>
    <row r="2213" ht="26.25" customHeight="1" x14ac:dyDescent="0.2"/>
    <row r="2214" ht="26.25" customHeight="1" x14ac:dyDescent="0.2"/>
    <row r="2215" ht="26.25" customHeight="1" x14ac:dyDescent="0.2"/>
    <row r="2216" ht="26.25" customHeight="1" x14ac:dyDescent="0.2"/>
    <row r="2217" ht="26.25" customHeight="1" x14ac:dyDescent="0.2"/>
    <row r="2218" ht="26.25" customHeight="1" x14ac:dyDescent="0.2"/>
    <row r="2219" ht="26.25" customHeight="1" x14ac:dyDescent="0.2"/>
    <row r="2220" ht="26.25" customHeight="1" x14ac:dyDescent="0.2"/>
    <row r="2221" ht="26.25" customHeight="1" x14ac:dyDescent="0.2"/>
    <row r="2222" ht="26.25" customHeight="1" x14ac:dyDescent="0.2"/>
    <row r="2223" ht="26.25" customHeight="1" x14ac:dyDescent="0.2"/>
    <row r="2224" ht="26.25" customHeight="1" x14ac:dyDescent="0.2"/>
    <row r="2225" ht="26.25" customHeight="1" x14ac:dyDescent="0.2"/>
    <row r="2226" ht="26.25" customHeight="1" x14ac:dyDescent="0.2"/>
    <row r="2227" ht="26.25" customHeight="1" x14ac:dyDescent="0.2"/>
    <row r="2228" ht="26.25" customHeight="1" x14ac:dyDescent="0.2"/>
    <row r="2229" ht="26.25" customHeight="1" x14ac:dyDescent="0.2"/>
    <row r="2230" ht="26.25" customHeight="1" x14ac:dyDescent="0.2"/>
    <row r="2231" ht="26.25" customHeight="1" x14ac:dyDescent="0.2"/>
    <row r="2232" ht="26.25" customHeight="1" x14ac:dyDescent="0.2"/>
    <row r="2233" ht="26.25" customHeight="1" x14ac:dyDescent="0.2"/>
    <row r="2234" ht="26.25" customHeight="1" x14ac:dyDescent="0.2"/>
    <row r="2235" ht="26.25" customHeight="1" x14ac:dyDescent="0.2"/>
    <row r="2236" ht="26.25" customHeight="1" x14ac:dyDescent="0.2"/>
    <row r="2237" ht="26.25" customHeight="1" x14ac:dyDescent="0.2"/>
    <row r="2238" ht="26.25" customHeight="1" x14ac:dyDescent="0.2"/>
    <row r="2239" ht="26.25" customHeight="1" x14ac:dyDescent="0.2"/>
    <row r="2240" ht="26.25" customHeight="1" x14ac:dyDescent="0.2"/>
    <row r="2241" ht="26.25" customHeight="1" x14ac:dyDescent="0.2"/>
    <row r="2242" ht="26.25" customHeight="1" x14ac:dyDescent="0.2"/>
    <row r="2243" ht="26.25" customHeight="1" x14ac:dyDescent="0.2"/>
    <row r="2244" ht="26.25" customHeight="1" x14ac:dyDescent="0.2"/>
    <row r="2245" ht="26.25" customHeight="1" x14ac:dyDescent="0.2"/>
    <row r="2246" ht="26.25" customHeight="1" x14ac:dyDescent="0.2"/>
    <row r="2247" ht="26.25" customHeight="1" x14ac:dyDescent="0.2"/>
    <row r="2248" ht="26.25" customHeight="1" x14ac:dyDescent="0.2"/>
    <row r="2249" ht="26.25" customHeight="1" x14ac:dyDescent="0.2"/>
    <row r="2250" ht="26.25" customHeight="1" x14ac:dyDescent="0.2"/>
    <row r="2251" ht="26.25" customHeight="1" x14ac:dyDescent="0.2"/>
    <row r="2252" ht="26.25" customHeight="1" x14ac:dyDescent="0.2"/>
    <row r="2253" ht="26.25" customHeight="1" x14ac:dyDescent="0.2"/>
    <row r="2254" ht="26.25" customHeight="1" x14ac:dyDescent="0.2"/>
    <row r="2255" ht="26.25" customHeight="1" x14ac:dyDescent="0.2"/>
    <row r="2256" ht="26.25" customHeight="1" x14ac:dyDescent="0.2"/>
    <row r="2257" ht="26.25" customHeight="1" x14ac:dyDescent="0.2"/>
    <row r="2258" ht="26.25" customHeight="1" x14ac:dyDescent="0.2"/>
    <row r="2259" ht="26.25" customHeight="1" x14ac:dyDescent="0.2"/>
    <row r="2260" ht="26.25" customHeight="1" x14ac:dyDescent="0.2"/>
    <row r="2261" ht="26.25" customHeight="1" x14ac:dyDescent="0.2"/>
    <row r="2262" ht="26.25" customHeight="1" x14ac:dyDescent="0.2"/>
    <row r="2263" ht="26.25" customHeight="1" x14ac:dyDescent="0.2"/>
    <row r="2264" ht="26.25" customHeight="1" x14ac:dyDescent="0.2"/>
    <row r="2265" ht="26.25" customHeight="1" x14ac:dyDescent="0.2"/>
    <row r="2266" ht="26.25" customHeight="1" x14ac:dyDescent="0.2"/>
    <row r="2267" ht="26.25" customHeight="1" x14ac:dyDescent="0.2"/>
    <row r="2268" ht="26.25" customHeight="1" x14ac:dyDescent="0.2"/>
    <row r="2269" ht="26.25" customHeight="1" x14ac:dyDescent="0.2"/>
    <row r="2270" ht="26.25" customHeight="1" x14ac:dyDescent="0.2"/>
    <row r="2271" ht="26.25" customHeight="1" x14ac:dyDescent="0.2"/>
    <row r="2272" ht="26.25" customHeight="1" x14ac:dyDescent="0.2"/>
    <row r="2273" ht="26.25" customHeight="1" x14ac:dyDescent="0.2"/>
    <row r="2274" ht="26.25" customHeight="1" x14ac:dyDescent="0.2"/>
    <row r="2275" ht="26.25" customHeight="1" x14ac:dyDescent="0.2"/>
    <row r="2276" ht="26.25" customHeight="1" x14ac:dyDescent="0.2"/>
    <row r="2277" ht="26.25" customHeight="1" x14ac:dyDescent="0.2"/>
    <row r="2278" ht="26.25" customHeight="1" x14ac:dyDescent="0.2"/>
    <row r="2279" ht="26.25" customHeight="1" x14ac:dyDescent="0.2"/>
    <row r="2280" ht="26.25" customHeight="1" x14ac:dyDescent="0.2"/>
    <row r="2281" ht="26.25" customHeight="1" x14ac:dyDescent="0.2"/>
    <row r="2282" ht="26.25" customHeight="1" x14ac:dyDescent="0.2"/>
    <row r="2283" ht="26.25" customHeight="1" x14ac:dyDescent="0.2"/>
    <row r="2284" ht="26.25" customHeight="1" x14ac:dyDescent="0.2"/>
    <row r="2285" ht="26.25" customHeight="1" x14ac:dyDescent="0.2"/>
    <row r="2286" ht="26.25" customHeight="1" x14ac:dyDescent="0.2"/>
    <row r="2287" ht="26.25" customHeight="1" x14ac:dyDescent="0.2"/>
    <row r="2288" ht="26.25" customHeight="1" x14ac:dyDescent="0.2"/>
    <row r="2289" ht="26.25" customHeight="1" x14ac:dyDescent="0.2"/>
    <row r="2290" ht="26.25" customHeight="1" x14ac:dyDescent="0.2"/>
    <row r="2291" ht="26.25" customHeight="1" x14ac:dyDescent="0.2"/>
    <row r="2292" ht="26.25" customHeight="1" x14ac:dyDescent="0.2"/>
    <row r="2293" ht="26.25" customHeight="1" x14ac:dyDescent="0.2"/>
    <row r="2294" ht="26.25" customHeight="1" x14ac:dyDescent="0.2"/>
    <row r="2295" ht="26.25" customHeight="1" x14ac:dyDescent="0.2"/>
    <row r="2296" ht="26.25" customHeight="1" x14ac:dyDescent="0.2"/>
    <row r="2297" ht="26.25" customHeight="1" x14ac:dyDescent="0.2"/>
    <row r="2298" ht="26.25" customHeight="1" x14ac:dyDescent="0.2"/>
    <row r="2299" ht="26.25" customHeight="1" x14ac:dyDescent="0.2"/>
    <row r="2300" ht="26.25" customHeight="1" x14ac:dyDescent="0.2"/>
    <row r="2301" ht="26.25" customHeight="1" x14ac:dyDescent="0.2"/>
    <row r="2302" ht="26.25" customHeight="1" x14ac:dyDescent="0.2"/>
    <row r="2303" ht="26.25" customHeight="1" x14ac:dyDescent="0.2"/>
    <row r="2304" ht="26.25" customHeight="1" x14ac:dyDescent="0.2"/>
    <row r="2305" ht="26.25" customHeight="1" x14ac:dyDescent="0.2"/>
    <row r="2306" ht="26.25" customHeight="1" x14ac:dyDescent="0.2"/>
    <row r="2307" ht="26.25" customHeight="1" x14ac:dyDescent="0.2"/>
    <row r="2308" ht="26.25" customHeight="1" x14ac:dyDescent="0.2"/>
    <row r="2309" ht="26.25" customHeight="1" x14ac:dyDescent="0.2"/>
    <row r="2310" ht="26.25" customHeight="1" x14ac:dyDescent="0.2"/>
    <row r="2311" ht="26.25" customHeight="1" x14ac:dyDescent="0.2"/>
    <row r="2312" ht="26.25" customHeight="1" x14ac:dyDescent="0.2"/>
    <row r="2313" ht="26.25" customHeight="1" x14ac:dyDescent="0.2"/>
    <row r="2314" ht="26.25" customHeight="1" x14ac:dyDescent="0.2"/>
    <row r="2315" ht="26.25" customHeight="1" x14ac:dyDescent="0.2"/>
    <row r="2316" ht="26.25" customHeight="1" x14ac:dyDescent="0.2"/>
    <row r="2317" ht="26.25" customHeight="1" x14ac:dyDescent="0.2"/>
    <row r="2318" ht="26.25" customHeight="1" x14ac:dyDescent="0.2"/>
    <row r="2319" ht="26.25" customHeight="1" x14ac:dyDescent="0.2"/>
    <row r="2320" ht="26.25" customHeight="1" x14ac:dyDescent="0.2"/>
    <row r="2321" ht="26.25" customHeight="1" x14ac:dyDescent="0.2"/>
    <row r="2322" ht="26.25" customHeight="1" x14ac:dyDescent="0.2"/>
    <row r="2323" ht="26.25" customHeight="1" x14ac:dyDescent="0.2"/>
    <row r="2324" ht="26.25" customHeight="1" x14ac:dyDescent="0.2"/>
    <row r="2325" ht="26.25" customHeight="1" x14ac:dyDescent="0.2"/>
    <row r="2326" ht="26.25" customHeight="1" x14ac:dyDescent="0.2"/>
    <row r="2327" ht="26.25" customHeight="1" x14ac:dyDescent="0.2"/>
    <row r="2328" ht="26.25" customHeight="1" x14ac:dyDescent="0.2"/>
    <row r="2329" ht="26.25" customHeight="1" x14ac:dyDescent="0.2"/>
    <row r="2330" ht="26.25" customHeight="1" x14ac:dyDescent="0.2"/>
    <row r="2331" ht="26.25" customHeight="1" x14ac:dyDescent="0.2"/>
    <row r="2332" ht="26.25" customHeight="1" x14ac:dyDescent="0.2"/>
    <row r="2333" ht="26.25" customHeight="1" x14ac:dyDescent="0.2"/>
    <row r="2334" ht="26.25" customHeight="1" x14ac:dyDescent="0.2"/>
    <row r="2335" ht="26.25" customHeight="1" x14ac:dyDescent="0.2"/>
    <row r="2336" ht="26.25" customHeight="1" x14ac:dyDescent="0.2"/>
    <row r="2337" ht="26.25" customHeight="1" x14ac:dyDescent="0.2"/>
    <row r="2338" ht="26.25" customHeight="1" x14ac:dyDescent="0.2"/>
    <row r="2339" ht="26.25" customHeight="1" x14ac:dyDescent="0.2"/>
    <row r="2340" ht="26.25" customHeight="1" x14ac:dyDescent="0.2"/>
    <row r="2341" ht="26.25" customHeight="1" x14ac:dyDescent="0.2"/>
    <row r="2342" ht="26.25" customHeight="1" x14ac:dyDescent="0.2"/>
    <row r="2343" ht="26.25" customHeight="1" x14ac:dyDescent="0.2"/>
    <row r="2344" ht="26.25" customHeight="1" x14ac:dyDescent="0.2"/>
    <row r="2345" ht="26.25" customHeight="1" x14ac:dyDescent="0.2"/>
    <row r="2346" ht="26.25" customHeight="1" x14ac:dyDescent="0.2"/>
    <row r="2347" ht="26.25" customHeight="1" x14ac:dyDescent="0.2"/>
    <row r="2348" ht="26.25" customHeight="1" x14ac:dyDescent="0.2"/>
    <row r="2349" ht="26.25" customHeight="1" x14ac:dyDescent="0.2"/>
    <row r="2350" ht="26.25" customHeight="1" x14ac:dyDescent="0.2"/>
    <row r="2351" ht="26.25" customHeight="1" x14ac:dyDescent="0.2"/>
    <row r="2352" ht="26.25" customHeight="1" x14ac:dyDescent="0.2"/>
    <row r="2353" ht="26.25" customHeight="1" x14ac:dyDescent="0.2"/>
    <row r="2354" ht="26.25" customHeight="1" x14ac:dyDescent="0.2"/>
    <row r="2355" ht="26.25" customHeight="1" x14ac:dyDescent="0.2"/>
    <row r="2356" ht="26.25" customHeight="1" x14ac:dyDescent="0.2"/>
    <row r="2357" ht="26.25" customHeight="1" x14ac:dyDescent="0.2"/>
    <row r="2358" ht="26.25" customHeight="1" x14ac:dyDescent="0.2"/>
    <row r="2359" ht="26.25" customHeight="1" x14ac:dyDescent="0.2"/>
    <row r="2360" ht="26.25" customHeight="1" x14ac:dyDescent="0.2"/>
    <row r="2361" ht="26.25" customHeight="1" x14ac:dyDescent="0.2"/>
    <row r="2362" ht="26.25" customHeight="1" x14ac:dyDescent="0.2"/>
    <row r="2363" ht="26.25" customHeight="1" x14ac:dyDescent="0.2"/>
    <row r="2364" ht="26.25" customHeight="1" x14ac:dyDescent="0.2"/>
    <row r="2365" ht="26.25" customHeight="1" x14ac:dyDescent="0.2"/>
    <row r="2366" ht="26.25" customHeight="1" x14ac:dyDescent="0.2"/>
    <row r="2367" ht="26.25" customHeight="1" x14ac:dyDescent="0.2"/>
    <row r="2368" ht="26.25" customHeight="1" x14ac:dyDescent="0.2"/>
    <row r="2369" ht="26.25" customHeight="1" x14ac:dyDescent="0.2"/>
    <row r="2370" ht="26.25" customHeight="1" x14ac:dyDescent="0.2"/>
    <row r="2371" ht="26.25" customHeight="1" x14ac:dyDescent="0.2"/>
    <row r="2372" ht="26.25" customHeight="1" x14ac:dyDescent="0.2"/>
    <row r="2373" ht="26.25" customHeight="1" x14ac:dyDescent="0.2"/>
    <row r="2374" ht="26.25" customHeight="1" x14ac:dyDescent="0.2"/>
    <row r="2375" ht="26.25" customHeight="1" x14ac:dyDescent="0.2"/>
    <row r="2376" ht="26.25" customHeight="1" x14ac:dyDescent="0.2"/>
    <row r="2377" ht="26.25" customHeight="1" x14ac:dyDescent="0.2"/>
    <row r="2378" ht="26.25" customHeight="1" x14ac:dyDescent="0.2"/>
    <row r="2379" ht="26.25" customHeight="1" x14ac:dyDescent="0.2"/>
    <row r="2380" ht="26.25" customHeight="1" x14ac:dyDescent="0.2"/>
    <row r="2381" ht="26.25" customHeight="1" x14ac:dyDescent="0.2"/>
    <row r="2382" ht="26.25" customHeight="1" x14ac:dyDescent="0.2"/>
    <row r="2383" ht="26.25" customHeight="1" x14ac:dyDescent="0.2"/>
    <row r="2384" ht="26.25" customHeight="1" x14ac:dyDescent="0.2"/>
    <row r="2385" ht="26.25" customHeight="1" x14ac:dyDescent="0.2"/>
    <row r="2386" ht="26.25" customHeight="1" x14ac:dyDescent="0.2"/>
    <row r="2387" ht="26.25" customHeight="1" x14ac:dyDescent="0.2"/>
    <row r="2388" ht="26.25" customHeight="1" x14ac:dyDescent="0.2"/>
    <row r="2389" ht="26.25" customHeight="1" x14ac:dyDescent="0.2"/>
    <row r="2390" ht="26.25" customHeight="1" x14ac:dyDescent="0.2"/>
    <row r="2391" ht="26.25" customHeight="1" x14ac:dyDescent="0.2"/>
    <row r="2392" ht="26.25" customHeight="1" x14ac:dyDescent="0.2"/>
    <row r="2393" ht="26.25" customHeight="1" x14ac:dyDescent="0.2"/>
    <row r="2394" ht="26.25" customHeight="1" x14ac:dyDescent="0.2"/>
    <row r="2395" ht="26.25" customHeight="1" x14ac:dyDescent="0.2"/>
    <row r="2396" ht="26.25" customHeight="1" x14ac:dyDescent="0.2"/>
    <row r="2397" ht="26.25" customHeight="1" x14ac:dyDescent="0.2"/>
    <row r="2398" ht="26.25" customHeight="1" x14ac:dyDescent="0.2"/>
    <row r="2399" ht="26.25" customHeight="1" x14ac:dyDescent="0.2"/>
    <row r="2400" ht="26.25" customHeight="1" x14ac:dyDescent="0.2"/>
    <row r="2401" ht="26.25" customHeight="1" x14ac:dyDescent="0.2"/>
    <row r="2402" ht="26.25" customHeight="1" x14ac:dyDescent="0.2"/>
    <row r="2403" ht="26.25" customHeight="1" x14ac:dyDescent="0.2"/>
    <row r="2404" ht="26.25" customHeight="1" x14ac:dyDescent="0.2"/>
    <row r="2405" ht="26.25" customHeight="1" x14ac:dyDescent="0.2"/>
    <row r="2406" ht="26.25" customHeight="1" x14ac:dyDescent="0.2"/>
    <row r="2407" ht="26.25" customHeight="1" x14ac:dyDescent="0.2"/>
    <row r="2408" ht="26.25" customHeight="1" x14ac:dyDescent="0.2"/>
    <row r="2409" ht="26.25" customHeight="1" x14ac:dyDescent="0.2"/>
    <row r="2410" ht="26.25" customHeight="1" x14ac:dyDescent="0.2"/>
    <row r="2411" ht="26.25" customHeight="1" x14ac:dyDescent="0.2"/>
    <row r="2412" ht="26.25" customHeight="1" x14ac:dyDescent="0.2"/>
    <row r="2413" ht="26.25" customHeight="1" x14ac:dyDescent="0.2"/>
    <row r="2414" ht="26.25" customHeight="1" x14ac:dyDescent="0.2"/>
    <row r="2415" ht="26.25" customHeight="1" x14ac:dyDescent="0.2"/>
    <row r="2416" ht="26.25" customHeight="1" x14ac:dyDescent="0.2"/>
    <row r="2417" ht="26.25" customHeight="1" x14ac:dyDescent="0.2"/>
    <row r="2418" ht="26.25" customHeight="1" x14ac:dyDescent="0.2"/>
    <row r="2419" ht="26.25" customHeight="1" x14ac:dyDescent="0.2"/>
    <row r="2420" ht="26.25" customHeight="1" x14ac:dyDescent="0.2"/>
    <row r="2421" ht="26.25" customHeight="1" x14ac:dyDescent="0.2"/>
    <row r="2422" ht="26.25" customHeight="1" x14ac:dyDescent="0.2"/>
    <row r="2423" ht="26.25" customHeight="1" x14ac:dyDescent="0.2"/>
    <row r="2424" ht="26.25" customHeight="1" x14ac:dyDescent="0.2"/>
    <row r="2425" ht="26.25" customHeight="1" x14ac:dyDescent="0.2"/>
    <row r="2426" ht="26.25" customHeight="1" x14ac:dyDescent="0.2"/>
    <row r="2427" ht="26.25" customHeight="1" x14ac:dyDescent="0.2"/>
    <row r="2428" ht="26.25" customHeight="1" x14ac:dyDescent="0.2"/>
    <row r="2429" ht="26.25" customHeight="1" x14ac:dyDescent="0.2"/>
    <row r="2430" ht="26.25" customHeight="1" x14ac:dyDescent="0.2"/>
    <row r="2431" ht="26.25" customHeight="1" x14ac:dyDescent="0.2"/>
    <row r="2432" ht="26.25" customHeight="1" x14ac:dyDescent="0.2"/>
    <row r="2433" ht="26.25" customHeight="1" x14ac:dyDescent="0.2"/>
    <row r="2434" ht="26.25" customHeight="1" x14ac:dyDescent="0.2"/>
    <row r="2435" ht="26.25" customHeight="1" x14ac:dyDescent="0.2"/>
    <row r="2436" ht="26.25" customHeight="1" x14ac:dyDescent="0.2"/>
    <row r="2437" ht="26.25" customHeight="1" x14ac:dyDescent="0.2"/>
    <row r="2438" ht="26.25" customHeight="1" x14ac:dyDescent="0.2"/>
    <row r="2439" ht="26.25" customHeight="1" x14ac:dyDescent="0.2"/>
    <row r="2440" ht="26.25" customHeight="1" x14ac:dyDescent="0.2"/>
    <row r="2441" ht="26.25" customHeight="1" x14ac:dyDescent="0.2"/>
    <row r="2442" ht="26.25" customHeight="1" x14ac:dyDescent="0.2"/>
    <row r="2443" ht="26.25" customHeight="1" x14ac:dyDescent="0.2"/>
    <row r="2444" ht="26.25" customHeight="1" x14ac:dyDescent="0.2"/>
    <row r="2445" ht="26.25" customHeight="1" x14ac:dyDescent="0.2"/>
    <row r="2446" ht="26.25" customHeight="1" x14ac:dyDescent="0.2"/>
    <row r="2447" ht="26.25" customHeight="1" x14ac:dyDescent="0.2"/>
    <row r="2448" ht="26.25" customHeight="1" x14ac:dyDescent="0.2"/>
    <row r="2449" ht="26.25" customHeight="1" x14ac:dyDescent="0.2"/>
    <row r="2450" ht="26.25" customHeight="1" x14ac:dyDescent="0.2"/>
    <row r="2451" ht="26.25" customHeight="1" x14ac:dyDescent="0.2"/>
    <row r="2452" ht="26.25" customHeight="1" x14ac:dyDescent="0.2"/>
    <row r="2453" ht="26.25" customHeight="1" x14ac:dyDescent="0.2"/>
    <row r="2454" ht="26.25" customHeight="1" x14ac:dyDescent="0.2"/>
    <row r="2455" ht="26.25" customHeight="1" x14ac:dyDescent="0.2"/>
    <row r="2456" ht="26.25" customHeight="1" x14ac:dyDescent="0.2"/>
    <row r="2457" ht="26.25" customHeight="1" x14ac:dyDescent="0.2"/>
    <row r="2458" ht="26.25" customHeight="1" x14ac:dyDescent="0.2"/>
    <row r="2459" ht="26.25" customHeight="1" x14ac:dyDescent="0.2"/>
    <row r="2460" ht="26.25" customHeight="1" x14ac:dyDescent="0.2"/>
    <row r="2461" ht="26.25" customHeight="1" x14ac:dyDescent="0.2"/>
    <row r="2462" ht="26.25" customHeight="1" x14ac:dyDescent="0.2"/>
    <row r="2463" ht="26.25" customHeight="1" x14ac:dyDescent="0.2"/>
    <row r="2464" ht="26.25" customHeight="1" x14ac:dyDescent="0.2"/>
    <row r="2465" ht="26.25" customHeight="1" x14ac:dyDescent="0.2"/>
    <row r="2466" ht="26.25" customHeight="1" x14ac:dyDescent="0.2"/>
    <row r="2467" ht="26.25" customHeight="1" x14ac:dyDescent="0.2"/>
    <row r="2468" ht="26.25" customHeight="1" x14ac:dyDescent="0.2"/>
    <row r="2469" ht="26.25" customHeight="1" x14ac:dyDescent="0.2"/>
    <row r="2470" ht="26.25" customHeight="1" x14ac:dyDescent="0.2"/>
    <row r="2471" ht="26.25" customHeight="1" x14ac:dyDescent="0.2"/>
    <row r="2472" ht="26.25" customHeight="1" x14ac:dyDescent="0.2"/>
    <row r="2473" ht="26.25" customHeight="1" x14ac:dyDescent="0.2"/>
    <row r="2474" ht="26.25" customHeight="1" x14ac:dyDescent="0.2"/>
    <row r="2475" ht="26.25" customHeight="1" x14ac:dyDescent="0.2"/>
    <row r="2476" ht="26.25" customHeight="1" x14ac:dyDescent="0.2"/>
    <row r="2477" ht="26.25" customHeight="1" x14ac:dyDescent="0.2"/>
    <row r="2478" ht="26.25" customHeight="1" x14ac:dyDescent="0.2"/>
    <row r="2479" ht="26.25" customHeight="1" x14ac:dyDescent="0.2"/>
    <row r="2480" ht="26.25" customHeight="1" x14ac:dyDescent="0.2"/>
    <row r="2481" ht="26.25" customHeight="1" x14ac:dyDescent="0.2"/>
    <row r="2482" ht="26.25" customHeight="1" x14ac:dyDescent="0.2"/>
    <row r="2483" ht="26.25" customHeight="1" x14ac:dyDescent="0.2"/>
    <row r="2484" ht="26.25" customHeight="1" x14ac:dyDescent="0.2"/>
    <row r="2485" ht="26.25" customHeight="1" x14ac:dyDescent="0.2"/>
    <row r="2486" ht="26.25" customHeight="1" x14ac:dyDescent="0.2"/>
    <row r="2487" ht="26.25" customHeight="1" x14ac:dyDescent="0.2"/>
    <row r="2488" ht="26.25" customHeight="1" x14ac:dyDescent="0.2"/>
    <row r="2489" ht="26.25" customHeight="1" x14ac:dyDescent="0.2"/>
    <row r="2490" ht="26.25" customHeight="1" x14ac:dyDescent="0.2"/>
    <row r="2491" ht="26.25" customHeight="1" x14ac:dyDescent="0.2"/>
    <row r="2492" ht="26.25" customHeight="1" x14ac:dyDescent="0.2"/>
    <row r="2493" ht="26.25" customHeight="1" x14ac:dyDescent="0.2"/>
    <row r="2494" ht="26.25" customHeight="1" x14ac:dyDescent="0.2"/>
    <row r="2495" ht="26.25" customHeight="1" x14ac:dyDescent="0.2"/>
    <row r="2496" ht="26.25" customHeight="1" x14ac:dyDescent="0.2"/>
    <row r="2497" ht="26.25" customHeight="1" x14ac:dyDescent="0.2"/>
    <row r="2498" ht="26.25" customHeight="1" x14ac:dyDescent="0.2"/>
    <row r="2499" ht="26.25" customHeight="1" x14ac:dyDescent="0.2"/>
    <row r="2500" ht="26.25" customHeight="1" x14ac:dyDescent="0.2"/>
    <row r="2501" ht="26.25" customHeight="1" x14ac:dyDescent="0.2"/>
    <row r="2502" ht="26.25" customHeight="1" x14ac:dyDescent="0.2"/>
    <row r="2503" ht="26.25" customHeight="1" x14ac:dyDescent="0.2"/>
    <row r="2504" ht="26.25" customHeight="1" x14ac:dyDescent="0.2"/>
    <row r="2505" ht="26.25" customHeight="1" x14ac:dyDescent="0.2"/>
    <row r="2506" ht="26.25" customHeight="1" x14ac:dyDescent="0.2"/>
    <row r="2507" ht="26.25" customHeight="1" x14ac:dyDescent="0.2"/>
    <row r="2508" ht="26.25" customHeight="1" x14ac:dyDescent="0.2"/>
    <row r="2509" ht="26.25" customHeight="1" x14ac:dyDescent="0.2"/>
    <row r="2510" ht="26.25" customHeight="1" x14ac:dyDescent="0.2"/>
    <row r="2511" ht="26.25" customHeight="1" x14ac:dyDescent="0.2"/>
    <row r="2512" ht="26.25" customHeight="1" x14ac:dyDescent="0.2"/>
    <row r="2513" ht="26.25" customHeight="1" x14ac:dyDescent="0.2"/>
    <row r="2514" ht="26.25" customHeight="1" x14ac:dyDescent="0.2"/>
    <row r="2515" ht="26.25" customHeight="1" x14ac:dyDescent="0.2"/>
    <row r="2516" ht="26.25" customHeight="1" x14ac:dyDescent="0.2"/>
    <row r="2517" ht="26.25" customHeight="1" x14ac:dyDescent="0.2"/>
    <row r="2518" ht="26.25" customHeight="1" x14ac:dyDescent="0.2"/>
    <row r="2519" ht="26.25" customHeight="1" x14ac:dyDescent="0.2"/>
    <row r="2520" ht="26.25" customHeight="1" x14ac:dyDescent="0.2"/>
    <row r="2521" ht="26.25" customHeight="1" x14ac:dyDescent="0.2"/>
    <row r="2522" ht="26.25" customHeight="1" x14ac:dyDescent="0.2"/>
    <row r="2523" ht="26.25" customHeight="1" x14ac:dyDescent="0.2"/>
    <row r="2524" ht="26.25" customHeight="1" x14ac:dyDescent="0.2"/>
    <row r="2525" ht="26.25" customHeight="1" x14ac:dyDescent="0.2"/>
    <row r="2526" ht="26.25" customHeight="1" x14ac:dyDescent="0.2"/>
    <row r="2527" ht="26.25" customHeight="1" x14ac:dyDescent="0.2"/>
    <row r="2528" ht="26.25" customHeight="1" x14ac:dyDescent="0.2"/>
    <row r="2529" ht="26.25" customHeight="1" x14ac:dyDescent="0.2"/>
    <row r="2530" ht="26.25" customHeight="1" x14ac:dyDescent="0.2"/>
    <row r="2531" ht="26.25" customHeight="1" x14ac:dyDescent="0.2"/>
    <row r="2532" ht="26.25" customHeight="1" x14ac:dyDescent="0.2"/>
    <row r="2533" ht="26.25" customHeight="1" x14ac:dyDescent="0.2"/>
    <row r="2534" ht="26.25" customHeight="1" x14ac:dyDescent="0.2"/>
    <row r="2535" ht="26.25" customHeight="1" x14ac:dyDescent="0.2"/>
    <row r="2536" ht="26.25" customHeight="1" x14ac:dyDescent="0.2"/>
    <row r="2537" ht="26.25" customHeight="1" x14ac:dyDescent="0.2"/>
    <row r="2538" ht="26.25" customHeight="1" x14ac:dyDescent="0.2"/>
    <row r="2539" ht="26.25" customHeight="1" x14ac:dyDescent="0.2"/>
    <row r="2540" ht="26.25" customHeight="1" x14ac:dyDescent="0.2"/>
    <row r="2541" ht="26.25" customHeight="1" x14ac:dyDescent="0.2"/>
    <row r="2542" ht="26.25" customHeight="1" x14ac:dyDescent="0.2"/>
    <row r="2543" ht="26.25" customHeight="1" x14ac:dyDescent="0.2"/>
    <row r="2544" ht="26.25" customHeight="1" x14ac:dyDescent="0.2"/>
    <row r="2545" ht="26.25" customHeight="1" x14ac:dyDescent="0.2"/>
    <row r="2546" ht="26.25" customHeight="1" x14ac:dyDescent="0.2"/>
    <row r="2547" ht="26.25" customHeight="1" x14ac:dyDescent="0.2"/>
    <row r="2548" ht="26.25" customHeight="1" x14ac:dyDescent="0.2"/>
    <row r="2549" ht="26.25" customHeight="1" x14ac:dyDescent="0.2"/>
    <row r="2550" ht="26.25" customHeight="1" x14ac:dyDescent="0.2"/>
    <row r="2551" ht="26.25" customHeight="1" x14ac:dyDescent="0.2"/>
    <row r="2552" ht="26.25" customHeight="1" x14ac:dyDescent="0.2"/>
    <row r="2553" ht="26.25" customHeight="1" x14ac:dyDescent="0.2"/>
    <row r="2554" ht="26.25" customHeight="1" x14ac:dyDescent="0.2"/>
    <row r="2555" ht="26.25" customHeight="1" x14ac:dyDescent="0.2"/>
    <row r="2556" ht="26.25" customHeight="1" x14ac:dyDescent="0.2"/>
    <row r="2557" ht="26.25" customHeight="1" x14ac:dyDescent="0.2"/>
    <row r="2558" ht="26.25" customHeight="1" x14ac:dyDescent="0.2"/>
    <row r="2559" ht="26.25" customHeight="1" x14ac:dyDescent="0.2"/>
    <row r="2560" ht="26.25" customHeight="1" x14ac:dyDescent="0.2"/>
    <row r="2561" ht="26.25" customHeight="1" x14ac:dyDescent="0.2"/>
    <row r="2562" ht="26.25" customHeight="1" x14ac:dyDescent="0.2"/>
    <row r="2563" ht="26.25" customHeight="1" x14ac:dyDescent="0.2"/>
    <row r="2564" ht="26.25" customHeight="1" x14ac:dyDescent="0.2"/>
    <row r="2565" ht="26.25" customHeight="1" x14ac:dyDescent="0.2"/>
    <row r="2566" ht="26.25" customHeight="1" x14ac:dyDescent="0.2"/>
    <row r="2567" ht="26.25" customHeight="1" x14ac:dyDescent="0.2"/>
    <row r="2568" ht="26.25" customHeight="1" x14ac:dyDescent="0.2"/>
    <row r="2569" ht="26.25" customHeight="1" x14ac:dyDescent="0.2"/>
    <row r="2570" ht="26.25" customHeight="1" x14ac:dyDescent="0.2"/>
    <row r="2571" ht="26.25" customHeight="1" x14ac:dyDescent="0.2"/>
    <row r="2572" ht="26.25" customHeight="1" x14ac:dyDescent="0.2"/>
    <row r="2573" ht="26.25" customHeight="1" x14ac:dyDescent="0.2"/>
    <row r="2574" ht="26.25" customHeight="1" x14ac:dyDescent="0.2"/>
    <row r="2575" ht="26.25" customHeight="1" x14ac:dyDescent="0.2"/>
    <row r="2576" ht="26.25" customHeight="1" x14ac:dyDescent="0.2"/>
    <row r="2577" ht="26.25" customHeight="1" x14ac:dyDescent="0.2"/>
    <row r="2578" ht="26.25" customHeight="1" x14ac:dyDescent="0.2"/>
    <row r="2579" ht="26.25" customHeight="1" x14ac:dyDescent="0.2"/>
    <row r="2580" ht="26.25" customHeight="1" x14ac:dyDescent="0.2"/>
    <row r="2581" ht="26.25" customHeight="1" x14ac:dyDescent="0.2"/>
    <row r="2582" ht="26.25" customHeight="1" x14ac:dyDescent="0.2"/>
    <row r="2583" ht="26.25" customHeight="1" x14ac:dyDescent="0.2"/>
    <row r="2584" ht="26.25" customHeight="1" x14ac:dyDescent="0.2"/>
    <row r="2585" ht="26.25" customHeight="1" x14ac:dyDescent="0.2"/>
    <row r="2586" ht="26.25" customHeight="1" x14ac:dyDescent="0.2"/>
    <row r="2587" ht="26.25" customHeight="1" x14ac:dyDescent="0.2"/>
    <row r="2588" ht="26.25" customHeight="1" x14ac:dyDescent="0.2"/>
    <row r="2589" ht="26.25" customHeight="1" x14ac:dyDescent="0.2"/>
    <row r="2590" ht="26.25" customHeight="1" x14ac:dyDescent="0.2"/>
    <row r="2591" ht="26.25" customHeight="1" x14ac:dyDescent="0.2"/>
    <row r="2592" ht="26.25" customHeight="1" x14ac:dyDescent="0.2"/>
    <row r="2593" ht="26.25" customHeight="1" x14ac:dyDescent="0.2"/>
    <row r="2594" ht="26.25" customHeight="1" x14ac:dyDescent="0.2"/>
    <row r="2595" ht="26.25" customHeight="1" x14ac:dyDescent="0.2"/>
    <row r="2596" ht="26.25" customHeight="1" x14ac:dyDescent="0.2"/>
    <row r="2597" ht="26.25" customHeight="1" x14ac:dyDescent="0.2"/>
    <row r="2598" ht="26.25" customHeight="1" x14ac:dyDescent="0.2"/>
    <row r="2599" ht="26.25" customHeight="1" x14ac:dyDescent="0.2"/>
    <row r="2600" ht="26.25" customHeight="1" x14ac:dyDescent="0.2"/>
    <row r="2601" ht="26.25" customHeight="1" x14ac:dyDescent="0.2"/>
    <row r="2602" ht="26.25" customHeight="1" x14ac:dyDescent="0.2"/>
    <row r="2603" ht="26.25" customHeight="1" x14ac:dyDescent="0.2"/>
    <row r="2604" ht="26.25" customHeight="1" x14ac:dyDescent="0.2"/>
    <row r="2605" ht="26.25" customHeight="1" x14ac:dyDescent="0.2"/>
    <row r="2606" ht="26.25" customHeight="1" x14ac:dyDescent="0.2"/>
    <row r="2607" ht="26.25" customHeight="1" x14ac:dyDescent="0.2"/>
    <row r="2608" ht="26.25" customHeight="1" x14ac:dyDescent="0.2"/>
    <row r="2609" ht="26.25" customHeight="1" x14ac:dyDescent="0.2"/>
    <row r="2610" ht="26.25" customHeight="1" x14ac:dyDescent="0.2"/>
    <row r="2611" ht="26.25" customHeight="1" x14ac:dyDescent="0.2"/>
    <row r="2612" ht="26.25" customHeight="1" x14ac:dyDescent="0.2"/>
    <row r="2613" ht="26.25" customHeight="1" x14ac:dyDescent="0.2"/>
    <row r="2614" ht="26.25" customHeight="1" x14ac:dyDescent="0.2"/>
    <row r="2615" ht="26.25" customHeight="1" x14ac:dyDescent="0.2"/>
    <row r="2616" ht="26.25" customHeight="1" x14ac:dyDescent="0.2"/>
    <row r="2617" ht="26.25" customHeight="1" x14ac:dyDescent="0.2"/>
    <row r="2618" ht="26.25" customHeight="1" x14ac:dyDescent="0.2"/>
    <row r="2619" ht="26.25" customHeight="1" x14ac:dyDescent="0.2"/>
    <row r="2620" ht="26.25" customHeight="1" x14ac:dyDescent="0.2"/>
    <row r="2621" ht="26.25" customHeight="1" x14ac:dyDescent="0.2"/>
    <row r="2622" ht="26.25" customHeight="1" x14ac:dyDescent="0.2"/>
    <row r="2623" ht="26.25" customHeight="1" x14ac:dyDescent="0.2"/>
    <row r="2624" ht="26.25" customHeight="1" x14ac:dyDescent="0.2"/>
    <row r="2625" ht="26.25" customHeight="1" x14ac:dyDescent="0.2"/>
    <row r="2626" ht="26.25" customHeight="1" x14ac:dyDescent="0.2"/>
    <row r="2627" ht="26.25" customHeight="1" x14ac:dyDescent="0.2"/>
    <row r="2628" ht="26.25" customHeight="1" x14ac:dyDescent="0.2"/>
    <row r="2629" ht="26.25" customHeight="1" x14ac:dyDescent="0.2"/>
    <row r="2630" ht="26.25" customHeight="1" x14ac:dyDescent="0.2"/>
    <row r="2631" ht="26.25" customHeight="1" x14ac:dyDescent="0.2"/>
    <row r="2632" ht="26.25" customHeight="1" x14ac:dyDescent="0.2"/>
    <row r="2633" ht="26.25" customHeight="1" x14ac:dyDescent="0.2"/>
    <row r="2634" ht="26.25" customHeight="1" x14ac:dyDescent="0.2"/>
    <row r="2635" ht="26.25" customHeight="1" x14ac:dyDescent="0.2"/>
    <row r="2636" ht="26.25" customHeight="1" x14ac:dyDescent="0.2"/>
    <row r="2637" ht="26.25" customHeight="1" x14ac:dyDescent="0.2"/>
    <row r="2638" ht="26.25" customHeight="1" x14ac:dyDescent="0.2"/>
    <row r="2639" ht="26.25" customHeight="1" x14ac:dyDescent="0.2"/>
    <row r="2640" ht="26.25" customHeight="1" x14ac:dyDescent="0.2"/>
    <row r="2641" ht="26.25" customHeight="1" x14ac:dyDescent="0.2"/>
    <row r="2642" ht="26.25" customHeight="1" x14ac:dyDescent="0.2"/>
    <row r="2643" ht="26.25" customHeight="1" x14ac:dyDescent="0.2"/>
    <row r="2644" ht="26.25" customHeight="1" x14ac:dyDescent="0.2"/>
    <row r="2645" ht="26.25" customHeight="1" x14ac:dyDescent="0.2"/>
    <row r="2646" ht="26.25" customHeight="1" x14ac:dyDescent="0.2"/>
    <row r="2647" ht="26.25" customHeight="1" x14ac:dyDescent="0.2"/>
    <row r="2648" ht="26.25" customHeight="1" x14ac:dyDescent="0.2"/>
    <row r="2649" ht="26.25" customHeight="1" x14ac:dyDescent="0.2"/>
    <row r="2650" ht="26.25" customHeight="1" x14ac:dyDescent="0.2"/>
    <row r="2651" ht="26.25" customHeight="1" x14ac:dyDescent="0.2"/>
    <row r="2652" ht="26.25" customHeight="1" x14ac:dyDescent="0.2"/>
    <row r="2653" ht="26.25" customHeight="1" x14ac:dyDescent="0.2"/>
    <row r="2654" ht="26.25" customHeight="1" x14ac:dyDescent="0.2"/>
    <row r="2655" ht="26.25" customHeight="1" x14ac:dyDescent="0.2"/>
    <row r="2656" ht="26.25" customHeight="1" x14ac:dyDescent="0.2"/>
    <row r="2657" ht="26.25" customHeight="1" x14ac:dyDescent="0.2"/>
    <row r="2658" ht="26.25" customHeight="1" x14ac:dyDescent="0.2"/>
    <row r="2659" ht="26.25" customHeight="1" x14ac:dyDescent="0.2"/>
    <row r="2660" ht="26.25" customHeight="1" x14ac:dyDescent="0.2"/>
    <row r="2661" ht="26.25" customHeight="1" x14ac:dyDescent="0.2"/>
    <row r="2662" ht="26.25" customHeight="1" x14ac:dyDescent="0.2"/>
    <row r="2663" ht="26.25" customHeight="1" x14ac:dyDescent="0.2"/>
    <row r="2664" ht="26.25" customHeight="1" x14ac:dyDescent="0.2"/>
    <row r="2665" ht="26.25" customHeight="1" x14ac:dyDescent="0.2"/>
    <row r="2666" ht="26.25" customHeight="1" x14ac:dyDescent="0.2"/>
    <row r="2667" ht="26.25" customHeight="1" x14ac:dyDescent="0.2"/>
    <row r="2668" ht="26.25" customHeight="1" x14ac:dyDescent="0.2"/>
    <row r="2669" ht="26.25" customHeight="1" x14ac:dyDescent="0.2"/>
    <row r="2670" ht="26.25" customHeight="1" x14ac:dyDescent="0.2"/>
    <row r="2671" ht="26.25" customHeight="1" x14ac:dyDescent="0.2"/>
    <row r="2672" ht="26.25" customHeight="1" x14ac:dyDescent="0.2"/>
    <row r="2673" ht="26.25" customHeight="1" x14ac:dyDescent="0.2"/>
    <row r="2674" ht="26.25" customHeight="1" x14ac:dyDescent="0.2"/>
    <row r="2675" ht="26.25" customHeight="1" x14ac:dyDescent="0.2"/>
    <row r="2676" ht="26.25" customHeight="1" x14ac:dyDescent="0.2"/>
    <row r="2677" ht="26.25" customHeight="1" x14ac:dyDescent="0.2"/>
    <row r="2678" ht="26.25" customHeight="1" x14ac:dyDescent="0.2"/>
    <row r="2679" ht="26.25" customHeight="1" x14ac:dyDescent="0.2"/>
    <row r="2680" ht="26.25" customHeight="1" x14ac:dyDescent="0.2"/>
    <row r="2681" ht="26.25" customHeight="1" x14ac:dyDescent="0.2"/>
    <row r="2682" ht="26.25" customHeight="1" x14ac:dyDescent="0.2"/>
    <row r="2683" ht="26.25" customHeight="1" x14ac:dyDescent="0.2"/>
    <row r="2684" ht="26.25" customHeight="1" x14ac:dyDescent="0.2"/>
    <row r="2685" ht="26.25" customHeight="1" x14ac:dyDescent="0.2"/>
    <row r="2686" ht="26.25" customHeight="1" x14ac:dyDescent="0.2"/>
    <row r="2687" ht="26.25" customHeight="1" x14ac:dyDescent="0.2"/>
    <row r="2688" ht="26.25" customHeight="1" x14ac:dyDescent="0.2"/>
    <row r="2689" ht="26.25" customHeight="1" x14ac:dyDescent="0.2"/>
    <row r="2690" ht="26.25" customHeight="1" x14ac:dyDescent="0.2"/>
    <row r="2691" ht="26.25" customHeight="1" x14ac:dyDescent="0.2"/>
    <row r="2692" ht="26.25" customHeight="1" x14ac:dyDescent="0.2"/>
    <row r="2693" ht="26.25" customHeight="1" x14ac:dyDescent="0.2"/>
    <row r="2694" ht="26.25" customHeight="1" x14ac:dyDescent="0.2"/>
    <row r="2695" ht="26.25" customHeight="1" x14ac:dyDescent="0.2"/>
    <row r="2696" ht="26.25" customHeight="1" x14ac:dyDescent="0.2"/>
    <row r="2697" ht="26.25" customHeight="1" x14ac:dyDescent="0.2"/>
    <row r="2698" ht="26.25" customHeight="1" x14ac:dyDescent="0.2"/>
    <row r="2699" ht="26.25" customHeight="1" x14ac:dyDescent="0.2"/>
    <row r="2700" ht="26.25" customHeight="1" x14ac:dyDescent="0.2"/>
    <row r="2701" ht="26.25" customHeight="1" x14ac:dyDescent="0.2"/>
    <row r="2702" ht="26.25" customHeight="1" x14ac:dyDescent="0.2"/>
    <row r="2703" ht="26.25" customHeight="1" x14ac:dyDescent="0.2"/>
    <row r="2704" ht="26.25" customHeight="1" x14ac:dyDescent="0.2"/>
    <row r="2705" ht="26.25" customHeight="1" x14ac:dyDescent="0.2"/>
    <row r="2706" ht="26.25" customHeight="1" x14ac:dyDescent="0.2"/>
    <row r="2707" ht="26.25" customHeight="1" x14ac:dyDescent="0.2"/>
    <row r="2708" ht="26.25" customHeight="1" x14ac:dyDescent="0.2"/>
    <row r="2709" ht="26.25" customHeight="1" x14ac:dyDescent="0.2"/>
    <row r="2710" ht="26.25" customHeight="1" x14ac:dyDescent="0.2"/>
    <row r="2711" ht="26.25" customHeight="1" x14ac:dyDescent="0.2"/>
    <row r="2712" ht="26.25" customHeight="1" x14ac:dyDescent="0.2"/>
    <row r="2713" ht="26.25" customHeight="1" x14ac:dyDescent="0.2"/>
    <row r="2714" ht="26.25" customHeight="1" x14ac:dyDescent="0.2"/>
    <row r="2715" ht="26.25" customHeight="1" x14ac:dyDescent="0.2"/>
    <row r="2716" ht="26.25" customHeight="1" x14ac:dyDescent="0.2"/>
    <row r="2717" ht="26.25" customHeight="1" x14ac:dyDescent="0.2"/>
    <row r="2718" ht="26.25" customHeight="1" x14ac:dyDescent="0.2"/>
    <row r="2719" ht="26.25" customHeight="1" x14ac:dyDescent="0.2"/>
    <row r="2720" ht="26.25" customHeight="1" x14ac:dyDescent="0.2"/>
    <row r="2721" ht="26.25" customHeight="1" x14ac:dyDescent="0.2"/>
    <row r="2722" ht="26.25" customHeight="1" x14ac:dyDescent="0.2"/>
    <row r="2723" ht="26.25" customHeight="1" x14ac:dyDescent="0.2"/>
    <row r="2724" ht="26.25" customHeight="1" x14ac:dyDescent="0.2"/>
    <row r="2725" ht="26.25" customHeight="1" x14ac:dyDescent="0.2"/>
    <row r="2726" ht="26.25" customHeight="1" x14ac:dyDescent="0.2"/>
    <row r="2727" ht="26.25" customHeight="1" x14ac:dyDescent="0.2"/>
    <row r="2728" ht="26.25" customHeight="1" x14ac:dyDescent="0.2"/>
    <row r="2729" ht="26.25" customHeight="1" x14ac:dyDescent="0.2"/>
    <row r="2730" ht="26.25" customHeight="1" x14ac:dyDescent="0.2"/>
    <row r="2731" ht="26.25" customHeight="1" x14ac:dyDescent="0.2"/>
    <row r="2732" ht="26.25" customHeight="1" x14ac:dyDescent="0.2"/>
    <row r="2733" ht="26.25" customHeight="1" x14ac:dyDescent="0.2"/>
    <row r="2734" ht="26.25" customHeight="1" x14ac:dyDescent="0.2"/>
    <row r="2735" ht="26.25" customHeight="1" x14ac:dyDescent="0.2"/>
    <row r="2736" ht="26.25" customHeight="1" x14ac:dyDescent="0.2"/>
    <row r="2737" ht="26.25" customHeight="1" x14ac:dyDescent="0.2"/>
    <row r="2738" ht="26.25" customHeight="1" x14ac:dyDescent="0.2"/>
    <row r="2739" ht="26.25" customHeight="1" x14ac:dyDescent="0.2"/>
    <row r="2740" ht="26.25" customHeight="1" x14ac:dyDescent="0.2"/>
    <row r="2741" ht="26.25" customHeight="1" x14ac:dyDescent="0.2"/>
    <row r="2742" ht="26.25" customHeight="1" x14ac:dyDescent="0.2"/>
    <row r="2743" ht="26.25" customHeight="1" x14ac:dyDescent="0.2"/>
    <row r="2744" ht="26.25" customHeight="1" x14ac:dyDescent="0.2"/>
    <row r="2745" ht="26.25" customHeight="1" x14ac:dyDescent="0.2"/>
    <row r="2746" ht="26.25" customHeight="1" x14ac:dyDescent="0.2"/>
    <row r="2747" ht="26.25" customHeight="1" x14ac:dyDescent="0.2"/>
    <row r="2748" ht="26.25" customHeight="1" x14ac:dyDescent="0.2"/>
    <row r="2749" ht="26.25" customHeight="1" x14ac:dyDescent="0.2"/>
    <row r="2750" ht="26.25" customHeight="1" x14ac:dyDescent="0.2"/>
    <row r="2751" ht="26.25" customHeight="1" x14ac:dyDescent="0.2"/>
    <row r="2752" ht="26.25" customHeight="1" x14ac:dyDescent="0.2"/>
    <row r="2753" ht="26.25" customHeight="1" x14ac:dyDescent="0.2"/>
    <row r="2754" ht="26.25" customHeight="1" x14ac:dyDescent="0.2"/>
    <row r="2755" ht="26.25" customHeight="1" x14ac:dyDescent="0.2"/>
    <row r="2756" ht="26.25" customHeight="1" x14ac:dyDescent="0.2"/>
    <row r="2757" ht="26.25" customHeight="1" x14ac:dyDescent="0.2"/>
    <row r="2758" ht="26.25" customHeight="1" x14ac:dyDescent="0.2"/>
    <row r="2759" ht="26.25" customHeight="1" x14ac:dyDescent="0.2"/>
    <row r="2760" ht="26.25" customHeight="1" x14ac:dyDescent="0.2"/>
    <row r="2761" ht="26.25" customHeight="1" x14ac:dyDescent="0.2"/>
    <row r="2762" ht="26.25" customHeight="1" x14ac:dyDescent="0.2"/>
    <row r="2763" ht="26.25" customHeight="1" x14ac:dyDescent="0.2"/>
    <row r="2764" ht="26.25" customHeight="1" x14ac:dyDescent="0.2"/>
    <row r="2765" ht="26.25" customHeight="1" x14ac:dyDescent="0.2"/>
    <row r="2766" ht="26.25" customHeight="1" x14ac:dyDescent="0.2"/>
    <row r="2767" ht="26.25" customHeight="1" x14ac:dyDescent="0.2"/>
    <row r="2768" ht="26.25" customHeight="1" x14ac:dyDescent="0.2"/>
    <row r="2769" ht="26.25" customHeight="1" x14ac:dyDescent="0.2"/>
    <row r="2770" ht="26.25" customHeight="1" x14ac:dyDescent="0.2"/>
    <row r="2771" ht="26.25" customHeight="1" x14ac:dyDescent="0.2"/>
    <row r="2772" ht="26.25" customHeight="1" x14ac:dyDescent="0.2"/>
    <row r="2773" ht="26.25" customHeight="1" x14ac:dyDescent="0.2"/>
    <row r="2774" ht="26.25" customHeight="1" x14ac:dyDescent="0.2"/>
    <row r="2775" ht="26.25" customHeight="1" x14ac:dyDescent="0.2"/>
    <row r="2776" ht="26.25" customHeight="1" x14ac:dyDescent="0.2"/>
    <row r="2777" ht="26.25" customHeight="1" x14ac:dyDescent="0.2"/>
    <row r="2778" ht="26.25" customHeight="1" x14ac:dyDescent="0.2"/>
    <row r="2779" ht="26.25" customHeight="1" x14ac:dyDescent="0.2"/>
    <row r="2780" ht="26.25" customHeight="1" x14ac:dyDescent="0.2"/>
    <row r="2781" ht="26.25" customHeight="1" x14ac:dyDescent="0.2"/>
    <row r="2782" ht="26.25" customHeight="1" x14ac:dyDescent="0.2"/>
    <row r="2783" ht="26.25" customHeight="1" x14ac:dyDescent="0.2"/>
    <row r="2784" ht="26.25" customHeight="1" x14ac:dyDescent="0.2"/>
    <row r="2785" ht="26.25" customHeight="1" x14ac:dyDescent="0.2"/>
    <row r="2786" ht="26.25" customHeight="1" x14ac:dyDescent="0.2"/>
    <row r="2787" ht="26.25" customHeight="1" x14ac:dyDescent="0.2"/>
    <row r="2788" ht="26.25" customHeight="1" x14ac:dyDescent="0.2"/>
    <row r="2789" ht="26.25" customHeight="1" x14ac:dyDescent="0.2"/>
    <row r="2790" ht="26.25" customHeight="1" x14ac:dyDescent="0.2"/>
    <row r="2791" ht="26.25" customHeight="1" x14ac:dyDescent="0.2"/>
    <row r="2792" ht="26.25" customHeight="1" x14ac:dyDescent="0.2"/>
    <row r="2793" ht="26.25" customHeight="1" x14ac:dyDescent="0.2"/>
    <row r="2794" ht="26.25" customHeight="1" x14ac:dyDescent="0.2"/>
    <row r="2795" ht="26.25" customHeight="1" x14ac:dyDescent="0.2"/>
    <row r="2796" ht="26.25" customHeight="1" x14ac:dyDescent="0.2"/>
    <row r="2797" ht="26.25" customHeight="1" x14ac:dyDescent="0.2"/>
    <row r="2798" ht="26.25" customHeight="1" x14ac:dyDescent="0.2"/>
    <row r="2799" ht="26.25" customHeight="1" x14ac:dyDescent="0.2"/>
    <row r="2800" ht="26.25" customHeight="1" x14ac:dyDescent="0.2"/>
    <row r="2801" ht="26.25" customHeight="1" x14ac:dyDescent="0.2"/>
    <row r="2802" ht="26.25" customHeight="1" x14ac:dyDescent="0.2"/>
    <row r="2803" ht="26.25" customHeight="1" x14ac:dyDescent="0.2"/>
    <row r="2804" ht="26.25" customHeight="1" x14ac:dyDescent="0.2"/>
    <row r="2805" ht="26.25" customHeight="1" x14ac:dyDescent="0.2"/>
    <row r="2806" ht="26.25" customHeight="1" x14ac:dyDescent="0.2"/>
    <row r="2807" ht="26.25" customHeight="1" x14ac:dyDescent="0.2"/>
    <row r="2808" ht="26.25" customHeight="1" x14ac:dyDescent="0.2"/>
    <row r="2809" ht="26.25" customHeight="1" x14ac:dyDescent="0.2"/>
    <row r="2810" ht="26.25" customHeight="1" x14ac:dyDescent="0.2"/>
    <row r="2811" ht="26.25" customHeight="1" x14ac:dyDescent="0.2"/>
    <row r="2812" ht="26.25" customHeight="1" x14ac:dyDescent="0.2"/>
    <row r="2813" ht="26.25" customHeight="1" x14ac:dyDescent="0.2"/>
    <row r="2814" ht="26.25" customHeight="1" x14ac:dyDescent="0.2"/>
    <row r="2815" ht="26.25" customHeight="1" x14ac:dyDescent="0.2"/>
    <row r="2816" ht="26.25" customHeight="1" x14ac:dyDescent="0.2"/>
    <row r="2817" ht="26.25" customHeight="1" x14ac:dyDescent="0.2"/>
    <row r="2818" ht="26.25" customHeight="1" x14ac:dyDescent="0.2"/>
    <row r="2819" ht="26.25" customHeight="1" x14ac:dyDescent="0.2"/>
    <row r="2820" ht="26.25" customHeight="1" x14ac:dyDescent="0.2"/>
    <row r="2821" ht="26.25" customHeight="1" x14ac:dyDescent="0.2"/>
    <row r="2822" ht="26.25" customHeight="1" x14ac:dyDescent="0.2"/>
    <row r="2823" ht="26.25" customHeight="1" x14ac:dyDescent="0.2"/>
    <row r="2824" ht="26.25" customHeight="1" x14ac:dyDescent="0.2"/>
    <row r="2825" ht="26.25" customHeight="1" x14ac:dyDescent="0.2"/>
    <row r="2826" ht="26.25" customHeight="1" x14ac:dyDescent="0.2"/>
    <row r="2827" ht="26.25" customHeight="1" x14ac:dyDescent="0.2"/>
    <row r="2828" ht="26.25" customHeight="1" x14ac:dyDescent="0.2"/>
    <row r="2829" ht="26.25" customHeight="1" x14ac:dyDescent="0.2"/>
    <row r="2830" ht="26.25" customHeight="1" x14ac:dyDescent="0.2"/>
    <row r="2831" ht="26.25" customHeight="1" x14ac:dyDescent="0.2"/>
    <row r="2832" ht="26.25" customHeight="1" x14ac:dyDescent="0.2"/>
    <row r="2833" ht="26.25" customHeight="1" x14ac:dyDescent="0.2"/>
    <row r="2834" ht="26.25" customHeight="1" x14ac:dyDescent="0.2"/>
    <row r="2835" ht="26.25" customHeight="1" x14ac:dyDescent="0.2"/>
    <row r="2836" ht="26.25" customHeight="1" x14ac:dyDescent="0.2"/>
    <row r="2837" ht="26.25" customHeight="1" x14ac:dyDescent="0.2"/>
    <row r="2838" ht="26.25" customHeight="1" x14ac:dyDescent="0.2"/>
    <row r="2839" ht="26.25" customHeight="1" x14ac:dyDescent="0.2"/>
    <row r="2840" ht="26.25" customHeight="1" x14ac:dyDescent="0.2"/>
    <row r="2841" ht="26.25" customHeight="1" x14ac:dyDescent="0.2"/>
    <row r="2842" ht="26.25" customHeight="1" x14ac:dyDescent="0.2"/>
    <row r="2843" ht="26.25" customHeight="1" x14ac:dyDescent="0.2"/>
    <row r="2844" ht="26.25" customHeight="1" x14ac:dyDescent="0.2"/>
    <row r="2845" ht="26.25" customHeight="1" x14ac:dyDescent="0.2"/>
    <row r="2846" ht="26.25" customHeight="1" x14ac:dyDescent="0.2"/>
    <row r="2847" ht="26.25" customHeight="1" x14ac:dyDescent="0.2"/>
    <row r="2848" ht="26.25" customHeight="1" x14ac:dyDescent="0.2"/>
    <row r="2849" ht="26.25" customHeight="1" x14ac:dyDescent="0.2"/>
    <row r="2850" ht="26.25" customHeight="1" x14ac:dyDescent="0.2"/>
    <row r="2851" ht="26.25" customHeight="1" x14ac:dyDescent="0.2"/>
    <row r="2852" ht="26.25" customHeight="1" x14ac:dyDescent="0.2"/>
    <row r="2853" ht="26.25" customHeight="1" x14ac:dyDescent="0.2"/>
    <row r="2854" ht="26.25" customHeight="1" x14ac:dyDescent="0.2"/>
    <row r="2855" ht="26.25" customHeight="1" x14ac:dyDescent="0.2"/>
    <row r="2856" ht="26.25" customHeight="1" x14ac:dyDescent="0.2"/>
    <row r="2857" ht="26.25" customHeight="1" x14ac:dyDescent="0.2"/>
    <row r="2858" ht="26.25" customHeight="1" x14ac:dyDescent="0.2"/>
    <row r="2859" ht="26.25" customHeight="1" x14ac:dyDescent="0.2"/>
    <row r="2860" ht="26.25" customHeight="1" x14ac:dyDescent="0.2"/>
    <row r="2861" ht="26.25" customHeight="1" x14ac:dyDescent="0.2"/>
    <row r="2862" ht="26.25" customHeight="1" x14ac:dyDescent="0.2"/>
    <row r="2863" ht="26.25" customHeight="1" x14ac:dyDescent="0.2"/>
    <row r="2864" ht="26.25" customHeight="1" x14ac:dyDescent="0.2"/>
    <row r="2865" ht="26.25" customHeight="1" x14ac:dyDescent="0.2"/>
    <row r="2866" ht="26.25" customHeight="1" x14ac:dyDescent="0.2"/>
    <row r="2867" ht="26.25" customHeight="1" x14ac:dyDescent="0.2"/>
    <row r="2868" ht="26.25" customHeight="1" x14ac:dyDescent="0.2"/>
    <row r="2869" ht="26.25" customHeight="1" x14ac:dyDescent="0.2"/>
    <row r="2870" ht="26.25" customHeight="1" x14ac:dyDescent="0.2"/>
    <row r="2871" ht="26.25" customHeight="1" x14ac:dyDescent="0.2"/>
    <row r="2872" ht="26.25" customHeight="1" x14ac:dyDescent="0.2"/>
    <row r="2873" ht="26.25" customHeight="1" x14ac:dyDescent="0.2"/>
    <row r="2874" ht="26.25" customHeight="1" x14ac:dyDescent="0.2"/>
    <row r="2875" ht="26.25" customHeight="1" x14ac:dyDescent="0.2"/>
    <row r="2876" ht="26.25" customHeight="1" x14ac:dyDescent="0.2"/>
    <row r="2877" ht="26.25" customHeight="1" x14ac:dyDescent="0.2"/>
    <row r="2878" ht="26.25" customHeight="1" x14ac:dyDescent="0.2"/>
    <row r="2879" ht="26.25" customHeight="1" x14ac:dyDescent="0.2"/>
    <row r="2880" ht="26.25" customHeight="1" x14ac:dyDescent="0.2"/>
    <row r="2881" ht="26.25" customHeight="1" x14ac:dyDescent="0.2"/>
    <row r="2882" ht="26.25" customHeight="1" x14ac:dyDescent="0.2"/>
    <row r="2883" ht="26.25" customHeight="1" x14ac:dyDescent="0.2"/>
    <row r="2884" ht="26.25" customHeight="1" x14ac:dyDescent="0.2"/>
    <row r="2885" ht="26.25" customHeight="1" x14ac:dyDescent="0.2"/>
    <row r="2886" ht="26.25" customHeight="1" x14ac:dyDescent="0.2"/>
    <row r="2887" ht="26.25" customHeight="1" x14ac:dyDescent="0.2"/>
    <row r="2888" ht="26.25" customHeight="1" x14ac:dyDescent="0.2"/>
    <row r="2889" ht="26.25" customHeight="1" x14ac:dyDescent="0.2"/>
    <row r="2890" ht="26.25" customHeight="1" x14ac:dyDescent="0.2"/>
    <row r="2891" ht="26.25" customHeight="1" x14ac:dyDescent="0.2"/>
    <row r="2892" ht="26.25" customHeight="1" x14ac:dyDescent="0.2"/>
    <row r="2893" ht="26.25" customHeight="1" x14ac:dyDescent="0.2"/>
    <row r="2894" ht="26.25" customHeight="1" x14ac:dyDescent="0.2"/>
    <row r="2895" ht="26.25" customHeight="1" x14ac:dyDescent="0.2"/>
    <row r="2896" ht="26.25" customHeight="1" x14ac:dyDescent="0.2"/>
    <row r="2897" ht="26.25" customHeight="1" x14ac:dyDescent="0.2"/>
    <row r="2898" ht="26.25" customHeight="1" x14ac:dyDescent="0.2"/>
    <row r="2899" ht="26.25" customHeight="1" x14ac:dyDescent="0.2"/>
    <row r="2900" ht="26.25" customHeight="1" x14ac:dyDescent="0.2"/>
    <row r="2901" ht="26.25" customHeight="1" x14ac:dyDescent="0.2"/>
    <row r="2902" ht="26.25" customHeight="1" x14ac:dyDescent="0.2"/>
    <row r="2903" ht="26.25" customHeight="1" x14ac:dyDescent="0.2"/>
    <row r="2904" ht="26.25" customHeight="1" x14ac:dyDescent="0.2"/>
    <row r="2905" ht="26.25" customHeight="1" x14ac:dyDescent="0.2"/>
    <row r="2906" ht="26.25" customHeight="1" x14ac:dyDescent="0.2"/>
    <row r="2907" ht="26.25" customHeight="1" x14ac:dyDescent="0.2"/>
    <row r="2908" ht="26.25" customHeight="1" x14ac:dyDescent="0.2"/>
    <row r="2909" ht="26.25" customHeight="1" x14ac:dyDescent="0.2"/>
    <row r="2910" ht="26.25" customHeight="1" x14ac:dyDescent="0.2"/>
    <row r="2911" ht="26.25" customHeight="1" x14ac:dyDescent="0.2"/>
    <row r="2912" ht="26.25" customHeight="1" x14ac:dyDescent="0.2"/>
    <row r="2913" ht="26.25" customHeight="1" x14ac:dyDescent="0.2"/>
    <row r="2914" ht="26.25" customHeight="1" x14ac:dyDescent="0.2"/>
    <row r="2915" ht="26.25" customHeight="1" x14ac:dyDescent="0.2"/>
    <row r="2916" ht="26.25" customHeight="1" x14ac:dyDescent="0.2"/>
    <row r="2917" ht="26.25" customHeight="1" x14ac:dyDescent="0.2"/>
    <row r="2918" ht="26.25" customHeight="1" x14ac:dyDescent="0.2"/>
    <row r="2919" ht="26.25" customHeight="1" x14ac:dyDescent="0.2"/>
    <row r="2920" ht="26.25" customHeight="1" x14ac:dyDescent="0.2"/>
    <row r="2921" ht="26.25" customHeight="1" x14ac:dyDescent="0.2"/>
    <row r="2922" ht="26.25" customHeight="1" x14ac:dyDescent="0.2"/>
    <row r="2923" ht="26.25" customHeight="1" x14ac:dyDescent="0.2"/>
    <row r="2924" ht="26.25" customHeight="1" x14ac:dyDescent="0.2"/>
    <row r="2925" ht="26.25" customHeight="1" x14ac:dyDescent="0.2"/>
    <row r="2926" ht="26.25" customHeight="1" x14ac:dyDescent="0.2"/>
    <row r="2927" ht="26.25" customHeight="1" x14ac:dyDescent="0.2"/>
    <row r="2928" ht="26.25" customHeight="1" x14ac:dyDescent="0.2"/>
    <row r="2929" ht="26.25" customHeight="1" x14ac:dyDescent="0.2"/>
    <row r="2930" ht="26.25" customHeight="1" x14ac:dyDescent="0.2"/>
    <row r="2931" ht="26.25" customHeight="1" x14ac:dyDescent="0.2"/>
    <row r="2932" ht="26.25" customHeight="1" x14ac:dyDescent="0.2"/>
    <row r="2933" ht="26.25" customHeight="1" x14ac:dyDescent="0.2"/>
    <row r="2934" ht="26.25" customHeight="1" x14ac:dyDescent="0.2"/>
    <row r="2935" ht="26.25" customHeight="1" x14ac:dyDescent="0.2"/>
    <row r="2936" ht="26.25" customHeight="1" x14ac:dyDescent="0.2"/>
    <row r="2937" ht="26.25" customHeight="1" x14ac:dyDescent="0.2"/>
    <row r="2938" ht="26.25" customHeight="1" x14ac:dyDescent="0.2"/>
    <row r="2939" ht="26.25" customHeight="1" x14ac:dyDescent="0.2"/>
    <row r="2940" ht="26.25" customHeight="1" x14ac:dyDescent="0.2"/>
    <row r="2941" ht="26.25" customHeight="1" x14ac:dyDescent="0.2"/>
    <row r="2942" ht="26.25" customHeight="1" x14ac:dyDescent="0.2"/>
    <row r="2943" ht="26.25" customHeight="1" x14ac:dyDescent="0.2"/>
    <row r="2944" ht="26.25" customHeight="1" x14ac:dyDescent="0.2"/>
    <row r="2945" ht="26.25" customHeight="1" x14ac:dyDescent="0.2"/>
    <row r="2946" ht="26.25" customHeight="1" x14ac:dyDescent="0.2"/>
    <row r="2947" ht="26.25" customHeight="1" x14ac:dyDescent="0.2"/>
    <row r="2948" ht="26.25" customHeight="1" x14ac:dyDescent="0.2"/>
    <row r="2949" ht="26.25" customHeight="1" x14ac:dyDescent="0.2"/>
    <row r="2950" ht="26.25" customHeight="1" x14ac:dyDescent="0.2"/>
    <row r="2951" ht="26.25" customHeight="1" x14ac:dyDescent="0.2"/>
    <row r="2952" ht="26.25" customHeight="1" x14ac:dyDescent="0.2"/>
    <row r="2953" ht="26.25" customHeight="1" x14ac:dyDescent="0.2"/>
    <row r="2954" ht="26.25" customHeight="1" x14ac:dyDescent="0.2"/>
    <row r="2955" ht="26.25" customHeight="1" x14ac:dyDescent="0.2"/>
    <row r="2956" ht="26.25" customHeight="1" x14ac:dyDescent="0.2"/>
    <row r="2957" ht="26.25" customHeight="1" x14ac:dyDescent="0.2"/>
    <row r="2958" ht="26.25" customHeight="1" x14ac:dyDescent="0.2"/>
    <row r="2959" ht="26.25" customHeight="1" x14ac:dyDescent="0.2"/>
    <row r="2960" ht="26.25" customHeight="1" x14ac:dyDescent="0.2"/>
    <row r="2961" ht="26.25" customHeight="1" x14ac:dyDescent="0.2"/>
    <row r="2962" ht="26.25" customHeight="1" x14ac:dyDescent="0.2"/>
    <row r="2963" ht="26.25" customHeight="1" x14ac:dyDescent="0.2"/>
    <row r="2964" ht="26.25" customHeight="1" x14ac:dyDescent="0.2"/>
    <row r="2965" ht="26.25" customHeight="1" x14ac:dyDescent="0.2"/>
    <row r="2966" ht="26.25" customHeight="1" x14ac:dyDescent="0.2"/>
    <row r="2967" ht="26.25" customHeight="1" x14ac:dyDescent="0.2"/>
    <row r="2968" ht="26.25" customHeight="1" x14ac:dyDescent="0.2"/>
    <row r="2969" ht="26.25" customHeight="1" x14ac:dyDescent="0.2"/>
    <row r="2970" ht="26.25" customHeight="1" x14ac:dyDescent="0.2"/>
    <row r="2971" ht="26.25" customHeight="1" x14ac:dyDescent="0.2"/>
    <row r="2972" ht="26.25" customHeight="1" x14ac:dyDescent="0.2"/>
    <row r="2973" ht="26.25" customHeight="1" x14ac:dyDescent="0.2"/>
    <row r="2974" ht="26.25" customHeight="1" x14ac:dyDescent="0.2"/>
    <row r="2975" ht="26.25" customHeight="1" x14ac:dyDescent="0.2"/>
    <row r="2976" ht="26.25" customHeight="1" x14ac:dyDescent="0.2"/>
    <row r="2977" ht="26.25" customHeight="1" x14ac:dyDescent="0.2"/>
    <row r="2978" ht="26.25" customHeight="1" x14ac:dyDescent="0.2"/>
    <row r="2979" ht="26.25" customHeight="1" x14ac:dyDescent="0.2"/>
    <row r="2980" ht="26.25" customHeight="1" x14ac:dyDescent="0.2"/>
    <row r="2981" ht="26.25" customHeight="1" x14ac:dyDescent="0.2"/>
    <row r="2982" ht="26.25" customHeight="1" x14ac:dyDescent="0.2"/>
    <row r="2983" ht="26.25" customHeight="1" x14ac:dyDescent="0.2"/>
    <row r="2984" ht="26.25" customHeight="1" x14ac:dyDescent="0.2"/>
    <row r="2985" ht="26.25" customHeight="1" x14ac:dyDescent="0.2"/>
    <row r="2986" ht="26.25" customHeight="1" x14ac:dyDescent="0.2"/>
    <row r="2987" ht="26.25" customHeight="1" x14ac:dyDescent="0.2"/>
    <row r="2988" ht="26.25" customHeight="1" x14ac:dyDescent="0.2"/>
    <row r="2989" ht="26.25" customHeight="1" x14ac:dyDescent="0.2"/>
    <row r="2990" ht="26.25" customHeight="1" x14ac:dyDescent="0.2"/>
    <row r="2991" ht="26.25" customHeight="1" x14ac:dyDescent="0.2"/>
    <row r="2992" ht="26.25" customHeight="1" x14ac:dyDescent="0.2"/>
    <row r="2993" ht="26.25" customHeight="1" x14ac:dyDescent="0.2"/>
    <row r="2994" ht="26.25" customHeight="1" x14ac:dyDescent="0.2"/>
    <row r="2995" ht="26.25" customHeight="1" x14ac:dyDescent="0.2"/>
    <row r="2996" ht="26.25" customHeight="1" x14ac:dyDescent="0.2"/>
    <row r="2997" ht="26.25" customHeight="1" x14ac:dyDescent="0.2"/>
    <row r="2998" ht="26.25" customHeight="1" x14ac:dyDescent="0.2"/>
    <row r="2999" ht="26.25" customHeight="1" x14ac:dyDescent="0.2"/>
    <row r="3000" ht="26.25" customHeight="1" x14ac:dyDescent="0.2"/>
    <row r="3001" ht="26.25" customHeight="1" x14ac:dyDescent="0.2"/>
    <row r="3002" ht="26.25" customHeight="1" x14ac:dyDescent="0.2"/>
    <row r="3003" ht="26.25" customHeight="1" x14ac:dyDescent="0.2"/>
    <row r="3004" ht="26.25" customHeight="1" x14ac:dyDescent="0.2"/>
    <row r="3005" ht="26.25" customHeight="1" x14ac:dyDescent="0.2"/>
    <row r="3006" ht="26.25" customHeight="1" x14ac:dyDescent="0.2"/>
    <row r="3007" ht="26.25" customHeight="1" x14ac:dyDescent="0.2"/>
    <row r="3008" ht="26.25" customHeight="1" x14ac:dyDescent="0.2"/>
    <row r="3009" ht="26.25" customHeight="1" x14ac:dyDescent="0.2"/>
    <row r="3010" ht="26.25" customHeight="1" x14ac:dyDescent="0.2"/>
    <row r="3011" ht="26.25" customHeight="1" x14ac:dyDescent="0.2"/>
    <row r="3012" ht="26.25" customHeight="1" x14ac:dyDescent="0.2"/>
    <row r="3013" ht="26.25" customHeight="1" x14ac:dyDescent="0.2"/>
    <row r="3014" ht="26.25" customHeight="1" x14ac:dyDescent="0.2"/>
    <row r="3015" ht="26.25" customHeight="1" x14ac:dyDescent="0.2"/>
    <row r="3016" ht="26.25" customHeight="1" x14ac:dyDescent="0.2"/>
    <row r="3017" ht="26.25" customHeight="1" x14ac:dyDescent="0.2"/>
    <row r="3018" ht="26.25" customHeight="1" x14ac:dyDescent="0.2"/>
    <row r="3019" ht="26.25" customHeight="1" x14ac:dyDescent="0.2"/>
    <row r="3020" ht="26.25" customHeight="1" x14ac:dyDescent="0.2"/>
    <row r="3021" ht="26.25" customHeight="1" x14ac:dyDescent="0.2"/>
    <row r="3022" ht="26.25" customHeight="1" x14ac:dyDescent="0.2"/>
    <row r="3023" ht="26.25" customHeight="1" x14ac:dyDescent="0.2"/>
    <row r="3024" ht="26.25" customHeight="1" x14ac:dyDescent="0.2"/>
    <row r="3025" ht="26.25" customHeight="1" x14ac:dyDescent="0.2"/>
    <row r="3026" ht="26.25" customHeight="1" x14ac:dyDescent="0.2"/>
    <row r="3027" ht="26.25" customHeight="1" x14ac:dyDescent="0.2"/>
    <row r="3028" ht="26.25" customHeight="1" x14ac:dyDescent="0.2"/>
    <row r="3029" ht="26.25" customHeight="1" x14ac:dyDescent="0.2"/>
    <row r="3030" ht="26.25" customHeight="1" x14ac:dyDescent="0.2"/>
    <row r="3031" ht="26.25" customHeight="1" x14ac:dyDescent="0.2"/>
    <row r="3032" ht="26.25" customHeight="1" x14ac:dyDescent="0.2"/>
    <row r="3033" ht="26.25" customHeight="1" x14ac:dyDescent="0.2"/>
    <row r="3034" ht="26.25" customHeight="1" x14ac:dyDescent="0.2"/>
    <row r="3035" ht="26.25" customHeight="1" x14ac:dyDescent="0.2"/>
    <row r="3036" ht="26.25" customHeight="1" x14ac:dyDescent="0.2"/>
    <row r="3037" ht="26.25" customHeight="1" x14ac:dyDescent="0.2"/>
    <row r="3038" ht="26.25" customHeight="1" x14ac:dyDescent="0.2"/>
    <row r="3039" ht="26.25" customHeight="1" x14ac:dyDescent="0.2"/>
    <row r="3040" ht="26.25" customHeight="1" x14ac:dyDescent="0.2"/>
    <row r="3041" ht="26.25" customHeight="1" x14ac:dyDescent="0.2"/>
    <row r="3042" ht="26.25" customHeight="1" x14ac:dyDescent="0.2"/>
    <row r="3043" ht="26.25" customHeight="1" x14ac:dyDescent="0.2"/>
    <row r="3044" ht="26.25" customHeight="1" x14ac:dyDescent="0.2"/>
    <row r="3045" ht="26.25" customHeight="1" x14ac:dyDescent="0.2"/>
    <row r="3046" ht="26.25" customHeight="1" x14ac:dyDescent="0.2"/>
    <row r="3047" ht="26.25" customHeight="1" x14ac:dyDescent="0.2"/>
    <row r="3048" ht="26.25" customHeight="1" x14ac:dyDescent="0.2"/>
    <row r="3049" ht="26.25" customHeight="1" x14ac:dyDescent="0.2"/>
    <row r="3050" ht="26.25" customHeight="1" x14ac:dyDescent="0.2"/>
    <row r="3051" ht="26.25" customHeight="1" x14ac:dyDescent="0.2"/>
    <row r="3052" ht="26.25" customHeight="1" x14ac:dyDescent="0.2"/>
    <row r="3053" ht="26.25" customHeight="1" x14ac:dyDescent="0.2"/>
    <row r="3054" ht="26.25" customHeight="1" x14ac:dyDescent="0.2"/>
    <row r="3055" ht="26.25" customHeight="1" x14ac:dyDescent="0.2"/>
    <row r="3056" ht="26.25" customHeight="1" x14ac:dyDescent="0.2"/>
    <row r="3057" ht="26.25" customHeight="1" x14ac:dyDescent="0.2"/>
    <row r="3058" ht="26.25" customHeight="1" x14ac:dyDescent="0.2"/>
    <row r="3059" ht="26.25" customHeight="1" x14ac:dyDescent="0.2"/>
    <row r="3060" ht="26.25" customHeight="1" x14ac:dyDescent="0.2"/>
    <row r="3061" ht="26.25" customHeight="1" x14ac:dyDescent="0.2"/>
    <row r="3062" ht="26.25" customHeight="1" x14ac:dyDescent="0.2"/>
    <row r="3063" ht="26.25" customHeight="1" x14ac:dyDescent="0.2"/>
    <row r="3064" ht="26.25" customHeight="1" x14ac:dyDescent="0.2"/>
    <row r="3065" ht="26.25" customHeight="1" x14ac:dyDescent="0.2"/>
    <row r="3066" ht="26.25" customHeight="1" x14ac:dyDescent="0.2"/>
    <row r="3067" ht="26.25" customHeight="1" x14ac:dyDescent="0.2"/>
    <row r="3068" ht="26.25" customHeight="1" x14ac:dyDescent="0.2"/>
    <row r="3069" ht="26.25" customHeight="1" x14ac:dyDescent="0.2"/>
    <row r="3070" ht="26.25" customHeight="1" x14ac:dyDescent="0.2"/>
    <row r="3071" ht="26.25" customHeight="1" x14ac:dyDescent="0.2"/>
    <row r="3072" ht="26.25" customHeight="1" x14ac:dyDescent="0.2"/>
    <row r="3073" ht="26.25" customHeight="1" x14ac:dyDescent="0.2"/>
    <row r="3074" ht="26.25" customHeight="1" x14ac:dyDescent="0.2"/>
    <row r="3075" ht="26.25" customHeight="1" x14ac:dyDescent="0.2"/>
    <row r="3076" ht="26.25" customHeight="1" x14ac:dyDescent="0.2"/>
    <row r="3077" ht="26.25" customHeight="1" x14ac:dyDescent="0.2"/>
    <row r="3078" ht="26.25" customHeight="1" x14ac:dyDescent="0.2"/>
    <row r="3079" ht="26.25" customHeight="1" x14ac:dyDescent="0.2"/>
    <row r="3080" ht="26.25" customHeight="1" x14ac:dyDescent="0.2"/>
    <row r="3081" ht="26.25" customHeight="1" x14ac:dyDescent="0.2"/>
    <row r="3082" ht="26.25" customHeight="1" x14ac:dyDescent="0.2"/>
    <row r="3083" ht="26.25" customHeight="1" x14ac:dyDescent="0.2"/>
    <row r="3084" ht="26.25" customHeight="1" x14ac:dyDescent="0.2"/>
    <row r="3085" ht="26.25" customHeight="1" x14ac:dyDescent="0.2"/>
    <row r="3086" ht="26.25" customHeight="1" x14ac:dyDescent="0.2"/>
    <row r="3087" ht="26.25" customHeight="1" x14ac:dyDescent="0.2"/>
    <row r="3088" ht="26.25" customHeight="1" x14ac:dyDescent="0.2"/>
    <row r="3089" ht="26.25" customHeight="1" x14ac:dyDescent="0.2"/>
    <row r="3090" ht="26.25" customHeight="1" x14ac:dyDescent="0.2"/>
    <row r="3091" ht="26.25" customHeight="1" x14ac:dyDescent="0.2"/>
    <row r="3092" ht="26.25" customHeight="1" x14ac:dyDescent="0.2"/>
    <row r="3093" ht="26.25" customHeight="1" x14ac:dyDescent="0.2"/>
    <row r="3094" ht="26.25" customHeight="1" x14ac:dyDescent="0.2"/>
    <row r="3095" ht="26.25" customHeight="1" x14ac:dyDescent="0.2"/>
    <row r="3096" ht="26.25" customHeight="1" x14ac:dyDescent="0.2"/>
    <row r="3097" ht="26.25" customHeight="1" x14ac:dyDescent="0.2"/>
    <row r="3098" ht="26.25" customHeight="1" x14ac:dyDescent="0.2"/>
    <row r="3099" ht="26.25" customHeight="1" x14ac:dyDescent="0.2"/>
    <row r="3100" ht="26.25" customHeight="1" x14ac:dyDescent="0.2"/>
    <row r="3101" ht="26.25" customHeight="1" x14ac:dyDescent="0.2"/>
    <row r="3102" ht="26.25" customHeight="1" x14ac:dyDescent="0.2"/>
    <row r="3103" ht="26.25" customHeight="1" x14ac:dyDescent="0.2"/>
    <row r="3104" ht="26.25" customHeight="1" x14ac:dyDescent="0.2"/>
    <row r="3105" ht="26.25" customHeight="1" x14ac:dyDescent="0.2"/>
    <row r="3106" ht="26.25" customHeight="1" x14ac:dyDescent="0.2"/>
    <row r="3107" ht="26.25" customHeight="1" x14ac:dyDescent="0.2"/>
    <row r="3108" ht="26.25" customHeight="1" x14ac:dyDescent="0.2"/>
    <row r="3109" ht="26.25" customHeight="1" x14ac:dyDescent="0.2"/>
    <row r="3110" ht="26.25" customHeight="1" x14ac:dyDescent="0.2"/>
    <row r="3111" ht="26.25" customHeight="1" x14ac:dyDescent="0.2"/>
    <row r="3112" ht="26.25" customHeight="1" x14ac:dyDescent="0.2"/>
    <row r="3113" ht="26.25" customHeight="1" x14ac:dyDescent="0.2"/>
    <row r="3114" ht="26.25" customHeight="1" x14ac:dyDescent="0.2"/>
    <row r="3115" ht="26.25" customHeight="1" x14ac:dyDescent="0.2"/>
    <row r="3116" ht="26.25" customHeight="1" x14ac:dyDescent="0.2"/>
    <row r="3117" ht="26.25" customHeight="1" x14ac:dyDescent="0.2"/>
    <row r="3118" ht="26.25" customHeight="1" x14ac:dyDescent="0.2"/>
    <row r="3119" ht="26.25" customHeight="1" x14ac:dyDescent="0.2"/>
    <row r="3120" ht="26.25" customHeight="1" x14ac:dyDescent="0.2"/>
    <row r="3121" ht="26.25" customHeight="1" x14ac:dyDescent="0.2"/>
    <row r="3122" ht="26.25" customHeight="1" x14ac:dyDescent="0.2"/>
    <row r="3123" ht="26.25" customHeight="1" x14ac:dyDescent="0.2"/>
    <row r="3124" ht="26.25" customHeight="1" x14ac:dyDescent="0.2"/>
    <row r="3125" ht="26.25" customHeight="1" x14ac:dyDescent="0.2"/>
    <row r="3126" ht="26.25" customHeight="1" x14ac:dyDescent="0.2"/>
    <row r="3127" ht="26.25" customHeight="1" x14ac:dyDescent="0.2"/>
    <row r="3128" ht="26.25" customHeight="1" x14ac:dyDescent="0.2"/>
    <row r="3129" ht="26.25" customHeight="1" x14ac:dyDescent="0.2"/>
    <row r="3130" ht="26.25" customHeight="1" x14ac:dyDescent="0.2"/>
    <row r="3131" ht="26.25" customHeight="1" x14ac:dyDescent="0.2"/>
    <row r="3132" ht="26.25" customHeight="1" x14ac:dyDescent="0.2"/>
    <row r="3133" ht="26.25" customHeight="1" x14ac:dyDescent="0.2"/>
    <row r="3134" ht="26.25" customHeight="1" x14ac:dyDescent="0.2"/>
    <row r="3135" ht="26.25" customHeight="1" x14ac:dyDescent="0.2"/>
    <row r="3136" ht="26.25" customHeight="1" x14ac:dyDescent="0.2"/>
    <row r="3137" ht="26.25" customHeight="1" x14ac:dyDescent="0.2"/>
    <row r="3138" ht="26.25" customHeight="1" x14ac:dyDescent="0.2"/>
    <row r="3139" ht="26.25" customHeight="1" x14ac:dyDescent="0.2"/>
    <row r="3140" ht="26.25" customHeight="1" x14ac:dyDescent="0.2"/>
    <row r="3141" ht="26.25" customHeight="1" x14ac:dyDescent="0.2"/>
    <row r="3142" ht="26.25" customHeight="1" x14ac:dyDescent="0.2"/>
    <row r="3143" ht="26.25" customHeight="1" x14ac:dyDescent="0.2"/>
    <row r="3144" ht="26.25" customHeight="1" x14ac:dyDescent="0.2"/>
    <row r="3145" ht="26.25" customHeight="1" x14ac:dyDescent="0.2"/>
    <row r="3146" ht="26.25" customHeight="1" x14ac:dyDescent="0.2"/>
    <row r="3147" ht="26.25" customHeight="1" x14ac:dyDescent="0.2"/>
    <row r="3148" ht="26.25" customHeight="1" x14ac:dyDescent="0.2"/>
    <row r="3149" ht="26.25" customHeight="1" x14ac:dyDescent="0.2"/>
    <row r="3150" ht="26.25" customHeight="1" x14ac:dyDescent="0.2"/>
    <row r="3151" ht="26.25" customHeight="1" x14ac:dyDescent="0.2"/>
    <row r="3152" ht="26.25" customHeight="1" x14ac:dyDescent="0.2"/>
    <row r="3153" ht="26.25" customHeight="1" x14ac:dyDescent="0.2"/>
    <row r="3154" ht="26.25" customHeight="1" x14ac:dyDescent="0.2"/>
    <row r="3155" ht="26.25" customHeight="1" x14ac:dyDescent="0.2"/>
    <row r="3156" ht="26.25" customHeight="1" x14ac:dyDescent="0.2"/>
    <row r="3157" ht="26.25" customHeight="1" x14ac:dyDescent="0.2"/>
    <row r="3158" ht="26.25" customHeight="1" x14ac:dyDescent="0.2"/>
    <row r="3159" ht="26.25" customHeight="1" x14ac:dyDescent="0.2"/>
    <row r="3160" ht="26.25" customHeight="1" x14ac:dyDescent="0.2"/>
    <row r="3161" ht="26.25" customHeight="1" x14ac:dyDescent="0.2"/>
    <row r="3162" ht="26.25" customHeight="1" x14ac:dyDescent="0.2"/>
    <row r="3163" ht="26.25" customHeight="1" x14ac:dyDescent="0.2"/>
    <row r="3164" ht="26.25" customHeight="1" x14ac:dyDescent="0.2"/>
    <row r="3165" ht="26.25" customHeight="1" x14ac:dyDescent="0.2"/>
    <row r="3166" ht="26.25" customHeight="1" x14ac:dyDescent="0.2"/>
    <row r="3167" ht="26.25" customHeight="1" x14ac:dyDescent="0.2"/>
    <row r="3168" ht="26.25" customHeight="1" x14ac:dyDescent="0.2"/>
    <row r="3169" ht="26.25" customHeight="1" x14ac:dyDescent="0.2"/>
    <row r="3170" ht="26.25" customHeight="1" x14ac:dyDescent="0.2"/>
    <row r="3171" ht="26.25" customHeight="1" x14ac:dyDescent="0.2"/>
    <row r="3172" ht="26.25" customHeight="1" x14ac:dyDescent="0.2"/>
    <row r="3173" ht="26.25" customHeight="1" x14ac:dyDescent="0.2"/>
    <row r="3174" ht="26.25" customHeight="1" x14ac:dyDescent="0.2"/>
    <row r="3175" ht="26.25" customHeight="1" x14ac:dyDescent="0.2"/>
    <row r="3176" ht="26.25" customHeight="1" x14ac:dyDescent="0.2"/>
    <row r="3177" ht="26.25" customHeight="1" x14ac:dyDescent="0.2"/>
    <row r="3178" ht="26.25" customHeight="1" x14ac:dyDescent="0.2"/>
    <row r="3179" ht="26.25" customHeight="1" x14ac:dyDescent="0.2"/>
    <row r="3180" ht="26.25" customHeight="1" x14ac:dyDescent="0.2"/>
    <row r="3181" ht="26.25" customHeight="1" x14ac:dyDescent="0.2"/>
    <row r="3182" ht="26.25" customHeight="1" x14ac:dyDescent="0.2"/>
    <row r="3183" ht="26.25" customHeight="1" x14ac:dyDescent="0.2"/>
    <row r="3184" ht="26.25" customHeight="1" x14ac:dyDescent="0.2"/>
    <row r="3185" ht="26.25" customHeight="1" x14ac:dyDescent="0.2"/>
    <row r="3186" ht="26.25" customHeight="1" x14ac:dyDescent="0.2"/>
    <row r="3187" ht="26.25" customHeight="1" x14ac:dyDescent="0.2"/>
    <row r="3188" ht="26.25" customHeight="1" x14ac:dyDescent="0.2"/>
    <row r="3189" ht="26.25" customHeight="1" x14ac:dyDescent="0.2"/>
    <row r="3190" ht="26.25" customHeight="1" x14ac:dyDescent="0.2"/>
    <row r="3191" ht="26.25" customHeight="1" x14ac:dyDescent="0.2"/>
    <row r="3192" ht="26.25" customHeight="1" x14ac:dyDescent="0.2"/>
    <row r="3193" ht="26.25" customHeight="1" x14ac:dyDescent="0.2"/>
    <row r="3194" ht="26.25" customHeight="1" x14ac:dyDescent="0.2"/>
    <row r="3195" ht="26.25" customHeight="1" x14ac:dyDescent="0.2"/>
    <row r="3196" ht="26.25" customHeight="1" x14ac:dyDescent="0.2"/>
    <row r="3197" ht="26.25" customHeight="1" x14ac:dyDescent="0.2"/>
    <row r="3198" ht="26.25" customHeight="1" x14ac:dyDescent="0.2"/>
    <row r="3199" ht="26.25" customHeight="1" x14ac:dyDescent="0.2"/>
    <row r="3200" ht="26.25" customHeight="1" x14ac:dyDescent="0.2"/>
    <row r="3201" ht="26.25" customHeight="1" x14ac:dyDescent="0.2"/>
    <row r="3202" ht="26.25" customHeight="1" x14ac:dyDescent="0.2"/>
    <row r="3203" ht="26.25" customHeight="1" x14ac:dyDescent="0.2"/>
    <row r="3204" ht="26.25" customHeight="1" x14ac:dyDescent="0.2"/>
    <row r="3205" ht="26.25" customHeight="1" x14ac:dyDescent="0.2"/>
    <row r="3206" ht="26.25" customHeight="1" x14ac:dyDescent="0.2"/>
    <row r="3207" ht="26.25" customHeight="1" x14ac:dyDescent="0.2"/>
    <row r="3208" ht="26.25" customHeight="1" x14ac:dyDescent="0.2"/>
    <row r="3209" ht="26.25" customHeight="1" x14ac:dyDescent="0.2"/>
    <row r="3210" ht="26.25" customHeight="1" x14ac:dyDescent="0.2"/>
    <row r="3211" ht="26.25" customHeight="1" x14ac:dyDescent="0.2"/>
    <row r="3212" ht="26.25" customHeight="1" x14ac:dyDescent="0.2"/>
    <row r="3213" ht="26.25" customHeight="1" x14ac:dyDescent="0.2"/>
    <row r="3214" ht="26.25" customHeight="1" x14ac:dyDescent="0.2"/>
    <row r="3215" ht="26.25" customHeight="1" x14ac:dyDescent="0.2"/>
    <row r="3216" ht="26.25" customHeight="1" x14ac:dyDescent="0.2"/>
    <row r="3217" ht="26.25" customHeight="1" x14ac:dyDescent="0.2"/>
    <row r="3218" ht="26.25" customHeight="1" x14ac:dyDescent="0.2"/>
    <row r="3219" ht="26.25" customHeight="1" x14ac:dyDescent="0.2"/>
    <row r="3220" ht="26.25" customHeight="1" x14ac:dyDescent="0.2"/>
    <row r="3221" ht="26.25" customHeight="1" x14ac:dyDescent="0.2"/>
    <row r="3222" ht="26.25" customHeight="1" x14ac:dyDescent="0.2"/>
    <row r="3223" ht="26.25" customHeight="1" x14ac:dyDescent="0.2"/>
    <row r="3224" ht="26.25" customHeight="1" x14ac:dyDescent="0.2"/>
    <row r="3225" ht="26.25" customHeight="1" x14ac:dyDescent="0.2"/>
    <row r="3226" ht="26.25" customHeight="1" x14ac:dyDescent="0.2"/>
    <row r="3227" ht="26.25" customHeight="1" x14ac:dyDescent="0.2"/>
    <row r="3228" ht="26.25" customHeight="1" x14ac:dyDescent="0.2"/>
    <row r="3229" ht="26.25" customHeight="1" x14ac:dyDescent="0.2"/>
    <row r="3230" ht="26.25" customHeight="1" x14ac:dyDescent="0.2"/>
    <row r="3231" ht="26.25" customHeight="1" x14ac:dyDescent="0.2"/>
    <row r="3232" ht="26.25" customHeight="1" x14ac:dyDescent="0.2"/>
    <row r="3233" ht="26.25" customHeight="1" x14ac:dyDescent="0.2"/>
    <row r="3234" ht="26.25" customHeight="1" x14ac:dyDescent="0.2"/>
    <row r="3235" ht="26.25" customHeight="1" x14ac:dyDescent="0.2"/>
    <row r="3236" ht="26.25" customHeight="1" x14ac:dyDescent="0.2"/>
    <row r="3237" ht="26.25" customHeight="1" x14ac:dyDescent="0.2"/>
    <row r="3238" ht="26.25" customHeight="1" x14ac:dyDescent="0.2"/>
    <row r="3239" ht="26.25" customHeight="1" x14ac:dyDescent="0.2"/>
    <row r="3240" ht="26.25" customHeight="1" x14ac:dyDescent="0.2"/>
    <row r="3241" ht="26.25" customHeight="1" x14ac:dyDescent="0.2"/>
    <row r="3242" ht="26.25" customHeight="1" x14ac:dyDescent="0.2"/>
    <row r="3243" ht="26.25" customHeight="1" x14ac:dyDescent="0.2"/>
    <row r="3244" ht="26.25" customHeight="1" x14ac:dyDescent="0.2"/>
    <row r="3245" ht="26.25" customHeight="1" x14ac:dyDescent="0.2"/>
    <row r="3246" ht="26.25" customHeight="1" x14ac:dyDescent="0.2"/>
    <row r="3247" ht="26.25" customHeight="1" x14ac:dyDescent="0.2"/>
    <row r="3248" ht="26.25" customHeight="1" x14ac:dyDescent="0.2"/>
    <row r="3249" ht="26.25" customHeight="1" x14ac:dyDescent="0.2"/>
    <row r="3250" ht="26.25" customHeight="1" x14ac:dyDescent="0.2"/>
    <row r="3251" ht="26.25" customHeight="1" x14ac:dyDescent="0.2"/>
    <row r="3252" ht="26.25" customHeight="1" x14ac:dyDescent="0.2"/>
    <row r="3253" ht="26.25" customHeight="1" x14ac:dyDescent="0.2"/>
    <row r="3254" ht="26.25" customHeight="1" x14ac:dyDescent="0.2"/>
    <row r="3255" ht="26.25" customHeight="1" x14ac:dyDescent="0.2"/>
    <row r="3256" ht="26.25" customHeight="1" x14ac:dyDescent="0.2"/>
    <row r="3257" ht="26.25" customHeight="1" x14ac:dyDescent="0.2"/>
    <row r="3258" ht="26.25" customHeight="1" x14ac:dyDescent="0.2"/>
    <row r="3259" ht="26.25" customHeight="1" x14ac:dyDescent="0.2"/>
    <row r="3260" ht="26.25" customHeight="1" x14ac:dyDescent="0.2"/>
    <row r="3261" ht="26.25" customHeight="1" x14ac:dyDescent="0.2"/>
    <row r="3262" ht="26.25" customHeight="1" x14ac:dyDescent="0.2"/>
    <row r="3263" ht="26.25" customHeight="1" x14ac:dyDescent="0.2"/>
    <row r="3264" ht="26.25" customHeight="1" x14ac:dyDescent="0.2"/>
    <row r="3265" ht="26.25" customHeight="1" x14ac:dyDescent="0.2"/>
    <row r="3266" ht="26.25" customHeight="1" x14ac:dyDescent="0.2"/>
    <row r="3267" ht="26.25" customHeight="1" x14ac:dyDescent="0.2"/>
    <row r="3268" ht="26.25" customHeight="1" x14ac:dyDescent="0.2"/>
    <row r="3269" ht="26.25" customHeight="1" x14ac:dyDescent="0.2"/>
    <row r="3270" ht="26.25" customHeight="1" x14ac:dyDescent="0.2"/>
    <row r="3271" ht="26.25" customHeight="1" x14ac:dyDescent="0.2"/>
    <row r="3272" ht="26.25" customHeight="1" x14ac:dyDescent="0.2"/>
    <row r="3273" ht="26.25" customHeight="1" x14ac:dyDescent="0.2"/>
    <row r="3274" ht="26.25" customHeight="1" x14ac:dyDescent="0.2"/>
    <row r="3275" ht="26.25" customHeight="1" x14ac:dyDescent="0.2"/>
    <row r="3276" ht="26.25" customHeight="1" x14ac:dyDescent="0.2"/>
    <row r="3277" ht="26.25" customHeight="1" x14ac:dyDescent="0.2"/>
    <row r="3278" ht="26.25" customHeight="1" x14ac:dyDescent="0.2"/>
    <row r="3279" ht="26.25" customHeight="1" x14ac:dyDescent="0.2"/>
    <row r="3280" ht="26.25" customHeight="1" x14ac:dyDescent="0.2"/>
    <row r="3281" ht="26.25" customHeight="1" x14ac:dyDescent="0.2"/>
    <row r="3282" ht="26.25" customHeight="1" x14ac:dyDescent="0.2"/>
    <row r="3283" ht="26.25" customHeight="1" x14ac:dyDescent="0.2"/>
    <row r="3284" ht="26.25" customHeight="1" x14ac:dyDescent="0.2"/>
    <row r="3285" ht="26.25" customHeight="1" x14ac:dyDescent="0.2"/>
    <row r="3286" ht="26.25" customHeight="1" x14ac:dyDescent="0.2"/>
    <row r="3287" ht="26.25" customHeight="1" x14ac:dyDescent="0.2"/>
    <row r="3288" ht="26.25" customHeight="1" x14ac:dyDescent="0.2"/>
    <row r="3289" ht="26.25" customHeight="1" x14ac:dyDescent="0.2"/>
    <row r="3290" ht="26.25" customHeight="1" x14ac:dyDescent="0.2"/>
    <row r="3291" ht="26.25" customHeight="1" x14ac:dyDescent="0.2"/>
    <row r="3292" ht="26.25" customHeight="1" x14ac:dyDescent="0.2"/>
    <row r="3293" ht="26.25" customHeight="1" x14ac:dyDescent="0.2"/>
    <row r="3294" ht="26.25" customHeight="1" x14ac:dyDescent="0.2"/>
    <row r="3295" ht="26.25" customHeight="1" x14ac:dyDescent="0.2"/>
    <row r="3296" ht="26.25" customHeight="1" x14ac:dyDescent="0.2"/>
    <row r="3297" ht="26.25" customHeight="1" x14ac:dyDescent="0.2"/>
    <row r="3298" ht="26.25" customHeight="1" x14ac:dyDescent="0.2"/>
    <row r="3299" ht="26.25" customHeight="1" x14ac:dyDescent="0.2"/>
    <row r="3300" ht="26.25" customHeight="1" x14ac:dyDescent="0.2"/>
    <row r="3301" ht="26.25" customHeight="1" x14ac:dyDescent="0.2"/>
    <row r="3302" ht="26.25" customHeight="1" x14ac:dyDescent="0.2"/>
    <row r="3303" ht="26.25" customHeight="1" x14ac:dyDescent="0.2"/>
    <row r="3304" ht="26.25" customHeight="1" x14ac:dyDescent="0.2"/>
    <row r="3305" ht="26.25" customHeight="1" x14ac:dyDescent="0.2"/>
    <row r="3306" ht="26.25" customHeight="1" x14ac:dyDescent="0.2"/>
    <row r="3307" ht="26.25" customHeight="1" x14ac:dyDescent="0.2"/>
    <row r="3308" ht="26.25" customHeight="1" x14ac:dyDescent="0.2"/>
    <row r="3309" ht="26.25" customHeight="1" x14ac:dyDescent="0.2"/>
    <row r="3310" ht="26.25" customHeight="1" x14ac:dyDescent="0.2"/>
    <row r="3311" ht="26.25" customHeight="1" x14ac:dyDescent="0.2"/>
    <row r="3312" ht="26.25" customHeight="1" x14ac:dyDescent="0.2"/>
    <row r="3313" ht="26.25" customHeight="1" x14ac:dyDescent="0.2"/>
    <row r="3314" ht="26.25" customHeight="1" x14ac:dyDescent="0.2"/>
    <row r="3315" ht="26.25" customHeight="1" x14ac:dyDescent="0.2"/>
    <row r="3316" ht="26.25" customHeight="1" x14ac:dyDescent="0.2"/>
    <row r="3317" ht="26.25" customHeight="1" x14ac:dyDescent="0.2"/>
    <row r="3318" ht="26.25" customHeight="1" x14ac:dyDescent="0.2"/>
    <row r="3319" ht="26.25" customHeight="1" x14ac:dyDescent="0.2"/>
    <row r="3320" ht="26.25" customHeight="1" x14ac:dyDescent="0.2"/>
    <row r="3321" ht="26.25" customHeight="1" x14ac:dyDescent="0.2"/>
    <row r="3322" ht="26.25" customHeight="1" x14ac:dyDescent="0.2"/>
    <row r="3323" ht="26.25" customHeight="1" x14ac:dyDescent="0.2"/>
    <row r="3324" ht="26.25" customHeight="1" x14ac:dyDescent="0.2"/>
    <row r="3325" ht="26.25" customHeight="1" x14ac:dyDescent="0.2"/>
    <row r="3326" ht="26.25" customHeight="1" x14ac:dyDescent="0.2"/>
    <row r="3327" ht="26.25" customHeight="1" x14ac:dyDescent="0.2"/>
    <row r="3328" ht="26.25" customHeight="1" x14ac:dyDescent="0.2"/>
    <row r="3329" ht="26.25" customHeight="1" x14ac:dyDescent="0.2"/>
    <row r="3330" ht="26.25" customHeight="1" x14ac:dyDescent="0.2"/>
    <row r="3331" ht="26.25" customHeight="1" x14ac:dyDescent="0.2"/>
    <row r="3332" ht="26.25" customHeight="1" x14ac:dyDescent="0.2"/>
    <row r="3333" ht="26.25" customHeight="1" x14ac:dyDescent="0.2"/>
    <row r="3334" ht="26.25" customHeight="1" x14ac:dyDescent="0.2"/>
    <row r="3335" ht="26.25" customHeight="1" x14ac:dyDescent="0.2"/>
    <row r="3336" ht="26.25" customHeight="1" x14ac:dyDescent="0.2"/>
    <row r="3337" ht="26.25" customHeight="1" x14ac:dyDescent="0.2"/>
    <row r="3338" ht="26.25" customHeight="1" x14ac:dyDescent="0.2"/>
    <row r="3339" ht="26.25" customHeight="1" x14ac:dyDescent="0.2"/>
    <row r="3340" ht="26.25" customHeight="1" x14ac:dyDescent="0.2"/>
    <row r="3341" ht="26.25" customHeight="1" x14ac:dyDescent="0.2"/>
    <row r="3342" ht="26.25" customHeight="1" x14ac:dyDescent="0.2"/>
    <row r="3343" ht="26.25" customHeight="1" x14ac:dyDescent="0.2"/>
    <row r="3344" ht="26.25" customHeight="1" x14ac:dyDescent="0.2"/>
    <row r="3345" ht="26.25" customHeight="1" x14ac:dyDescent="0.2"/>
    <row r="3346" ht="26.25" customHeight="1" x14ac:dyDescent="0.2"/>
    <row r="3347" ht="26.25" customHeight="1" x14ac:dyDescent="0.2"/>
    <row r="3348" ht="26.25" customHeight="1" x14ac:dyDescent="0.2"/>
    <row r="3349" ht="26.25" customHeight="1" x14ac:dyDescent="0.2"/>
    <row r="3350" ht="26.25" customHeight="1" x14ac:dyDescent="0.2"/>
    <row r="3351" ht="26.25" customHeight="1" x14ac:dyDescent="0.2"/>
    <row r="3352" ht="26.25" customHeight="1" x14ac:dyDescent="0.2"/>
    <row r="3353" ht="26.25" customHeight="1" x14ac:dyDescent="0.2"/>
    <row r="3354" ht="26.25" customHeight="1" x14ac:dyDescent="0.2"/>
    <row r="3355" ht="26.25" customHeight="1" x14ac:dyDescent="0.2"/>
    <row r="3356" ht="26.25" customHeight="1" x14ac:dyDescent="0.2"/>
    <row r="3357" ht="26.25" customHeight="1" x14ac:dyDescent="0.2"/>
    <row r="3358" ht="26.25" customHeight="1" x14ac:dyDescent="0.2"/>
    <row r="3359" ht="26.25" customHeight="1" x14ac:dyDescent="0.2"/>
    <row r="3360" ht="26.25" customHeight="1" x14ac:dyDescent="0.2"/>
    <row r="3361" ht="26.25" customHeight="1" x14ac:dyDescent="0.2"/>
    <row r="3362" ht="26.25" customHeight="1" x14ac:dyDescent="0.2"/>
    <row r="3363" ht="26.25" customHeight="1" x14ac:dyDescent="0.2"/>
    <row r="3364" ht="26.25" customHeight="1" x14ac:dyDescent="0.2"/>
    <row r="3365" ht="26.25" customHeight="1" x14ac:dyDescent="0.2"/>
    <row r="3366" ht="26.25" customHeight="1" x14ac:dyDescent="0.2"/>
    <row r="3367" ht="26.25" customHeight="1" x14ac:dyDescent="0.2"/>
    <row r="3368" ht="26.25" customHeight="1" x14ac:dyDescent="0.2"/>
    <row r="3369" ht="26.25" customHeight="1" x14ac:dyDescent="0.2"/>
    <row r="3370" ht="26.25" customHeight="1" x14ac:dyDescent="0.2"/>
    <row r="3371" ht="26.25" customHeight="1" x14ac:dyDescent="0.2"/>
    <row r="3372" ht="26.25" customHeight="1" x14ac:dyDescent="0.2"/>
    <row r="3373" ht="26.25" customHeight="1" x14ac:dyDescent="0.2"/>
    <row r="3374" ht="26.25" customHeight="1" x14ac:dyDescent="0.2"/>
    <row r="3375" ht="26.25" customHeight="1" x14ac:dyDescent="0.2"/>
    <row r="3376" ht="26.25" customHeight="1" x14ac:dyDescent="0.2"/>
    <row r="3377" ht="26.25" customHeight="1" x14ac:dyDescent="0.2"/>
    <row r="3378" ht="26.25" customHeight="1" x14ac:dyDescent="0.2"/>
    <row r="3379" ht="26.25" customHeight="1" x14ac:dyDescent="0.2"/>
    <row r="3380" ht="26.25" customHeight="1" x14ac:dyDescent="0.2"/>
    <row r="3381" ht="26.25" customHeight="1" x14ac:dyDescent="0.2"/>
    <row r="3382" ht="26.25" customHeight="1" x14ac:dyDescent="0.2"/>
    <row r="3383" ht="26.25" customHeight="1" x14ac:dyDescent="0.2"/>
    <row r="3384" ht="26.25" customHeight="1" x14ac:dyDescent="0.2"/>
    <row r="3385" ht="26.25" customHeight="1" x14ac:dyDescent="0.2"/>
    <row r="3386" ht="26.25" customHeight="1" x14ac:dyDescent="0.2"/>
    <row r="3387" ht="26.25" customHeight="1" x14ac:dyDescent="0.2"/>
    <row r="3388" ht="26.25" customHeight="1" x14ac:dyDescent="0.2"/>
    <row r="3389" ht="26.25" customHeight="1" x14ac:dyDescent="0.2"/>
    <row r="3390" ht="26.25" customHeight="1" x14ac:dyDescent="0.2"/>
    <row r="3391" ht="26.25" customHeight="1" x14ac:dyDescent="0.2"/>
    <row r="3392" ht="26.25" customHeight="1" x14ac:dyDescent="0.2"/>
    <row r="3393" ht="26.25" customHeight="1" x14ac:dyDescent="0.2"/>
    <row r="3394" ht="26.25" customHeight="1" x14ac:dyDescent="0.2"/>
    <row r="3395" ht="26.25" customHeight="1" x14ac:dyDescent="0.2"/>
    <row r="3396" ht="26.25" customHeight="1" x14ac:dyDescent="0.2"/>
    <row r="3397" ht="26.25" customHeight="1" x14ac:dyDescent="0.2"/>
    <row r="3398" ht="26.25" customHeight="1" x14ac:dyDescent="0.2"/>
    <row r="3399" ht="26.25" customHeight="1" x14ac:dyDescent="0.2"/>
    <row r="3400" ht="26.25" customHeight="1" x14ac:dyDescent="0.2"/>
    <row r="3401" ht="26.25" customHeight="1" x14ac:dyDescent="0.2"/>
    <row r="3402" ht="26.25" customHeight="1" x14ac:dyDescent="0.2"/>
    <row r="3403" ht="26.25" customHeight="1" x14ac:dyDescent="0.2"/>
    <row r="3404" ht="26.25" customHeight="1" x14ac:dyDescent="0.2"/>
    <row r="3405" ht="26.25" customHeight="1" x14ac:dyDescent="0.2"/>
    <row r="3406" ht="26.25" customHeight="1" x14ac:dyDescent="0.2"/>
    <row r="3407" ht="26.25" customHeight="1" x14ac:dyDescent="0.2"/>
    <row r="3408" ht="26.25" customHeight="1" x14ac:dyDescent="0.2"/>
    <row r="3409" ht="26.25" customHeight="1" x14ac:dyDescent="0.2"/>
    <row r="3410" ht="26.25" customHeight="1" x14ac:dyDescent="0.2"/>
    <row r="3411" ht="26.25" customHeight="1" x14ac:dyDescent="0.2"/>
    <row r="3412" ht="26.25" customHeight="1" x14ac:dyDescent="0.2"/>
    <row r="3413" ht="26.25" customHeight="1" x14ac:dyDescent="0.2"/>
    <row r="3414" ht="26.25" customHeight="1" x14ac:dyDescent="0.2"/>
    <row r="3415" ht="26.25" customHeight="1" x14ac:dyDescent="0.2"/>
    <row r="3416" ht="26.25" customHeight="1" x14ac:dyDescent="0.2"/>
    <row r="3417" ht="26.25" customHeight="1" x14ac:dyDescent="0.2"/>
    <row r="3418" ht="26.25" customHeight="1" x14ac:dyDescent="0.2"/>
    <row r="3419" ht="26.25" customHeight="1" x14ac:dyDescent="0.2"/>
    <row r="3420" ht="26.25" customHeight="1" x14ac:dyDescent="0.2"/>
    <row r="3421" ht="26.25" customHeight="1" x14ac:dyDescent="0.2"/>
    <row r="3422" ht="26.25" customHeight="1" x14ac:dyDescent="0.2"/>
    <row r="3423" ht="26.25" customHeight="1" x14ac:dyDescent="0.2"/>
    <row r="3424" ht="26.25" customHeight="1" x14ac:dyDescent="0.2"/>
    <row r="3425" ht="26.25" customHeight="1" x14ac:dyDescent="0.2"/>
    <row r="3426" ht="26.25" customHeight="1" x14ac:dyDescent="0.2"/>
    <row r="3427" ht="26.25" customHeight="1" x14ac:dyDescent="0.2"/>
    <row r="3428" ht="26.25" customHeight="1" x14ac:dyDescent="0.2"/>
    <row r="3429" ht="26.25" customHeight="1" x14ac:dyDescent="0.2"/>
    <row r="3430" ht="26.25" customHeight="1" x14ac:dyDescent="0.2"/>
    <row r="3431" ht="26.25" customHeight="1" x14ac:dyDescent="0.2"/>
    <row r="3432" ht="26.25" customHeight="1" x14ac:dyDescent="0.2"/>
    <row r="3433" ht="26.25" customHeight="1" x14ac:dyDescent="0.2"/>
    <row r="3434" ht="26.25" customHeight="1" x14ac:dyDescent="0.2"/>
    <row r="3435" ht="26.25" customHeight="1" x14ac:dyDescent="0.2"/>
    <row r="3436" ht="26.25" customHeight="1" x14ac:dyDescent="0.2"/>
    <row r="3437" ht="26.25" customHeight="1" x14ac:dyDescent="0.2"/>
    <row r="3438" ht="26.25" customHeight="1" x14ac:dyDescent="0.2"/>
    <row r="3439" ht="26.25" customHeight="1" x14ac:dyDescent="0.2"/>
    <row r="3440" ht="26.25" customHeight="1" x14ac:dyDescent="0.2"/>
    <row r="3441" ht="26.25" customHeight="1" x14ac:dyDescent="0.2"/>
    <row r="3442" ht="26.25" customHeight="1" x14ac:dyDescent="0.2"/>
    <row r="3443" ht="26.25" customHeight="1" x14ac:dyDescent="0.2"/>
    <row r="3444" ht="26.25" customHeight="1" x14ac:dyDescent="0.2"/>
    <row r="3445" ht="26.25" customHeight="1" x14ac:dyDescent="0.2"/>
    <row r="3446" ht="26.25" customHeight="1" x14ac:dyDescent="0.2"/>
    <row r="3447" ht="26.25" customHeight="1" x14ac:dyDescent="0.2"/>
    <row r="3448" ht="26.25" customHeight="1" x14ac:dyDescent="0.2"/>
    <row r="3449" ht="26.25" customHeight="1" x14ac:dyDescent="0.2"/>
    <row r="3450" ht="26.25" customHeight="1" x14ac:dyDescent="0.2"/>
    <row r="3451" ht="26.25" customHeight="1" x14ac:dyDescent="0.2"/>
    <row r="3452" ht="26.25" customHeight="1" x14ac:dyDescent="0.2"/>
    <row r="3453" ht="26.25" customHeight="1" x14ac:dyDescent="0.2"/>
    <row r="3454" ht="26.25" customHeight="1" x14ac:dyDescent="0.2"/>
    <row r="3455" ht="26.25" customHeight="1" x14ac:dyDescent="0.2"/>
    <row r="3456" ht="26.25" customHeight="1" x14ac:dyDescent="0.2"/>
    <row r="3457" ht="26.25" customHeight="1" x14ac:dyDescent="0.2"/>
    <row r="3458" ht="26.25" customHeight="1" x14ac:dyDescent="0.2"/>
    <row r="3459" ht="26.25" customHeight="1" x14ac:dyDescent="0.2"/>
    <row r="3460" ht="26.25" customHeight="1" x14ac:dyDescent="0.2"/>
    <row r="3461" ht="26.25" customHeight="1" x14ac:dyDescent="0.2"/>
    <row r="3462" ht="26.25" customHeight="1" x14ac:dyDescent="0.2"/>
    <row r="3463" ht="26.25" customHeight="1" x14ac:dyDescent="0.2"/>
    <row r="3464" ht="26.25" customHeight="1" x14ac:dyDescent="0.2"/>
    <row r="3465" ht="26.25" customHeight="1" x14ac:dyDescent="0.2"/>
    <row r="3466" ht="26.25" customHeight="1" x14ac:dyDescent="0.2"/>
    <row r="3467" ht="26.25" customHeight="1" x14ac:dyDescent="0.2"/>
    <row r="3468" ht="26.25" customHeight="1" x14ac:dyDescent="0.2"/>
    <row r="3469" ht="26.25" customHeight="1" x14ac:dyDescent="0.2"/>
    <row r="3470" ht="26.25" customHeight="1" x14ac:dyDescent="0.2"/>
    <row r="3471" ht="26.25" customHeight="1" x14ac:dyDescent="0.2"/>
    <row r="3472" ht="26.25" customHeight="1" x14ac:dyDescent="0.2"/>
    <row r="3473" ht="26.25" customHeight="1" x14ac:dyDescent="0.2"/>
    <row r="3474" ht="26.25" customHeight="1" x14ac:dyDescent="0.2"/>
    <row r="3475" ht="26.25" customHeight="1" x14ac:dyDescent="0.2"/>
    <row r="3476" ht="26.25" customHeight="1" x14ac:dyDescent="0.2"/>
    <row r="3477" ht="26.25" customHeight="1" x14ac:dyDescent="0.2"/>
    <row r="3478" ht="26.25" customHeight="1" x14ac:dyDescent="0.2"/>
    <row r="3479" ht="26.25" customHeight="1" x14ac:dyDescent="0.2"/>
    <row r="3480" ht="26.25" customHeight="1" x14ac:dyDescent="0.2"/>
    <row r="3481" ht="26.25" customHeight="1" x14ac:dyDescent="0.2"/>
    <row r="3482" ht="26.25" customHeight="1" x14ac:dyDescent="0.2"/>
    <row r="3483" ht="26.25" customHeight="1" x14ac:dyDescent="0.2"/>
    <row r="3484" ht="26.25" customHeight="1" x14ac:dyDescent="0.2"/>
    <row r="3485" ht="26.25" customHeight="1" x14ac:dyDescent="0.2"/>
    <row r="3486" ht="26.25" customHeight="1" x14ac:dyDescent="0.2"/>
    <row r="3487" ht="26.25" customHeight="1" x14ac:dyDescent="0.2"/>
    <row r="3488" ht="26.25" customHeight="1" x14ac:dyDescent="0.2"/>
    <row r="3489" ht="26.25" customHeight="1" x14ac:dyDescent="0.2"/>
    <row r="3490" ht="26.25" customHeight="1" x14ac:dyDescent="0.2"/>
    <row r="3491" ht="26.25" customHeight="1" x14ac:dyDescent="0.2"/>
    <row r="3492" ht="26.25" customHeight="1" x14ac:dyDescent="0.2"/>
    <row r="3493" ht="26.25" customHeight="1" x14ac:dyDescent="0.2"/>
    <row r="3494" ht="26.25" customHeight="1" x14ac:dyDescent="0.2"/>
    <row r="3495" ht="26.25" customHeight="1" x14ac:dyDescent="0.2"/>
    <row r="3496" ht="26.25" customHeight="1" x14ac:dyDescent="0.2"/>
    <row r="3497" ht="26.25" customHeight="1" x14ac:dyDescent="0.2"/>
    <row r="3498" ht="26.25" customHeight="1" x14ac:dyDescent="0.2"/>
    <row r="3499" ht="26.25" customHeight="1" x14ac:dyDescent="0.2"/>
    <row r="3500" ht="26.25" customHeight="1" x14ac:dyDescent="0.2"/>
    <row r="3501" ht="26.25" customHeight="1" x14ac:dyDescent="0.2"/>
    <row r="3502" ht="26.25" customHeight="1" x14ac:dyDescent="0.2"/>
    <row r="3503" ht="26.25" customHeight="1" x14ac:dyDescent="0.2"/>
    <row r="3504" ht="26.25" customHeight="1" x14ac:dyDescent="0.2"/>
    <row r="3505" ht="26.25" customHeight="1" x14ac:dyDescent="0.2"/>
    <row r="3506" ht="26.25" customHeight="1" x14ac:dyDescent="0.2"/>
    <row r="3507" ht="26.25" customHeight="1" x14ac:dyDescent="0.2"/>
    <row r="3508" ht="26.25" customHeight="1" x14ac:dyDescent="0.2"/>
    <row r="3509" ht="26.25" customHeight="1" x14ac:dyDescent="0.2"/>
    <row r="3510" ht="26.25" customHeight="1" x14ac:dyDescent="0.2"/>
    <row r="3511" ht="26.25" customHeight="1" x14ac:dyDescent="0.2"/>
    <row r="3512" ht="26.25" customHeight="1" x14ac:dyDescent="0.2"/>
    <row r="3513" ht="26.25" customHeight="1" x14ac:dyDescent="0.2"/>
    <row r="3514" ht="26.25" customHeight="1" x14ac:dyDescent="0.2"/>
    <row r="3515" ht="26.25" customHeight="1" x14ac:dyDescent="0.2"/>
    <row r="3516" ht="26.25" customHeight="1" x14ac:dyDescent="0.2"/>
    <row r="3517" ht="26.25" customHeight="1" x14ac:dyDescent="0.2"/>
    <row r="3518" ht="26.25" customHeight="1" x14ac:dyDescent="0.2"/>
    <row r="3519" ht="26.25" customHeight="1" x14ac:dyDescent="0.2"/>
    <row r="3520" ht="26.25" customHeight="1" x14ac:dyDescent="0.2"/>
    <row r="3521" ht="26.25" customHeight="1" x14ac:dyDescent="0.2"/>
    <row r="3522" ht="26.25" customHeight="1" x14ac:dyDescent="0.2"/>
    <row r="3523" ht="26.25" customHeight="1" x14ac:dyDescent="0.2"/>
    <row r="3524" ht="26.25" customHeight="1" x14ac:dyDescent="0.2"/>
    <row r="3525" ht="26.25" customHeight="1" x14ac:dyDescent="0.2"/>
    <row r="3526" ht="26.25" customHeight="1" x14ac:dyDescent="0.2"/>
    <row r="3527" ht="26.25" customHeight="1" x14ac:dyDescent="0.2"/>
    <row r="3528" ht="26.25" customHeight="1" x14ac:dyDescent="0.2"/>
    <row r="3529" ht="26.25" customHeight="1" x14ac:dyDescent="0.2"/>
    <row r="3530" ht="26.25" customHeight="1" x14ac:dyDescent="0.2"/>
    <row r="3531" ht="26.25" customHeight="1" x14ac:dyDescent="0.2"/>
    <row r="3532" ht="26.25" customHeight="1" x14ac:dyDescent="0.2"/>
    <row r="3533" ht="26.25" customHeight="1" x14ac:dyDescent="0.2"/>
    <row r="3534" ht="26.25" customHeight="1" x14ac:dyDescent="0.2"/>
    <row r="3535" ht="26.25" customHeight="1" x14ac:dyDescent="0.2"/>
    <row r="3536" ht="26.25" customHeight="1" x14ac:dyDescent="0.2"/>
    <row r="3537" ht="26.25" customHeight="1" x14ac:dyDescent="0.2"/>
    <row r="3538" ht="26.25" customHeight="1" x14ac:dyDescent="0.2"/>
    <row r="3539" ht="26.25" customHeight="1" x14ac:dyDescent="0.2"/>
    <row r="3540" ht="26.25" customHeight="1" x14ac:dyDescent="0.2"/>
    <row r="3541" ht="26.25" customHeight="1" x14ac:dyDescent="0.2"/>
    <row r="3542" ht="26.25" customHeight="1" x14ac:dyDescent="0.2"/>
    <row r="3543" ht="26.25" customHeight="1" x14ac:dyDescent="0.2"/>
    <row r="3544" ht="26.25" customHeight="1" x14ac:dyDescent="0.2"/>
    <row r="3545" ht="26.25" customHeight="1" x14ac:dyDescent="0.2"/>
    <row r="3546" ht="26.25" customHeight="1" x14ac:dyDescent="0.2"/>
    <row r="3547" ht="26.25" customHeight="1" x14ac:dyDescent="0.2"/>
    <row r="3548" ht="26.25" customHeight="1" x14ac:dyDescent="0.2"/>
    <row r="3549" ht="26.25" customHeight="1" x14ac:dyDescent="0.2"/>
    <row r="3550" ht="26.25" customHeight="1" x14ac:dyDescent="0.2"/>
    <row r="3551" ht="26.25" customHeight="1" x14ac:dyDescent="0.2"/>
    <row r="3552" ht="26.25" customHeight="1" x14ac:dyDescent="0.2"/>
    <row r="3553" ht="26.25" customHeight="1" x14ac:dyDescent="0.2"/>
    <row r="3554" ht="26.25" customHeight="1" x14ac:dyDescent="0.2"/>
    <row r="3555" ht="26.25" customHeight="1" x14ac:dyDescent="0.2"/>
    <row r="3556" ht="26.25" customHeight="1" x14ac:dyDescent="0.2"/>
    <row r="3557" ht="26.25" customHeight="1" x14ac:dyDescent="0.2"/>
    <row r="3558" ht="26.25" customHeight="1" x14ac:dyDescent="0.2"/>
    <row r="3559" ht="26.25" customHeight="1" x14ac:dyDescent="0.2"/>
    <row r="3560" ht="26.25" customHeight="1" x14ac:dyDescent="0.2"/>
    <row r="3561" ht="26.25" customHeight="1" x14ac:dyDescent="0.2"/>
    <row r="3562" ht="26.25" customHeight="1" x14ac:dyDescent="0.2"/>
    <row r="3563" ht="26.25" customHeight="1" x14ac:dyDescent="0.2"/>
    <row r="3564" ht="26.25" customHeight="1" x14ac:dyDescent="0.2"/>
    <row r="3565" ht="26.25" customHeight="1" x14ac:dyDescent="0.2"/>
    <row r="3566" ht="26.25" customHeight="1" x14ac:dyDescent="0.2"/>
    <row r="3567" ht="26.25" customHeight="1" x14ac:dyDescent="0.2"/>
    <row r="3568" ht="26.25" customHeight="1" x14ac:dyDescent="0.2"/>
    <row r="3569" ht="26.25" customHeight="1" x14ac:dyDescent="0.2"/>
    <row r="3570" ht="26.25" customHeight="1" x14ac:dyDescent="0.2"/>
    <row r="3571" ht="26.25" customHeight="1" x14ac:dyDescent="0.2"/>
    <row r="3572" ht="26.25" customHeight="1" x14ac:dyDescent="0.2"/>
    <row r="3573" ht="26.25" customHeight="1" x14ac:dyDescent="0.2"/>
    <row r="3574" ht="26.25" customHeight="1" x14ac:dyDescent="0.2"/>
    <row r="3575" ht="26.25" customHeight="1" x14ac:dyDescent="0.2"/>
    <row r="3576" ht="26.25" customHeight="1" x14ac:dyDescent="0.2"/>
    <row r="3577" ht="26.25" customHeight="1" x14ac:dyDescent="0.2"/>
    <row r="3578" ht="26.25" customHeight="1" x14ac:dyDescent="0.2"/>
    <row r="3579" ht="26.25" customHeight="1" x14ac:dyDescent="0.2"/>
    <row r="3580" ht="26.25" customHeight="1" x14ac:dyDescent="0.2"/>
    <row r="3581" ht="26.25" customHeight="1" x14ac:dyDescent="0.2"/>
    <row r="3582" ht="26.25" customHeight="1" x14ac:dyDescent="0.2"/>
    <row r="3583" ht="26.25" customHeight="1" x14ac:dyDescent="0.2"/>
    <row r="3584" ht="26.25" customHeight="1" x14ac:dyDescent="0.2"/>
    <row r="3585" ht="26.25" customHeight="1" x14ac:dyDescent="0.2"/>
    <row r="3586" ht="26.25" customHeight="1" x14ac:dyDescent="0.2"/>
    <row r="3587" ht="26.25" customHeight="1" x14ac:dyDescent="0.2"/>
    <row r="3588" ht="26.25" customHeight="1" x14ac:dyDescent="0.2"/>
    <row r="3589" ht="26.25" customHeight="1" x14ac:dyDescent="0.2"/>
    <row r="3590" ht="26.25" customHeight="1" x14ac:dyDescent="0.2"/>
    <row r="3591" ht="26.25" customHeight="1" x14ac:dyDescent="0.2"/>
    <row r="3592" ht="26.25" customHeight="1" x14ac:dyDescent="0.2"/>
    <row r="3593" ht="26.25" customHeight="1" x14ac:dyDescent="0.2"/>
    <row r="3594" ht="26.25" customHeight="1" x14ac:dyDescent="0.2"/>
    <row r="3595" ht="26.25" customHeight="1" x14ac:dyDescent="0.2"/>
    <row r="3596" ht="26.25" customHeight="1" x14ac:dyDescent="0.2"/>
    <row r="3597" ht="26.25" customHeight="1" x14ac:dyDescent="0.2"/>
    <row r="3598" ht="26.25" customHeight="1" x14ac:dyDescent="0.2"/>
    <row r="3599" ht="26.25" customHeight="1" x14ac:dyDescent="0.2"/>
    <row r="3600" ht="26.25" customHeight="1" x14ac:dyDescent="0.2"/>
    <row r="3601" ht="26.25" customHeight="1" x14ac:dyDescent="0.2"/>
    <row r="3602" ht="26.25" customHeight="1" x14ac:dyDescent="0.2"/>
    <row r="3603" ht="26.25" customHeight="1" x14ac:dyDescent="0.2"/>
    <row r="3604" ht="26.25" customHeight="1" x14ac:dyDescent="0.2"/>
    <row r="3605" ht="26.25" customHeight="1" x14ac:dyDescent="0.2"/>
    <row r="3606" ht="26.25" customHeight="1" x14ac:dyDescent="0.2"/>
    <row r="3607" ht="26.25" customHeight="1" x14ac:dyDescent="0.2"/>
    <row r="3608" ht="26.25" customHeight="1" x14ac:dyDescent="0.2"/>
    <row r="3609" ht="26.25" customHeight="1" x14ac:dyDescent="0.2"/>
    <row r="3610" ht="26.25" customHeight="1" x14ac:dyDescent="0.2"/>
    <row r="3611" ht="26.25" customHeight="1" x14ac:dyDescent="0.2"/>
    <row r="3612" ht="26.25" customHeight="1" x14ac:dyDescent="0.2"/>
    <row r="3613" ht="26.25" customHeight="1" x14ac:dyDescent="0.2"/>
    <row r="3614" ht="26.25" customHeight="1" x14ac:dyDescent="0.2"/>
    <row r="3615" ht="26.25" customHeight="1" x14ac:dyDescent="0.2"/>
    <row r="3616" ht="26.25" customHeight="1" x14ac:dyDescent="0.2"/>
    <row r="3617" ht="26.25" customHeight="1" x14ac:dyDescent="0.2"/>
    <row r="3618" ht="26.25" customHeight="1" x14ac:dyDescent="0.2"/>
    <row r="3619" ht="26.25" customHeight="1" x14ac:dyDescent="0.2"/>
    <row r="3620" ht="26.25" customHeight="1" x14ac:dyDescent="0.2"/>
    <row r="3621" ht="26.25" customHeight="1" x14ac:dyDescent="0.2"/>
    <row r="3622" ht="26.25" customHeight="1" x14ac:dyDescent="0.2"/>
    <row r="3623" ht="26.25" customHeight="1" x14ac:dyDescent="0.2"/>
    <row r="3624" ht="26.25" customHeight="1" x14ac:dyDescent="0.2"/>
    <row r="3625" ht="26.25" customHeight="1" x14ac:dyDescent="0.2"/>
    <row r="3626" ht="26.25" customHeight="1" x14ac:dyDescent="0.2"/>
    <row r="3627" ht="26.25" customHeight="1" x14ac:dyDescent="0.2"/>
    <row r="3628" ht="26.25" customHeight="1" x14ac:dyDescent="0.2"/>
    <row r="3629" ht="26.25" customHeight="1" x14ac:dyDescent="0.2"/>
    <row r="3630" ht="26.25" customHeight="1" x14ac:dyDescent="0.2"/>
    <row r="3631" ht="26.25" customHeight="1" x14ac:dyDescent="0.2"/>
    <row r="3632" ht="26.25" customHeight="1" x14ac:dyDescent="0.2"/>
    <row r="3633" ht="26.25" customHeight="1" x14ac:dyDescent="0.2"/>
    <row r="3634" ht="26.25" customHeight="1" x14ac:dyDescent="0.2"/>
    <row r="3635" ht="26.25" customHeight="1" x14ac:dyDescent="0.2"/>
    <row r="3636" ht="26.25" customHeight="1" x14ac:dyDescent="0.2"/>
    <row r="3637" ht="26.25" customHeight="1" x14ac:dyDescent="0.2"/>
    <row r="3638" ht="26.25" customHeight="1" x14ac:dyDescent="0.2"/>
    <row r="3639" ht="26.25" customHeight="1" x14ac:dyDescent="0.2"/>
    <row r="3640" ht="26.25" customHeight="1" x14ac:dyDescent="0.2"/>
    <row r="3641" ht="26.25" customHeight="1" x14ac:dyDescent="0.2"/>
    <row r="3642" ht="26.25" customHeight="1" x14ac:dyDescent="0.2"/>
    <row r="3643" ht="26.25" customHeight="1" x14ac:dyDescent="0.2"/>
    <row r="3644" ht="26.25" customHeight="1" x14ac:dyDescent="0.2"/>
    <row r="3645" ht="26.25" customHeight="1" x14ac:dyDescent="0.2"/>
    <row r="3646" ht="26.25" customHeight="1" x14ac:dyDescent="0.2"/>
    <row r="3647" ht="26.25" customHeight="1" x14ac:dyDescent="0.2"/>
    <row r="3648" ht="26.25" customHeight="1" x14ac:dyDescent="0.2"/>
    <row r="3649" ht="26.25" customHeight="1" x14ac:dyDescent="0.2"/>
    <row r="3650" ht="26.25" customHeight="1" x14ac:dyDescent="0.2"/>
    <row r="3651" ht="26.25" customHeight="1" x14ac:dyDescent="0.2"/>
    <row r="3652" ht="26.25" customHeight="1" x14ac:dyDescent="0.2"/>
    <row r="3653" ht="26.25" customHeight="1" x14ac:dyDescent="0.2"/>
    <row r="3654" ht="26.25" customHeight="1" x14ac:dyDescent="0.2"/>
    <row r="3655" ht="26.25" customHeight="1" x14ac:dyDescent="0.2"/>
    <row r="3656" ht="26.25" customHeight="1" x14ac:dyDescent="0.2"/>
    <row r="3657" ht="26.25" customHeight="1" x14ac:dyDescent="0.2"/>
    <row r="3658" ht="26.25" customHeight="1" x14ac:dyDescent="0.2"/>
    <row r="3659" ht="26.25" customHeight="1" x14ac:dyDescent="0.2"/>
    <row r="3660" ht="26.25" customHeight="1" x14ac:dyDescent="0.2"/>
    <row r="3661" ht="26.25" customHeight="1" x14ac:dyDescent="0.2"/>
    <row r="3662" ht="26.25" customHeight="1" x14ac:dyDescent="0.2"/>
    <row r="3663" ht="26.25" customHeight="1" x14ac:dyDescent="0.2"/>
    <row r="3664" ht="26.25" customHeight="1" x14ac:dyDescent="0.2"/>
    <row r="3665" ht="26.25" customHeight="1" x14ac:dyDescent="0.2"/>
    <row r="3666" ht="26.25" customHeight="1" x14ac:dyDescent="0.2"/>
    <row r="3667" ht="26.25" customHeight="1" x14ac:dyDescent="0.2"/>
    <row r="3668" ht="26.25" customHeight="1" x14ac:dyDescent="0.2"/>
    <row r="3669" ht="26.25" customHeight="1" x14ac:dyDescent="0.2"/>
    <row r="3670" ht="26.25" customHeight="1" x14ac:dyDescent="0.2"/>
    <row r="3671" ht="26.25" customHeight="1" x14ac:dyDescent="0.2"/>
    <row r="3672" ht="26.25" customHeight="1" x14ac:dyDescent="0.2"/>
    <row r="3673" ht="26.25" customHeight="1" x14ac:dyDescent="0.2"/>
    <row r="3674" ht="26.25" customHeight="1" x14ac:dyDescent="0.2"/>
    <row r="3675" ht="26.25" customHeight="1" x14ac:dyDescent="0.2"/>
    <row r="3676" ht="26.25" customHeight="1" x14ac:dyDescent="0.2"/>
    <row r="3677" ht="26.25" customHeight="1" x14ac:dyDescent="0.2"/>
    <row r="3678" ht="26.25" customHeight="1" x14ac:dyDescent="0.2"/>
    <row r="3679" ht="26.25" customHeight="1" x14ac:dyDescent="0.2"/>
    <row r="3680" ht="26.25" customHeight="1" x14ac:dyDescent="0.2"/>
    <row r="3681" ht="26.25" customHeight="1" x14ac:dyDescent="0.2"/>
    <row r="3682" ht="26.25" customHeight="1" x14ac:dyDescent="0.2"/>
    <row r="3683" ht="26.25" customHeight="1" x14ac:dyDescent="0.2"/>
    <row r="3684" ht="26.25" customHeight="1" x14ac:dyDescent="0.2"/>
    <row r="3685" ht="26.25" customHeight="1" x14ac:dyDescent="0.2"/>
    <row r="3686" ht="26.25" customHeight="1" x14ac:dyDescent="0.2"/>
    <row r="3687" ht="26.25" customHeight="1" x14ac:dyDescent="0.2"/>
    <row r="3688" ht="26.25" customHeight="1" x14ac:dyDescent="0.2"/>
    <row r="3689" ht="26.25" customHeight="1" x14ac:dyDescent="0.2"/>
    <row r="3690" ht="26.25" customHeight="1" x14ac:dyDescent="0.2"/>
    <row r="3691" ht="26.25" customHeight="1" x14ac:dyDescent="0.2"/>
    <row r="3692" ht="26.25" customHeight="1" x14ac:dyDescent="0.2"/>
    <row r="3693" ht="26.25" customHeight="1" x14ac:dyDescent="0.2"/>
    <row r="3694" ht="26.25" customHeight="1" x14ac:dyDescent="0.2"/>
    <row r="3695" ht="26.25" customHeight="1" x14ac:dyDescent="0.2"/>
    <row r="3696" ht="26.25" customHeight="1" x14ac:dyDescent="0.2"/>
    <row r="3697" ht="26.25" customHeight="1" x14ac:dyDescent="0.2"/>
    <row r="3698" ht="26.25" customHeight="1" x14ac:dyDescent="0.2"/>
    <row r="3699" ht="26.25" customHeight="1" x14ac:dyDescent="0.2"/>
    <row r="3700" ht="26.25" customHeight="1" x14ac:dyDescent="0.2"/>
    <row r="3701" ht="26.25" customHeight="1" x14ac:dyDescent="0.2"/>
    <row r="3702" ht="26.25" customHeight="1" x14ac:dyDescent="0.2"/>
    <row r="3703" ht="26.25" customHeight="1" x14ac:dyDescent="0.2"/>
    <row r="3704" ht="26.25" customHeight="1" x14ac:dyDescent="0.2"/>
    <row r="3705" ht="26.25" customHeight="1" x14ac:dyDescent="0.2"/>
    <row r="3706" ht="26.25" customHeight="1" x14ac:dyDescent="0.2"/>
    <row r="3707" ht="26.25" customHeight="1" x14ac:dyDescent="0.2"/>
    <row r="3708" ht="26.25" customHeight="1" x14ac:dyDescent="0.2"/>
    <row r="3709" ht="26.25" customHeight="1" x14ac:dyDescent="0.2"/>
    <row r="3710" ht="26.25" customHeight="1" x14ac:dyDescent="0.2"/>
    <row r="3711" ht="26.25" customHeight="1" x14ac:dyDescent="0.2"/>
    <row r="3712" ht="26.25" customHeight="1" x14ac:dyDescent="0.2"/>
    <row r="3713" ht="26.25" customHeight="1" x14ac:dyDescent="0.2"/>
    <row r="3714" ht="26.25" customHeight="1" x14ac:dyDescent="0.2"/>
    <row r="3715" ht="26.25" customHeight="1" x14ac:dyDescent="0.2"/>
    <row r="3716" ht="26.25" customHeight="1" x14ac:dyDescent="0.2"/>
    <row r="3717" ht="26.25" customHeight="1" x14ac:dyDescent="0.2"/>
    <row r="3718" ht="26.25" customHeight="1" x14ac:dyDescent="0.2"/>
    <row r="3719" ht="26.25" customHeight="1" x14ac:dyDescent="0.2"/>
    <row r="3720" ht="26.25" customHeight="1" x14ac:dyDescent="0.2"/>
    <row r="3721" ht="26.25" customHeight="1" x14ac:dyDescent="0.2"/>
    <row r="3722" ht="26.25" customHeight="1" x14ac:dyDescent="0.2"/>
    <row r="3723" ht="26.25" customHeight="1" x14ac:dyDescent="0.2"/>
    <row r="3724" ht="26.25" customHeight="1" x14ac:dyDescent="0.2"/>
    <row r="3725" ht="26.25" customHeight="1" x14ac:dyDescent="0.2"/>
    <row r="3726" ht="26.25" customHeight="1" x14ac:dyDescent="0.2"/>
    <row r="3727" ht="26.25" customHeight="1" x14ac:dyDescent="0.2"/>
    <row r="3728" ht="26.25" customHeight="1" x14ac:dyDescent="0.2"/>
    <row r="3729" ht="26.25" customHeight="1" x14ac:dyDescent="0.2"/>
    <row r="3730" ht="26.25" customHeight="1" x14ac:dyDescent="0.2"/>
    <row r="3731" ht="26.25" customHeight="1" x14ac:dyDescent="0.2"/>
    <row r="3732" ht="26.25" customHeight="1" x14ac:dyDescent="0.2"/>
    <row r="3733" ht="26.25" customHeight="1" x14ac:dyDescent="0.2"/>
    <row r="3734" ht="26.25" customHeight="1" x14ac:dyDescent="0.2"/>
    <row r="3735" ht="26.25" customHeight="1" x14ac:dyDescent="0.2"/>
    <row r="3736" ht="26.25" customHeight="1" x14ac:dyDescent="0.2"/>
    <row r="3737" ht="26.25" customHeight="1" x14ac:dyDescent="0.2"/>
    <row r="3738" ht="26.25" customHeight="1" x14ac:dyDescent="0.2"/>
    <row r="3739" ht="26.25" customHeight="1" x14ac:dyDescent="0.2"/>
    <row r="3740" ht="26.25" customHeight="1" x14ac:dyDescent="0.2"/>
    <row r="3741" ht="26.25" customHeight="1" x14ac:dyDescent="0.2"/>
    <row r="3742" ht="26.25" customHeight="1" x14ac:dyDescent="0.2"/>
    <row r="3743" ht="26.25" customHeight="1" x14ac:dyDescent="0.2"/>
    <row r="3744" ht="26.25" customHeight="1" x14ac:dyDescent="0.2"/>
    <row r="3745" ht="26.25" customHeight="1" x14ac:dyDescent="0.2"/>
    <row r="3746" ht="26.25" customHeight="1" x14ac:dyDescent="0.2"/>
    <row r="3747" ht="26.25" customHeight="1" x14ac:dyDescent="0.2"/>
    <row r="3748" ht="26.25" customHeight="1" x14ac:dyDescent="0.2"/>
    <row r="3749" ht="26.25" customHeight="1" x14ac:dyDescent="0.2"/>
    <row r="3750" ht="26.25" customHeight="1" x14ac:dyDescent="0.2"/>
    <row r="3751" ht="26.25" customHeight="1" x14ac:dyDescent="0.2"/>
    <row r="3752" ht="26.25" customHeight="1" x14ac:dyDescent="0.2"/>
    <row r="3753" ht="26.25" customHeight="1" x14ac:dyDescent="0.2"/>
    <row r="3754" ht="26.25" customHeight="1" x14ac:dyDescent="0.2"/>
    <row r="3755" ht="26.25" customHeight="1" x14ac:dyDescent="0.2"/>
    <row r="3756" ht="26.25" customHeight="1" x14ac:dyDescent="0.2"/>
    <row r="3757" ht="26.25" customHeight="1" x14ac:dyDescent="0.2"/>
    <row r="3758" ht="26.25" customHeight="1" x14ac:dyDescent="0.2"/>
    <row r="3759" ht="26.25" customHeight="1" x14ac:dyDescent="0.2"/>
    <row r="3760" ht="26.25" customHeight="1" x14ac:dyDescent="0.2"/>
    <row r="3761" ht="26.25" customHeight="1" x14ac:dyDescent="0.2"/>
    <row r="3762" ht="26.25" customHeight="1" x14ac:dyDescent="0.2"/>
    <row r="3763" ht="26.25" customHeight="1" x14ac:dyDescent="0.2"/>
    <row r="3764" ht="26.25" customHeight="1" x14ac:dyDescent="0.2"/>
    <row r="3765" ht="26.25" customHeight="1" x14ac:dyDescent="0.2"/>
    <row r="3766" ht="26.25" customHeight="1" x14ac:dyDescent="0.2"/>
    <row r="3767" ht="26.25" customHeight="1" x14ac:dyDescent="0.2"/>
    <row r="3768" ht="26.25" customHeight="1" x14ac:dyDescent="0.2"/>
    <row r="3769" ht="26.25" customHeight="1" x14ac:dyDescent="0.2"/>
    <row r="3770" ht="26.25" customHeight="1" x14ac:dyDescent="0.2"/>
    <row r="3771" ht="26.25" customHeight="1" x14ac:dyDescent="0.2"/>
    <row r="3772" ht="26.25" customHeight="1" x14ac:dyDescent="0.2"/>
    <row r="3773" ht="26.25" customHeight="1" x14ac:dyDescent="0.2"/>
    <row r="3774" ht="26.25" customHeight="1" x14ac:dyDescent="0.2"/>
    <row r="3775" ht="26.25" customHeight="1" x14ac:dyDescent="0.2"/>
    <row r="3776" ht="26.25" customHeight="1" x14ac:dyDescent="0.2"/>
    <row r="3777" ht="26.25" customHeight="1" x14ac:dyDescent="0.2"/>
    <row r="3778" ht="26.25" customHeight="1" x14ac:dyDescent="0.2"/>
    <row r="3779" ht="26.25" customHeight="1" x14ac:dyDescent="0.2"/>
    <row r="3780" ht="26.25" customHeight="1" x14ac:dyDescent="0.2"/>
    <row r="3781" ht="26.25" customHeight="1" x14ac:dyDescent="0.2"/>
    <row r="3782" ht="26.25" customHeight="1" x14ac:dyDescent="0.2"/>
    <row r="3783" ht="26.25" customHeight="1" x14ac:dyDescent="0.2"/>
    <row r="3784" ht="26.25" customHeight="1" x14ac:dyDescent="0.2"/>
    <row r="3785" ht="26.25" customHeight="1" x14ac:dyDescent="0.2"/>
    <row r="3786" ht="26.25" customHeight="1" x14ac:dyDescent="0.2"/>
    <row r="3787" ht="26.25" customHeight="1" x14ac:dyDescent="0.2"/>
    <row r="3788" ht="26.25" customHeight="1" x14ac:dyDescent="0.2"/>
    <row r="3789" ht="26.25" customHeight="1" x14ac:dyDescent="0.2"/>
    <row r="3790" ht="26.25" customHeight="1" x14ac:dyDescent="0.2"/>
    <row r="3791" ht="26.25" customHeight="1" x14ac:dyDescent="0.2"/>
    <row r="3792" ht="26.25" customHeight="1" x14ac:dyDescent="0.2"/>
    <row r="3793" ht="26.25" customHeight="1" x14ac:dyDescent="0.2"/>
    <row r="3794" ht="26.25" customHeight="1" x14ac:dyDescent="0.2"/>
    <row r="3795" ht="26.25" customHeight="1" x14ac:dyDescent="0.2"/>
    <row r="3796" ht="26.25" customHeight="1" x14ac:dyDescent="0.2"/>
    <row r="3797" ht="26.25" customHeight="1" x14ac:dyDescent="0.2"/>
    <row r="3798" ht="26.25" customHeight="1" x14ac:dyDescent="0.2"/>
    <row r="3799" ht="26.25" customHeight="1" x14ac:dyDescent="0.2"/>
    <row r="3800" ht="26.25" customHeight="1" x14ac:dyDescent="0.2"/>
    <row r="3801" ht="26.25" customHeight="1" x14ac:dyDescent="0.2"/>
    <row r="3802" ht="26.25" customHeight="1" x14ac:dyDescent="0.2"/>
    <row r="3803" ht="26.25" customHeight="1" x14ac:dyDescent="0.2"/>
    <row r="3804" ht="26.25" customHeight="1" x14ac:dyDescent="0.2"/>
    <row r="3805" ht="26.25" customHeight="1" x14ac:dyDescent="0.2"/>
    <row r="3806" ht="26.25" customHeight="1" x14ac:dyDescent="0.2"/>
    <row r="3807" ht="26.25" customHeight="1" x14ac:dyDescent="0.2"/>
    <row r="3808" ht="26.25" customHeight="1" x14ac:dyDescent="0.2"/>
    <row r="3809" ht="26.25" customHeight="1" x14ac:dyDescent="0.2"/>
    <row r="3810" ht="26.25" customHeight="1" x14ac:dyDescent="0.2"/>
    <row r="3811" ht="26.25" customHeight="1" x14ac:dyDescent="0.2"/>
    <row r="3812" ht="26.25" customHeight="1" x14ac:dyDescent="0.2"/>
    <row r="3813" ht="26.25" customHeight="1" x14ac:dyDescent="0.2"/>
    <row r="3814" ht="26.25" customHeight="1" x14ac:dyDescent="0.2"/>
    <row r="3815" ht="26.25" customHeight="1" x14ac:dyDescent="0.2"/>
    <row r="3816" ht="26.25" customHeight="1" x14ac:dyDescent="0.2"/>
    <row r="3817" ht="26.25" customHeight="1" x14ac:dyDescent="0.2"/>
    <row r="3818" ht="26.25" customHeight="1" x14ac:dyDescent="0.2"/>
    <row r="3819" ht="26.25" customHeight="1" x14ac:dyDescent="0.2"/>
    <row r="3820" ht="26.25" customHeight="1" x14ac:dyDescent="0.2"/>
    <row r="3821" ht="26.25" customHeight="1" x14ac:dyDescent="0.2"/>
    <row r="3822" ht="26.25" customHeight="1" x14ac:dyDescent="0.2"/>
    <row r="3823" ht="26.25" customHeight="1" x14ac:dyDescent="0.2"/>
    <row r="3824" ht="26.25" customHeight="1" x14ac:dyDescent="0.2"/>
    <row r="3825" ht="26.25" customHeight="1" x14ac:dyDescent="0.2"/>
    <row r="3826" ht="26.25" customHeight="1" x14ac:dyDescent="0.2"/>
    <row r="3827" ht="26.25" customHeight="1" x14ac:dyDescent="0.2"/>
    <row r="3828" ht="26.25" customHeight="1" x14ac:dyDescent="0.2"/>
    <row r="3829" ht="26.25" customHeight="1" x14ac:dyDescent="0.2"/>
    <row r="3830" ht="26.25" customHeight="1" x14ac:dyDescent="0.2"/>
    <row r="3831" ht="26.25" customHeight="1" x14ac:dyDescent="0.2"/>
    <row r="3832" ht="26.25" customHeight="1" x14ac:dyDescent="0.2"/>
    <row r="3833" ht="26.25" customHeight="1" x14ac:dyDescent="0.2"/>
    <row r="3834" ht="26.25" customHeight="1" x14ac:dyDescent="0.2"/>
    <row r="3835" ht="26.25" customHeight="1" x14ac:dyDescent="0.2"/>
    <row r="3836" ht="26.25" customHeight="1" x14ac:dyDescent="0.2"/>
    <row r="3837" ht="26.25" customHeight="1" x14ac:dyDescent="0.2"/>
    <row r="3838" ht="26.25" customHeight="1" x14ac:dyDescent="0.2"/>
    <row r="3839" ht="26.25" customHeight="1" x14ac:dyDescent="0.2"/>
    <row r="3840" ht="26.25" customHeight="1" x14ac:dyDescent="0.2"/>
    <row r="3841" ht="26.25" customHeight="1" x14ac:dyDescent="0.2"/>
    <row r="3842" ht="26.25" customHeight="1" x14ac:dyDescent="0.2"/>
    <row r="3843" ht="26.25" customHeight="1" x14ac:dyDescent="0.2"/>
    <row r="3844" ht="26.25" customHeight="1" x14ac:dyDescent="0.2"/>
    <row r="3845" ht="26.25" customHeight="1" x14ac:dyDescent="0.2"/>
    <row r="3846" ht="26.25" customHeight="1" x14ac:dyDescent="0.2"/>
    <row r="3847" ht="26.25" customHeight="1" x14ac:dyDescent="0.2"/>
    <row r="3848" ht="26.25" customHeight="1" x14ac:dyDescent="0.2"/>
    <row r="3849" ht="26.25" customHeight="1" x14ac:dyDescent="0.2"/>
    <row r="3850" ht="26.25" customHeight="1" x14ac:dyDescent="0.2"/>
    <row r="3851" ht="26.25" customHeight="1" x14ac:dyDescent="0.2"/>
    <row r="3852" ht="26.25" customHeight="1" x14ac:dyDescent="0.2"/>
    <row r="3853" ht="26.25" customHeight="1" x14ac:dyDescent="0.2"/>
    <row r="3854" ht="26.25" customHeight="1" x14ac:dyDescent="0.2"/>
    <row r="3855" ht="26.25" customHeight="1" x14ac:dyDescent="0.2"/>
    <row r="3856" ht="26.25" customHeight="1" x14ac:dyDescent="0.2"/>
    <row r="3857" ht="26.25" customHeight="1" x14ac:dyDescent="0.2"/>
    <row r="3858" ht="26.25" customHeight="1" x14ac:dyDescent="0.2"/>
    <row r="3859" ht="26.25" customHeight="1" x14ac:dyDescent="0.2"/>
    <row r="3860" ht="26.25" customHeight="1" x14ac:dyDescent="0.2"/>
    <row r="3861" ht="26.25" customHeight="1" x14ac:dyDescent="0.2"/>
    <row r="3862" ht="26.25" customHeight="1" x14ac:dyDescent="0.2"/>
    <row r="3863" ht="26.25" customHeight="1" x14ac:dyDescent="0.2"/>
    <row r="3864" ht="26.25" customHeight="1" x14ac:dyDescent="0.2"/>
    <row r="3865" ht="26.25" customHeight="1" x14ac:dyDescent="0.2"/>
    <row r="3866" ht="26.25" customHeight="1" x14ac:dyDescent="0.2"/>
    <row r="3867" ht="26.25" customHeight="1" x14ac:dyDescent="0.2"/>
    <row r="3868" ht="26.25" customHeight="1" x14ac:dyDescent="0.2"/>
    <row r="3869" ht="26.25" customHeight="1" x14ac:dyDescent="0.2"/>
    <row r="3870" ht="26.25" customHeight="1" x14ac:dyDescent="0.2"/>
    <row r="3871" ht="26.25" customHeight="1" x14ac:dyDescent="0.2"/>
    <row r="3872" ht="26.25" customHeight="1" x14ac:dyDescent="0.2"/>
    <row r="3873" ht="26.25" customHeight="1" x14ac:dyDescent="0.2"/>
    <row r="3874" ht="26.25" customHeight="1" x14ac:dyDescent="0.2"/>
    <row r="3875" ht="26.25" customHeight="1" x14ac:dyDescent="0.2"/>
    <row r="3876" ht="26.25" customHeight="1" x14ac:dyDescent="0.2"/>
    <row r="3877" ht="26.25" customHeight="1" x14ac:dyDescent="0.2"/>
    <row r="3878" ht="26.25" customHeight="1" x14ac:dyDescent="0.2"/>
    <row r="3879" ht="26.25" customHeight="1" x14ac:dyDescent="0.2"/>
    <row r="3880" ht="26.25" customHeight="1" x14ac:dyDescent="0.2"/>
    <row r="3881" ht="26.25" customHeight="1" x14ac:dyDescent="0.2"/>
    <row r="3882" ht="26.25" customHeight="1" x14ac:dyDescent="0.2"/>
    <row r="3883" ht="26.25" customHeight="1" x14ac:dyDescent="0.2"/>
    <row r="3884" ht="26.25" customHeight="1" x14ac:dyDescent="0.2"/>
    <row r="3885" ht="26.25" customHeight="1" x14ac:dyDescent="0.2"/>
    <row r="3886" ht="26.25" customHeight="1" x14ac:dyDescent="0.2"/>
    <row r="3887" ht="26.25" customHeight="1" x14ac:dyDescent="0.2"/>
    <row r="3888" ht="26.25" customHeight="1" x14ac:dyDescent="0.2"/>
    <row r="3889" ht="26.25" customHeight="1" x14ac:dyDescent="0.2"/>
    <row r="3890" ht="26.25" customHeight="1" x14ac:dyDescent="0.2"/>
    <row r="3891" ht="26.25" customHeight="1" x14ac:dyDescent="0.2"/>
    <row r="3892" ht="26.25" customHeight="1" x14ac:dyDescent="0.2"/>
    <row r="3893" ht="26.25" customHeight="1" x14ac:dyDescent="0.2"/>
    <row r="3894" ht="26.25" customHeight="1" x14ac:dyDescent="0.2"/>
    <row r="3895" ht="26.25" customHeight="1" x14ac:dyDescent="0.2"/>
    <row r="3896" ht="26.25" customHeight="1" x14ac:dyDescent="0.2"/>
    <row r="3897" ht="26.25" customHeight="1" x14ac:dyDescent="0.2"/>
    <row r="3898" ht="26.25" customHeight="1" x14ac:dyDescent="0.2"/>
    <row r="3899" ht="26.25" customHeight="1" x14ac:dyDescent="0.2"/>
    <row r="3900" ht="26.25" customHeight="1" x14ac:dyDescent="0.2"/>
    <row r="3901" ht="26.25" customHeight="1" x14ac:dyDescent="0.2"/>
    <row r="3902" ht="26.25" customHeight="1" x14ac:dyDescent="0.2"/>
    <row r="3903" ht="26.25" customHeight="1" x14ac:dyDescent="0.2"/>
    <row r="3904" ht="26.25" customHeight="1" x14ac:dyDescent="0.2"/>
    <row r="3905" ht="26.25" customHeight="1" x14ac:dyDescent="0.2"/>
    <row r="3906" ht="26.25" customHeight="1" x14ac:dyDescent="0.2"/>
    <row r="3907" ht="26.25" customHeight="1" x14ac:dyDescent="0.2"/>
    <row r="3908" ht="26.25" customHeight="1" x14ac:dyDescent="0.2"/>
    <row r="3909" ht="26.25" customHeight="1" x14ac:dyDescent="0.2"/>
    <row r="3910" ht="26.25" customHeight="1" x14ac:dyDescent="0.2"/>
    <row r="3911" ht="26.25" customHeight="1" x14ac:dyDescent="0.2"/>
    <row r="3912" ht="26.25" customHeight="1" x14ac:dyDescent="0.2"/>
    <row r="3913" ht="26.25" customHeight="1" x14ac:dyDescent="0.2"/>
    <row r="3914" ht="26.25" customHeight="1" x14ac:dyDescent="0.2"/>
    <row r="3915" ht="26.25" customHeight="1" x14ac:dyDescent="0.2"/>
    <row r="3916" ht="26.25" customHeight="1" x14ac:dyDescent="0.2"/>
    <row r="3917" ht="26.25" customHeight="1" x14ac:dyDescent="0.2"/>
    <row r="3918" ht="26.25" customHeight="1" x14ac:dyDescent="0.2"/>
    <row r="3919" ht="26.25" customHeight="1" x14ac:dyDescent="0.2"/>
    <row r="3920" ht="26.25" customHeight="1" x14ac:dyDescent="0.2"/>
    <row r="3921" ht="26.25" customHeight="1" x14ac:dyDescent="0.2"/>
    <row r="3922" ht="26.25" customHeight="1" x14ac:dyDescent="0.2"/>
    <row r="3923" ht="26.25" customHeight="1" x14ac:dyDescent="0.2"/>
    <row r="3924" ht="26.25" customHeight="1" x14ac:dyDescent="0.2"/>
    <row r="3925" ht="26.25" customHeight="1" x14ac:dyDescent="0.2"/>
    <row r="3926" ht="26.25" customHeight="1" x14ac:dyDescent="0.2"/>
    <row r="3927" ht="26.25" customHeight="1" x14ac:dyDescent="0.2"/>
    <row r="3928" ht="26.25" customHeight="1" x14ac:dyDescent="0.2"/>
    <row r="3929" ht="26.25" customHeight="1" x14ac:dyDescent="0.2"/>
    <row r="3930" ht="26.25" customHeight="1" x14ac:dyDescent="0.2"/>
    <row r="3931" ht="26.25" customHeight="1" x14ac:dyDescent="0.2"/>
    <row r="3932" ht="26.25" customHeight="1" x14ac:dyDescent="0.2"/>
    <row r="3933" ht="26.25" customHeight="1" x14ac:dyDescent="0.2"/>
    <row r="3934" ht="26.25" customHeight="1" x14ac:dyDescent="0.2"/>
    <row r="3935" ht="26.25" customHeight="1" x14ac:dyDescent="0.2"/>
    <row r="3936" ht="26.25" customHeight="1" x14ac:dyDescent="0.2"/>
    <row r="3937" ht="26.25" customHeight="1" x14ac:dyDescent="0.2"/>
    <row r="3938" ht="26.25" customHeight="1" x14ac:dyDescent="0.2"/>
    <row r="3939" ht="26.25" customHeight="1" x14ac:dyDescent="0.2"/>
    <row r="3940" ht="26.25" customHeight="1" x14ac:dyDescent="0.2"/>
    <row r="3941" ht="26.25" customHeight="1" x14ac:dyDescent="0.2"/>
    <row r="3942" ht="26.25" customHeight="1" x14ac:dyDescent="0.2"/>
    <row r="3943" ht="26.25" customHeight="1" x14ac:dyDescent="0.2"/>
    <row r="3944" ht="26.25" customHeight="1" x14ac:dyDescent="0.2"/>
    <row r="3945" ht="26.25" customHeight="1" x14ac:dyDescent="0.2"/>
    <row r="3946" ht="26.25" customHeight="1" x14ac:dyDescent="0.2"/>
    <row r="3947" ht="26.25" customHeight="1" x14ac:dyDescent="0.2"/>
    <row r="3948" ht="26.25" customHeight="1" x14ac:dyDescent="0.2"/>
    <row r="3949" ht="26.25" customHeight="1" x14ac:dyDescent="0.2"/>
    <row r="3950" ht="26.25" customHeight="1" x14ac:dyDescent="0.2"/>
    <row r="3951" ht="26.25" customHeight="1" x14ac:dyDescent="0.2"/>
    <row r="3952" ht="26.25" customHeight="1" x14ac:dyDescent="0.2"/>
    <row r="3953" ht="26.25" customHeight="1" x14ac:dyDescent="0.2"/>
    <row r="3954" ht="26.25" customHeight="1" x14ac:dyDescent="0.2"/>
    <row r="3955" ht="26.25" customHeight="1" x14ac:dyDescent="0.2"/>
    <row r="3956" ht="26.25" customHeight="1" x14ac:dyDescent="0.2"/>
    <row r="3957" ht="26.25" customHeight="1" x14ac:dyDescent="0.2"/>
    <row r="3958" ht="26.25" customHeight="1" x14ac:dyDescent="0.2"/>
    <row r="3959" ht="26.25" customHeight="1" x14ac:dyDescent="0.2"/>
    <row r="3960" ht="26.25" customHeight="1" x14ac:dyDescent="0.2"/>
    <row r="3961" ht="26.25" customHeight="1" x14ac:dyDescent="0.2"/>
    <row r="3962" ht="26.25" customHeight="1" x14ac:dyDescent="0.2"/>
    <row r="3963" ht="26.25" customHeight="1" x14ac:dyDescent="0.2"/>
    <row r="3964" ht="26.25" customHeight="1" x14ac:dyDescent="0.2"/>
    <row r="3965" ht="26.25" customHeight="1" x14ac:dyDescent="0.2"/>
    <row r="3966" ht="26.25" customHeight="1" x14ac:dyDescent="0.2"/>
    <row r="3967" ht="26.25" customHeight="1" x14ac:dyDescent="0.2"/>
    <row r="3968" ht="26.25" customHeight="1" x14ac:dyDescent="0.2"/>
    <row r="3969" ht="26.25" customHeight="1" x14ac:dyDescent="0.2"/>
    <row r="3970" ht="26.25" customHeight="1" x14ac:dyDescent="0.2"/>
    <row r="3971" ht="26.25" customHeight="1" x14ac:dyDescent="0.2"/>
    <row r="3972" ht="26.25" customHeight="1" x14ac:dyDescent="0.2"/>
    <row r="3973" ht="26.25" customHeight="1" x14ac:dyDescent="0.2"/>
    <row r="3974" ht="26.25" customHeight="1" x14ac:dyDescent="0.2"/>
    <row r="3975" ht="26.25" customHeight="1" x14ac:dyDescent="0.2"/>
    <row r="3976" ht="26.25" customHeight="1" x14ac:dyDescent="0.2"/>
    <row r="3977" ht="26.25" customHeight="1" x14ac:dyDescent="0.2"/>
    <row r="3978" ht="26.25" customHeight="1" x14ac:dyDescent="0.2"/>
    <row r="3979" ht="26.25" customHeight="1" x14ac:dyDescent="0.2"/>
    <row r="3980" ht="26.25" customHeight="1" x14ac:dyDescent="0.2"/>
    <row r="3981" ht="26.25" customHeight="1" x14ac:dyDescent="0.2"/>
    <row r="3982" ht="26.25" customHeight="1" x14ac:dyDescent="0.2"/>
    <row r="3983" ht="26.25" customHeight="1" x14ac:dyDescent="0.2"/>
    <row r="3984" ht="26.25" customHeight="1" x14ac:dyDescent="0.2"/>
    <row r="3985" ht="26.25" customHeight="1" x14ac:dyDescent="0.2"/>
    <row r="3986" ht="26.25" customHeight="1" x14ac:dyDescent="0.2"/>
    <row r="3987" ht="26.25" customHeight="1" x14ac:dyDescent="0.2"/>
    <row r="3988" ht="26.25" customHeight="1" x14ac:dyDescent="0.2"/>
    <row r="3989" ht="26.25" customHeight="1" x14ac:dyDescent="0.2"/>
    <row r="3990" ht="26.25" customHeight="1" x14ac:dyDescent="0.2"/>
    <row r="3991" ht="26.25" customHeight="1" x14ac:dyDescent="0.2"/>
    <row r="3992" ht="26.25" customHeight="1" x14ac:dyDescent="0.2"/>
    <row r="3993" ht="26.25" customHeight="1" x14ac:dyDescent="0.2"/>
    <row r="3994" ht="26.25" customHeight="1" x14ac:dyDescent="0.2"/>
    <row r="3995" ht="26.25" customHeight="1" x14ac:dyDescent="0.2"/>
    <row r="3996" ht="26.25" customHeight="1" x14ac:dyDescent="0.2"/>
    <row r="3997" ht="26.25" customHeight="1" x14ac:dyDescent="0.2"/>
    <row r="3998" ht="26.25" customHeight="1" x14ac:dyDescent="0.2"/>
    <row r="3999" ht="26.25" customHeight="1" x14ac:dyDescent="0.2"/>
    <row r="4000" ht="26.25" customHeight="1" x14ac:dyDescent="0.2"/>
    <row r="4001" ht="26.25" customHeight="1" x14ac:dyDescent="0.2"/>
    <row r="4002" ht="26.25" customHeight="1" x14ac:dyDescent="0.2"/>
    <row r="4003" ht="26.25" customHeight="1" x14ac:dyDescent="0.2"/>
    <row r="4004" ht="26.25" customHeight="1" x14ac:dyDescent="0.2"/>
    <row r="4005" ht="26.25" customHeight="1" x14ac:dyDescent="0.2"/>
    <row r="4006" ht="26.25" customHeight="1" x14ac:dyDescent="0.2"/>
    <row r="4007" ht="26.25" customHeight="1" x14ac:dyDescent="0.2"/>
    <row r="4008" ht="26.25" customHeight="1" x14ac:dyDescent="0.2"/>
    <row r="4009" ht="26.25" customHeight="1" x14ac:dyDescent="0.2"/>
    <row r="4010" ht="26.25" customHeight="1" x14ac:dyDescent="0.2"/>
    <row r="4011" ht="26.25" customHeight="1" x14ac:dyDescent="0.2"/>
    <row r="4012" ht="26.25" customHeight="1" x14ac:dyDescent="0.2"/>
    <row r="4013" ht="26.25" customHeight="1" x14ac:dyDescent="0.2"/>
    <row r="4014" ht="26.25" customHeight="1" x14ac:dyDescent="0.2"/>
    <row r="4015" ht="26.25" customHeight="1" x14ac:dyDescent="0.2"/>
    <row r="4016" ht="26.25" customHeight="1" x14ac:dyDescent="0.2"/>
    <row r="4017" ht="26.25" customHeight="1" x14ac:dyDescent="0.2"/>
    <row r="4018" ht="26.25" customHeight="1" x14ac:dyDescent="0.2"/>
    <row r="4019" ht="26.25" customHeight="1" x14ac:dyDescent="0.2"/>
    <row r="4020" ht="26.25" customHeight="1" x14ac:dyDescent="0.2"/>
    <row r="4021" ht="26.25" customHeight="1" x14ac:dyDescent="0.2"/>
    <row r="4022" ht="26.25" customHeight="1" x14ac:dyDescent="0.2"/>
    <row r="4023" ht="26.25" customHeight="1" x14ac:dyDescent="0.2"/>
    <row r="4024" ht="26.25" customHeight="1" x14ac:dyDescent="0.2"/>
    <row r="4025" ht="26.25" customHeight="1" x14ac:dyDescent="0.2"/>
    <row r="4026" ht="26.25" customHeight="1" x14ac:dyDescent="0.2"/>
    <row r="4027" ht="26.25" customHeight="1" x14ac:dyDescent="0.2"/>
    <row r="4028" ht="26.25" customHeight="1" x14ac:dyDescent="0.2"/>
    <row r="4029" ht="26.25" customHeight="1" x14ac:dyDescent="0.2"/>
    <row r="4030" ht="26.25" customHeight="1" x14ac:dyDescent="0.2"/>
    <row r="4031" ht="26.25" customHeight="1" x14ac:dyDescent="0.2"/>
    <row r="4032" ht="26.25" customHeight="1" x14ac:dyDescent="0.2"/>
    <row r="4033" ht="26.25" customHeight="1" x14ac:dyDescent="0.2"/>
    <row r="4034" ht="26.25" customHeight="1" x14ac:dyDescent="0.2"/>
    <row r="4035" ht="26.25" customHeight="1" x14ac:dyDescent="0.2"/>
    <row r="4036" ht="26.25" customHeight="1" x14ac:dyDescent="0.2"/>
    <row r="4037" ht="26.25" customHeight="1" x14ac:dyDescent="0.2"/>
    <row r="4038" ht="26.25" customHeight="1" x14ac:dyDescent="0.2"/>
    <row r="4039" ht="26.25" customHeight="1" x14ac:dyDescent="0.2"/>
    <row r="4040" ht="26.25" customHeight="1" x14ac:dyDescent="0.2"/>
    <row r="4041" ht="26.25" customHeight="1" x14ac:dyDescent="0.2"/>
    <row r="4042" ht="26.25" customHeight="1" x14ac:dyDescent="0.2"/>
    <row r="4043" ht="26.25" customHeight="1" x14ac:dyDescent="0.2"/>
    <row r="4044" ht="26.25" customHeight="1" x14ac:dyDescent="0.2"/>
    <row r="4045" ht="26.25" customHeight="1" x14ac:dyDescent="0.2"/>
    <row r="4046" ht="26.25" customHeight="1" x14ac:dyDescent="0.2"/>
    <row r="4047" ht="26.25" customHeight="1" x14ac:dyDescent="0.2"/>
    <row r="4048" ht="26.25" customHeight="1" x14ac:dyDescent="0.2"/>
    <row r="4049" ht="26.25" customHeight="1" x14ac:dyDescent="0.2"/>
    <row r="4050" ht="26.25" customHeight="1" x14ac:dyDescent="0.2"/>
    <row r="4051" ht="26.25" customHeight="1" x14ac:dyDescent="0.2"/>
    <row r="4052" ht="26.25" customHeight="1" x14ac:dyDescent="0.2"/>
    <row r="4053" ht="26.25" customHeight="1" x14ac:dyDescent="0.2"/>
    <row r="4054" ht="26.25" customHeight="1" x14ac:dyDescent="0.2"/>
    <row r="4055" ht="26.25" customHeight="1" x14ac:dyDescent="0.2"/>
    <row r="4056" ht="26.25" customHeight="1" x14ac:dyDescent="0.2"/>
    <row r="4057" ht="26.25" customHeight="1" x14ac:dyDescent="0.2"/>
    <row r="4058" ht="26.25" customHeight="1" x14ac:dyDescent="0.2"/>
    <row r="4059" ht="26.25" customHeight="1" x14ac:dyDescent="0.2"/>
    <row r="4060" ht="26.25" customHeight="1" x14ac:dyDescent="0.2"/>
    <row r="4061" ht="26.25" customHeight="1" x14ac:dyDescent="0.2"/>
    <row r="4062" ht="26.25" customHeight="1" x14ac:dyDescent="0.2"/>
    <row r="4063" ht="26.25" customHeight="1" x14ac:dyDescent="0.2"/>
    <row r="4064" ht="26.25" customHeight="1" x14ac:dyDescent="0.2"/>
    <row r="4065" ht="26.25" customHeight="1" x14ac:dyDescent="0.2"/>
    <row r="4066" ht="26.25" customHeight="1" x14ac:dyDescent="0.2"/>
    <row r="4067" ht="26.25" customHeight="1" x14ac:dyDescent="0.2"/>
    <row r="4068" ht="26.25" customHeight="1" x14ac:dyDescent="0.2"/>
    <row r="4069" ht="26.25" customHeight="1" x14ac:dyDescent="0.2"/>
    <row r="4070" ht="26.25" customHeight="1" x14ac:dyDescent="0.2"/>
    <row r="4071" ht="26.25" customHeight="1" x14ac:dyDescent="0.2"/>
    <row r="4072" ht="26.25" customHeight="1" x14ac:dyDescent="0.2"/>
    <row r="4073" ht="26.25" customHeight="1" x14ac:dyDescent="0.2"/>
    <row r="4074" ht="26.25" customHeight="1" x14ac:dyDescent="0.2"/>
    <row r="4075" ht="26.25" customHeight="1" x14ac:dyDescent="0.2"/>
    <row r="4076" ht="26.25" customHeight="1" x14ac:dyDescent="0.2"/>
    <row r="4077" ht="26.25" customHeight="1" x14ac:dyDescent="0.2"/>
    <row r="4078" ht="26.25" customHeight="1" x14ac:dyDescent="0.2"/>
    <row r="4079" ht="26.25" customHeight="1" x14ac:dyDescent="0.2"/>
    <row r="4080" ht="26.25" customHeight="1" x14ac:dyDescent="0.2"/>
    <row r="4081" ht="26.25" customHeight="1" x14ac:dyDescent="0.2"/>
    <row r="4082" ht="26.25" customHeight="1" x14ac:dyDescent="0.2"/>
    <row r="4083" ht="26.25" customHeight="1" x14ac:dyDescent="0.2"/>
    <row r="4084" ht="26.25" customHeight="1" x14ac:dyDescent="0.2"/>
    <row r="4085" ht="26.25" customHeight="1" x14ac:dyDescent="0.2"/>
    <row r="4086" ht="26.25" customHeight="1" x14ac:dyDescent="0.2"/>
    <row r="4087" ht="26.25" customHeight="1" x14ac:dyDescent="0.2"/>
    <row r="4088" ht="26.25" customHeight="1" x14ac:dyDescent="0.2"/>
    <row r="4089" ht="26.25" customHeight="1" x14ac:dyDescent="0.2"/>
    <row r="4090" ht="26.25" customHeight="1" x14ac:dyDescent="0.2"/>
    <row r="4091" ht="26.25" customHeight="1" x14ac:dyDescent="0.2"/>
    <row r="4092" ht="26.25" customHeight="1" x14ac:dyDescent="0.2"/>
    <row r="4093" ht="26.25" customHeight="1" x14ac:dyDescent="0.2"/>
    <row r="4094" ht="26.25" customHeight="1" x14ac:dyDescent="0.2"/>
    <row r="4095" ht="26.25" customHeight="1" x14ac:dyDescent="0.2"/>
    <row r="4096" ht="26.25" customHeight="1" x14ac:dyDescent="0.2"/>
    <row r="4097" ht="26.25" customHeight="1" x14ac:dyDescent="0.2"/>
    <row r="4098" ht="26.25" customHeight="1" x14ac:dyDescent="0.2"/>
    <row r="4099" ht="26.25" customHeight="1" x14ac:dyDescent="0.2"/>
    <row r="4100" ht="26.25" customHeight="1" x14ac:dyDescent="0.2"/>
    <row r="4101" ht="26.25" customHeight="1" x14ac:dyDescent="0.2"/>
    <row r="4102" ht="26.25" customHeight="1" x14ac:dyDescent="0.2"/>
    <row r="4103" ht="26.25" customHeight="1" x14ac:dyDescent="0.2"/>
    <row r="4104" ht="26.25" customHeight="1" x14ac:dyDescent="0.2"/>
    <row r="4105" ht="26.25" customHeight="1" x14ac:dyDescent="0.2"/>
    <row r="4106" ht="26.25" customHeight="1" x14ac:dyDescent="0.2"/>
    <row r="4107" ht="26.25" customHeight="1" x14ac:dyDescent="0.2"/>
    <row r="4108" ht="26.25" customHeight="1" x14ac:dyDescent="0.2"/>
    <row r="4109" ht="26.25" customHeight="1" x14ac:dyDescent="0.2"/>
    <row r="4110" ht="26.25" customHeight="1" x14ac:dyDescent="0.2"/>
    <row r="4111" ht="26.25" customHeight="1" x14ac:dyDescent="0.2"/>
    <row r="4112" ht="26.25" customHeight="1" x14ac:dyDescent="0.2"/>
    <row r="4113" ht="26.25" customHeight="1" x14ac:dyDescent="0.2"/>
    <row r="4114" ht="26.25" customHeight="1" x14ac:dyDescent="0.2"/>
    <row r="4115" ht="26.25" customHeight="1" x14ac:dyDescent="0.2"/>
    <row r="4116" ht="26.25" customHeight="1" x14ac:dyDescent="0.2"/>
    <row r="4117" ht="26.25" customHeight="1" x14ac:dyDescent="0.2"/>
    <row r="4118" ht="26.25" customHeight="1" x14ac:dyDescent="0.2"/>
    <row r="4119" ht="26.25" customHeight="1" x14ac:dyDescent="0.2"/>
    <row r="4120" ht="26.25" customHeight="1" x14ac:dyDescent="0.2"/>
    <row r="4121" ht="26.25" customHeight="1" x14ac:dyDescent="0.2"/>
    <row r="4122" ht="26.25" customHeight="1" x14ac:dyDescent="0.2"/>
    <row r="4123" ht="26.25" customHeight="1" x14ac:dyDescent="0.2"/>
    <row r="4124" ht="26.25" customHeight="1" x14ac:dyDescent="0.2"/>
    <row r="4125" ht="26.25" customHeight="1" x14ac:dyDescent="0.2"/>
    <row r="4126" ht="26.25" customHeight="1" x14ac:dyDescent="0.2"/>
    <row r="4127" ht="26.25" customHeight="1" x14ac:dyDescent="0.2"/>
    <row r="4128" ht="26.25" customHeight="1" x14ac:dyDescent="0.2"/>
    <row r="4129" ht="26.25" customHeight="1" x14ac:dyDescent="0.2"/>
    <row r="4130" ht="26.25" customHeight="1" x14ac:dyDescent="0.2"/>
    <row r="4131" ht="26.25" customHeight="1" x14ac:dyDescent="0.2"/>
    <row r="4132" ht="26.25" customHeight="1" x14ac:dyDescent="0.2"/>
    <row r="4133" ht="26.25" customHeight="1" x14ac:dyDescent="0.2"/>
    <row r="4134" ht="26.25" customHeight="1" x14ac:dyDescent="0.2"/>
    <row r="4135" ht="26.25" customHeight="1" x14ac:dyDescent="0.2"/>
    <row r="4136" ht="26.25" customHeight="1" x14ac:dyDescent="0.2"/>
    <row r="4137" ht="26.25" customHeight="1" x14ac:dyDescent="0.2"/>
    <row r="4138" ht="26.25" customHeight="1" x14ac:dyDescent="0.2"/>
    <row r="4139" ht="26.25" customHeight="1" x14ac:dyDescent="0.2"/>
    <row r="4140" ht="26.25" customHeight="1" x14ac:dyDescent="0.2"/>
    <row r="4141" ht="26.25" customHeight="1" x14ac:dyDescent="0.2"/>
    <row r="4142" ht="26.25" customHeight="1" x14ac:dyDescent="0.2"/>
    <row r="4143" ht="26.25" customHeight="1" x14ac:dyDescent="0.2"/>
    <row r="4144" ht="26.25" customHeight="1" x14ac:dyDescent="0.2"/>
    <row r="4145" ht="26.25" customHeight="1" x14ac:dyDescent="0.2"/>
    <row r="4146" ht="26.25" customHeight="1" x14ac:dyDescent="0.2"/>
    <row r="4147" ht="26.25" customHeight="1" x14ac:dyDescent="0.2"/>
    <row r="4148" ht="26.25" customHeight="1" x14ac:dyDescent="0.2"/>
    <row r="4149" ht="26.25" customHeight="1" x14ac:dyDescent="0.2"/>
    <row r="4150" ht="26.25" customHeight="1" x14ac:dyDescent="0.2"/>
    <row r="4151" ht="26.25" customHeight="1" x14ac:dyDescent="0.2"/>
    <row r="4152" ht="26.25" customHeight="1" x14ac:dyDescent="0.2"/>
    <row r="4153" ht="26.25" customHeight="1" x14ac:dyDescent="0.2"/>
    <row r="4154" ht="26.25" customHeight="1" x14ac:dyDescent="0.2"/>
    <row r="4155" ht="26.25" customHeight="1" x14ac:dyDescent="0.2"/>
    <row r="4156" ht="26.25" customHeight="1" x14ac:dyDescent="0.2"/>
    <row r="4157" ht="26.25" customHeight="1" x14ac:dyDescent="0.2"/>
    <row r="4158" ht="26.25" customHeight="1" x14ac:dyDescent="0.2"/>
    <row r="4159" ht="26.25" customHeight="1" x14ac:dyDescent="0.2"/>
    <row r="4160" ht="26.25" customHeight="1" x14ac:dyDescent="0.2"/>
    <row r="4161" ht="26.25" customHeight="1" x14ac:dyDescent="0.2"/>
    <row r="4162" ht="26.25" customHeight="1" x14ac:dyDescent="0.2"/>
    <row r="4163" ht="26.25" customHeight="1" x14ac:dyDescent="0.2"/>
    <row r="4164" ht="26.25" customHeight="1" x14ac:dyDescent="0.2"/>
    <row r="4165" ht="26.25" customHeight="1" x14ac:dyDescent="0.2"/>
    <row r="4166" ht="26.25" customHeight="1" x14ac:dyDescent="0.2"/>
    <row r="4167" ht="26.25" customHeight="1" x14ac:dyDescent="0.2"/>
    <row r="4168" ht="26.25" customHeight="1" x14ac:dyDescent="0.2"/>
    <row r="4169" ht="26.25" customHeight="1" x14ac:dyDescent="0.2"/>
    <row r="4170" ht="26.25" customHeight="1" x14ac:dyDescent="0.2"/>
    <row r="4171" ht="26.25" customHeight="1" x14ac:dyDescent="0.2"/>
    <row r="4172" ht="26.25" customHeight="1" x14ac:dyDescent="0.2"/>
    <row r="4173" ht="26.25" customHeight="1" x14ac:dyDescent="0.2"/>
    <row r="4174" ht="26.25" customHeight="1" x14ac:dyDescent="0.2"/>
    <row r="4175" ht="26.25" customHeight="1" x14ac:dyDescent="0.2"/>
    <row r="4176" ht="26.25" customHeight="1" x14ac:dyDescent="0.2"/>
    <row r="4177" ht="26.25" customHeight="1" x14ac:dyDescent="0.2"/>
    <row r="4178" ht="26.25" customHeight="1" x14ac:dyDescent="0.2"/>
    <row r="4179" ht="26.25" customHeight="1" x14ac:dyDescent="0.2"/>
    <row r="4180" ht="26.25" customHeight="1" x14ac:dyDescent="0.2"/>
    <row r="4181" ht="26.25" customHeight="1" x14ac:dyDescent="0.2"/>
    <row r="4182" ht="26.25" customHeight="1" x14ac:dyDescent="0.2"/>
    <row r="4183" ht="26.25" customHeight="1" x14ac:dyDescent="0.2"/>
    <row r="4184" ht="26.25" customHeight="1" x14ac:dyDescent="0.2"/>
    <row r="4185" ht="26.25" customHeight="1" x14ac:dyDescent="0.2"/>
    <row r="4186" ht="26.25" customHeight="1" x14ac:dyDescent="0.2"/>
    <row r="4187" ht="26.25" customHeight="1" x14ac:dyDescent="0.2"/>
    <row r="4188" ht="26.25" customHeight="1" x14ac:dyDescent="0.2"/>
    <row r="4189" ht="26.25" customHeight="1" x14ac:dyDescent="0.2"/>
    <row r="4190" ht="26.25" customHeight="1" x14ac:dyDescent="0.2"/>
    <row r="4191" ht="26.25" customHeight="1" x14ac:dyDescent="0.2"/>
    <row r="4192" ht="26.25" customHeight="1" x14ac:dyDescent="0.2"/>
    <row r="4193" ht="26.25" customHeight="1" x14ac:dyDescent="0.2"/>
    <row r="4194" ht="26.25" customHeight="1" x14ac:dyDescent="0.2"/>
    <row r="4195" ht="26.25" customHeight="1" x14ac:dyDescent="0.2"/>
    <row r="4196" ht="26.25" customHeight="1" x14ac:dyDescent="0.2"/>
    <row r="4197" ht="26.25" customHeight="1" x14ac:dyDescent="0.2"/>
    <row r="4198" ht="26.25" customHeight="1" x14ac:dyDescent="0.2"/>
    <row r="4199" ht="26.25" customHeight="1" x14ac:dyDescent="0.2"/>
    <row r="4200" ht="26.25" customHeight="1" x14ac:dyDescent="0.2"/>
    <row r="4201" ht="26.25" customHeight="1" x14ac:dyDescent="0.2"/>
    <row r="4202" ht="26.25" customHeight="1" x14ac:dyDescent="0.2"/>
    <row r="4203" ht="26.25" customHeight="1" x14ac:dyDescent="0.2"/>
    <row r="4204" ht="26.25" customHeight="1" x14ac:dyDescent="0.2"/>
    <row r="4205" ht="26.25" customHeight="1" x14ac:dyDescent="0.2"/>
    <row r="4206" ht="26.25" customHeight="1" x14ac:dyDescent="0.2"/>
    <row r="4207" ht="26.25" customHeight="1" x14ac:dyDescent="0.2"/>
    <row r="4208" ht="26.25" customHeight="1" x14ac:dyDescent="0.2"/>
    <row r="4209" ht="26.25" customHeight="1" x14ac:dyDescent="0.2"/>
    <row r="4210" ht="26.25" customHeight="1" x14ac:dyDescent="0.2"/>
    <row r="4211" ht="26.25" customHeight="1" x14ac:dyDescent="0.2"/>
    <row r="4212" ht="26.25" customHeight="1" x14ac:dyDescent="0.2"/>
    <row r="4213" ht="26.25" customHeight="1" x14ac:dyDescent="0.2"/>
    <row r="4214" ht="26.25" customHeight="1" x14ac:dyDescent="0.2"/>
    <row r="4215" ht="26.25" customHeight="1" x14ac:dyDescent="0.2"/>
    <row r="4216" ht="26.25" customHeight="1" x14ac:dyDescent="0.2"/>
    <row r="4217" ht="26.25" customHeight="1" x14ac:dyDescent="0.2"/>
    <row r="4218" ht="26.25" customHeight="1" x14ac:dyDescent="0.2"/>
    <row r="4219" ht="26.25" customHeight="1" x14ac:dyDescent="0.2"/>
    <row r="4220" ht="26.25" customHeight="1" x14ac:dyDescent="0.2"/>
    <row r="4221" ht="26.25" customHeight="1" x14ac:dyDescent="0.2"/>
    <row r="4222" ht="26.25" customHeight="1" x14ac:dyDescent="0.2"/>
    <row r="4223" ht="26.25" customHeight="1" x14ac:dyDescent="0.2"/>
    <row r="4224" ht="26.25" customHeight="1" x14ac:dyDescent="0.2"/>
    <row r="4225" ht="26.25" customHeight="1" x14ac:dyDescent="0.2"/>
    <row r="4226" ht="26.25" customHeight="1" x14ac:dyDescent="0.2"/>
    <row r="4227" ht="26.25" customHeight="1" x14ac:dyDescent="0.2"/>
    <row r="4228" ht="26.25" customHeight="1" x14ac:dyDescent="0.2"/>
    <row r="4229" ht="26.25" customHeight="1" x14ac:dyDescent="0.2"/>
    <row r="4230" ht="26.25" customHeight="1" x14ac:dyDescent="0.2"/>
    <row r="4231" ht="26.25" customHeight="1" x14ac:dyDescent="0.2"/>
    <row r="4232" ht="26.25" customHeight="1" x14ac:dyDescent="0.2"/>
    <row r="4233" ht="26.25" customHeight="1" x14ac:dyDescent="0.2"/>
    <row r="4234" ht="26.25" customHeight="1" x14ac:dyDescent="0.2"/>
    <row r="4235" ht="26.25" customHeight="1" x14ac:dyDescent="0.2"/>
    <row r="4236" ht="26.25" customHeight="1" x14ac:dyDescent="0.2"/>
    <row r="4237" ht="26.25" customHeight="1" x14ac:dyDescent="0.2"/>
    <row r="4238" ht="26.25" customHeight="1" x14ac:dyDescent="0.2"/>
    <row r="4239" ht="26.25" customHeight="1" x14ac:dyDescent="0.2"/>
    <row r="4240" ht="26.25" customHeight="1" x14ac:dyDescent="0.2"/>
    <row r="4241" ht="26.25" customHeight="1" x14ac:dyDescent="0.2"/>
    <row r="4242" ht="26.25" customHeight="1" x14ac:dyDescent="0.2"/>
    <row r="4243" ht="26.25" customHeight="1" x14ac:dyDescent="0.2"/>
    <row r="4244" ht="26.25" customHeight="1" x14ac:dyDescent="0.2"/>
    <row r="4245" ht="26.25" customHeight="1" x14ac:dyDescent="0.2"/>
    <row r="4246" ht="26.25" customHeight="1" x14ac:dyDescent="0.2"/>
    <row r="4247" ht="26.25" customHeight="1" x14ac:dyDescent="0.2"/>
    <row r="4248" ht="26.25" customHeight="1" x14ac:dyDescent="0.2"/>
    <row r="4249" ht="26.25" customHeight="1" x14ac:dyDescent="0.2"/>
    <row r="4250" ht="26.25" customHeight="1" x14ac:dyDescent="0.2"/>
    <row r="4251" ht="26.25" customHeight="1" x14ac:dyDescent="0.2"/>
    <row r="4252" ht="26.25" customHeight="1" x14ac:dyDescent="0.2"/>
    <row r="4253" ht="26.25" customHeight="1" x14ac:dyDescent="0.2"/>
    <row r="4254" ht="26.25" customHeight="1" x14ac:dyDescent="0.2"/>
    <row r="4255" ht="26.25" customHeight="1" x14ac:dyDescent="0.2"/>
    <row r="4256" ht="26.25" customHeight="1" x14ac:dyDescent="0.2"/>
    <row r="4257" ht="26.25" customHeight="1" x14ac:dyDescent="0.2"/>
    <row r="4258" ht="26.25" customHeight="1" x14ac:dyDescent="0.2"/>
    <row r="4259" ht="26.25" customHeight="1" x14ac:dyDescent="0.2"/>
    <row r="4260" ht="26.25" customHeight="1" x14ac:dyDescent="0.2"/>
    <row r="4261" ht="26.25" customHeight="1" x14ac:dyDescent="0.2"/>
    <row r="4262" ht="26.25" customHeight="1" x14ac:dyDescent="0.2"/>
    <row r="4263" ht="26.25" customHeight="1" x14ac:dyDescent="0.2"/>
    <row r="4264" ht="26.25" customHeight="1" x14ac:dyDescent="0.2"/>
    <row r="4265" ht="26.25" customHeight="1" x14ac:dyDescent="0.2"/>
    <row r="4266" ht="26.25" customHeight="1" x14ac:dyDescent="0.2"/>
    <row r="4267" ht="26.25" customHeight="1" x14ac:dyDescent="0.2"/>
    <row r="4268" ht="26.25" customHeight="1" x14ac:dyDescent="0.2"/>
    <row r="4269" ht="26.25" customHeight="1" x14ac:dyDescent="0.2"/>
    <row r="4270" ht="26.25" customHeight="1" x14ac:dyDescent="0.2"/>
    <row r="4271" ht="26.25" customHeight="1" x14ac:dyDescent="0.2"/>
    <row r="4272" ht="26.25" customHeight="1" x14ac:dyDescent="0.2"/>
    <row r="4273" ht="26.25" customHeight="1" x14ac:dyDescent="0.2"/>
    <row r="4274" ht="26.25" customHeight="1" x14ac:dyDescent="0.2"/>
    <row r="4275" ht="26.25" customHeight="1" x14ac:dyDescent="0.2"/>
    <row r="4276" ht="26.25" customHeight="1" x14ac:dyDescent="0.2"/>
    <row r="4277" ht="26.25" customHeight="1" x14ac:dyDescent="0.2"/>
    <row r="4278" ht="26.25" customHeight="1" x14ac:dyDescent="0.2"/>
    <row r="4279" ht="26.25" customHeight="1" x14ac:dyDescent="0.2"/>
    <row r="4280" ht="26.25" customHeight="1" x14ac:dyDescent="0.2"/>
    <row r="4281" ht="26.25" customHeight="1" x14ac:dyDescent="0.2"/>
    <row r="4282" ht="26.25" customHeight="1" x14ac:dyDescent="0.2"/>
    <row r="4283" ht="26.25" customHeight="1" x14ac:dyDescent="0.2"/>
    <row r="4284" ht="26.25" customHeight="1" x14ac:dyDescent="0.2"/>
    <row r="4285" ht="26.25" customHeight="1" x14ac:dyDescent="0.2"/>
    <row r="4286" ht="26.25" customHeight="1" x14ac:dyDescent="0.2"/>
    <row r="4287" ht="26.25" customHeight="1" x14ac:dyDescent="0.2"/>
    <row r="4288" ht="26.25" customHeight="1" x14ac:dyDescent="0.2"/>
    <row r="4289" ht="26.25" customHeight="1" x14ac:dyDescent="0.2"/>
    <row r="4290" ht="26.25" customHeight="1" x14ac:dyDescent="0.2"/>
    <row r="4291" ht="26.25" customHeight="1" x14ac:dyDescent="0.2"/>
    <row r="4292" ht="26.25" customHeight="1" x14ac:dyDescent="0.2"/>
    <row r="4293" ht="26.25" customHeight="1" x14ac:dyDescent="0.2"/>
    <row r="4294" ht="26.25" customHeight="1" x14ac:dyDescent="0.2"/>
    <row r="4295" ht="26.25" customHeight="1" x14ac:dyDescent="0.2"/>
    <row r="4296" ht="26.25" customHeight="1" x14ac:dyDescent="0.2"/>
    <row r="4297" ht="26.25" customHeight="1" x14ac:dyDescent="0.2"/>
    <row r="4298" ht="26.25" customHeight="1" x14ac:dyDescent="0.2"/>
    <row r="4299" ht="26.25" customHeight="1" x14ac:dyDescent="0.2"/>
    <row r="4300" ht="26.25" customHeight="1" x14ac:dyDescent="0.2"/>
    <row r="4301" ht="26.25" customHeight="1" x14ac:dyDescent="0.2"/>
    <row r="4302" ht="26.25" customHeight="1" x14ac:dyDescent="0.2"/>
    <row r="4303" ht="26.25" customHeight="1" x14ac:dyDescent="0.2"/>
    <row r="4304" ht="26.25" customHeight="1" x14ac:dyDescent="0.2"/>
    <row r="4305" ht="26.25" customHeight="1" x14ac:dyDescent="0.2"/>
    <row r="4306" ht="26.25" customHeight="1" x14ac:dyDescent="0.2"/>
    <row r="4307" ht="26.25" customHeight="1" x14ac:dyDescent="0.2"/>
    <row r="4308" ht="26.25" customHeight="1" x14ac:dyDescent="0.2"/>
    <row r="4309" ht="26.25" customHeight="1" x14ac:dyDescent="0.2"/>
    <row r="4310" ht="26.25" customHeight="1" x14ac:dyDescent="0.2"/>
    <row r="4311" ht="26.25" customHeight="1" x14ac:dyDescent="0.2"/>
    <row r="4312" ht="26.25" customHeight="1" x14ac:dyDescent="0.2"/>
    <row r="4313" ht="26.25" customHeight="1" x14ac:dyDescent="0.2"/>
    <row r="4314" ht="26.25" customHeight="1" x14ac:dyDescent="0.2"/>
    <row r="4315" ht="26.25" customHeight="1" x14ac:dyDescent="0.2"/>
    <row r="4316" ht="26.25" customHeight="1" x14ac:dyDescent="0.2"/>
    <row r="4317" ht="26.25" customHeight="1" x14ac:dyDescent="0.2"/>
    <row r="4318" ht="26.25" customHeight="1" x14ac:dyDescent="0.2"/>
    <row r="4319" ht="26.25" customHeight="1" x14ac:dyDescent="0.2"/>
    <row r="4320" ht="26.25" customHeight="1" x14ac:dyDescent="0.2"/>
    <row r="4321" ht="26.25" customHeight="1" x14ac:dyDescent="0.2"/>
    <row r="4322" ht="26.25" customHeight="1" x14ac:dyDescent="0.2"/>
    <row r="4323" ht="26.25" customHeight="1" x14ac:dyDescent="0.2"/>
    <row r="4324" ht="26.25" customHeight="1" x14ac:dyDescent="0.2"/>
    <row r="4325" ht="26.25" customHeight="1" x14ac:dyDescent="0.2"/>
    <row r="4326" ht="26.25" customHeight="1" x14ac:dyDescent="0.2"/>
    <row r="4327" ht="26.25" customHeight="1" x14ac:dyDescent="0.2"/>
    <row r="4328" ht="26.25" customHeight="1" x14ac:dyDescent="0.2"/>
    <row r="4329" ht="26.25" customHeight="1" x14ac:dyDescent="0.2"/>
    <row r="4330" ht="26.25" customHeight="1" x14ac:dyDescent="0.2"/>
    <row r="4331" ht="26.25" customHeight="1" x14ac:dyDescent="0.2"/>
    <row r="4332" ht="26.25" customHeight="1" x14ac:dyDescent="0.2"/>
    <row r="4333" ht="26.25" customHeight="1" x14ac:dyDescent="0.2"/>
    <row r="4334" ht="26.25" customHeight="1" x14ac:dyDescent="0.2"/>
    <row r="4335" ht="26.25" customHeight="1" x14ac:dyDescent="0.2"/>
    <row r="4336" ht="26.25" customHeight="1" x14ac:dyDescent="0.2"/>
    <row r="4337" ht="26.25" customHeight="1" x14ac:dyDescent="0.2"/>
    <row r="4338" ht="26.25" customHeight="1" x14ac:dyDescent="0.2"/>
    <row r="4339" ht="26.25" customHeight="1" x14ac:dyDescent="0.2"/>
    <row r="4340" ht="26.25" customHeight="1" x14ac:dyDescent="0.2"/>
    <row r="4341" ht="26.25" customHeight="1" x14ac:dyDescent="0.2"/>
    <row r="4342" ht="26.25" customHeight="1" x14ac:dyDescent="0.2"/>
    <row r="4343" ht="26.25" customHeight="1" x14ac:dyDescent="0.2"/>
    <row r="4344" ht="26.25" customHeight="1" x14ac:dyDescent="0.2"/>
    <row r="4345" ht="26.25" customHeight="1" x14ac:dyDescent="0.2"/>
    <row r="4346" ht="26.25" customHeight="1" x14ac:dyDescent="0.2"/>
    <row r="4347" ht="26.25" customHeight="1" x14ac:dyDescent="0.2"/>
    <row r="4348" ht="26.25" customHeight="1" x14ac:dyDescent="0.2"/>
    <row r="4349" ht="26.25" customHeight="1" x14ac:dyDescent="0.2"/>
    <row r="4350" ht="26.25" customHeight="1" x14ac:dyDescent="0.2"/>
    <row r="4351" ht="26.25" customHeight="1" x14ac:dyDescent="0.2"/>
    <row r="4352" ht="26.25" customHeight="1" x14ac:dyDescent="0.2"/>
    <row r="4353" ht="26.25" customHeight="1" x14ac:dyDescent="0.2"/>
    <row r="4354" ht="26.25" customHeight="1" x14ac:dyDescent="0.2"/>
    <row r="4355" ht="26.25" customHeight="1" x14ac:dyDescent="0.2"/>
    <row r="4356" ht="26.25" customHeight="1" x14ac:dyDescent="0.2"/>
    <row r="4357" ht="26.25" customHeight="1" x14ac:dyDescent="0.2"/>
    <row r="4358" ht="26.25" customHeight="1" x14ac:dyDescent="0.2"/>
    <row r="4359" ht="26.25" customHeight="1" x14ac:dyDescent="0.2"/>
    <row r="4360" ht="26.25" customHeight="1" x14ac:dyDescent="0.2"/>
    <row r="4361" ht="26.25" customHeight="1" x14ac:dyDescent="0.2"/>
    <row r="4362" ht="26.25" customHeight="1" x14ac:dyDescent="0.2"/>
    <row r="4363" ht="26.25" customHeight="1" x14ac:dyDescent="0.2"/>
    <row r="4364" ht="26.25" customHeight="1" x14ac:dyDescent="0.2"/>
    <row r="4365" ht="26.25" customHeight="1" x14ac:dyDescent="0.2"/>
    <row r="4366" ht="26.25" customHeight="1" x14ac:dyDescent="0.2"/>
    <row r="4367" ht="26.25" customHeight="1" x14ac:dyDescent="0.2"/>
    <row r="4368" ht="26.25" customHeight="1" x14ac:dyDescent="0.2"/>
    <row r="4369" ht="26.25" customHeight="1" x14ac:dyDescent="0.2"/>
    <row r="4370" ht="26.25" customHeight="1" x14ac:dyDescent="0.2"/>
    <row r="4371" ht="26.25" customHeight="1" x14ac:dyDescent="0.2"/>
    <row r="4372" ht="26.25" customHeight="1" x14ac:dyDescent="0.2"/>
    <row r="4373" ht="26.25" customHeight="1" x14ac:dyDescent="0.2"/>
    <row r="4374" ht="26.25" customHeight="1" x14ac:dyDescent="0.2"/>
    <row r="4375" ht="26.25" customHeight="1" x14ac:dyDescent="0.2"/>
    <row r="4376" ht="26.25" customHeight="1" x14ac:dyDescent="0.2"/>
    <row r="4377" ht="26.25" customHeight="1" x14ac:dyDescent="0.2"/>
    <row r="4378" ht="26.25" customHeight="1" x14ac:dyDescent="0.2"/>
    <row r="4379" ht="26.25" customHeight="1" x14ac:dyDescent="0.2"/>
    <row r="4380" ht="26.25" customHeight="1" x14ac:dyDescent="0.2"/>
    <row r="4381" ht="26.25" customHeight="1" x14ac:dyDescent="0.2"/>
    <row r="4382" ht="26.25" customHeight="1" x14ac:dyDescent="0.2"/>
    <row r="4383" ht="26.25" customHeight="1" x14ac:dyDescent="0.2"/>
    <row r="4384" ht="26.25" customHeight="1" x14ac:dyDescent="0.2"/>
    <row r="4385" ht="26.25" customHeight="1" x14ac:dyDescent="0.2"/>
    <row r="4386" ht="26.25" customHeight="1" x14ac:dyDescent="0.2"/>
    <row r="4387" ht="26.25" customHeight="1" x14ac:dyDescent="0.2"/>
    <row r="4388" ht="26.25" customHeight="1" x14ac:dyDescent="0.2"/>
    <row r="4389" ht="26.25" customHeight="1" x14ac:dyDescent="0.2"/>
    <row r="4390" ht="26.25" customHeight="1" x14ac:dyDescent="0.2"/>
    <row r="4391" ht="26.25" customHeight="1" x14ac:dyDescent="0.2"/>
    <row r="4392" ht="26.25" customHeight="1" x14ac:dyDescent="0.2"/>
    <row r="4393" ht="26.25" customHeight="1" x14ac:dyDescent="0.2"/>
    <row r="4394" ht="26.25" customHeight="1" x14ac:dyDescent="0.2"/>
    <row r="4395" ht="26.25" customHeight="1" x14ac:dyDescent="0.2"/>
    <row r="4396" ht="26.25" customHeight="1" x14ac:dyDescent="0.2"/>
    <row r="4397" ht="26.25" customHeight="1" x14ac:dyDescent="0.2"/>
    <row r="4398" ht="26.25" customHeight="1" x14ac:dyDescent="0.2"/>
    <row r="4399" ht="26.25" customHeight="1" x14ac:dyDescent="0.2"/>
    <row r="4400" ht="26.25" customHeight="1" x14ac:dyDescent="0.2"/>
    <row r="4401" ht="26.25" customHeight="1" x14ac:dyDescent="0.2"/>
    <row r="4402" ht="26.25" customHeight="1" x14ac:dyDescent="0.2"/>
    <row r="4403" ht="26.25" customHeight="1" x14ac:dyDescent="0.2"/>
    <row r="4404" ht="26.25" customHeight="1" x14ac:dyDescent="0.2"/>
    <row r="4405" ht="26.25" customHeight="1" x14ac:dyDescent="0.2"/>
    <row r="4406" ht="26.25" customHeight="1" x14ac:dyDescent="0.2"/>
    <row r="4407" ht="26.25" customHeight="1" x14ac:dyDescent="0.2"/>
    <row r="4408" ht="26.25" customHeight="1" x14ac:dyDescent="0.2"/>
    <row r="4409" ht="26.25" customHeight="1" x14ac:dyDescent="0.2"/>
    <row r="4410" ht="26.25" customHeight="1" x14ac:dyDescent="0.2"/>
    <row r="4411" ht="26.25" customHeight="1" x14ac:dyDescent="0.2"/>
    <row r="4412" ht="26.25" customHeight="1" x14ac:dyDescent="0.2"/>
    <row r="4413" ht="26.25" customHeight="1" x14ac:dyDescent="0.2"/>
    <row r="4414" ht="26.25" customHeight="1" x14ac:dyDescent="0.2"/>
    <row r="4415" ht="26.25" customHeight="1" x14ac:dyDescent="0.2"/>
    <row r="4416" ht="26.25" customHeight="1" x14ac:dyDescent="0.2"/>
    <row r="4417" ht="26.25" customHeight="1" x14ac:dyDescent="0.2"/>
    <row r="4418" ht="26.25" customHeight="1" x14ac:dyDescent="0.2"/>
    <row r="4419" ht="26.25" customHeight="1" x14ac:dyDescent="0.2"/>
    <row r="4420" ht="26.25" customHeight="1" x14ac:dyDescent="0.2"/>
    <row r="4421" ht="26.25" customHeight="1" x14ac:dyDescent="0.2"/>
    <row r="4422" ht="26.25" customHeight="1" x14ac:dyDescent="0.2"/>
    <row r="4423" ht="26.25" customHeight="1" x14ac:dyDescent="0.2"/>
    <row r="4424" ht="26.25" customHeight="1" x14ac:dyDescent="0.2"/>
    <row r="4425" ht="26.25" customHeight="1" x14ac:dyDescent="0.2"/>
    <row r="4426" ht="26.25" customHeight="1" x14ac:dyDescent="0.2"/>
    <row r="4427" ht="26.25" customHeight="1" x14ac:dyDescent="0.2"/>
    <row r="4428" ht="26.25" customHeight="1" x14ac:dyDescent="0.2"/>
    <row r="4429" ht="26.25" customHeight="1" x14ac:dyDescent="0.2"/>
    <row r="4430" ht="26.25" customHeight="1" x14ac:dyDescent="0.2"/>
    <row r="4431" ht="26.25" customHeight="1" x14ac:dyDescent="0.2"/>
    <row r="4432" ht="26.25" customHeight="1" x14ac:dyDescent="0.2"/>
    <row r="4433" ht="26.25" customHeight="1" x14ac:dyDescent="0.2"/>
    <row r="4434" ht="26.25" customHeight="1" x14ac:dyDescent="0.2"/>
    <row r="4435" ht="26.25" customHeight="1" x14ac:dyDescent="0.2"/>
    <row r="4436" ht="26.25" customHeight="1" x14ac:dyDescent="0.2"/>
    <row r="4437" ht="26.25" customHeight="1" x14ac:dyDescent="0.2"/>
    <row r="4438" ht="26.25" customHeight="1" x14ac:dyDescent="0.2"/>
    <row r="4439" ht="26.25" customHeight="1" x14ac:dyDescent="0.2"/>
    <row r="4440" ht="26.25" customHeight="1" x14ac:dyDescent="0.2"/>
    <row r="4441" ht="26.25" customHeight="1" x14ac:dyDescent="0.2"/>
    <row r="4442" ht="26.25" customHeight="1" x14ac:dyDescent="0.2"/>
    <row r="4443" ht="26.25" customHeight="1" x14ac:dyDescent="0.2"/>
    <row r="4444" ht="26.25" customHeight="1" x14ac:dyDescent="0.2"/>
    <row r="4445" ht="26.25" customHeight="1" x14ac:dyDescent="0.2"/>
    <row r="4446" ht="26.25" customHeight="1" x14ac:dyDescent="0.2"/>
    <row r="4447" ht="26.25" customHeight="1" x14ac:dyDescent="0.2"/>
    <row r="4448" ht="26.25" customHeight="1" x14ac:dyDescent="0.2"/>
    <row r="4449" ht="26.25" customHeight="1" x14ac:dyDescent="0.2"/>
    <row r="4450" ht="26.25" customHeight="1" x14ac:dyDescent="0.2"/>
    <row r="4451" ht="26.25" customHeight="1" x14ac:dyDescent="0.2"/>
    <row r="4452" ht="26.25" customHeight="1" x14ac:dyDescent="0.2"/>
    <row r="4453" ht="26.25" customHeight="1" x14ac:dyDescent="0.2"/>
    <row r="4454" ht="26.25" customHeight="1" x14ac:dyDescent="0.2"/>
    <row r="4455" ht="26.25" customHeight="1" x14ac:dyDescent="0.2"/>
    <row r="4456" ht="26.25" customHeight="1" x14ac:dyDescent="0.2"/>
    <row r="4457" ht="26.25" customHeight="1" x14ac:dyDescent="0.2"/>
    <row r="4458" ht="26.25" customHeight="1" x14ac:dyDescent="0.2"/>
    <row r="4459" ht="26.25" customHeight="1" x14ac:dyDescent="0.2"/>
    <row r="4460" ht="26.25" customHeight="1" x14ac:dyDescent="0.2"/>
    <row r="4461" ht="26.25" customHeight="1" x14ac:dyDescent="0.2"/>
    <row r="4462" ht="26.25" customHeight="1" x14ac:dyDescent="0.2"/>
    <row r="4463" ht="26.25" customHeight="1" x14ac:dyDescent="0.2"/>
    <row r="4464" ht="26.25" customHeight="1" x14ac:dyDescent="0.2"/>
    <row r="4465" ht="26.25" customHeight="1" x14ac:dyDescent="0.2"/>
    <row r="4466" ht="26.25" customHeight="1" x14ac:dyDescent="0.2"/>
    <row r="4467" ht="26.25" customHeight="1" x14ac:dyDescent="0.2"/>
    <row r="4468" ht="26.25" customHeight="1" x14ac:dyDescent="0.2"/>
    <row r="4469" ht="26.25" customHeight="1" x14ac:dyDescent="0.2"/>
    <row r="4470" ht="26.25" customHeight="1" x14ac:dyDescent="0.2"/>
    <row r="4471" ht="26.25" customHeight="1" x14ac:dyDescent="0.2"/>
    <row r="4472" ht="26.25" customHeight="1" x14ac:dyDescent="0.2"/>
    <row r="4473" ht="26.25" customHeight="1" x14ac:dyDescent="0.2"/>
    <row r="4474" ht="26.25" customHeight="1" x14ac:dyDescent="0.2"/>
    <row r="4475" ht="26.25" customHeight="1" x14ac:dyDescent="0.2"/>
    <row r="4476" ht="26.25" customHeight="1" x14ac:dyDescent="0.2"/>
    <row r="4477" ht="26.25" customHeight="1" x14ac:dyDescent="0.2"/>
    <row r="4478" ht="26.25" customHeight="1" x14ac:dyDescent="0.2"/>
    <row r="4479" ht="26.25" customHeight="1" x14ac:dyDescent="0.2"/>
    <row r="4480" ht="26.25" customHeight="1" x14ac:dyDescent="0.2"/>
    <row r="4481" ht="26.25" customHeight="1" x14ac:dyDescent="0.2"/>
    <row r="4482" ht="26.25" customHeight="1" x14ac:dyDescent="0.2"/>
    <row r="4483" ht="26.25" customHeight="1" x14ac:dyDescent="0.2"/>
    <row r="4484" ht="26.25" customHeight="1" x14ac:dyDescent="0.2"/>
    <row r="4485" ht="26.25" customHeight="1" x14ac:dyDescent="0.2"/>
    <row r="4486" ht="26.25" customHeight="1" x14ac:dyDescent="0.2"/>
    <row r="4487" ht="26.25" customHeight="1" x14ac:dyDescent="0.2"/>
    <row r="4488" ht="26.25" customHeight="1" x14ac:dyDescent="0.2"/>
    <row r="4489" ht="26.25" customHeight="1" x14ac:dyDescent="0.2"/>
    <row r="4490" ht="26.25" customHeight="1" x14ac:dyDescent="0.2"/>
    <row r="4491" ht="26.25" customHeight="1" x14ac:dyDescent="0.2"/>
    <row r="4492" ht="26.25" customHeight="1" x14ac:dyDescent="0.2"/>
    <row r="4493" ht="26.25" customHeight="1" x14ac:dyDescent="0.2"/>
    <row r="4494" ht="26.25" customHeight="1" x14ac:dyDescent="0.2"/>
    <row r="4495" ht="26.25" customHeight="1" x14ac:dyDescent="0.2"/>
    <row r="4496" ht="26.25" customHeight="1" x14ac:dyDescent="0.2"/>
    <row r="4497" ht="26.25" customHeight="1" x14ac:dyDescent="0.2"/>
    <row r="4498" ht="26.25" customHeight="1" x14ac:dyDescent="0.2"/>
    <row r="4499" ht="26.25" customHeight="1" x14ac:dyDescent="0.2"/>
    <row r="4500" ht="26.25" customHeight="1" x14ac:dyDescent="0.2"/>
    <row r="4501" ht="26.25" customHeight="1" x14ac:dyDescent="0.2"/>
    <row r="4502" ht="26.25" customHeight="1" x14ac:dyDescent="0.2"/>
    <row r="4503" ht="26.25" customHeight="1" x14ac:dyDescent="0.2"/>
    <row r="4504" ht="26.25" customHeight="1" x14ac:dyDescent="0.2"/>
    <row r="4505" ht="26.25" customHeight="1" x14ac:dyDescent="0.2"/>
    <row r="4506" ht="26.25" customHeight="1" x14ac:dyDescent="0.2"/>
    <row r="4507" ht="26.25" customHeight="1" x14ac:dyDescent="0.2"/>
    <row r="4508" ht="26.25" customHeight="1" x14ac:dyDescent="0.2"/>
    <row r="4509" ht="26.25" customHeight="1" x14ac:dyDescent="0.2"/>
    <row r="4510" ht="26.25" customHeight="1" x14ac:dyDescent="0.2"/>
    <row r="4511" ht="26.25" customHeight="1" x14ac:dyDescent="0.2"/>
    <row r="4512" ht="26.25" customHeight="1" x14ac:dyDescent="0.2"/>
    <row r="4513" ht="26.25" customHeight="1" x14ac:dyDescent="0.2"/>
    <row r="4514" ht="26.25" customHeight="1" x14ac:dyDescent="0.2"/>
    <row r="4515" ht="26.25" customHeight="1" x14ac:dyDescent="0.2"/>
    <row r="4516" ht="26.25" customHeight="1" x14ac:dyDescent="0.2"/>
    <row r="4517" ht="26.25" customHeight="1" x14ac:dyDescent="0.2"/>
    <row r="4518" ht="26.25" customHeight="1" x14ac:dyDescent="0.2"/>
    <row r="4519" ht="26.25" customHeight="1" x14ac:dyDescent="0.2"/>
    <row r="4520" ht="26.25" customHeight="1" x14ac:dyDescent="0.2"/>
    <row r="4521" ht="26.25" customHeight="1" x14ac:dyDescent="0.2"/>
    <row r="4522" ht="26.25" customHeight="1" x14ac:dyDescent="0.2"/>
    <row r="4523" ht="26.25" customHeight="1" x14ac:dyDescent="0.2"/>
    <row r="4524" ht="26.25" customHeight="1" x14ac:dyDescent="0.2"/>
    <row r="4525" ht="26.25" customHeight="1" x14ac:dyDescent="0.2"/>
    <row r="4526" ht="26.25" customHeight="1" x14ac:dyDescent="0.2"/>
    <row r="4527" ht="26.25" customHeight="1" x14ac:dyDescent="0.2"/>
    <row r="4528" ht="26.25" customHeight="1" x14ac:dyDescent="0.2"/>
    <row r="4529" ht="26.25" customHeight="1" x14ac:dyDescent="0.2"/>
    <row r="4530" ht="26.25" customHeight="1" x14ac:dyDescent="0.2"/>
    <row r="4531" ht="26.25" customHeight="1" x14ac:dyDescent="0.2"/>
    <row r="4532" ht="26.25" customHeight="1" x14ac:dyDescent="0.2"/>
    <row r="4533" ht="26.25" customHeight="1" x14ac:dyDescent="0.2"/>
    <row r="4534" ht="26.25" customHeight="1" x14ac:dyDescent="0.2"/>
    <row r="4535" ht="26.25" customHeight="1" x14ac:dyDescent="0.2"/>
    <row r="4536" ht="26.25" customHeight="1" x14ac:dyDescent="0.2"/>
    <row r="4537" ht="26.25" customHeight="1" x14ac:dyDescent="0.2"/>
    <row r="4538" ht="26.25" customHeight="1" x14ac:dyDescent="0.2"/>
    <row r="4539" ht="26.25" customHeight="1" x14ac:dyDescent="0.2"/>
    <row r="4540" ht="26.25" customHeight="1" x14ac:dyDescent="0.2"/>
    <row r="4541" ht="26.25" customHeight="1" x14ac:dyDescent="0.2"/>
    <row r="4542" ht="26.25" customHeight="1" x14ac:dyDescent="0.2"/>
    <row r="4543" ht="26.25" customHeight="1" x14ac:dyDescent="0.2"/>
    <row r="4544" ht="26.25" customHeight="1" x14ac:dyDescent="0.2"/>
    <row r="4545" ht="26.25" customHeight="1" x14ac:dyDescent="0.2"/>
    <row r="4546" ht="26.25" customHeight="1" x14ac:dyDescent="0.2"/>
    <row r="4547" ht="26.25" customHeight="1" x14ac:dyDescent="0.2"/>
    <row r="4548" ht="26.25" customHeight="1" x14ac:dyDescent="0.2"/>
    <row r="4549" ht="26.25" customHeight="1" x14ac:dyDescent="0.2"/>
    <row r="4550" ht="26.25" customHeight="1" x14ac:dyDescent="0.2"/>
    <row r="4551" ht="26.25" customHeight="1" x14ac:dyDescent="0.2"/>
    <row r="4552" ht="26.25" customHeight="1" x14ac:dyDescent="0.2"/>
    <row r="4553" ht="26.25" customHeight="1" x14ac:dyDescent="0.2"/>
    <row r="4554" ht="26.25" customHeight="1" x14ac:dyDescent="0.2"/>
    <row r="4555" ht="26.25" customHeight="1" x14ac:dyDescent="0.2"/>
    <row r="4556" ht="26.25" customHeight="1" x14ac:dyDescent="0.2"/>
    <row r="4557" ht="26.25" customHeight="1" x14ac:dyDescent="0.2"/>
    <row r="4558" ht="26.25" customHeight="1" x14ac:dyDescent="0.2"/>
    <row r="4559" ht="26.25" customHeight="1" x14ac:dyDescent="0.2"/>
    <row r="4560" ht="26.25" customHeight="1" x14ac:dyDescent="0.2"/>
    <row r="4561" ht="26.25" customHeight="1" x14ac:dyDescent="0.2"/>
    <row r="4562" ht="26.25" customHeight="1" x14ac:dyDescent="0.2"/>
    <row r="4563" ht="26.25" customHeight="1" x14ac:dyDescent="0.2"/>
    <row r="4564" ht="26.25" customHeight="1" x14ac:dyDescent="0.2"/>
    <row r="4565" ht="26.25" customHeight="1" x14ac:dyDescent="0.2"/>
    <row r="4566" ht="26.25" customHeight="1" x14ac:dyDescent="0.2"/>
    <row r="4567" ht="26.25" customHeight="1" x14ac:dyDescent="0.2"/>
    <row r="4568" ht="26.25" customHeight="1" x14ac:dyDescent="0.2"/>
    <row r="4569" ht="26.25" customHeight="1" x14ac:dyDescent="0.2"/>
    <row r="4570" ht="26.25" customHeight="1" x14ac:dyDescent="0.2"/>
    <row r="4571" ht="26.25" customHeight="1" x14ac:dyDescent="0.2"/>
    <row r="4572" ht="26.25" customHeight="1" x14ac:dyDescent="0.2"/>
    <row r="4573" ht="26.25" customHeight="1" x14ac:dyDescent="0.2"/>
    <row r="4574" ht="26.25" customHeight="1" x14ac:dyDescent="0.2"/>
    <row r="4575" ht="26.25" customHeight="1" x14ac:dyDescent="0.2"/>
    <row r="4576" ht="26.25" customHeight="1" x14ac:dyDescent="0.2"/>
    <row r="4577" ht="26.25" customHeight="1" x14ac:dyDescent="0.2"/>
    <row r="4578" ht="26.25" customHeight="1" x14ac:dyDescent="0.2"/>
    <row r="4579" ht="26.25" customHeight="1" x14ac:dyDescent="0.2"/>
    <row r="4580" ht="26.25" customHeight="1" x14ac:dyDescent="0.2"/>
    <row r="4581" ht="26.25" customHeight="1" x14ac:dyDescent="0.2"/>
    <row r="4582" ht="26.25" customHeight="1" x14ac:dyDescent="0.2"/>
    <row r="4583" ht="26.25" customHeight="1" x14ac:dyDescent="0.2"/>
    <row r="4584" ht="26.25" customHeight="1" x14ac:dyDescent="0.2"/>
    <row r="4585" ht="26.25" customHeight="1" x14ac:dyDescent="0.2"/>
    <row r="4586" ht="26.25" customHeight="1" x14ac:dyDescent="0.2"/>
    <row r="4587" ht="26.25" customHeight="1" x14ac:dyDescent="0.2"/>
    <row r="4588" ht="26.25" customHeight="1" x14ac:dyDescent="0.2"/>
    <row r="4589" ht="26.25" customHeight="1" x14ac:dyDescent="0.2"/>
    <row r="4590" ht="26.25" customHeight="1" x14ac:dyDescent="0.2"/>
    <row r="4591" ht="26.25" customHeight="1" x14ac:dyDescent="0.2"/>
    <row r="4592" ht="26.25" customHeight="1" x14ac:dyDescent="0.2"/>
    <row r="4593" ht="26.25" customHeight="1" x14ac:dyDescent="0.2"/>
    <row r="4594" ht="26.25" customHeight="1" x14ac:dyDescent="0.2"/>
    <row r="4595" ht="26.25" customHeight="1" x14ac:dyDescent="0.2"/>
    <row r="4596" ht="26.25" customHeight="1" x14ac:dyDescent="0.2"/>
    <row r="4597" ht="26.25" customHeight="1" x14ac:dyDescent="0.2"/>
    <row r="4598" ht="26.25" customHeight="1" x14ac:dyDescent="0.2"/>
    <row r="4599" ht="26.25" customHeight="1" x14ac:dyDescent="0.2"/>
    <row r="4600" ht="26.25" customHeight="1" x14ac:dyDescent="0.2"/>
    <row r="4601" ht="26.25" customHeight="1" x14ac:dyDescent="0.2"/>
    <row r="4602" ht="26.25" customHeight="1" x14ac:dyDescent="0.2"/>
    <row r="4603" ht="26.25" customHeight="1" x14ac:dyDescent="0.2"/>
    <row r="4604" ht="26.25" customHeight="1" x14ac:dyDescent="0.2"/>
    <row r="4605" ht="26.25" customHeight="1" x14ac:dyDescent="0.2"/>
    <row r="4606" ht="26.25" customHeight="1" x14ac:dyDescent="0.2"/>
    <row r="4607" ht="26.25" customHeight="1" x14ac:dyDescent="0.2"/>
    <row r="4608" ht="26.25" customHeight="1" x14ac:dyDescent="0.2"/>
    <row r="4609" ht="26.25" customHeight="1" x14ac:dyDescent="0.2"/>
    <row r="4610" ht="26.25" customHeight="1" x14ac:dyDescent="0.2"/>
    <row r="4611" ht="26.25" customHeight="1" x14ac:dyDescent="0.2"/>
    <row r="4612" ht="26.25" customHeight="1" x14ac:dyDescent="0.2"/>
    <row r="4613" ht="26.25" customHeight="1" x14ac:dyDescent="0.2"/>
    <row r="4614" ht="26.25" customHeight="1" x14ac:dyDescent="0.2"/>
    <row r="4615" ht="26.25" customHeight="1" x14ac:dyDescent="0.2"/>
    <row r="4616" ht="26.25" customHeight="1" x14ac:dyDescent="0.2"/>
    <row r="4617" ht="26.25" customHeight="1" x14ac:dyDescent="0.2"/>
    <row r="4618" ht="26.25" customHeight="1" x14ac:dyDescent="0.2"/>
    <row r="4619" ht="26.25" customHeight="1" x14ac:dyDescent="0.2"/>
    <row r="4620" ht="26.25" customHeight="1" x14ac:dyDescent="0.2"/>
    <row r="4621" ht="26.25" customHeight="1" x14ac:dyDescent="0.2"/>
    <row r="4622" ht="26.25" customHeight="1" x14ac:dyDescent="0.2"/>
    <row r="4623" ht="26.25" customHeight="1" x14ac:dyDescent="0.2"/>
    <row r="4624" ht="26.25" customHeight="1" x14ac:dyDescent="0.2"/>
    <row r="4625" ht="26.25" customHeight="1" x14ac:dyDescent="0.2"/>
    <row r="4626" ht="26.25" customHeight="1" x14ac:dyDescent="0.2"/>
    <row r="4627" ht="26.25" customHeight="1" x14ac:dyDescent="0.2"/>
    <row r="4628" ht="26.25" customHeight="1" x14ac:dyDescent="0.2"/>
    <row r="4629" ht="26.25" customHeight="1" x14ac:dyDescent="0.2"/>
    <row r="4630" ht="26.25" customHeight="1" x14ac:dyDescent="0.2"/>
    <row r="4631" ht="26.25" customHeight="1" x14ac:dyDescent="0.2"/>
    <row r="4632" ht="26.25" customHeight="1" x14ac:dyDescent="0.2"/>
    <row r="4633" ht="26.25" customHeight="1" x14ac:dyDescent="0.2"/>
    <row r="4634" ht="26.25" customHeight="1" x14ac:dyDescent="0.2"/>
    <row r="4635" ht="26.25" customHeight="1" x14ac:dyDescent="0.2"/>
    <row r="4636" ht="26.25" customHeight="1" x14ac:dyDescent="0.2"/>
    <row r="4637" ht="26.25" customHeight="1" x14ac:dyDescent="0.2"/>
    <row r="4638" ht="26.25" customHeight="1" x14ac:dyDescent="0.2"/>
    <row r="4639" ht="26.25" customHeight="1" x14ac:dyDescent="0.2"/>
    <row r="4640" ht="26.25" customHeight="1" x14ac:dyDescent="0.2"/>
    <row r="4641" ht="26.25" customHeight="1" x14ac:dyDescent="0.2"/>
    <row r="4642" ht="26.25" customHeight="1" x14ac:dyDescent="0.2"/>
    <row r="4643" ht="26.25" customHeight="1" x14ac:dyDescent="0.2"/>
    <row r="4644" ht="26.25" customHeight="1" x14ac:dyDescent="0.2"/>
    <row r="4645" ht="26.25" customHeight="1" x14ac:dyDescent="0.2"/>
    <row r="4646" ht="26.25" customHeight="1" x14ac:dyDescent="0.2"/>
    <row r="4647" ht="26.25" customHeight="1" x14ac:dyDescent="0.2"/>
    <row r="4648" ht="26.25" customHeight="1" x14ac:dyDescent="0.2"/>
    <row r="4649" ht="26.25" customHeight="1" x14ac:dyDescent="0.2"/>
    <row r="4650" ht="26.25" customHeight="1" x14ac:dyDescent="0.2"/>
    <row r="4651" ht="26.25" customHeight="1" x14ac:dyDescent="0.2"/>
    <row r="4652" ht="26.25" customHeight="1" x14ac:dyDescent="0.2"/>
    <row r="4653" ht="26.25" customHeight="1" x14ac:dyDescent="0.2"/>
    <row r="4654" ht="26.25" customHeight="1" x14ac:dyDescent="0.2"/>
    <row r="4655" ht="26.25" customHeight="1" x14ac:dyDescent="0.2"/>
    <row r="4656" ht="26.25" customHeight="1" x14ac:dyDescent="0.2"/>
    <row r="4657" ht="26.25" customHeight="1" x14ac:dyDescent="0.2"/>
    <row r="4658" ht="26.25" customHeight="1" x14ac:dyDescent="0.2"/>
    <row r="4659" ht="26.25" customHeight="1" x14ac:dyDescent="0.2"/>
    <row r="4660" ht="26.25" customHeight="1" x14ac:dyDescent="0.2"/>
    <row r="4661" ht="26.25" customHeight="1" x14ac:dyDescent="0.2"/>
    <row r="4662" ht="26.25" customHeight="1" x14ac:dyDescent="0.2"/>
    <row r="4663" ht="26.25" customHeight="1" x14ac:dyDescent="0.2"/>
    <row r="4664" ht="26.25" customHeight="1" x14ac:dyDescent="0.2"/>
    <row r="4665" ht="26.25" customHeight="1" x14ac:dyDescent="0.2"/>
    <row r="4666" ht="26.25" customHeight="1" x14ac:dyDescent="0.2"/>
    <row r="4667" ht="26.25" customHeight="1" x14ac:dyDescent="0.2"/>
    <row r="4668" ht="26.25" customHeight="1" x14ac:dyDescent="0.2"/>
    <row r="4669" ht="26.25" customHeight="1" x14ac:dyDescent="0.2"/>
    <row r="4670" ht="26.25" customHeight="1" x14ac:dyDescent="0.2"/>
    <row r="4671" ht="26.25" customHeight="1" x14ac:dyDescent="0.2"/>
    <row r="4672" ht="26.25" customHeight="1" x14ac:dyDescent="0.2"/>
    <row r="4673" ht="26.25" customHeight="1" x14ac:dyDescent="0.2"/>
    <row r="4674" ht="26.25" customHeight="1" x14ac:dyDescent="0.2"/>
    <row r="4675" ht="26.25" customHeight="1" x14ac:dyDescent="0.2"/>
    <row r="4676" ht="26.25" customHeight="1" x14ac:dyDescent="0.2"/>
    <row r="4677" ht="26.25" customHeight="1" x14ac:dyDescent="0.2"/>
    <row r="4678" ht="26.25" customHeight="1" x14ac:dyDescent="0.2"/>
    <row r="4679" ht="26.25" customHeight="1" x14ac:dyDescent="0.2"/>
    <row r="4680" ht="26.25" customHeight="1" x14ac:dyDescent="0.2"/>
    <row r="4681" ht="26.25" customHeight="1" x14ac:dyDescent="0.2"/>
    <row r="4682" ht="26.25" customHeight="1" x14ac:dyDescent="0.2"/>
    <row r="4683" ht="26.25" customHeight="1" x14ac:dyDescent="0.2"/>
    <row r="4684" ht="26.25" customHeight="1" x14ac:dyDescent="0.2"/>
    <row r="4685" ht="26.25" customHeight="1" x14ac:dyDescent="0.2"/>
    <row r="4686" ht="26.25" customHeight="1" x14ac:dyDescent="0.2"/>
    <row r="4687" ht="26.25" customHeight="1" x14ac:dyDescent="0.2"/>
    <row r="4688" ht="26.25" customHeight="1" x14ac:dyDescent="0.2"/>
    <row r="4689" ht="26.25" customHeight="1" x14ac:dyDescent="0.2"/>
    <row r="4690" ht="26.25" customHeight="1" x14ac:dyDescent="0.2"/>
    <row r="4691" ht="26.25" customHeight="1" x14ac:dyDescent="0.2"/>
    <row r="4692" ht="26.25" customHeight="1" x14ac:dyDescent="0.2"/>
    <row r="4693" ht="26.25" customHeight="1" x14ac:dyDescent="0.2"/>
    <row r="4694" ht="26.25" customHeight="1" x14ac:dyDescent="0.2"/>
    <row r="4695" ht="26.25" customHeight="1" x14ac:dyDescent="0.2"/>
    <row r="4696" ht="26.25" customHeight="1" x14ac:dyDescent="0.2"/>
    <row r="4697" ht="26.25" customHeight="1" x14ac:dyDescent="0.2"/>
    <row r="4698" ht="26.25" customHeight="1" x14ac:dyDescent="0.2"/>
    <row r="4699" ht="26.25" customHeight="1" x14ac:dyDescent="0.2"/>
    <row r="4700" ht="26.25" customHeight="1" x14ac:dyDescent="0.2"/>
    <row r="4701" ht="26.25" customHeight="1" x14ac:dyDescent="0.2"/>
    <row r="4702" ht="26.25" customHeight="1" x14ac:dyDescent="0.2"/>
    <row r="4703" ht="26.25" customHeight="1" x14ac:dyDescent="0.2"/>
    <row r="4704" ht="26.25" customHeight="1" x14ac:dyDescent="0.2"/>
    <row r="4705" ht="26.25" customHeight="1" x14ac:dyDescent="0.2"/>
    <row r="4706" ht="26.25" customHeight="1" x14ac:dyDescent="0.2"/>
    <row r="4707" ht="26.25" customHeight="1" x14ac:dyDescent="0.2"/>
    <row r="4708" ht="26.25" customHeight="1" x14ac:dyDescent="0.2"/>
    <row r="4709" ht="26.25" customHeight="1" x14ac:dyDescent="0.2"/>
    <row r="4710" ht="26.25" customHeight="1" x14ac:dyDescent="0.2"/>
    <row r="4711" ht="26.25" customHeight="1" x14ac:dyDescent="0.2"/>
    <row r="4712" ht="26.25" customHeight="1" x14ac:dyDescent="0.2"/>
    <row r="4713" ht="26.25" customHeight="1" x14ac:dyDescent="0.2"/>
    <row r="4714" ht="26.25" customHeight="1" x14ac:dyDescent="0.2"/>
    <row r="4715" ht="26.25" customHeight="1" x14ac:dyDescent="0.2"/>
    <row r="4716" ht="26.25" customHeight="1" x14ac:dyDescent="0.2"/>
    <row r="4717" ht="26.25" customHeight="1" x14ac:dyDescent="0.2"/>
    <row r="4718" ht="26.25" customHeight="1" x14ac:dyDescent="0.2"/>
    <row r="4719" ht="26.25" customHeight="1" x14ac:dyDescent="0.2"/>
    <row r="4720" ht="26.25" customHeight="1" x14ac:dyDescent="0.2"/>
    <row r="4721" ht="26.25" customHeight="1" x14ac:dyDescent="0.2"/>
    <row r="4722" ht="26.25" customHeight="1" x14ac:dyDescent="0.2"/>
    <row r="4723" ht="26.25" customHeight="1" x14ac:dyDescent="0.2"/>
    <row r="4724" ht="26.25" customHeight="1" x14ac:dyDescent="0.2"/>
    <row r="4725" ht="26.25" customHeight="1" x14ac:dyDescent="0.2"/>
    <row r="4726" ht="26.25" customHeight="1" x14ac:dyDescent="0.2"/>
    <row r="4727" ht="26.25" customHeight="1" x14ac:dyDescent="0.2"/>
    <row r="4728" ht="26.25" customHeight="1" x14ac:dyDescent="0.2"/>
    <row r="4729" ht="26.25" customHeight="1" x14ac:dyDescent="0.2"/>
    <row r="4730" ht="26.25" customHeight="1" x14ac:dyDescent="0.2"/>
    <row r="4731" ht="26.25" customHeight="1" x14ac:dyDescent="0.2"/>
    <row r="4732" ht="26.25" customHeight="1" x14ac:dyDescent="0.2"/>
    <row r="4733" ht="26.25" customHeight="1" x14ac:dyDescent="0.2"/>
    <row r="4734" ht="26.25" customHeight="1" x14ac:dyDescent="0.2"/>
    <row r="4735" ht="26.25" customHeight="1" x14ac:dyDescent="0.2"/>
    <row r="4736" ht="26.25" customHeight="1" x14ac:dyDescent="0.2"/>
    <row r="4737" ht="26.25" customHeight="1" x14ac:dyDescent="0.2"/>
    <row r="4738" ht="26.25" customHeight="1" x14ac:dyDescent="0.2"/>
    <row r="4739" ht="26.25" customHeight="1" x14ac:dyDescent="0.2"/>
    <row r="4740" ht="26.25" customHeight="1" x14ac:dyDescent="0.2"/>
    <row r="4741" ht="26.25" customHeight="1" x14ac:dyDescent="0.2"/>
    <row r="4742" ht="26.25" customHeight="1" x14ac:dyDescent="0.2"/>
    <row r="4743" ht="26.25" customHeight="1" x14ac:dyDescent="0.2"/>
    <row r="4744" ht="26.25" customHeight="1" x14ac:dyDescent="0.2"/>
    <row r="4745" ht="26.25" customHeight="1" x14ac:dyDescent="0.2"/>
    <row r="4746" ht="26.25" customHeight="1" x14ac:dyDescent="0.2"/>
    <row r="4747" ht="26.25" customHeight="1" x14ac:dyDescent="0.2"/>
    <row r="4748" ht="26.25" customHeight="1" x14ac:dyDescent="0.2"/>
    <row r="4749" ht="26.25" customHeight="1" x14ac:dyDescent="0.2"/>
    <row r="4750" ht="26.25" customHeight="1" x14ac:dyDescent="0.2"/>
    <row r="4751" ht="26.25" customHeight="1" x14ac:dyDescent="0.2"/>
    <row r="4752" ht="26.25" customHeight="1" x14ac:dyDescent="0.2"/>
    <row r="4753" ht="26.25" customHeight="1" x14ac:dyDescent="0.2"/>
    <row r="4754" ht="26.25" customHeight="1" x14ac:dyDescent="0.2"/>
    <row r="4755" ht="26.25" customHeight="1" x14ac:dyDescent="0.2"/>
    <row r="4756" ht="26.25" customHeight="1" x14ac:dyDescent="0.2"/>
    <row r="4757" ht="26.25" customHeight="1" x14ac:dyDescent="0.2"/>
    <row r="4758" ht="26.25" customHeight="1" x14ac:dyDescent="0.2"/>
    <row r="4759" ht="26.25" customHeight="1" x14ac:dyDescent="0.2"/>
    <row r="4760" ht="26.25" customHeight="1" x14ac:dyDescent="0.2"/>
    <row r="4761" ht="26.25" customHeight="1" x14ac:dyDescent="0.2"/>
    <row r="4762" ht="26.25" customHeight="1" x14ac:dyDescent="0.2"/>
    <row r="4763" ht="26.25" customHeight="1" x14ac:dyDescent="0.2"/>
    <row r="4764" ht="26.25" customHeight="1" x14ac:dyDescent="0.2"/>
    <row r="4765" ht="26.25" customHeight="1" x14ac:dyDescent="0.2"/>
    <row r="4766" ht="26.25" customHeight="1" x14ac:dyDescent="0.2"/>
    <row r="4767" ht="26.25" customHeight="1" x14ac:dyDescent="0.2"/>
    <row r="4768" ht="26.25" customHeight="1" x14ac:dyDescent="0.2"/>
    <row r="4769" ht="26.25" customHeight="1" x14ac:dyDescent="0.2"/>
    <row r="4770" ht="26.25" customHeight="1" x14ac:dyDescent="0.2"/>
    <row r="4771" ht="26.25" customHeight="1" x14ac:dyDescent="0.2"/>
    <row r="4772" ht="26.25" customHeight="1" x14ac:dyDescent="0.2"/>
    <row r="4773" ht="26.25" customHeight="1" x14ac:dyDescent="0.2"/>
    <row r="4774" ht="26.25" customHeight="1" x14ac:dyDescent="0.2"/>
    <row r="4775" ht="26.25" customHeight="1" x14ac:dyDescent="0.2"/>
    <row r="4776" ht="26.25" customHeight="1" x14ac:dyDescent="0.2"/>
    <row r="4777" ht="26.25" customHeight="1" x14ac:dyDescent="0.2"/>
    <row r="4778" ht="26.25" customHeight="1" x14ac:dyDescent="0.2"/>
    <row r="4779" ht="26.25" customHeight="1" x14ac:dyDescent="0.2"/>
    <row r="4780" ht="26.25" customHeight="1" x14ac:dyDescent="0.2"/>
    <row r="4781" ht="26.25" customHeight="1" x14ac:dyDescent="0.2"/>
    <row r="4782" ht="26.25" customHeight="1" x14ac:dyDescent="0.2"/>
    <row r="4783" ht="26.25" customHeight="1" x14ac:dyDescent="0.2"/>
    <row r="4784" ht="26.25" customHeight="1" x14ac:dyDescent="0.2"/>
    <row r="4785" ht="26.25" customHeight="1" x14ac:dyDescent="0.2"/>
    <row r="4786" ht="26.25" customHeight="1" x14ac:dyDescent="0.2"/>
    <row r="4787" ht="26.25" customHeight="1" x14ac:dyDescent="0.2"/>
    <row r="4788" ht="26.25" customHeight="1" x14ac:dyDescent="0.2"/>
    <row r="4789" ht="26.25" customHeight="1" x14ac:dyDescent="0.2"/>
    <row r="4790" ht="26.25" customHeight="1" x14ac:dyDescent="0.2"/>
    <row r="4791" ht="26.25" customHeight="1" x14ac:dyDescent="0.2"/>
    <row r="4792" ht="26.25" customHeight="1" x14ac:dyDescent="0.2"/>
    <row r="4793" ht="26.25" customHeight="1" x14ac:dyDescent="0.2"/>
    <row r="4794" ht="26.25" customHeight="1" x14ac:dyDescent="0.2"/>
    <row r="4795" ht="26.25" customHeight="1" x14ac:dyDescent="0.2"/>
    <row r="4796" ht="26.25" customHeight="1" x14ac:dyDescent="0.2"/>
    <row r="4797" ht="26.25" customHeight="1" x14ac:dyDescent="0.2"/>
    <row r="4798" ht="26.25" customHeight="1" x14ac:dyDescent="0.2"/>
    <row r="4799" ht="26.25" customHeight="1" x14ac:dyDescent="0.2"/>
    <row r="4800" ht="26.25" customHeight="1" x14ac:dyDescent="0.2"/>
    <row r="4801" ht="26.25" customHeight="1" x14ac:dyDescent="0.2"/>
    <row r="4802" ht="26.25" customHeight="1" x14ac:dyDescent="0.2"/>
    <row r="4803" ht="26.25" customHeight="1" x14ac:dyDescent="0.2"/>
    <row r="4804" ht="26.25" customHeight="1" x14ac:dyDescent="0.2"/>
    <row r="4805" ht="26.25" customHeight="1" x14ac:dyDescent="0.2"/>
    <row r="4806" ht="26.25" customHeight="1" x14ac:dyDescent="0.2"/>
    <row r="4807" ht="26.25" customHeight="1" x14ac:dyDescent="0.2"/>
    <row r="4808" ht="26.25" customHeight="1" x14ac:dyDescent="0.2"/>
    <row r="4809" ht="26.25" customHeight="1" x14ac:dyDescent="0.2"/>
    <row r="4810" ht="26.25" customHeight="1" x14ac:dyDescent="0.2"/>
    <row r="4811" ht="26.25" customHeight="1" x14ac:dyDescent="0.2"/>
    <row r="4812" ht="26.25" customHeight="1" x14ac:dyDescent="0.2"/>
    <row r="4813" ht="26.25" customHeight="1" x14ac:dyDescent="0.2"/>
    <row r="4814" ht="26.25" customHeight="1" x14ac:dyDescent="0.2"/>
    <row r="4815" ht="26.25" customHeight="1" x14ac:dyDescent="0.2"/>
    <row r="4816" ht="26.25" customHeight="1" x14ac:dyDescent="0.2"/>
    <row r="4817" ht="26.25" customHeight="1" x14ac:dyDescent="0.2"/>
    <row r="4818" ht="26.25" customHeight="1" x14ac:dyDescent="0.2"/>
    <row r="4819" ht="26.25" customHeight="1" x14ac:dyDescent="0.2"/>
    <row r="4820" ht="26.25" customHeight="1" x14ac:dyDescent="0.2"/>
    <row r="4821" ht="26.25" customHeight="1" x14ac:dyDescent="0.2"/>
    <row r="4822" ht="26.25" customHeight="1" x14ac:dyDescent="0.2"/>
    <row r="4823" ht="26.25" customHeight="1" x14ac:dyDescent="0.2"/>
    <row r="4824" ht="26.25" customHeight="1" x14ac:dyDescent="0.2"/>
    <row r="4825" ht="26.25" customHeight="1" x14ac:dyDescent="0.2"/>
    <row r="4826" ht="26.25" customHeight="1" x14ac:dyDescent="0.2"/>
    <row r="4827" ht="26.25" customHeight="1" x14ac:dyDescent="0.2"/>
    <row r="4828" ht="26.25" customHeight="1" x14ac:dyDescent="0.2"/>
    <row r="4829" ht="26.25" customHeight="1" x14ac:dyDescent="0.2"/>
    <row r="4830" ht="26.25" customHeight="1" x14ac:dyDescent="0.2"/>
    <row r="4831" ht="26.25" customHeight="1" x14ac:dyDescent="0.2"/>
    <row r="4832" ht="26.25" customHeight="1" x14ac:dyDescent="0.2"/>
    <row r="4833" ht="26.25" customHeight="1" x14ac:dyDescent="0.2"/>
    <row r="4834" ht="26.25" customHeight="1" x14ac:dyDescent="0.2"/>
    <row r="4835" ht="26.25" customHeight="1" x14ac:dyDescent="0.2"/>
    <row r="4836" ht="26.25" customHeight="1" x14ac:dyDescent="0.2"/>
    <row r="4837" ht="26.25" customHeight="1" x14ac:dyDescent="0.2"/>
    <row r="4838" ht="26.25" customHeight="1" x14ac:dyDescent="0.2"/>
    <row r="4839" ht="26.25" customHeight="1" x14ac:dyDescent="0.2"/>
    <row r="4840" ht="26.25" customHeight="1" x14ac:dyDescent="0.2"/>
    <row r="4841" ht="26.25" customHeight="1" x14ac:dyDescent="0.2"/>
    <row r="4842" ht="26.25" customHeight="1" x14ac:dyDescent="0.2"/>
    <row r="4843" ht="26.25" customHeight="1" x14ac:dyDescent="0.2"/>
    <row r="4844" ht="26.25" customHeight="1" x14ac:dyDescent="0.2"/>
    <row r="4845" ht="26.25" customHeight="1" x14ac:dyDescent="0.2"/>
    <row r="4846" ht="26.25" customHeight="1" x14ac:dyDescent="0.2"/>
    <row r="4847" ht="26.25" customHeight="1" x14ac:dyDescent="0.2"/>
    <row r="4848" ht="26.25" customHeight="1" x14ac:dyDescent="0.2"/>
    <row r="4849" ht="26.25" customHeight="1" x14ac:dyDescent="0.2"/>
    <row r="4850" ht="26.25" customHeight="1" x14ac:dyDescent="0.2"/>
    <row r="4851" ht="26.25" customHeight="1" x14ac:dyDescent="0.2"/>
    <row r="4852" ht="26.25" customHeight="1" x14ac:dyDescent="0.2"/>
    <row r="4853" ht="26.25" customHeight="1" x14ac:dyDescent="0.2"/>
    <row r="4854" ht="26.25" customHeight="1" x14ac:dyDescent="0.2"/>
    <row r="4855" ht="26.25" customHeight="1" x14ac:dyDescent="0.2"/>
    <row r="4856" ht="26.25" customHeight="1" x14ac:dyDescent="0.2"/>
    <row r="4857" ht="26.25" customHeight="1" x14ac:dyDescent="0.2"/>
    <row r="4858" ht="26.25" customHeight="1" x14ac:dyDescent="0.2"/>
    <row r="4859" ht="26.25" customHeight="1" x14ac:dyDescent="0.2"/>
    <row r="4860" ht="26.25" customHeight="1" x14ac:dyDescent="0.2"/>
    <row r="4861" ht="26.25" customHeight="1" x14ac:dyDescent="0.2"/>
    <row r="4862" ht="26.25" customHeight="1" x14ac:dyDescent="0.2"/>
    <row r="4863" ht="26.25" customHeight="1" x14ac:dyDescent="0.2"/>
    <row r="4864" ht="26.25" customHeight="1" x14ac:dyDescent="0.2"/>
    <row r="4865" ht="26.25" customHeight="1" x14ac:dyDescent="0.2"/>
    <row r="4866" ht="26.25" customHeight="1" x14ac:dyDescent="0.2"/>
    <row r="4867" ht="26.25" customHeight="1" x14ac:dyDescent="0.2"/>
    <row r="4868" ht="26.25" customHeight="1" x14ac:dyDescent="0.2"/>
    <row r="4869" ht="26.25" customHeight="1" x14ac:dyDescent="0.2"/>
    <row r="4870" ht="26.25" customHeight="1" x14ac:dyDescent="0.2"/>
    <row r="4871" ht="26.25" customHeight="1" x14ac:dyDescent="0.2"/>
    <row r="4872" ht="26.25" customHeight="1" x14ac:dyDescent="0.2"/>
    <row r="4873" ht="26.25" customHeight="1" x14ac:dyDescent="0.2"/>
    <row r="4874" ht="26.25" customHeight="1" x14ac:dyDescent="0.2"/>
    <row r="4875" ht="26.25" customHeight="1" x14ac:dyDescent="0.2"/>
    <row r="4876" ht="26.25" customHeight="1" x14ac:dyDescent="0.2"/>
    <row r="4877" ht="26.25" customHeight="1" x14ac:dyDescent="0.2"/>
    <row r="4878" ht="26.25" customHeight="1" x14ac:dyDescent="0.2"/>
    <row r="4879" ht="26.25" customHeight="1" x14ac:dyDescent="0.2"/>
    <row r="4880" ht="26.25" customHeight="1" x14ac:dyDescent="0.2"/>
    <row r="4881" ht="26.25" customHeight="1" x14ac:dyDescent="0.2"/>
    <row r="4882" ht="26.25" customHeight="1" x14ac:dyDescent="0.2"/>
    <row r="4883" ht="26.25" customHeight="1" x14ac:dyDescent="0.2"/>
    <row r="4884" ht="26.25" customHeight="1" x14ac:dyDescent="0.2"/>
    <row r="4885" ht="26.25" customHeight="1" x14ac:dyDescent="0.2"/>
    <row r="4886" ht="26.25" customHeight="1" x14ac:dyDescent="0.2"/>
    <row r="4887" ht="26.25" customHeight="1" x14ac:dyDescent="0.2"/>
    <row r="4888" ht="26.25" customHeight="1" x14ac:dyDescent="0.2"/>
    <row r="4889" ht="26.25" customHeight="1" x14ac:dyDescent="0.2"/>
    <row r="4890" ht="26.25" customHeight="1" x14ac:dyDescent="0.2"/>
    <row r="4891" ht="26.25" customHeight="1" x14ac:dyDescent="0.2"/>
    <row r="4892" ht="26.25" customHeight="1" x14ac:dyDescent="0.2"/>
    <row r="4893" ht="26.25" customHeight="1" x14ac:dyDescent="0.2"/>
    <row r="4894" ht="26.25" customHeight="1" x14ac:dyDescent="0.2"/>
    <row r="4895" ht="26.25" customHeight="1" x14ac:dyDescent="0.2"/>
    <row r="4896" ht="26.25" customHeight="1" x14ac:dyDescent="0.2"/>
    <row r="4897" ht="26.25" customHeight="1" x14ac:dyDescent="0.2"/>
    <row r="4898" ht="26.25" customHeight="1" x14ac:dyDescent="0.2"/>
    <row r="4899" ht="26.25" customHeight="1" x14ac:dyDescent="0.2"/>
    <row r="4900" ht="26.25" customHeight="1" x14ac:dyDescent="0.2"/>
    <row r="4901" ht="26.25" customHeight="1" x14ac:dyDescent="0.2"/>
    <row r="4902" ht="26.25" customHeight="1" x14ac:dyDescent="0.2"/>
    <row r="4903" ht="26.25" customHeight="1" x14ac:dyDescent="0.2"/>
    <row r="4904" ht="26.25" customHeight="1" x14ac:dyDescent="0.2"/>
    <row r="4905" ht="26.25" customHeight="1" x14ac:dyDescent="0.2"/>
    <row r="4906" ht="26.25" customHeight="1" x14ac:dyDescent="0.2"/>
    <row r="4907" ht="26.25" customHeight="1" x14ac:dyDescent="0.2"/>
    <row r="4908" ht="26.25" customHeight="1" x14ac:dyDescent="0.2"/>
    <row r="4909" ht="26.25" customHeight="1" x14ac:dyDescent="0.2"/>
    <row r="4910" ht="26.25" customHeight="1" x14ac:dyDescent="0.2"/>
    <row r="4911" ht="26.25" customHeight="1" x14ac:dyDescent="0.2"/>
    <row r="4912" ht="26.25" customHeight="1" x14ac:dyDescent="0.2"/>
    <row r="4913" ht="26.25" customHeight="1" x14ac:dyDescent="0.2"/>
    <row r="4914" ht="26.25" customHeight="1" x14ac:dyDescent="0.2"/>
    <row r="4915" ht="26.25" customHeight="1" x14ac:dyDescent="0.2"/>
    <row r="4916" ht="26.25" customHeight="1" x14ac:dyDescent="0.2"/>
    <row r="4917" ht="26.25" customHeight="1" x14ac:dyDescent="0.2"/>
    <row r="4918" ht="26.25" customHeight="1" x14ac:dyDescent="0.2"/>
    <row r="4919" ht="26.25" customHeight="1" x14ac:dyDescent="0.2"/>
    <row r="4920" ht="26.25" customHeight="1" x14ac:dyDescent="0.2"/>
    <row r="4921" ht="26.25" customHeight="1" x14ac:dyDescent="0.2"/>
    <row r="4922" ht="26.25" customHeight="1" x14ac:dyDescent="0.2"/>
    <row r="4923" ht="26.25" customHeight="1" x14ac:dyDescent="0.2"/>
    <row r="4924" ht="26.25" customHeight="1" x14ac:dyDescent="0.2"/>
    <row r="4925" ht="26.25" customHeight="1" x14ac:dyDescent="0.2"/>
    <row r="4926" ht="26.25" customHeight="1" x14ac:dyDescent="0.2"/>
    <row r="4927" ht="26.25" customHeight="1" x14ac:dyDescent="0.2"/>
    <row r="4928" ht="26.25" customHeight="1" x14ac:dyDescent="0.2"/>
    <row r="4929" ht="26.25" customHeight="1" x14ac:dyDescent="0.2"/>
    <row r="4930" ht="26.25" customHeight="1" x14ac:dyDescent="0.2"/>
    <row r="4931" ht="26.25" customHeight="1" x14ac:dyDescent="0.2"/>
    <row r="4932" ht="26.25" customHeight="1" x14ac:dyDescent="0.2"/>
    <row r="4933" ht="26.25" customHeight="1" x14ac:dyDescent="0.2"/>
    <row r="4934" ht="26.25" customHeight="1" x14ac:dyDescent="0.2"/>
    <row r="4935" ht="26.25" customHeight="1" x14ac:dyDescent="0.2"/>
    <row r="4936" ht="26.25" customHeight="1" x14ac:dyDescent="0.2"/>
    <row r="4937" ht="26.25" customHeight="1" x14ac:dyDescent="0.2"/>
    <row r="4938" ht="26.25" customHeight="1" x14ac:dyDescent="0.2"/>
    <row r="4939" ht="26.25" customHeight="1" x14ac:dyDescent="0.2"/>
    <row r="4940" ht="26.25" customHeight="1" x14ac:dyDescent="0.2"/>
    <row r="4941" ht="26.25" customHeight="1" x14ac:dyDescent="0.2"/>
    <row r="4942" ht="26.25" customHeight="1" x14ac:dyDescent="0.2"/>
    <row r="4943" ht="26.25" customHeight="1" x14ac:dyDescent="0.2"/>
    <row r="4944" ht="26.25" customHeight="1" x14ac:dyDescent="0.2"/>
    <row r="4945" ht="26.25" customHeight="1" x14ac:dyDescent="0.2"/>
    <row r="4946" ht="26.25" customHeight="1" x14ac:dyDescent="0.2"/>
    <row r="4947" ht="26.25" customHeight="1" x14ac:dyDescent="0.2"/>
    <row r="4948" ht="26.25" customHeight="1" x14ac:dyDescent="0.2"/>
    <row r="4949" ht="26.25" customHeight="1" x14ac:dyDescent="0.2"/>
    <row r="4950" ht="26.25" customHeight="1" x14ac:dyDescent="0.2"/>
    <row r="4951" ht="26.25" customHeight="1" x14ac:dyDescent="0.2"/>
    <row r="4952" ht="26.25" customHeight="1" x14ac:dyDescent="0.2"/>
    <row r="4953" ht="26.25" customHeight="1" x14ac:dyDescent="0.2"/>
    <row r="4954" ht="26.25" customHeight="1" x14ac:dyDescent="0.2"/>
    <row r="4955" ht="26.25" customHeight="1" x14ac:dyDescent="0.2"/>
    <row r="4956" ht="26.25" customHeight="1" x14ac:dyDescent="0.2"/>
    <row r="4957" ht="26.25" customHeight="1" x14ac:dyDescent="0.2"/>
    <row r="4958" ht="26.25" customHeight="1" x14ac:dyDescent="0.2"/>
    <row r="4959" ht="26.25" customHeight="1" x14ac:dyDescent="0.2"/>
    <row r="4960" ht="26.25" customHeight="1" x14ac:dyDescent="0.2"/>
    <row r="4961" ht="26.25" customHeight="1" x14ac:dyDescent="0.2"/>
    <row r="4962" ht="26.25" customHeight="1" x14ac:dyDescent="0.2"/>
    <row r="4963" ht="26.25" customHeight="1" x14ac:dyDescent="0.2"/>
    <row r="4964" ht="26.25" customHeight="1" x14ac:dyDescent="0.2"/>
    <row r="4965" ht="26.25" customHeight="1" x14ac:dyDescent="0.2"/>
    <row r="4966" ht="26.25" customHeight="1" x14ac:dyDescent="0.2"/>
    <row r="4967" ht="26.25" customHeight="1" x14ac:dyDescent="0.2"/>
    <row r="4968" ht="26.25" customHeight="1" x14ac:dyDescent="0.2"/>
    <row r="4969" ht="26.25" customHeight="1" x14ac:dyDescent="0.2"/>
    <row r="4970" ht="26.25" customHeight="1" x14ac:dyDescent="0.2"/>
    <row r="4971" ht="26.25" customHeight="1" x14ac:dyDescent="0.2"/>
    <row r="4972" ht="26.25" customHeight="1" x14ac:dyDescent="0.2"/>
    <row r="4973" ht="26.25" customHeight="1" x14ac:dyDescent="0.2"/>
    <row r="4974" ht="26.25" customHeight="1" x14ac:dyDescent="0.2"/>
    <row r="4975" ht="26.25" customHeight="1" x14ac:dyDescent="0.2"/>
    <row r="4976" ht="26.25" customHeight="1" x14ac:dyDescent="0.2"/>
    <row r="4977" ht="26.25" customHeight="1" x14ac:dyDescent="0.2"/>
    <row r="4978" ht="26.25" customHeight="1" x14ac:dyDescent="0.2"/>
    <row r="4979" ht="26.25" customHeight="1" x14ac:dyDescent="0.2"/>
    <row r="4980" ht="26.25" customHeight="1" x14ac:dyDescent="0.2"/>
    <row r="4981" ht="26.25" customHeight="1" x14ac:dyDescent="0.2"/>
    <row r="4982" ht="26.25" customHeight="1" x14ac:dyDescent="0.2"/>
    <row r="4983" ht="26.25" customHeight="1" x14ac:dyDescent="0.2"/>
    <row r="4984" ht="26.25" customHeight="1" x14ac:dyDescent="0.2"/>
    <row r="4985" ht="26.25" customHeight="1" x14ac:dyDescent="0.2"/>
    <row r="4986" ht="26.25" customHeight="1" x14ac:dyDescent="0.2"/>
    <row r="4987" ht="26.25" customHeight="1" x14ac:dyDescent="0.2"/>
    <row r="4988" ht="26.25" customHeight="1" x14ac:dyDescent="0.2"/>
    <row r="4989" ht="26.25" customHeight="1" x14ac:dyDescent="0.2"/>
    <row r="4990" ht="26.25" customHeight="1" x14ac:dyDescent="0.2"/>
    <row r="4991" ht="26.25" customHeight="1" x14ac:dyDescent="0.2"/>
    <row r="4992" ht="26.25" customHeight="1" x14ac:dyDescent="0.2"/>
    <row r="4993" ht="26.25" customHeight="1" x14ac:dyDescent="0.2"/>
    <row r="4994" ht="26.25" customHeight="1" x14ac:dyDescent="0.2"/>
    <row r="4995" ht="26.25" customHeight="1" x14ac:dyDescent="0.2"/>
    <row r="4996" ht="26.25" customHeight="1" x14ac:dyDescent="0.2"/>
    <row r="4997" ht="26.25" customHeight="1" x14ac:dyDescent="0.2"/>
    <row r="4998" ht="26.25" customHeight="1" x14ac:dyDescent="0.2"/>
    <row r="4999" ht="26.25" customHeight="1" x14ac:dyDescent="0.2"/>
    <row r="5000" ht="26.25" customHeight="1" x14ac:dyDescent="0.2"/>
    <row r="5001" ht="26.25" customHeight="1" x14ac:dyDescent="0.2"/>
    <row r="5002" ht="26.25" customHeight="1" x14ac:dyDescent="0.2"/>
    <row r="5003" ht="26.25" customHeight="1" x14ac:dyDescent="0.2"/>
    <row r="5004" ht="26.25" customHeight="1" x14ac:dyDescent="0.2"/>
    <row r="5005" ht="26.25" customHeight="1" x14ac:dyDescent="0.2"/>
    <row r="5006" ht="26.25" customHeight="1" x14ac:dyDescent="0.2"/>
    <row r="5007" ht="26.25" customHeight="1" x14ac:dyDescent="0.2"/>
    <row r="5008" ht="26.25" customHeight="1" x14ac:dyDescent="0.2"/>
    <row r="5009" ht="26.25" customHeight="1" x14ac:dyDescent="0.2"/>
    <row r="5010" ht="26.25" customHeight="1" x14ac:dyDescent="0.2"/>
    <row r="5011" ht="26.25" customHeight="1" x14ac:dyDescent="0.2"/>
    <row r="5012" ht="26.25" customHeight="1" x14ac:dyDescent="0.2"/>
    <row r="5013" ht="26.25" customHeight="1" x14ac:dyDescent="0.2"/>
    <row r="5014" ht="26.25" customHeight="1" x14ac:dyDescent="0.2"/>
    <row r="5015" ht="26.25" customHeight="1" x14ac:dyDescent="0.2"/>
    <row r="5016" ht="26.25" customHeight="1" x14ac:dyDescent="0.2"/>
    <row r="5017" ht="26.25" customHeight="1" x14ac:dyDescent="0.2"/>
    <row r="5018" ht="26.25" customHeight="1" x14ac:dyDescent="0.2"/>
    <row r="5019" ht="26.25" customHeight="1" x14ac:dyDescent="0.2"/>
    <row r="5020" ht="26.25" customHeight="1" x14ac:dyDescent="0.2"/>
    <row r="5021" ht="26.25" customHeight="1" x14ac:dyDescent="0.2"/>
    <row r="5022" ht="26.25" customHeight="1" x14ac:dyDescent="0.2"/>
    <row r="5023" ht="26.25" customHeight="1" x14ac:dyDescent="0.2"/>
    <row r="5024" ht="26.25" customHeight="1" x14ac:dyDescent="0.2"/>
    <row r="5025" ht="26.25" customHeight="1" x14ac:dyDescent="0.2"/>
    <row r="5026" ht="26.25" customHeight="1" x14ac:dyDescent="0.2"/>
    <row r="5027" ht="26.25" customHeight="1" x14ac:dyDescent="0.2"/>
    <row r="5028" ht="26.25" customHeight="1" x14ac:dyDescent="0.2"/>
    <row r="5029" ht="26.25" customHeight="1" x14ac:dyDescent="0.2"/>
    <row r="5030" ht="26.25" customHeight="1" x14ac:dyDescent="0.2"/>
    <row r="5031" ht="26.25" customHeight="1" x14ac:dyDescent="0.2"/>
    <row r="5032" ht="26.25" customHeight="1" x14ac:dyDescent="0.2"/>
    <row r="5033" ht="26.25" customHeight="1" x14ac:dyDescent="0.2"/>
    <row r="5034" ht="26.25" customHeight="1" x14ac:dyDescent="0.2"/>
    <row r="5035" ht="26.25" customHeight="1" x14ac:dyDescent="0.2"/>
    <row r="5036" ht="26.25" customHeight="1" x14ac:dyDescent="0.2"/>
    <row r="5037" ht="26.25" customHeight="1" x14ac:dyDescent="0.2"/>
    <row r="5038" ht="26.25" customHeight="1" x14ac:dyDescent="0.2"/>
    <row r="5039" ht="26.25" customHeight="1" x14ac:dyDescent="0.2"/>
    <row r="5040" ht="26.25" customHeight="1" x14ac:dyDescent="0.2"/>
    <row r="5041" ht="26.25" customHeight="1" x14ac:dyDescent="0.2"/>
    <row r="5042" ht="26.25" customHeight="1" x14ac:dyDescent="0.2"/>
    <row r="5043" ht="26.25" customHeight="1" x14ac:dyDescent="0.2"/>
    <row r="5044" ht="26.25" customHeight="1" x14ac:dyDescent="0.2"/>
    <row r="5045" ht="26.25" customHeight="1" x14ac:dyDescent="0.2"/>
    <row r="5046" ht="26.25" customHeight="1" x14ac:dyDescent="0.2"/>
    <row r="5047" ht="26.25" customHeight="1" x14ac:dyDescent="0.2"/>
    <row r="5048" ht="26.25" customHeight="1" x14ac:dyDescent="0.2"/>
    <row r="5049" ht="26.25" customHeight="1" x14ac:dyDescent="0.2"/>
    <row r="5050" ht="26.25" customHeight="1" x14ac:dyDescent="0.2"/>
    <row r="5051" ht="26.25" customHeight="1" x14ac:dyDescent="0.2"/>
    <row r="5052" ht="26.25" customHeight="1" x14ac:dyDescent="0.2"/>
    <row r="5053" ht="26.25" customHeight="1" x14ac:dyDescent="0.2"/>
    <row r="5054" ht="26.25" customHeight="1" x14ac:dyDescent="0.2"/>
    <row r="5055" ht="26.25" customHeight="1" x14ac:dyDescent="0.2"/>
    <row r="5056" ht="26.25" customHeight="1" x14ac:dyDescent="0.2"/>
    <row r="5057" ht="26.25" customHeight="1" x14ac:dyDescent="0.2"/>
    <row r="5058" ht="26.25" customHeight="1" x14ac:dyDescent="0.2"/>
    <row r="5059" ht="26.25" customHeight="1" x14ac:dyDescent="0.2"/>
    <row r="5060" ht="26.25" customHeight="1" x14ac:dyDescent="0.2"/>
    <row r="5061" ht="26.25" customHeight="1" x14ac:dyDescent="0.2"/>
    <row r="5062" ht="26.25" customHeight="1" x14ac:dyDescent="0.2"/>
    <row r="5063" ht="26.25" customHeight="1" x14ac:dyDescent="0.2"/>
    <row r="5064" ht="26.25" customHeight="1" x14ac:dyDescent="0.2"/>
    <row r="5065" ht="26.25" customHeight="1" x14ac:dyDescent="0.2"/>
    <row r="5066" ht="26.25" customHeight="1" x14ac:dyDescent="0.2"/>
    <row r="5067" ht="26.25" customHeight="1" x14ac:dyDescent="0.2"/>
    <row r="5068" ht="26.25" customHeight="1" x14ac:dyDescent="0.2"/>
    <row r="5069" ht="26.25" customHeight="1" x14ac:dyDescent="0.2"/>
    <row r="5070" ht="26.25" customHeight="1" x14ac:dyDescent="0.2"/>
    <row r="5071" ht="26.25" customHeight="1" x14ac:dyDescent="0.2"/>
    <row r="5072" ht="26.25" customHeight="1" x14ac:dyDescent="0.2"/>
    <row r="5073" ht="26.25" customHeight="1" x14ac:dyDescent="0.2"/>
    <row r="5074" ht="26.25" customHeight="1" x14ac:dyDescent="0.2"/>
    <row r="5075" ht="26.25" customHeight="1" x14ac:dyDescent="0.2"/>
    <row r="5076" ht="26.25" customHeight="1" x14ac:dyDescent="0.2"/>
    <row r="5077" ht="26.25" customHeight="1" x14ac:dyDescent="0.2"/>
    <row r="5078" ht="26.25" customHeight="1" x14ac:dyDescent="0.2"/>
    <row r="5079" ht="26.25" customHeight="1" x14ac:dyDescent="0.2"/>
    <row r="5080" ht="26.25" customHeight="1" x14ac:dyDescent="0.2"/>
    <row r="5081" ht="26.25" customHeight="1" x14ac:dyDescent="0.2"/>
    <row r="5082" ht="26.25" customHeight="1" x14ac:dyDescent="0.2"/>
    <row r="5083" ht="26.25" customHeight="1" x14ac:dyDescent="0.2"/>
    <row r="5084" ht="26.25" customHeight="1" x14ac:dyDescent="0.2"/>
    <row r="5085" ht="26.25" customHeight="1" x14ac:dyDescent="0.2"/>
    <row r="5086" ht="26.25" customHeight="1" x14ac:dyDescent="0.2"/>
    <row r="5087" ht="26.25" customHeight="1" x14ac:dyDescent="0.2"/>
    <row r="5088" ht="26.25" customHeight="1" x14ac:dyDescent="0.2"/>
    <row r="5089" ht="26.25" customHeight="1" x14ac:dyDescent="0.2"/>
    <row r="5090" ht="26.25" customHeight="1" x14ac:dyDescent="0.2"/>
    <row r="5091" ht="26.25" customHeight="1" x14ac:dyDescent="0.2"/>
    <row r="5092" ht="26.25" customHeight="1" x14ac:dyDescent="0.2"/>
    <row r="5093" ht="26.25" customHeight="1" x14ac:dyDescent="0.2"/>
    <row r="5094" ht="26.25" customHeight="1" x14ac:dyDescent="0.2"/>
    <row r="5095" ht="26.25" customHeight="1" x14ac:dyDescent="0.2"/>
    <row r="5096" ht="26.25" customHeight="1" x14ac:dyDescent="0.2"/>
    <row r="5097" ht="26.25" customHeight="1" x14ac:dyDescent="0.2"/>
    <row r="5098" ht="26.25" customHeight="1" x14ac:dyDescent="0.2"/>
    <row r="5099" ht="26.25" customHeight="1" x14ac:dyDescent="0.2"/>
    <row r="5100" ht="26.25" customHeight="1" x14ac:dyDescent="0.2"/>
    <row r="5101" ht="26.25" customHeight="1" x14ac:dyDescent="0.2"/>
    <row r="5102" ht="26.25" customHeight="1" x14ac:dyDescent="0.2"/>
    <row r="5103" ht="26.25" customHeight="1" x14ac:dyDescent="0.2"/>
    <row r="5104" ht="26.25" customHeight="1" x14ac:dyDescent="0.2"/>
    <row r="5105" ht="26.25" customHeight="1" x14ac:dyDescent="0.2"/>
    <row r="5106" ht="26.25" customHeight="1" x14ac:dyDescent="0.2"/>
    <row r="5107" ht="26.25" customHeight="1" x14ac:dyDescent="0.2"/>
    <row r="5108" ht="26.25" customHeight="1" x14ac:dyDescent="0.2"/>
    <row r="5109" ht="26.25" customHeight="1" x14ac:dyDescent="0.2"/>
    <row r="5110" ht="26.25" customHeight="1" x14ac:dyDescent="0.2"/>
    <row r="5111" ht="26.25" customHeight="1" x14ac:dyDescent="0.2"/>
    <row r="5112" ht="26.25" customHeight="1" x14ac:dyDescent="0.2"/>
    <row r="5113" ht="26.25" customHeight="1" x14ac:dyDescent="0.2"/>
    <row r="5114" ht="26.25" customHeight="1" x14ac:dyDescent="0.2"/>
    <row r="5115" ht="26.25" customHeight="1" x14ac:dyDescent="0.2"/>
    <row r="5116" ht="26.25" customHeight="1" x14ac:dyDescent="0.2"/>
    <row r="5117" ht="26.25" customHeight="1" x14ac:dyDescent="0.2"/>
    <row r="5118" ht="26.25" customHeight="1" x14ac:dyDescent="0.2"/>
    <row r="5119" ht="26.25" customHeight="1" x14ac:dyDescent="0.2"/>
    <row r="5120" ht="26.25" customHeight="1" x14ac:dyDescent="0.2"/>
    <row r="5121" ht="26.25" customHeight="1" x14ac:dyDescent="0.2"/>
    <row r="5122" ht="26.25" customHeight="1" x14ac:dyDescent="0.2"/>
    <row r="5123" ht="26.25" customHeight="1" x14ac:dyDescent="0.2"/>
    <row r="5124" ht="26.25" customHeight="1" x14ac:dyDescent="0.2"/>
    <row r="5125" ht="26.25" customHeight="1" x14ac:dyDescent="0.2"/>
    <row r="5126" ht="26.25" customHeight="1" x14ac:dyDescent="0.2"/>
    <row r="5127" ht="26.25" customHeight="1" x14ac:dyDescent="0.2"/>
    <row r="5128" ht="26.25" customHeight="1" x14ac:dyDescent="0.2"/>
    <row r="5129" ht="26.25" customHeight="1" x14ac:dyDescent="0.2"/>
    <row r="5130" ht="26.25" customHeight="1" x14ac:dyDescent="0.2"/>
    <row r="5131" ht="26.25" customHeight="1" x14ac:dyDescent="0.2"/>
    <row r="5132" ht="26.25" customHeight="1" x14ac:dyDescent="0.2"/>
    <row r="5133" ht="26.25" customHeight="1" x14ac:dyDescent="0.2"/>
    <row r="5134" ht="26.25" customHeight="1" x14ac:dyDescent="0.2"/>
    <row r="5135" ht="26.25" customHeight="1" x14ac:dyDescent="0.2"/>
    <row r="5136" ht="26.25" customHeight="1" x14ac:dyDescent="0.2"/>
    <row r="5137" ht="26.25" customHeight="1" x14ac:dyDescent="0.2"/>
    <row r="5138" ht="26.25" customHeight="1" x14ac:dyDescent="0.2"/>
    <row r="5139" ht="26.25" customHeight="1" x14ac:dyDescent="0.2"/>
    <row r="5140" ht="26.25" customHeight="1" x14ac:dyDescent="0.2"/>
    <row r="5141" ht="26.25" customHeight="1" x14ac:dyDescent="0.2"/>
    <row r="5142" ht="26.25" customHeight="1" x14ac:dyDescent="0.2"/>
    <row r="5143" ht="26.25" customHeight="1" x14ac:dyDescent="0.2"/>
    <row r="5144" ht="26.25" customHeight="1" x14ac:dyDescent="0.2"/>
    <row r="5145" ht="26.25" customHeight="1" x14ac:dyDescent="0.2"/>
    <row r="5146" ht="26.25" customHeight="1" x14ac:dyDescent="0.2"/>
    <row r="5147" ht="26.25" customHeight="1" x14ac:dyDescent="0.2"/>
    <row r="5148" ht="26.25" customHeight="1" x14ac:dyDescent="0.2"/>
    <row r="5149" ht="26.25" customHeight="1" x14ac:dyDescent="0.2"/>
    <row r="5150" ht="26.25" customHeight="1" x14ac:dyDescent="0.2"/>
    <row r="5151" ht="26.25" customHeight="1" x14ac:dyDescent="0.2"/>
    <row r="5152" ht="26.25" customHeight="1" x14ac:dyDescent="0.2"/>
    <row r="5153" ht="26.25" customHeight="1" x14ac:dyDescent="0.2"/>
    <row r="5154" ht="26.25" customHeight="1" x14ac:dyDescent="0.2"/>
    <row r="5155" ht="26.25" customHeight="1" x14ac:dyDescent="0.2"/>
    <row r="5156" ht="26.25" customHeight="1" x14ac:dyDescent="0.2"/>
    <row r="5157" ht="26.25" customHeight="1" x14ac:dyDescent="0.2"/>
    <row r="5158" ht="26.25" customHeight="1" x14ac:dyDescent="0.2"/>
    <row r="5159" ht="26.25" customHeight="1" x14ac:dyDescent="0.2"/>
    <row r="5160" ht="26.25" customHeight="1" x14ac:dyDescent="0.2"/>
    <row r="5161" ht="26.25" customHeight="1" x14ac:dyDescent="0.2"/>
    <row r="5162" ht="26.25" customHeight="1" x14ac:dyDescent="0.2"/>
    <row r="5163" ht="26.25" customHeight="1" x14ac:dyDescent="0.2"/>
    <row r="5164" ht="26.25" customHeight="1" x14ac:dyDescent="0.2"/>
    <row r="5165" ht="26.25" customHeight="1" x14ac:dyDescent="0.2"/>
    <row r="5166" ht="26.25" customHeight="1" x14ac:dyDescent="0.2"/>
    <row r="5167" ht="26.25" customHeight="1" x14ac:dyDescent="0.2"/>
    <row r="5168" ht="26.25" customHeight="1" x14ac:dyDescent="0.2"/>
    <row r="5169" ht="26.25" customHeight="1" x14ac:dyDescent="0.2"/>
    <row r="5170" ht="26.25" customHeight="1" x14ac:dyDescent="0.2"/>
    <row r="5171" ht="26.25" customHeight="1" x14ac:dyDescent="0.2"/>
    <row r="5172" ht="26.25" customHeight="1" x14ac:dyDescent="0.2"/>
    <row r="5173" ht="26.25" customHeight="1" x14ac:dyDescent="0.2"/>
    <row r="5174" ht="26.25" customHeight="1" x14ac:dyDescent="0.2"/>
    <row r="5175" ht="26.25" customHeight="1" x14ac:dyDescent="0.2"/>
    <row r="5176" ht="26.25" customHeight="1" x14ac:dyDescent="0.2"/>
    <row r="5177" ht="26.25" customHeight="1" x14ac:dyDescent="0.2"/>
    <row r="5178" ht="26.25" customHeight="1" x14ac:dyDescent="0.2"/>
    <row r="5179" ht="26.25" customHeight="1" x14ac:dyDescent="0.2"/>
    <row r="5180" ht="26.25" customHeight="1" x14ac:dyDescent="0.2"/>
    <row r="5181" ht="26.25" customHeight="1" x14ac:dyDescent="0.2"/>
    <row r="5182" ht="26.25" customHeight="1" x14ac:dyDescent="0.2"/>
    <row r="5183" ht="26.25" customHeight="1" x14ac:dyDescent="0.2"/>
    <row r="5184" ht="26.25" customHeight="1" x14ac:dyDescent="0.2"/>
    <row r="5185" ht="26.25" customHeight="1" x14ac:dyDescent="0.2"/>
    <row r="5186" ht="26.25" customHeight="1" x14ac:dyDescent="0.2"/>
    <row r="5187" ht="26.25" customHeight="1" x14ac:dyDescent="0.2"/>
    <row r="5188" ht="26.25" customHeight="1" x14ac:dyDescent="0.2"/>
    <row r="5189" ht="26.25" customHeight="1" x14ac:dyDescent="0.2"/>
    <row r="5190" ht="26.25" customHeight="1" x14ac:dyDescent="0.2"/>
    <row r="5191" ht="26.25" customHeight="1" x14ac:dyDescent="0.2"/>
    <row r="5192" ht="26.25" customHeight="1" x14ac:dyDescent="0.2"/>
    <row r="5193" ht="26.25" customHeight="1" x14ac:dyDescent="0.2"/>
    <row r="5194" ht="26.25" customHeight="1" x14ac:dyDescent="0.2"/>
    <row r="5195" ht="26.25" customHeight="1" x14ac:dyDescent="0.2"/>
    <row r="5196" ht="26.25" customHeight="1" x14ac:dyDescent="0.2"/>
    <row r="5197" ht="26.25" customHeight="1" x14ac:dyDescent="0.2"/>
    <row r="5198" ht="26.25" customHeight="1" x14ac:dyDescent="0.2"/>
    <row r="5199" ht="26.25" customHeight="1" x14ac:dyDescent="0.2"/>
    <row r="5200" ht="26.25" customHeight="1" x14ac:dyDescent="0.2"/>
    <row r="5201" ht="26.25" customHeight="1" x14ac:dyDescent="0.2"/>
    <row r="5202" ht="26.25" customHeight="1" x14ac:dyDescent="0.2"/>
    <row r="5203" ht="26.25" customHeight="1" x14ac:dyDescent="0.2"/>
    <row r="5204" ht="26.25" customHeight="1" x14ac:dyDescent="0.2"/>
    <row r="5205" ht="26.25" customHeight="1" x14ac:dyDescent="0.2"/>
    <row r="5206" ht="26.25" customHeight="1" x14ac:dyDescent="0.2"/>
    <row r="5207" ht="26.25" customHeight="1" x14ac:dyDescent="0.2"/>
    <row r="5208" ht="26.25" customHeight="1" x14ac:dyDescent="0.2"/>
    <row r="5209" ht="26.25" customHeight="1" x14ac:dyDescent="0.2"/>
    <row r="5210" ht="26.25" customHeight="1" x14ac:dyDescent="0.2"/>
    <row r="5211" ht="26.25" customHeight="1" x14ac:dyDescent="0.2"/>
    <row r="5212" ht="26.25" customHeight="1" x14ac:dyDescent="0.2"/>
    <row r="5213" ht="26.25" customHeight="1" x14ac:dyDescent="0.2"/>
    <row r="5214" ht="26.25" customHeight="1" x14ac:dyDescent="0.2"/>
    <row r="5215" ht="26.25" customHeight="1" x14ac:dyDescent="0.2"/>
    <row r="5216" ht="26.25" customHeight="1" x14ac:dyDescent="0.2"/>
    <row r="5217" ht="26.25" customHeight="1" x14ac:dyDescent="0.2"/>
    <row r="5218" ht="26.25" customHeight="1" x14ac:dyDescent="0.2"/>
    <row r="5219" ht="26.25" customHeight="1" x14ac:dyDescent="0.2"/>
    <row r="5220" ht="26.25" customHeight="1" x14ac:dyDescent="0.2"/>
    <row r="5221" ht="26.25" customHeight="1" x14ac:dyDescent="0.2"/>
    <row r="5222" ht="26.25" customHeight="1" x14ac:dyDescent="0.2"/>
    <row r="5223" ht="26.25" customHeight="1" x14ac:dyDescent="0.2"/>
    <row r="5224" ht="26.25" customHeight="1" x14ac:dyDescent="0.2"/>
    <row r="5225" ht="26.25" customHeight="1" x14ac:dyDescent="0.2"/>
    <row r="5226" ht="26.25" customHeight="1" x14ac:dyDescent="0.2"/>
    <row r="5227" ht="26.25" customHeight="1" x14ac:dyDescent="0.2"/>
    <row r="5228" ht="26.25" customHeight="1" x14ac:dyDescent="0.2"/>
    <row r="5229" ht="26.25" customHeight="1" x14ac:dyDescent="0.2"/>
    <row r="5230" ht="26.25" customHeight="1" x14ac:dyDescent="0.2"/>
    <row r="5231" ht="26.25" customHeight="1" x14ac:dyDescent="0.2"/>
    <row r="5232" ht="26.25" customHeight="1" x14ac:dyDescent="0.2"/>
    <row r="5233" ht="26.25" customHeight="1" x14ac:dyDescent="0.2"/>
    <row r="5234" ht="26.25" customHeight="1" x14ac:dyDescent="0.2"/>
    <row r="5235" ht="26.25" customHeight="1" x14ac:dyDescent="0.2"/>
    <row r="5236" ht="26.25" customHeight="1" x14ac:dyDescent="0.2"/>
    <row r="5237" ht="26.25" customHeight="1" x14ac:dyDescent="0.2"/>
    <row r="5238" ht="26.25" customHeight="1" x14ac:dyDescent="0.2"/>
    <row r="5239" ht="26.25" customHeight="1" x14ac:dyDescent="0.2"/>
    <row r="5240" ht="26.25" customHeight="1" x14ac:dyDescent="0.2"/>
    <row r="5241" ht="26.25" customHeight="1" x14ac:dyDescent="0.2"/>
    <row r="5242" ht="26.25" customHeight="1" x14ac:dyDescent="0.2"/>
    <row r="5243" ht="26.25" customHeight="1" x14ac:dyDescent="0.2"/>
    <row r="5244" ht="26.25" customHeight="1" x14ac:dyDescent="0.2"/>
    <row r="5245" ht="26.25" customHeight="1" x14ac:dyDescent="0.2"/>
    <row r="5246" ht="26.25" customHeight="1" x14ac:dyDescent="0.2"/>
    <row r="5247" ht="26.25" customHeight="1" x14ac:dyDescent="0.2"/>
    <row r="5248" ht="26.25" customHeight="1" x14ac:dyDescent="0.2"/>
    <row r="5249" ht="26.25" customHeight="1" x14ac:dyDescent="0.2"/>
    <row r="5250" ht="26.25" customHeight="1" x14ac:dyDescent="0.2"/>
    <row r="5251" ht="26.25" customHeight="1" x14ac:dyDescent="0.2"/>
    <row r="5252" ht="26.25" customHeight="1" x14ac:dyDescent="0.2"/>
    <row r="5253" ht="26.25" customHeight="1" x14ac:dyDescent="0.2"/>
    <row r="5254" ht="26.25" customHeight="1" x14ac:dyDescent="0.2"/>
    <row r="5255" ht="26.25" customHeight="1" x14ac:dyDescent="0.2"/>
    <row r="5256" ht="26.25" customHeight="1" x14ac:dyDescent="0.2"/>
    <row r="5257" ht="26.25" customHeight="1" x14ac:dyDescent="0.2"/>
    <row r="5258" ht="26.25" customHeight="1" x14ac:dyDescent="0.2"/>
    <row r="5259" ht="26.25" customHeight="1" x14ac:dyDescent="0.2"/>
    <row r="5260" ht="26.25" customHeight="1" x14ac:dyDescent="0.2"/>
    <row r="5261" ht="26.25" customHeight="1" x14ac:dyDescent="0.2"/>
    <row r="5262" ht="26.25" customHeight="1" x14ac:dyDescent="0.2"/>
    <row r="5263" ht="26.25" customHeight="1" x14ac:dyDescent="0.2"/>
    <row r="5264" ht="26.25" customHeight="1" x14ac:dyDescent="0.2"/>
    <row r="5265" ht="26.25" customHeight="1" x14ac:dyDescent="0.2"/>
    <row r="5266" ht="26.25" customHeight="1" x14ac:dyDescent="0.2"/>
    <row r="5267" ht="26.25" customHeight="1" x14ac:dyDescent="0.2"/>
    <row r="5268" ht="26.25" customHeight="1" x14ac:dyDescent="0.2"/>
    <row r="5269" ht="26.25" customHeight="1" x14ac:dyDescent="0.2"/>
    <row r="5270" ht="26.25" customHeight="1" x14ac:dyDescent="0.2"/>
    <row r="5271" ht="26.25" customHeight="1" x14ac:dyDescent="0.2"/>
    <row r="5272" ht="26.25" customHeight="1" x14ac:dyDescent="0.2"/>
    <row r="5273" ht="26.25" customHeight="1" x14ac:dyDescent="0.2"/>
    <row r="5274" ht="26.25" customHeight="1" x14ac:dyDescent="0.2"/>
    <row r="5275" ht="26.25" customHeight="1" x14ac:dyDescent="0.2"/>
    <row r="5276" ht="26.25" customHeight="1" x14ac:dyDescent="0.2"/>
    <row r="5277" ht="26.25" customHeight="1" x14ac:dyDescent="0.2"/>
    <row r="5278" ht="26.25" customHeight="1" x14ac:dyDescent="0.2"/>
    <row r="5279" ht="26.25" customHeight="1" x14ac:dyDescent="0.2"/>
    <row r="5280" ht="26.25" customHeight="1" x14ac:dyDescent="0.2"/>
    <row r="5281" ht="26.25" customHeight="1" x14ac:dyDescent="0.2"/>
    <row r="5282" ht="26.25" customHeight="1" x14ac:dyDescent="0.2"/>
    <row r="5283" ht="26.25" customHeight="1" x14ac:dyDescent="0.2"/>
    <row r="5284" ht="26.25" customHeight="1" x14ac:dyDescent="0.2"/>
    <row r="5285" ht="26.25" customHeight="1" x14ac:dyDescent="0.2"/>
    <row r="5286" ht="26.25" customHeight="1" x14ac:dyDescent="0.2"/>
    <row r="5287" ht="26.25" customHeight="1" x14ac:dyDescent="0.2"/>
    <row r="5288" ht="26.25" customHeight="1" x14ac:dyDescent="0.2"/>
    <row r="5289" ht="26.25" customHeight="1" x14ac:dyDescent="0.2"/>
    <row r="5290" ht="26.25" customHeight="1" x14ac:dyDescent="0.2"/>
    <row r="5291" ht="26.25" customHeight="1" x14ac:dyDescent="0.2"/>
    <row r="5292" ht="26.25" customHeight="1" x14ac:dyDescent="0.2"/>
    <row r="5293" ht="26.25" customHeight="1" x14ac:dyDescent="0.2"/>
    <row r="5294" ht="26.25" customHeight="1" x14ac:dyDescent="0.2"/>
    <row r="5295" ht="26.25" customHeight="1" x14ac:dyDescent="0.2"/>
    <row r="5296" ht="26.25" customHeight="1" x14ac:dyDescent="0.2"/>
    <row r="5297" ht="26.25" customHeight="1" x14ac:dyDescent="0.2"/>
    <row r="5298" ht="26.25" customHeight="1" x14ac:dyDescent="0.2"/>
    <row r="5299" ht="26.25" customHeight="1" x14ac:dyDescent="0.2"/>
    <row r="5300" ht="26.25" customHeight="1" x14ac:dyDescent="0.2"/>
    <row r="5301" ht="26.25" customHeight="1" x14ac:dyDescent="0.2"/>
    <row r="5302" ht="26.25" customHeight="1" x14ac:dyDescent="0.2"/>
    <row r="5303" ht="26.25" customHeight="1" x14ac:dyDescent="0.2"/>
    <row r="5304" ht="26.25" customHeight="1" x14ac:dyDescent="0.2"/>
    <row r="5305" ht="26.25" customHeight="1" x14ac:dyDescent="0.2"/>
    <row r="5306" ht="26.25" customHeight="1" x14ac:dyDescent="0.2"/>
    <row r="5307" ht="26.25" customHeight="1" x14ac:dyDescent="0.2"/>
    <row r="5308" ht="26.25" customHeight="1" x14ac:dyDescent="0.2"/>
    <row r="5309" ht="26.25" customHeight="1" x14ac:dyDescent="0.2"/>
    <row r="5310" ht="26.25" customHeight="1" x14ac:dyDescent="0.2"/>
    <row r="5311" ht="26.25" customHeight="1" x14ac:dyDescent="0.2"/>
    <row r="5312" ht="26.25" customHeight="1" x14ac:dyDescent="0.2"/>
    <row r="5313" ht="26.25" customHeight="1" x14ac:dyDescent="0.2"/>
    <row r="5314" ht="26.25" customHeight="1" x14ac:dyDescent="0.2"/>
    <row r="5315" ht="26.25" customHeight="1" x14ac:dyDescent="0.2"/>
    <row r="5316" ht="26.25" customHeight="1" x14ac:dyDescent="0.2"/>
    <row r="5317" ht="26.25" customHeight="1" x14ac:dyDescent="0.2"/>
    <row r="5318" ht="26.25" customHeight="1" x14ac:dyDescent="0.2"/>
    <row r="5319" ht="26.25" customHeight="1" x14ac:dyDescent="0.2"/>
    <row r="5320" ht="26.25" customHeight="1" x14ac:dyDescent="0.2"/>
    <row r="5321" ht="26.25" customHeight="1" x14ac:dyDescent="0.2"/>
    <row r="5322" ht="26.25" customHeight="1" x14ac:dyDescent="0.2"/>
    <row r="5323" ht="26.25" customHeight="1" x14ac:dyDescent="0.2"/>
    <row r="5324" ht="26.25" customHeight="1" x14ac:dyDescent="0.2"/>
    <row r="5325" ht="26.25" customHeight="1" x14ac:dyDescent="0.2"/>
    <row r="5326" ht="26.25" customHeight="1" x14ac:dyDescent="0.2"/>
    <row r="5327" ht="26.25" customHeight="1" x14ac:dyDescent="0.2"/>
    <row r="5328" ht="26.25" customHeight="1" x14ac:dyDescent="0.2"/>
    <row r="5329" ht="26.25" customHeight="1" x14ac:dyDescent="0.2"/>
    <row r="5330" ht="26.25" customHeight="1" x14ac:dyDescent="0.2"/>
    <row r="5331" ht="26.25" customHeight="1" x14ac:dyDescent="0.2"/>
    <row r="5332" ht="26.25" customHeight="1" x14ac:dyDescent="0.2"/>
    <row r="5333" ht="26.25" customHeight="1" x14ac:dyDescent="0.2"/>
    <row r="5334" ht="26.25" customHeight="1" x14ac:dyDescent="0.2"/>
    <row r="5335" ht="26.25" customHeight="1" x14ac:dyDescent="0.2"/>
    <row r="5336" ht="26.25" customHeight="1" x14ac:dyDescent="0.2"/>
    <row r="5337" ht="26.25" customHeight="1" x14ac:dyDescent="0.2"/>
    <row r="5338" ht="26.25" customHeight="1" x14ac:dyDescent="0.2"/>
    <row r="5339" ht="26.25" customHeight="1" x14ac:dyDescent="0.2"/>
    <row r="5340" ht="26.25" customHeight="1" x14ac:dyDescent="0.2"/>
    <row r="5341" ht="26.25" customHeight="1" x14ac:dyDescent="0.2"/>
    <row r="5342" ht="26.25" customHeight="1" x14ac:dyDescent="0.2"/>
    <row r="5343" ht="26.25" customHeight="1" x14ac:dyDescent="0.2"/>
    <row r="5344" ht="26.25" customHeight="1" x14ac:dyDescent="0.2"/>
    <row r="5345" ht="26.25" customHeight="1" x14ac:dyDescent="0.2"/>
    <row r="5346" ht="26.25" customHeight="1" x14ac:dyDescent="0.2"/>
    <row r="5347" ht="26.25" customHeight="1" x14ac:dyDescent="0.2"/>
    <row r="5348" ht="26.25" customHeight="1" x14ac:dyDescent="0.2"/>
    <row r="5349" ht="26.25" customHeight="1" x14ac:dyDescent="0.2"/>
    <row r="5350" ht="26.25" customHeight="1" x14ac:dyDescent="0.2"/>
    <row r="5351" ht="26.25" customHeight="1" x14ac:dyDescent="0.2"/>
    <row r="5352" ht="26.25" customHeight="1" x14ac:dyDescent="0.2"/>
    <row r="5353" ht="26.25" customHeight="1" x14ac:dyDescent="0.2"/>
    <row r="5354" ht="26.25" customHeight="1" x14ac:dyDescent="0.2"/>
    <row r="5355" ht="26.25" customHeight="1" x14ac:dyDescent="0.2"/>
    <row r="5356" ht="26.25" customHeight="1" x14ac:dyDescent="0.2"/>
    <row r="5357" ht="26.25" customHeight="1" x14ac:dyDescent="0.2"/>
    <row r="5358" ht="26.25" customHeight="1" x14ac:dyDescent="0.2"/>
    <row r="5359" ht="26.25" customHeight="1" x14ac:dyDescent="0.2"/>
    <row r="5360" ht="26.25" customHeight="1" x14ac:dyDescent="0.2"/>
    <row r="5361" ht="26.25" customHeight="1" x14ac:dyDescent="0.2"/>
    <row r="5362" ht="26.25" customHeight="1" x14ac:dyDescent="0.2"/>
    <row r="5363" ht="26.25" customHeight="1" x14ac:dyDescent="0.2"/>
    <row r="5364" ht="26.25" customHeight="1" x14ac:dyDescent="0.2"/>
    <row r="5365" ht="26.25" customHeight="1" x14ac:dyDescent="0.2"/>
    <row r="5366" ht="26.25" customHeight="1" x14ac:dyDescent="0.2"/>
    <row r="5367" ht="26.25" customHeight="1" x14ac:dyDescent="0.2"/>
    <row r="5368" ht="26.25" customHeight="1" x14ac:dyDescent="0.2"/>
    <row r="5369" ht="26.25" customHeight="1" x14ac:dyDescent="0.2"/>
    <row r="5370" ht="26.25" customHeight="1" x14ac:dyDescent="0.2"/>
    <row r="5371" ht="26.25" customHeight="1" x14ac:dyDescent="0.2"/>
    <row r="5372" ht="26.25" customHeight="1" x14ac:dyDescent="0.2"/>
    <row r="5373" ht="26.25" customHeight="1" x14ac:dyDescent="0.2"/>
    <row r="5374" ht="26.25" customHeight="1" x14ac:dyDescent="0.2"/>
    <row r="5375" ht="26.25" customHeight="1" x14ac:dyDescent="0.2"/>
    <row r="5376" ht="26.25" customHeight="1" x14ac:dyDescent="0.2"/>
    <row r="5377" ht="26.25" customHeight="1" x14ac:dyDescent="0.2"/>
    <row r="5378" ht="26.25" customHeight="1" x14ac:dyDescent="0.2"/>
    <row r="5379" ht="26.25" customHeight="1" x14ac:dyDescent="0.2"/>
    <row r="5380" ht="26.25" customHeight="1" x14ac:dyDescent="0.2"/>
    <row r="5381" ht="26.25" customHeight="1" x14ac:dyDescent="0.2"/>
    <row r="5382" ht="26.25" customHeight="1" x14ac:dyDescent="0.2"/>
    <row r="5383" ht="26.25" customHeight="1" x14ac:dyDescent="0.2"/>
    <row r="5384" ht="26.25" customHeight="1" x14ac:dyDescent="0.2"/>
    <row r="5385" ht="26.25" customHeight="1" x14ac:dyDescent="0.2"/>
    <row r="5386" ht="26.25" customHeight="1" x14ac:dyDescent="0.2"/>
    <row r="5387" ht="26.25" customHeight="1" x14ac:dyDescent="0.2"/>
    <row r="5388" ht="26.25" customHeight="1" x14ac:dyDescent="0.2"/>
    <row r="5389" ht="26.25" customHeight="1" x14ac:dyDescent="0.2"/>
    <row r="5390" ht="26.25" customHeight="1" x14ac:dyDescent="0.2"/>
    <row r="5391" ht="26.25" customHeight="1" x14ac:dyDescent="0.2"/>
    <row r="5392" ht="26.25" customHeight="1" x14ac:dyDescent="0.2"/>
    <row r="5393" ht="26.25" customHeight="1" x14ac:dyDescent="0.2"/>
    <row r="5394" ht="26.25" customHeight="1" x14ac:dyDescent="0.2"/>
    <row r="5395" ht="26.25" customHeight="1" x14ac:dyDescent="0.2"/>
    <row r="5396" ht="26.25" customHeight="1" x14ac:dyDescent="0.2"/>
    <row r="5397" ht="26.25" customHeight="1" x14ac:dyDescent="0.2"/>
    <row r="5398" ht="26.25" customHeight="1" x14ac:dyDescent="0.2"/>
    <row r="5399" ht="26.25" customHeight="1" x14ac:dyDescent="0.2"/>
    <row r="5400" ht="26.25" customHeight="1" x14ac:dyDescent="0.2"/>
    <row r="5401" ht="26.25" customHeight="1" x14ac:dyDescent="0.2"/>
    <row r="5402" ht="26.25" customHeight="1" x14ac:dyDescent="0.2"/>
    <row r="5403" ht="26.25" customHeight="1" x14ac:dyDescent="0.2"/>
    <row r="5404" ht="26.25" customHeight="1" x14ac:dyDescent="0.2"/>
    <row r="5405" ht="26.25" customHeight="1" x14ac:dyDescent="0.2"/>
    <row r="5406" ht="26.25" customHeight="1" x14ac:dyDescent="0.2"/>
    <row r="5407" ht="26.25" customHeight="1" x14ac:dyDescent="0.2"/>
    <row r="5408" ht="26.25" customHeight="1" x14ac:dyDescent="0.2"/>
    <row r="5409" ht="26.25" customHeight="1" x14ac:dyDescent="0.2"/>
    <row r="5410" ht="26.25" customHeight="1" x14ac:dyDescent="0.2"/>
    <row r="5411" ht="26.25" customHeight="1" x14ac:dyDescent="0.2"/>
    <row r="5412" ht="26.25" customHeight="1" x14ac:dyDescent="0.2"/>
    <row r="5413" ht="26.25" customHeight="1" x14ac:dyDescent="0.2"/>
    <row r="5414" ht="26.25" customHeight="1" x14ac:dyDescent="0.2"/>
    <row r="5415" ht="26.25" customHeight="1" x14ac:dyDescent="0.2"/>
    <row r="5416" ht="26.25" customHeight="1" x14ac:dyDescent="0.2"/>
    <row r="5417" ht="26.25" customHeight="1" x14ac:dyDescent="0.2"/>
    <row r="5418" ht="26.25" customHeight="1" x14ac:dyDescent="0.2"/>
    <row r="5419" ht="26.25" customHeight="1" x14ac:dyDescent="0.2"/>
    <row r="5420" ht="26.25" customHeight="1" x14ac:dyDescent="0.2"/>
    <row r="5421" ht="26.25" customHeight="1" x14ac:dyDescent="0.2"/>
    <row r="5422" ht="26.25" customHeight="1" x14ac:dyDescent="0.2"/>
    <row r="5423" ht="26.25" customHeight="1" x14ac:dyDescent="0.2"/>
    <row r="5424" ht="26.25" customHeight="1" x14ac:dyDescent="0.2"/>
    <row r="5425" ht="26.25" customHeight="1" x14ac:dyDescent="0.2"/>
    <row r="5426" ht="26.25" customHeight="1" x14ac:dyDescent="0.2"/>
    <row r="5427" ht="26.25" customHeight="1" x14ac:dyDescent="0.2"/>
    <row r="5428" ht="26.25" customHeight="1" x14ac:dyDescent="0.2"/>
    <row r="5429" ht="26.25" customHeight="1" x14ac:dyDescent="0.2"/>
    <row r="5430" ht="26.25" customHeight="1" x14ac:dyDescent="0.2"/>
    <row r="5431" ht="26.25" customHeight="1" x14ac:dyDescent="0.2"/>
    <row r="5432" ht="26.25" customHeight="1" x14ac:dyDescent="0.2"/>
    <row r="5433" ht="26.25" customHeight="1" x14ac:dyDescent="0.2"/>
    <row r="5434" ht="26.25" customHeight="1" x14ac:dyDescent="0.2"/>
    <row r="5435" ht="26.25" customHeight="1" x14ac:dyDescent="0.2"/>
    <row r="5436" ht="26.25" customHeight="1" x14ac:dyDescent="0.2"/>
    <row r="5437" ht="26.25" customHeight="1" x14ac:dyDescent="0.2"/>
    <row r="5438" ht="26.25" customHeight="1" x14ac:dyDescent="0.2"/>
    <row r="5439" ht="26.25" customHeight="1" x14ac:dyDescent="0.2"/>
    <row r="5440" ht="26.25" customHeight="1" x14ac:dyDescent="0.2"/>
    <row r="5441" ht="26.25" customHeight="1" x14ac:dyDescent="0.2"/>
    <row r="5442" ht="26.25" customHeight="1" x14ac:dyDescent="0.2"/>
    <row r="5443" ht="26.25" customHeight="1" x14ac:dyDescent="0.2"/>
    <row r="5444" ht="26.25" customHeight="1" x14ac:dyDescent="0.2"/>
    <row r="5445" ht="26.25" customHeight="1" x14ac:dyDescent="0.2"/>
    <row r="5446" ht="26.25" customHeight="1" x14ac:dyDescent="0.2"/>
    <row r="5447" ht="26.25" customHeight="1" x14ac:dyDescent="0.2"/>
    <row r="5448" ht="26.25" customHeight="1" x14ac:dyDescent="0.2"/>
    <row r="5449" ht="26.25" customHeight="1" x14ac:dyDescent="0.2"/>
    <row r="5450" ht="26.25" customHeight="1" x14ac:dyDescent="0.2"/>
    <row r="5451" ht="26.25" customHeight="1" x14ac:dyDescent="0.2"/>
    <row r="5452" ht="26.25" customHeight="1" x14ac:dyDescent="0.2"/>
    <row r="5453" ht="26.25" customHeight="1" x14ac:dyDescent="0.2"/>
    <row r="5454" ht="26.25" customHeight="1" x14ac:dyDescent="0.2"/>
    <row r="5455" ht="26.25" customHeight="1" x14ac:dyDescent="0.2"/>
    <row r="5456" ht="26.25" customHeight="1" x14ac:dyDescent="0.2"/>
    <row r="5457" ht="26.25" customHeight="1" x14ac:dyDescent="0.2"/>
    <row r="5458" ht="26.25" customHeight="1" x14ac:dyDescent="0.2"/>
    <row r="5459" ht="26.25" customHeight="1" x14ac:dyDescent="0.2"/>
    <row r="5460" ht="26.25" customHeight="1" x14ac:dyDescent="0.2"/>
    <row r="5461" ht="26.25" customHeight="1" x14ac:dyDescent="0.2"/>
    <row r="5462" ht="26.25" customHeight="1" x14ac:dyDescent="0.2"/>
    <row r="5463" ht="26.25" customHeight="1" x14ac:dyDescent="0.2"/>
    <row r="5464" ht="26.25" customHeight="1" x14ac:dyDescent="0.2"/>
    <row r="5465" ht="26.25" customHeight="1" x14ac:dyDescent="0.2"/>
    <row r="5466" ht="26.25" customHeight="1" x14ac:dyDescent="0.2"/>
    <row r="5467" ht="26.25" customHeight="1" x14ac:dyDescent="0.2"/>
    <row r="5468" ht="26.25" customHeight="1" x14ac:dyDescent="0.2"/>
    <row r="5469" ht="26.25" customHeight="1" x14ac:dyDescent="0.2"/>
    <row r="5470" ht="26.25" customHeight="1" x14ac:dyDescent="0.2"/>
    <row r="5471" ht="26.25" customHeight="1" x14ac:dyDescent="0.2"/>
    <row r="5472" ht="26.25" customHeight="1" x14ac:dyDescent="0.2"/>
    <row r="5473" ht="26.25" customHeight="1" x14ac:dyDescent="0.2"/>
    <row r="5474" ht="26.25" customHeight="1" x14ac:dyDescent="0.2"/>
    <row r="5475" ht="26.25" customHeight="1" x14ac:dyDescent="0.2"/>
    <row r="5476" ht="26.25" customHeight="1" x14ac:dyDescent="0.2"/>
    <row r="5477" ht="26.25" customHeight="1" x14ac:dyDescent="0.2"/>
    <row r="5478" ht="26.25" customHeight="1" x14ac:dyDescent="0.2"/>
    <row r="5479" ht="26.25" customHeight="1" x14ac:dyDescent="0.2"/>
    <row r="5480" ht="26.25" customHeight="1" x14ac:dyDescent="0.2"/>
    <row r="5481" ht="26.25" customHeight="1" x14ac:dyDescent="0.2"/>
    <row r="5482" ht="26.25" customHeight="1" x14ac:dyDescent="0.2"/>
    <row r="5483" ht="26.25" customHeight="1" x14ac:dyDescent="0.2"/>
    <row r="5484" ht="26.25" customHeight="1" x14ac:dyDescent="0.2"/>
    <row r="5485" ht="26.25" customHeight="1" x14ac:dyDescent="0.2"/>
    <row r="5486" ht="26.25" customHeight="1" x14ac:dyDescent="0.2"/>
    <row r="5487" ht="26.25" customHeight="1" x14ac:dyDescent="0.2"/>
    <row r="5488" ht="26.25" customHeight="1" x14ac:dyDescent="0.2"/>
    <row r="5489" ht="26.25" customHeight="1" x14ac:dyDescent="0.2"/>
    <row r="5490" ht="26.25" customHeight="1" x14ac:dyDescent="0.2"/>
    <row r="5491" ht="26.25" customHeight="1" x14ac:dyDescent="0.2"/>
    <row r="5492" ht="26.25" customHeight="1" x14ac:dyDescent="0.2"/>
    <row r="5493" ht="26.25" customHeight="1" x14ac:dyDescent="0.2"/>
    <row r="5494" ht="26.25" customHeight="1" x14ac:dyDescent="0.2"/>
    <row r="5495" ht="26.25" customHeight="1" x14ac:dyDescent="0.2"/>
    <row r="5496" ht="26.25" customHeight="1" x14ac:dyDescent="0.2"/>
    <row r="5497" ht="26.25" customHeight="1" x14ac:dyDescent="0.2"/>
    <row r="5498" ht="26.25" customHeight="1" x14ac:dyDescent="0.2"/>
    <row r="5499" ht="26.25" customHeight="1" x14ac:dyDescent="0.2"/>
    <row r="5500" ht="26.25" customHeight="1" x14ac:dyDescent="0.2"/>
    <row r="5501" ht="26.25" customHeight="1" x14ac:dyDescent="0.2"/>
    <row r="5502" ht="26.25" customHeight="1" x14ac:dyDescent="0.2"/>
    <row r="5503" ht="26.25" customHeight="1" x14ac:dyDescent="0.2"/>
    <row r="5504" ht="26.25" customHeight="1" x14ac:dyDescent="0.2"/>
    <row r="5505" ht="26.25" customHeight="1" x14ac:dyDescent="0.2"/>
    <row r="5506" ht="26.25" customHeight="1" x14ac:dyDescent="0.2"/>
    <row r="5507" ht="26.25" customHeight="1" x14ac:dyDescent="0.2"/>
    <row r="5508" ht="26.25" customHeight="1" x14ac:dyDescent="0.2"/>
    <row r="5509" ht="26.25" customHeight="1" x14ac:dyDescent="0.2"/>
    <row r="5510" ht="26.25" customHeight="1" x14ac:dyDescent="0.2"/>
    <row r="5511" ht="26.25" customHeight="1" x14ac:dyDescent="0.2"/>
    <row r="5512" ht="26.25" customHeight="1" x14ac:dyDescent="0.2"/>
    <row r="5513" ht="26.25" customHeight="1" x14ac:dyDescent="0.2"/>
    <row r="5514" ht="26.25" customHeight="1" x14ac:dyDescent="0.2"/>
    <row r="5515" ht="26.25" customHeight="1" x14ac:dyDescent="0.2"/>
    <row r="5516" ht="26.25" customHeight="1" x14ac:dyDescent="0.2"/>
    <row r="5517" ht="26.25" customHeight="1" x14ac:dyDescent="0.2"/>
    <row r="5518" ht="26.25" customHeight="1" x14ac:dyDescent="0.2"/>
    <row r="5519" ht="26.25" customHeight="1" x14ac:dyDescent="0.2"/>
    <row r="5520" ht="26.25" customHeight="1" x14ac:dyDescent="0.2"/>
    <row r="5521" ht="26.25" customHeight="1" x14ac:dyDescent="0.2"/>
    <row r="5522" ht="26.25" customHeight="1" x14ac:dyDescent="0.2"/>
    <row r="5523" ht="26.25" customHeight="1" x14ac:dyDescent="0.2"/>
    <row r="5524" ht="26.25" customHeight="1" x14ac:dyDescent="0.2"/>
    <row r="5525" ht="26.25" customHeight="1" x14ac:dyDescent="0.2"/>
    <row r="5526" ht="26.25" customHeight="1" x14ac:dyDescent="0.2"/>
    <row r="5527" ht="26.25" customHeight="1" x14ac:dyDescent="0.2"/>
    <row r="5528" ht="26.25" customHeight="1" x14ac:dyDescent="0.2"/>
    <row r="5529" ht="26.25" customHeight="1" x14ac:dyDescent="0.2"/>
    <row r="5530" ht="26.25" customHeight="1" x14ac:dyDescent="0.2"/>
    <row r="5531" ht="26.25" customHeight="1" x14ac:dyDescent="0.2"/>
    <row r="5532" ht="26.25" customHeight="1" x14ac:dyDescent="0.2"/>
    <row r="5533" ht="26.25" customHeight="1" x14ac:dyDescent="0.2"/>
    <row r="5534" ht="26.25" customHeight="1" x14ac:dyDescent="0.2"/>
    <row r="5535" ht="26.25" customHeight="1" x14ac:dyDescent="0.2"/>
    <row r="5536" ht="26.25" customHeight="1" x14ac:dyDescent="0.2"/>
    <row r="5537" ht="26.25" customHeight="1" x14ac:dyDescent="0.2"/>
    <row r="5538" ht="26.25" customHeight="1" x14ac:dyDescent="0.2"/>
    <row r="5539" ht="26.25" customHeight="1" x14ac:dyDescent="0.2"/>
    <row r="5540" ht="26.25" customHeight="1" x14ac:dyDescent="0.2"/>
    <row r="5541" ht="26.25" customHeight="1" x14ac:dyDescent="0.2"/>
    <row r="5542" ht="26.25" customHeight="1" x14ac:dyDescent="0.2"/>
    <row r="5543" ht="26.25" customHeight="1" x14ac:dyDescent="0.2"/>
    <row r="5544" ht="26.25" customHeight="1" x14ac:dyDescent="0.2"/>
    <row r="5545" ht="26.25" customHeight="1" x14ac:dyDescent="0.2"/>
    <row r="5546" ht="26.25" customHeight="1" x14ac:dyDescent="0.2"/>
    <row r="5547" ht="26.25" customHeight="1" x14ac:dyDescent="0.2"/>
    <row r="5548" ht="26.25" customHeight="1" x14ac:dyDescent="0.2"/>
    <row r="5549" ht="26.25" customHeight="1" x14ac:dyDescent="0.2"/>
    <row r="5550" ht="26.25" customHeight="1" x14ac:dyDescent="0.2"/>
    <row r="5551" ht="26.25" customHeight="1" x14ac:dyDescent="0.2"/>
    <row r="5552" ht="26.25" customHeight="1" x14ac:dyDescent="0.2"/>
    <row r="5553" ht="26.25" customHeight="1" x14ac:dyDescent="0.2"/>
    <row r="5554" ht="26.25" customHeight="1" x14ac:dyDescent="0.2"/>
    <row r="5555" ht="26.25" customHeight="1" x14ac:dyDescent="0.2"/>
    <row r="5556" ht="26.25" customHeight="1" x14ac:dyDescent="0.2"/>
    <row r="5557" ht="26.25" customHeight="1" x14ac:dyDescent="0.2"/>
    <row r="5558" ht="26.25" customHeight="1" x14ac:dyDescent="0.2"/>
    <row r="5559" ht="26.25" customHeight="1" x14ac:dyDescent="0.2"/>
    <row r="5560" ht="26.25" customHeight="1" x14ac:dyDescent="0.2"/>
    <row r="5561" ht="26.25" customHeight="1" x14ac:dyDescent="0.2"/>
    <row r="5562" ht="26.25" customHeight="1" x14ac:dyDescent="0.2"/>
    <row r="5563" ht="26.25" customHeight="1" x14ac:dyDescent="0.2"/>
    <row r="5564" ht="26.25" customHeight="1" x14ac:dyDescent="0.2"/>
    <row r="5565" ht="26.25" customHeight="1" x14ac:dyDescent="0.2"/>
    <row r="5566" ht="26.25" customHeight="1" x14ac:dyDescent="0.2"/>
    <row r="5567" ht="26.25" customHeight="1" x14ac:dyDescent="0.2"/>
    <row r="5568" ht="26.25" customHeight="1" x14ac:dyDescent="0.2"/>
    <row r="5569" ht="26.25" customHeight="1" x14ac:dyDescent="0.2"/>
    <row r="5570" ht="26.25" customHeight="1" x14ac:dyDescent="0.2"/>
    <row r="5571" ht="26.25" customHeight="1" x14ac:dyDescent="0.2"/>
    <row r="5572" ht="26.25" customHeight="1" x14ac:dyDescent="0.2"/>
    <row r="5573" ht="26.25" customHeight="1" x14ac:dyDescent="0.2"/>
    <row r="5574" ht="26.25" customHeight="1" x14ac:dyDescent="0.2"/>
    <row r="5575" ht="26.25" customHeight="1" x14ac:dyDescent="0.2"/>
    <row r="5576" ht="26.25" customHeight="1" x14ac:dyDescent="0.2"/>
    <row r="5577" ht="26.25" customHeight="1" x14ac:dyDescent="0.2"/>
    <row r="5578" ht="26.25" customHeight="1" x14ac:dyDescent="0.2"/>
    <row r="5579" ht="26.25" customHeight="1" x14ac:dyDescent="0.2"/>
    <row r="5580" ht="26.25" customHeight="1" x14ac:dyDescent="0.2"/>
    <row r="5581" ht="26.25" customHeight="1" x14ac:dyDescent="0.2"/>
    <row r="5582" ht="26.25" customHeight="1" x14ac:dyDescent="0.2"/>
    <row r="5583" ht="26.25" customHeight="1" x14ac:dyDescent="0.2"/>
    <row r="5584" ht="26.25" customHeight="1" x14ac:dyDescent="0.2"/>
    <row r="5585" ht="26.25" customHeight="1" x14ac:dyDescent="0.2"/>
    <row r="5586" ht="26.25" customHeight="1" x14ac:dyDescent="0.2"/>
    <row r="5587" ht="26.25" customHeight="1" x14ac:dyDescent="0.2"/>
    <row r="5588" ht="26.25" customHeight="1" x14ac:dyDescent="0.2"/>
    <row r="5589" ht="26.25" customHeight="1" x14ac:dyDescent="0.2"/>
    <row r="5590" ht="26.25" customHeight="1" x14ac:dyDescent="0.2"/>
    <row r="5591" ht="26.25" customHeight="1" x14ac:dyDescent="0.2"/>
    <row r="5592" ht="26.25" customHeight="1" x14ac:dyDescent="0.2"/>
    <row r="5593" ht="26.25" customHeight="1" x14ac:dyDescent="0.2"/>
    <row r="5594" ht="26.25" customHeight="1" x14ac:dyDescent="0.2"/>
    <row r="5595" ht="26.25" customHeight="1" x14ac:dyDescent="0.2"/>
    <row r="5596" ht="26.25" customHeight="1" x14ac:dyDescent="0.2"/>
    <row r="5597" ht="26.25" customHeight="1" x14ac:dyDescent="0.2"/>
    <row r="5598" ht="26.25" customHeight="1" x14ac:dyDescent="0.2"/>
    <row r="5599" ht="26.25" customHeight="1" x14ac:dyDescent="0.2"/>
    <row r="5600" ht="26.25" customHeight="1" x14ac:dyDescent="0.2"/>
    <row r="5601" ht="26.25" customHeight="1" x14ac:dyDescent="0.2"/>
    <row r="5602" ht="26.25" customHeight="1" x14ac:dyDescent="0.2"/>
    <row r="5603" ht="26.25" customHeight="1" x14ac:dyDescent="0.2"/>
    <row r="5604" ht="26.25" customHeight="1" x14ac:dyDescent="0.2"/>
    <row r="5605" ht="26.25" customHeight="1" x14ac:dyDescent="0.2"/>
    <row r="5606" ht="26.25" customHeight="1" x14ac:dyDescent="0.2"/>
    <row r="5607" ht="26.25" customHeight="1" x14ac:dyDescent="0.2"/>
    <row r="5608" ht="26.25" customHeight="1" x14ac:dyDescent="0.2"/>
    <row r="5609" ht="26.25" customHeight="1" x14ac:dyDescent="0.2"/>
    <row r="5610" ht="26.25" customHeight="1" x14ac:dyDescent="0.2"/>
    <row r="5611" ht="26.25" customHeight="1" x14ac:dyDescent="0.2"/>
    <row r="5612" ht="26.25" customHeight="1" x14ac:dyDescent="0.2"/>
    <row r="5613" ht="26.25" customHeight="1" x14ac:dyDescent="0.2"/>
    <row r="5614" ht="26.25" customHeight="1" x14ac:dyDescent="0.2"/>
    <row r="5615" ht="26.25" customHeight="1" x14ac:dyDescent="0.2"/>
    <row r="5616" ht="26.25" customHeight="1" x14ac:dyDescent="0.2"/>
    <row r="5617" ht="26.25" customHeight="1" x14ac:dyDescent="0.2"/>
    <row r="5618" ht="26.25" customHeight="1" x14ac:dyDescent="0.2"/>
    <row r="5619" ht="26.25" customHeight="1" x14ac:dyDescent="0.2"/>
    <row r="5620" ht="26.25" customHeight="1" x14ac:dyDescent="0.2"/>
    <row r="5621" ht="26.25" customHeight="1" x14ac:dyDescent="0.2"/>
    <row r="5622" ht="26.25" customHeight="1" x14ac:dyDescent="0.2"/>
    <row r="5623" ht="26.25" customHeight="1" x14ac:dyDescent="0.2"/>
    <row r="5624" ht="26.25" customHeight="1" x14ac:dyDescent="0.2"/>
    <row r="5625" ht="26.25" customHeight="1" x14ac:dyDescent="0.2"/>
    <row r="5626" ht="26.25" customHeight="1" x14ac:dyDescent="0.2"/>
    <row r="5627" ht="26.25" customHeight="1" x14ac:dyDescent="0.2"/>
    <row r="5628" ht="26.25" customHeight="1" x14ac:dyDescent="0.2"/>
    <row r="5629" ht="26.25" customHeight="1" x14ac:dyDescent="0.2"/>
    <row r="5630" ht="26.25" customHeight="1" x14ac:dyDescent="0.2"/>
    <row r="5631" ht="26.25" customHeight="1" x14ac:dyDescent="0.2"/>
    <row r="5632" ht="26.25" customHeight="1" x14ac:dyDescent="0.2"/>
    <row r="5633" ht="26.25" customHeight="1" x14ac:dyDescent="0.2"/>
    <row r="5634" ht="26.25" customHeight="1" x14ac:dyDescent="0.2"/>
    <row r="5635" ht="26.25" customHeight="1" x14ac:dyDescent="0.2"/>
    <row r="5636" ht="26.25" customHeight="1" x14ac:dyDescent="0.2"/>
    <row r="5637" ht="26.25" customHeight="1" x14ac:dyDescent="0.2"/>
    <row r="5638" ht="26.25" customHeight="1" x14ac:dyDescent="0.2"/>
    <row r="5639" ht="26.25" customHeight="1" x14ac:dyDescent="0.2"/>
    <row r="5640" ht="26.25" customHeight="1" x14ac:dyDescent="0.2"/>
    <row r="5641" ht="26.25" customHeight="1" x14ac:dyDescent="0.2"/>
    <row r="5642" ht="26.25" customHeight="1" x14ac:dyDescent="0.2"/>
    <row r="5643" ht="26.25" customHeight="1" x14ac:dyDescent="0.2"/>
    <row r="5644" ht="26.25" customHeight="1" x14ac:dyDescent="0.2"/>
    <row r="5645" ht="26.25" customHeight="1" x14ac:dyDescent="0.2"/>
    <row r="5646" ht="26.25" customHeight="1" x14ac:dyDescent="0.2"/>
    <row r="5647" ht="26.25" customHeight="1" x14ac:dyDescent="0.2"/>
    <row r="5648" ht="26.25" customHeight="1" x14ac:dyDescent="0.2"/>
    <row r="5649" ht="26.25" customHeight="1" x14ac:dyDescent="0.2"/>
    <row r="5650" ht="26.25" customHeight="1" x14ac:dyDescent="0.2"/>
    <row r="5651" ht="26.25" customHeight="1" x14ac:dyDescent="0.2"/>
    <row r="5652" ht="26.25" customHeight="1" x14ac:dyDescent="0.2"/>
    <row r="5653" ht="26.25" customHeight="1" x14ac:dyDescent="0.2"/>
    <row r="5654" ht="26.25" customHeight="1" x14ac:dyDescent="0.2"/>
    <row r="5655" ht="26.25" customHeight="1" x14ac:dyDescent="0.2"/>
    <row r="5656" ht="26.25" customHeight="1" x14ac:dyDescent="0.2"/>
    <row r="5657" ht="26.25" customHeight="1" x14ac:dyDescent="0.2"/>
    <row r="5658" ht="26.25" customHeight="1" x14ac:dyDescent="0.2"/>
    <row r="5659" ht="26.25" customHeight="1" x14ac:dyDescent="0.2"/>
    <row r="5660" ht="26.25" customHeight="1" x14ac:dyDescent="0.2"/>
    <row r="5661" ht="26.25" customHeight="1" x14ac:dyDescent="0.2"/>
    <row r="5662" ht="26.25" customHeight="1" x14ac:dyDescent="0.2"/>
    <row r="5663" ht="26.25" customHeight="1" x14ac:dyDescent="0.2"/>
    <row r="5664" ht="26.25" customHeight="1" x14ac:dyDescent="0.2"/>
    <row r="5665" ht="26.25" customHeight="1" x14ac:dyDescent="0.2"/>
    <row r="5666" ht="26.25" customHeight="1" x14ac:dyDescent="0.2"/>
    <row r="5667" ht="26.25" customHeight="1" x14ac:dyDescent="0.2"/>
    <row r="5668" ht="26.25" customHeight="1" x14ac:dyDescent="0.2"/>
    <row r="5669" ht="26.25" customHeight="1" x14ac:dyDescent="0.2"/>
    <row r="5670" ht="26.25" customHeight="1" x14ac:dyDescent="0.2"/>
    <row r="5671" ht="26.25" customHeight="1" x14ac:dyDescent="0.2"/>
    <row r="5672" ht="26.25" customHeight="1" x14ac:dyDescent="0.2"/>
    <row r="5673" ht="26.25" customHeight="1" x14ac:dyDescent="0.2"/>
    <row r="5674" ht="26.25" customHeight="1" x14ac:dyDescent="0.2"/>
    <row r="5675" ht="26.25" customHeight="1" x14ac:dyDescent="0.2"/>
    <row r="5676" ht="26.25" customHeight="1" x14ac:dyDescent="0.2"/>
    <row r="5677" ht="26.25" customHeight="1" x14ac:dyDescent="0.2"/>
    <row r="5678" ht="26.25" customHeight="1" x14ac:dyDescent="0.2"/>
    <row r="5679" ht="26.25" customHeight="1" x14ac:dyDescent="0.2"/>
    <row r="5680" ht="26.25" customHeight="1" x14ac:dyDescent="0.2"/>
    <row r="5681" ht="26.25" customHeight="1" x14ac:dyDescent="0.2"/>
    <row r="5682" ht="26.25" customHeight="1" x14ac:dyDescent="0.2"/>
    <row r="5683" ht="26.25" customHeight="1" x14ac:dyDescent="0.2"/>
    <row r="5684" ht="26.25" customHeight="1" x14ac:dyDescent="0.2"/>
    <row r="5685" ht="26.25" customHeight="1" x14ac:dyDescent="0.2"/>
    <row r="5686" ht="26.25" customHeight="1" x14ac:dyDescent="0.2"/>
    <row r="5687" ht="26.25" customHeight="1" x14ac:dyDescent="0.2"/>
    <row r="5688" ht="26.25" customHeight="1" x14ac:dyDescent="0.2"/>
    <row r="5689" ht="26.25" customHeight="1" x14ac:dyDescent="0.2"/>
    <row r="5690" ht="26.25" customHeight="1" x14ac:dyDescent="0.2"/>
    <row r="5691" ht="26.25" customHeight="1" x14ac:dyDescent="0.2"/>
    <row r="5692" ht="26.25" customHeight="1" x14ac:dyDescent="0.2"/>
    <row r="5693" ht="26.25" customHeight="1" x14ac:dyDescent="0.2"/>
    <row r="5694" ht="26.25" customHeight="1" x14ac:dyDescent="0.2"/>
    <row r="5695" ht="26.25" customHeight="1" x14ac:dyDescent="0.2"/>
    <row r="5696" ht="26.25" customHeight="1" x14ac:dyDescent="0.2"/>
    <row r="5697" ht="26.25" customHeight="1" x14ac:dyDescent="0.2"/>
    <row r="5698" ht="26.25" customHeight="1" x14ac:dyDescent="0.2"/>
    <row r="5699" ht="26.25" customHeight="1" x14ac:dyDescent="0.2"/>
    <row r="5700" ht="26.25" customHeight="1" x14ac:dyDescent="0.2"/>
    <row r="5701" ht="26.25" customHeight="1" x14ac:dyDescent="0.2"/>
    <row r="5702" ht="26.25" customHeight="1" x14ac:dyDescent="0.2"/>
    <row r="5703" ht="26.25" customHeight="1" x14ac:dyDescent="0.2"/>
    <row r="5704" ht="26.25" customHeight="1" x14ac:dyDescent="0.2"/>
    <row r="5705" ht="26.25" customHeight="1" x14ac:dyDescent="0.2"/>
    <row r="5706" ht="26.25" customHeight="1" x14ac:dyDescent="0.2"/>
    <row r="5707" ht="26.25" customHeight="1" x14ac:dyDescent="0.2"/>
    <row r="5708" ht="26.25" customHeight="1" x14ac:dyDescent="0.2"/>
    <row r="5709" ht="26.25" customHeight="1" x14ac:dyDescent="0.2"/>
    <row r="5710" ht="26.25" customHeight="1" x14ac:dyDescent="0.2"/>
    <row r="5711" ht="26.25" customHeight="1" x14ac:dyDescent="0.2"/>
    <row r="5712" ht="26.25" customHeight="1" x14ac:dyDescent="0.2"/>
    <row r="5713" ht="26.25" customHeight="1" x14ac:dyDescent="0.2"/>
    <row r="5714" ht="26.25" customHeight="1" x14ac:dyDescent="0.2"/>
    <row r="5715" ht="26.25" customHeight="1" x14ac:dyDescent="0.2"/>
    <row r="5716" ht="26.25" customHeight="1" x14ac:dyDescent="0.2"/>
    <row r="5717" ht="26.25" customHeight="1" x14ac:dyDescent="0.2"/>
    <row r="5718" ht="26.25" customHeight="1" x14ac:dyDescent="0.2"/>
    <row r="5719" ht="26.25" customHeight="1" x14ac:dyDescent="0.2"/>
    <row r="5720" ht="26.25" customHeight="1" x14ac:dyDescent="0.2"/>
    <row r="5721" ht="26.25" customHeight="1" x14ac:dyDescent="0.2"/>
    <row r="5722" ht="26.25" customHeight="1" x14ac:dyDescent="0.2"/>
    <row r="5723" ht="26.25" customHeight="1" x14ac:dyDescent="0.2"/>
    <row r="5724" ht="26.25" customHeight="1" x14ac:dyDescent="0.2"/>
    <row r="5725" ht="26.25" customHeight="1" x14ac:dyDescent="0.2"/>
    <row r="5726" ht="26.25" customHeight="1" x14ac:dyDescent="0.2"/>
    <row r="5727" ht="26.25" customHeight="1" x14ac:dyDescent="0.2"/>
    <row r="5728" ht="26.25" customHeight="1" x14ac:dyDescent="0.2"/>
    <row r="5729" ht="26.25" customHeight="1" x14ac:dyDescent="0.2"/>
    <row r="5730" ht="26.25" customHeight="1" x14ac:dyDescent="0.2"/>
    <row r="5731" ht="26.25" customHeight="1" x14ac:dyDescent="0.2"/>
    <row r="5732" ht="26.25" customHeight="1" x14ac:dyDescent="0.2"/>
    <row r="5733" ht="26.25" customHeight="1" x14ac:dyDescent="0.2"/>
    <row r="5734" ht="26.25" customHeight="1" x14ac:dyDescent="0.2"/>
    <row r="5735" ht="26.25" customHeight="1" x14ac:dyDescent="0.2"/>
    <row r="5736" ht="26.25" customHeight="1" x14ac:dyDescent="0.2"/>
    <row r="5737" ht="26.25" customHeight="1" x14ac:dyDescent="0.2"/>
    <row r="5738" ht="26.25" customHeight="1" x14ac:dyDescent="0.2"/>
    <row r="5739" ht="26.25" customHeight="1" x14ac:dyDescent="0.2"/>
    <row r="5740" ht="26.25" customHeight="1" x14ac:dyDescent="0.2"/>
    <row r="5741" ht="26.25" customHeight="1" x14ac:dyDescent="0.2"/>
    <row r="5742" ht="26.25" customHeight="1" x14ac:dyDescent="0.2"/>
    <row r="5743" ht="26.25" customHeight="1" x14ac:dyDescent="0.2"/>
    <row r="5744" ht="26.25" customHeight="1" x14ac:dyDescent="0.2"/>
    <row r="5745" ht="26.25" customHeight="1" x14ac:dyDescent="0.2"/>
    <row r="5746" ht="26.25" customHeight="1" x14ac:dyDescent="0.2"/>
    <row r="5747" ht="26.25" customHeight="1" x14ac:dyDescent="0.2"/>
    <row r="5748" ht="26.25" customHeight="1" x14ac:dyDescent="0.2"/>
    <row r="5749" ht="26.25" customHeight="1" x14ac:dyDescent="0.2"/>
    <row r="5750" ht="26.25" customHeight="1" x14ac:dyDescent="0.2"/>
    <row r="5751" ht="26.25" customHeight="1" x14ac:dyDescent="0.2"/>
    <row r="5752" ht="26.25" customHeight="1" x14ac:dyDescent="0.2"/>
    <row r="5753" ht="26.25" customHeight="1" x14ac:dyDescent="0.2"/>
    <row r="5754" ht="26.25" customHeight="1" x14ac:dyDescent="0.2"/>
    <row r="5755" ht="26.25" customHeight="1" x14ac:dyDescent="0.2"/>
    <row r="5756" ht="26.25" customHeight="1" x14ac:dyDescent="0.2"/>
    <row r="5757" ht="26.25" customHeight="1" x14ac:dyDescent="0.2"/>
    <row r="5758" ht="26.25" customHeight="1" x14ac:dyDescent="0.2"/>
    <row r="5759" ht="26.25" customHeight="1" x14ac:dyDescent="0.2"/>
    <row r="5760" ht="26.25" customHeight="1" x14ac:dyDescent="0.2"/>
    <row r="5761" ht="26.25" customHeight="1" x14ac:dyDescent="0.2"/>
    <row r="5762" ht="26.25" customHeight="1" x14ac:dyDescent="0.2"/>
    <row r="5763" ht="26.25" customHeight="1" x14ac:dyDescent="0.2"/>
    <row r="5764" ht="26.25" customHeight="1" x14ac:dyDescent="0.2"/>
    <row r="5765" ht="26.25" customHeight="1" x14ac:dyDescent="0.2"/>
    <row r="5766" ht="26.25" customHeight="1" x14ac:dyDescent="0.2"/>
    <row r="5767" ht="26.25" customHeight="1" x14ac:dyDescent="0.2"/>
    <row r="5768" ht="26.25" customHeight="1" x14ac:dyDescent="0.2"/>
    <row r="5769" ht="26.25" customHeight="1" x14ac:dyDescent="0.2"/>
    <row r="5770" ht="26.25" customHeight="1" x14ac:dyDescent="0.2"/>
    <row r="5771" ht="26.25" customHeight="1" x14ac:dyDescent="0.2"/>
    <row r="5772" ht="26.25" customHeight="1" x14ac:dyDescent="0.2"/>
    <row r="5773" ht="26.25" customHeight="1" x14ac:dyDescent="0.2"/>
    <row r="5774" ht="26.25" customHeight="1" x14ac:dyDescent="0.2"/>
    <row r="5775" ht="26.25" customHeight="1" x14ac:dyDescent="0.2"/>
    <row r="5776" ht="26.25" customHeight="1" x14ac:dyDescent="0.2"/>
    <row r="5777" ht="26.25" customHeight="1" x14ac:dyDescent="0.2"/>
    <row r="5778" ht="26.25" customHeight="1" x14ac:dyDescent="0.2"/>
    <row r="5779" ht="26.25" customHeight="1" x14ac:dyDescent="0.2"/>
    <row r="5780" ht="26.25" customHeight="1" x14ac:dyDescent="0.2"/>
    <row r="5781" ht="26.25" customHeight="1" x14ac:dyDescent="0.2"/>
    <row r="5782" ht="26.25" customHeight="1" x14ac:dyDescent="0.2"/>
    <row r="5783" ht="26.25" customHeight="1" x14ac:dyDescent="0.2"/>
    <row r="5784" ht="26.25" customHeight="1" x14ac:dyDescent="0.2"/>
    <row r="5785" ht="26.25" customHeight="1" x14ac:dyDescent="0.2"/>
    <row r="5786" ht="26.25" customHeight="1" x14ac:dyDescent="0.2"/>
    <row r="5787" ht="26.25" customHeight="1" x14ac:dyDescent="0.2"/>
    <row r="5788" ht="26.25" customHeight="1" x14ac:dyDescent="0.2"/>
    <row r="5789" ht="26.25" customHeight="1" x14ac:dyDescent="0.2"/>
    <row r="5790" ht="26.25" customHeight="1" x14ac:dyDescent="0.2"/>
    <row r="5791" ht="26.25" customHeight="1" x14ac:dyDescent="0.2"/>
    <row r="5792" ht="26.25" customHeight="1" x14ac:dyDescent="0.2"/>
    <row r="5793" ht="26.25" customHeight="1" x14ac:dyDescent="0.2"/>
    <row r="5794" ht="26.25" customHeight="1" x14ac:dyDescent="0.2"/>
    <row r="5795" ht="26.25" customHeight="1" x14ac:dyDescent="0.2"/>
    <row r="5796" ht="26.25" customHeight="1" x14ac:dyDescent="0.2"/>
    <row r="5797" ht="26.25" customHeight="1" x14ac:dyDescent="0.2"/>
    <row r="5798" ht="26.25" customHeight="1" x14ac:dyDescent="0.2"/>
    <row r="5799" ht="26.25" customHeight="1" x14ac:dyDescent="0.2"/>
    <row r="5800" ht="26.25" customHeight="1" x14ac:dyDescent="0.2"/>
    <row r="5801" ht="26.25" customHeight="1" x14ac:dyDescent="0.2"/>
    <row r="5802" ht="26.25" customHeight="1" x14ac:dyDescent="0.2"/>
    <row r="5803" ht="26.25" customHeight="1" x14ac:dyDescent="0.2"/>
    <row r="5804" ht="26.25" customHeight="1" x14ac:dyDescent="0.2"/>
    <row r="5805" ht="26.25" customHeight="1" x14ac:dyDescent="0.2"/>
    <row r="5806" ht="26.25" customHeight="1" x14ac:dyDescent="0.2"/>
    <row r="5807" ht="26.25" customHeight="1" x14ac:dyDescent="0.2"/>
    <row r="5808" ht="26.25" customHeight="1" x14ac:dyDescent="0.2"/>
    <row r="5809" ht="26.25" customHeight="1" x14ac:dyDescent="0.2"/>
    <row r="5810" ht="26.25" customHeight="1" x14ac:dyDescent="0.2"/>
    <row r="5811" ht="26.25" customHeight="1" x14ac:dyDescent="0.2"/>
    <row r="5812" ht="26.25" customHeight="1" x14ac:dyDescent="0.2"/>
    <row r="5813" ht="26.25" customHeight="1" x14ac:dyDescent="0.2"/>
    <row r="5814" ht="26.25" customHeight="1" x14ac:dyDescent="0.2"/>
    <row r="5815" ht="26.25" customHeight="1" x14ac:dyDescent="0.2"/>
    <row r="5816" ht="26.25" customHeight="1" x14ac:dyDescent="0.2"/>
    <row r="5817" ht="26.25" customHeight="1" x14ac:dyDescent="0.2"/>
    <row r="5818" ht="26.25" customHeight="1" x14ac:dyDescent="0.2"/>
    <row r="5819" ht="26.25" customHeight="1" x14ac:dyDescent="0.2"/>
    <row r="5820" ht="26.25" customHeight="1" x14ac:dyDescent="0.2"/>
    <row r="5821" ht="26.25" customHeight="1" x14ac:dyDescent="0.2"/>
    <row r="5822" ht="26.25" customHeight="1" x14ac:dyDescent="0.2"/>
    <row r="5823" ht="26.25" customHeight="1" x14ac:dyDescent="0.2"/>
    <row r="5824" ht="26.25" customHeight="1" x14ac:dyDescent="0.2"/>
    <row r="5825" ht="26.25" customHeight="1" x14ac:dyDescent="0.2"/>
    <row r="5826" ht="26.25" customHeight="1" x14ac:dyDescent="0.2"/>
    <row r="5827" ht="26.25" customHeight="1" x14ac:dyDescent="0.2"/>
    <row r="5828" ht="26.25" customHeight="1" x14ac:dyDescent="0.2"/>
    <row r="5829" ht="26.25" customHeight="1" x14ac:dyDescent="0.2"/>
    <row r="5830" ht="26.25" customHeight="1" x14ac:dyDescent="0.2"/>
    <row r="5831" ht="26.25" customHeight="1" x14ac:dyDescent="0.2"/>
    <row r="5832" ht="26.25" customHeight="1" x14ac:dyDescent="0.2"/>
    <row r="5833" ht="26.25" customHeight="1" x14ac:dyDescent="0.2"/>
    <row r="5834" ht="26.25" customHeight="1" x14ac:dyDescent="0.2"/>
    <row r="5835" ht="26.25" customHeight="1" x14ac:dyDescent="0.2"/>
    <row r="5836" ht="26.25" customHeight="1" x14ac:dyDescent="0.2"/>
    <row r="5837" ht="26.25" customHeight="1" x14ac:dyDescent="0.2"/>
    <row r="5838" ht="26.25" customHeight="1" x14ac:dyDescent="0.2"/>
    <row r="5839" ht="26.25" customHeight="1" x14ac:dyDescent="0.2"/>
    <row r="5840" ht="26.25" customHeight="1" x14ac:dyDescent="0.2"/>
    <row r="5841" ht="26.25" customHeight="1" x14ac:dyDescent="0.2"/>
    <row r="5842" ht="26.25" customHeight="1" x14ac:dyDescent="0.2"/>
    <row r="5843" ht="26.25" customHeight="1" x14ac:dyDescent="0.2"/>
    <row r="5844" ht="26.25" customHeight="1" x14ac:dyDescent="0.2"/>
    <row r="5845" ht="26.25" customHeight="1" x14ac:dyDescent="0.2"/>
    <row r="5846" ht="26.25" customHeight="1" x14ac:dyDescent="0.2"/>
    <row r="5847" ht="26.25" customHeight="1" x14ac:dyDescent="0.2"/>
    <row r="5848" ht="26.25" customHeight="1" x14ac:dyDescent="0.2"/>
    <row r="5849" ht="26.25" customHeight="1" x14ac:dyDescent="0.2"/>
    <row r="5850" ht="26.25" customHeight="1" x14ac:dyDescent="0.2"/>
    <row r="5851" ht="26.25" customHeight="1" x14ac:dyDescent="0.2"/>
    <row r="5852" ht="26.25" customHeight="1" x14ac:dyDescent="0.2"/>
    <row r="5853" ht="26.25" customHeight="1" x14ac:dyDescent="0.2"/>
    <row r="5854" ht="26.25" customHeight="1" x14ac:dyDescent="0.2"/>
    <row r="5855" ht="26.25" customHeight="1" x14ac:dyDescent="0.2"/>
    <row r="5856" ht="26.25" customHeight="1" x14ac:dyDescent="0.2"/>
    <row r="5857" ht="26.25" customHeight="1" x14ac:dyDescent="0.2"/>
    <row r="5858" ht="26.25" customHeight="1" x14ac:dyDescent="0.2"/>
    <row r="5859" ht="26.25" customHeight="1" x14ac:dyDescent="0.2"/>
    <row r="5860" ht="26.25" customHeight="1" x14ac:dyDescent="0.2"/>
    <row r="5861" ht="26.25" customHeight="1" x14ac:dyDescent="0.2"/>
    <row r="5862" ht="26.25" customHeight="1" x14ac:dyDescent="0.2"/>
    <row r="5863" ht="26.25" customHeight="1" x14ac:dyDescent="0.2"/>
    <row r="5864" ht="26.25" customHeight="1" x14ac:dyDescent="0.2"/>
    <row r="5865" ht="26.25" customHeight="1" x14ac:dyDescent="0.2"/>
    <row r="5866" ht="26.25" customHeight="1" x14ac:dyDescent="0.2"/>
    <row r="5867" ht="26.25" customHeight="1" x14ac:dyDescent="0.2"/>
    <row r="5868" ht="26.25" customHeight="1" x14ac:dyDescent="0.2"/>
    <row r="5869" ht="26.25" customHeight="1" x14ac:dyDescent="0.2"/>
    <row r="5870" ht="26.25" customHeight="1" x14ac:dyDescent="0.2"/>
    <row r="5871" ht="26.25" customHeight="1" x14ac:dyDescent="0.2"/>
    <row r="5872" ht="26.25" customHeight="1" x14ac:dyDescent="0.2"/>
    <row r="5873" ht="26.25" customHeight="1" x14ac:dyDescent="0.2"/>
    <row r="5874" ht="26.25" customHeight="1" x14ac:dyDescent="0.2"/>
    <row r="5875" ht="26.25" customHeight="1" x14ac:dyDescent="0.2"/>
    <row r="5876" ht="26.25" customHeight="1" x14ac:dyDescent="0.2"/>
    <row r="5877" ht="26.25" customHeight="1" x14ac:dyDescent="0.2"/>
    <row r="5878" ht="26.25" customHeight="1" x14ac:dyDescent="0.2"/>
    <row r="5879" ht="26.25" customHeight="1" x14ac:dyDescent="0.2"/>
    <row r="5880" ht="26.25" customHeight="1" x14ac:dyDescent="0.2"/>
    <row r="5881" ht="26.25" customHeight="1" x14ac:dyDescent="0.2"/>
    <row r="5882" ht="26.25" customHeight="1" x14ac:dyDescent="0.2"/>
    <row r="5883" ht="26.25" customHeight="1" x14ac:dyDescent="0.2"/>
    <row r="5884" ht="26.25" customHeight="1" x14ac:dyDescent="0.2"/>
    <row r="5885" ht="26.25" customHeight="1" x14ac:dyDescent="0.2"/>
    <row r="5886" ht="26.25" customHeight="1" x14ac:dyDescent="0.2"/>
    <row r="5887" ht="26.25" customHeight="1" x14ac:dyDescent="0.2"/>
    <row r="5888" ht="26.25" customHeight="1" x14ac:dyDescent="0.2"/>
    <row r="5889" ht="26.25" customHeight="1" x14ac:dyDescent="0.2"/>
    <row r="5890" ht="26.25" customHeight="1" x14ac:dyDescent="0.2"/>
    <row r="5891" ht="26.25" customHeight="1" x14ac:dyDescent="0.2"/>
    <row r="5892" ht="26.25" customHeight="1" x14ac:dyDescent="0.2"/>
    <row r="5893" ht="26.25" customHeight="1" x14ac:dyDescent="0.2"/>
    <row r="5894" ht="26.25" customHeight="1" x14ac:dyDescent="0.2"/>
    <row r="5895" ht="26.25" customHeight="1" x14ac:dyDescent="0.2"/>
    <row r="5896" ht="26.25" customHeight="1" x14ac:dyDescent="0.2"/>
    <row r="5897" ht="26.25" customHeight="1" x14ac:dyDescent="0.2"/>
    <row r="5898" ht="26.25" customHeight="1" x14ac:dyDescent="0.2"/>
    <row r="5899" ht="26.25" customHeight="1" x14ac:dyDescent="0.2"/>
    <row r="5900" ht="26.25" customHeight="1" x14ac:dyDescent="0.2"/>
    <row r="5901" ht="26.25" customHeight="1" x14ac:dyDescent="0.2"/>
    <row r="5902" ht="26.25" customHeight="1" x14ac:dyDescent="0.2"/>
    <row r="5903" ht="26.25" customHeight="1" x14ac:dyDescent="0.2"/>
    <row r="5904" ht="26.25" customHeight="1" x14ac:dyDescent="0.2"/>
    <row r="5905" ht="26.25" customHeight="1" x14ac:dyDescent="0.2"/>
    <row r="5906" ht="26.25" customHeight="1" x14ac:dyDescent="0.2"/>
    <row r="5907" ht="26.25" customHeight="1" x14ac:dyDescent="0.2"/>
    <row r="5908" ht="26.25" customHeight="1" x14ac:dyDescent="0.2"/>
    <row r="5909" ht="26.25" customHeight="1" x14ac:dyDescent="0.2"/>
    <row r="5910" ht="26.25" customHeight="1" x14ac:dyDescent="0.2"/>
    <row r="5911" ht="26.25" customHeight="1" x14ac:dyDescent="0.2"/>
    <row r="5912" ht="26.25" customHeight="1" x14ac:dyDescent="0.2"/>
    <row r="5913" ht="26.25" customHeight="1" x14ac:dyDescent="0.2"/>
    <row r="5914" ht="26.25" customHeight="1" x14ac:dyDescent="0.2"/>
    <row r="5915" ht="26.25" customHeight="1" x14ac:dyDescent="0.2"/>
    <row r="5916" ht="26.25" customHeight="1" x14ac:dyDescent="0.2"/>
    <row r="5917" ht="26.25" customHeight="1" x14ac:dyDescent="0.2"/>
    <row r="5918" ht="26.25" customHeight="1" x14ac:dyDescent="0.2"/>
    <row r="5919" ht="26.25" customHeight="1" x14ac:dyDescent="0.2"/>
    <row r="5920" ht="26.25" customHeight="1" x14ac:dyDescent="0.2"/>
    <row r="5921" ht="26.25" customHeight="1" x14ac:dyDescent="0.2"/>
    <row r="5922" ht="26.25" customHeight="1" x14ac:dyDescent="0.2"/>
    <row r="5923" ht="26.25" customHeight="1" x14ac:dyDescent="0.2"/>
    <row r="5924" ht="26.25" customHeight="1" x14ac:dyDescent="0.2"/>
    <row r="5925" ht="26.25" customHeight="1" x14ac:dyDescent="0.2"/>
    <row r="5926" ht="26.25" customHeight="1" x14ac:dyDescent="0.2"/>
    <row r="5927" ht="26.25" customHeight="1" x14ac:dyDescent="0.2"/>
    <row r="5928" ht="26.25" customHeight="1" x14ac:dyDescent="0.2"/>
    <row r="5929" ht="26.25" customHeight="1" x14ac:dyDescent="0.2"/>
    <row r="5930" ht="26.25" customHeight="1" x14ac:dyDescent="0.2"/>
    <row r="5931" ht="26.25" customHeight="1" x14ac:dyDescent="0.2"/>
    <row r="5932" ht="26.25" customHeight="1" x14ac:dyDescent="0.2"/>
    <row r="5933" ht="26.25" customHeight="1" x14ac:dyDescent="0.2"/>
    <row r="5934" ht="26.25" customHeight="1" x14ac:dyDescent="0.2"/>
    <row r="5935" ht="26.25" customHeight="1" x14ac:dyDescent="0.2"/>
    <row r="5936" ht="26.25" customHeight="1" x14ac:dyDescent="0.2"/>
    <row r="5937" ht="26.25" customHeight="1" x14ac:dyDescent="0.2"/>
    <row r="5938" ht="26.25" customHeight="1" x14ac:dyDescent="0.2"/>
    <row r="5939" ht="26.25" customHeight="1" x14ac:dyDescent="0.2"/>
    <row r="5940" ht="26.25" customHeight="1" x14ac:dyDescent="0.2"/>
    <row r="5941" ht="26.25" customHeight="1" x14ac:dyDescent="0.2"/>
    <row r="5942" ht="26.25" customHeight="1" x14ac:dyDescent="0.2"/>
    <row r="5943" ht="26.25" customHeight="1" x14ac:dyDescent="0.2"/>
    <row r="5944" ht="26.25" customHeight="1" x14ac:dyDescent="0.2"/>
    <row r="5945" ht="26.25" customHeight="1" x14ac:dyDescent="0.2"/>
    <row r="5946" ht="26.25" customHeight="1" x14ac:dyDescent="0.2"/>
    <row r="5947" ht="26.25" customHeight="1" x14ac:dyDescent="0.2"/>
    <row r="5948" ht="26.25" customHeight="1" x14ac:dyDescent="0.2"/>
    <row r="5949" ht="26.25" customHeight="1" x14ac:dyDescent="0.2"/>
    <row r="5950" ht="26.25" customHeight="1" x14ac:dyDescent="0.2"/>
    <row r="5951" ht="26.25" customHeight="1" x14ac:dyDescent="0.2"/>
    <row r="5952" ht="26.25" customHeight="1" x14ac:dyDescent="0.2"/>
    <row r="5953" ht="26.25" customHeight="1" x14ac:dyDescent="0.2"/>
    <row r="5954" ht="26.25" customHeight="1" x14ac:dyDescent="0.2"/>
    <row r="5955" ht="26.25" customHeight="1" x14ac:dyDescent="0.2"/>
    <row r="5956" ht="26.25" customHeight="1" x14ac:dyDescent="0.2"/>
    <row r="5957" ht="26.25" customHeight="1" x14ac:dyDescent="0.2"/>
    <row r="5958" ht="26.25" customHeight="1" x14ac:dyDescent="0.2"/>
    <row r="5959" ht="26.25" customHeight="1" x14ac:dyDescent="0.2"/>
    <row r="5960" ht="26.25" customHeight="1" x14ac:dyDescent="0.2"/>
    <row r="5961" ht="26.25" customHeight="1" x14ac:dyDescent="0.2"/>
    <row r="5962" ht="26.25" customHeight="1" x14ac:dyDescent="0.2"/>
    <row r="5963" ht="26.25" customHeight="1" x14ac:dyDescent="0.2"/>
    <row r="5964" ht="26.25" customHeight="1" x14ac:dyDescent="0.2"/>
    <row r="5965" ht="26.25" customHeight="1" x14ac:dyDescent="0.2"/>
    <row r="5966" ht="26.25" customHeight="1" x14ac:dyDescent="0.2"/>
    <row r="5967" ht="26.25" customHeight="1" x14ac:dyDescent="0.2"/>
    <row r="5968" ht="26.25" customHeight="1" x14ac:dyDescent="0.2"/>
    <row r="5969" ht="26.25" customHeight="1" x14ac:dyDescent="0.2"/>
    <row r="5970" ht="26.25" customHeight="1" x14ac:dyDescent="0.2"/>
    <row r="5971" ht="26.25" customHeight="1" x14ac:dyDescent="0.2"/>
    <row r="5972" ht="26.25" customHeight="1" x14ac:dyDescent="0.2"/>
    <row r="5973" ht="26.25" customHeight="1" x14ac:dyDescent="0.2"/>
    <row r="5974" ht="26.25" customHeight="1" x14ac:dyDescent="0.2"/>
    <row r="5975" ht="26.25" customHeight="1" x14ac:dyDescent="0.2"/>
    <row r="5976" ht="26.25" customHeight="1" x14ac:dyDescent="0.2"/>
    <row r="5977" ht="26.25" customHeight="1" x14ac:dyDescent="0.2"/>
    <row r="5978" ht="26.25" customHeight="1" x14ac:dyDescent="0.2"/>
    <row r="5979" ht="26.25" customHeight="1" x14ac:dyDescent="0.2"/>
    <row r="5980" ht="26.25" customHeight="1" x14ac:dyDescent="0.2"/>
    <row r="5981" ht="26.25" customHeight="1" x14ac:dyDescent="0.2"/>
    <row r="5982" ht="26.25" customHeight="1" x14ac:dyDescent="0.2"/>
    <row r="5983" ht="26.25" customHeight="1" x14ac:dyDescent="0.2"/>
    <row r="5984" ht="26.25" customHeight="1" x14ac:dyDescent="0.2"/>
    <row r="5985" ht="26.25" customHeight="1" x14ac:dyDescent="0.2"/>
    <row r="5986" ht="26.25" customHeight="1" x14ac:dyDescent="0.2"/>
    <row r="5987" ht="26.25" customHeight="1" x14ac:dyDescent="0.2"/>
    <row r="5988" ht="26.25" customHeight="1" x14ac:dyDescent="0.2"/>
    <row r="5989" ht="26.25" customHeight="1" x14ac:dyDescent="0.2"/>
    <row r="5990" ht="26.25" customHeight="1" x14ac:dyDescent="0.2"/>
    <row r="5991" ht="26.25" customHeight="1" x14ac:dyDescent="0.2"/>
    <row r="5992" ht="26.25" customHeight="1" x14ac:dyDescent="0.2"/>
    <row r="5993" ht="26.25" customHeight="1" x14ac:dyDescent="0.2"/>
    <row r="5994" ht="26.25" customHeight="1" x14ac:dyDescent="0.2"/>
    <row r="5995" ht="26.25" customHeight="1" x14ac:dyDescent="0.2"/>
    <row r="5996" ht="26.25" customHeight="1" x14ac:dyDescent="0.2"/>
    <row r="5997" ht="26.25" customHeight="1" x14ac:dyDescent="0.2"/>
    <row r="5998" ht="26.25" customHeight="1" x14ac:dyDescent="0.2"/>
    <row r="5999" ht="26.25" customHeight="1" x14ac:dyDescent="0.2"/>
    <row r="6000" ht="26.25" customHeight="1" x14ac:dyDescent="0.2"/>
    <row r="6001" ht="26.25" customHeight="1" x14ac:dyDescent="0.2"/>
    <row r="6002" ht="26.25" customHeight="1" x14ac:dyDescent="0.2"/>
    <row r="6003" ht="26.25" customHeight="1" x14ac:dyDescent="0.2"/>
    <row r="6004" ht="26.25" customHeight="1" x14ac:dyDescent="0.2"/>
    <row r="6005" ht="26.25" customHeight="1" x14ac:dyDescent="0.2"/>
    <row r="6006" ht="26.25" customHeight="1" x14ac:dyDescent="0.2"/>
    <row r="6007" ht="26.25" customHeight="1" x14ac:dyDescent="0.2"/>
    <row r="6008" ht="26.25" customHeight="1" x14ac:dyDescent="0.2"/>
    <row r="6009" ht="26.25" customHeight="1" x14ac:dyDescent="0.2"/>
    <row r="6010" ht="26.25" customHeight="1" x14ac:dyDescent="0.2"/>
    <row r="6011" ht="26.25" customHeight="1" x14ac:dyDescent="0.2"/>
    <row r="6012" ht="26.25" customHeight="1" x14ac:dyDescent="0.2"/>
    <row r="6013" ht="26.25" customHeight="1" x14ac:dyDescent="0.2"/>
    <row r="6014" ht="26.25" customHeight="1" x14ac:dyDescent="0.2"/>
    <row r="6015" ht="26.25" customHeight="1" x14ac:dyDescent="0.2"/>
    <row r="6016" ht="26.25" customHeight="1" x14ac:dyDescent="0.2"/>
    <row r="6017" ht="26.25" customHeight="1" x14ac:dyDescent="0.2"/>
    <row r="6018" ht="26.25" customHeight="1" x14ac:dyDescent="0.2"/>
    <row r="6019" ht="26.25" customHeight="1" x14ac:dyDescent="0.2"/>
    <row r="6020" ht="26.25" customHeight="1" x14ac:dyDescent="0.2"/>
    <row r="6021" ht="26.25" customHeight="1" x14ac:dyDescent="0.2"/>
    <row r="6022" ht="26.25" customHeight="1" x14ac:dyDescent="0.2"/>
    <row r="6023" ht="26.25" customHeight="1" x14ac:dyDescent="0.2"/>
    <row r="6024" ht="26.25" customHeight="1" x14ac:dyDescent="0.2"/>
    <row r="6025" ht="26.25" customHeight="1" x14ac:dyDescent="0.2"/>
    <row r="6026" ht="26.25" customHeight="1" x14ac:dyDescent="0.2"/>
    <row r="6027" ht="26.25" customHeight="1" x14ac:dyDescent="0.2"/>
    <row r="6028" ht="26.25" customHeight="1" x14ac:dyDescent="0.2"/>
    <row r="6029" ht="26.25" customHeight="1" x14ac:dyDescent="0.2"/>
    <row r="6030" ht="26.25" customHeight="1" x14ac:dyDescent="0.2"/>
    <row r="6031" ht="26.25" customHeight="1" x14ac:dyDescent="0.2"/>
    <row r="6032" ht="26.25" customHeight="1" x14ac:dyDescent="0.2"/>
    <row r="6033" ht="26.25" customHeight="1" x14ac:dyDescent="0.2"/>
    <row r="6034" ht="26.25" customHeight="1" x14ac:dyDescent="0.2"/>
    <row r="6035" ht="26.25" customHeight="1" x14ac:dyDescent="0.2"/>
    <row r="6036" ht="26.25" customHeight="1" x14ac:dyDescent="0.2"/>
    <row r="6037" ht="26.25" customHeight="1" x14ac:dyDescent="0.2"/>
    <row r="6038" ht="26.25" customHeight="1" x14ac:dyDescent="0.2"/>
    <row r="6039" ht="26.25" customHeight="1" x14ac:dyDescent="0.2"/>
    <row r="6040" ht="26.25" customHeight="1" x14ac:dyDescent="0.2"/>
    <row r="6041" ht="26.25" customHeight="1" x14ac:dyDescent="0.2"/>
    <row r="6042" ht="26.25" customHeight="1" x14ac:dyDescent="0.2"/>
    <row r="6043" ht="26.25" customHeight="1" x14ac:dyDescent="0.2"/>
    <row r="6044" ht="26.25" customHeight="1" x14ac:dyDescent="0.2"/>
    <row r="6045" ht="26.25" customHeight="1" x14ac:dyDescent="0.2"/>
    <row r="6046" ht="26.25" customHeight="1" x14ac:dyDescent="0.2"/>
    <row r="6047" ht="26.25" customHeight="1" x14ac:dyDescent="0.2"/>
    <row r="6048" ht="26.25" customHeight="1" x14ac:dyDescent="0.2"/>
    <row r="6049" ht="26.25" customHeight="1" x14ac:dyDescent="0.2"/>
    <row r="6050" ht="26.25" customHeight="1" x14ac:dyDescent="0.2"/>
    <row r="6051" ht="26.25" customHeight="1" x14ac:dyDescent="0.2"/>
    <row r="6052" ht="26.25" customHeight="1" x14ac:dyDescent="0.2"/>
    <row r="6053" ht="26.25" customHeight="1" x14ac:dyDescent="0.2"/>
    <row r="6054" ht="26.25" customHeight="1" x14ac:dyDescent="0.2"/>
    <row r="6055" ht="26.25" customHeight="1" x14ac:dyDescent="0.2"/>
    <row r="6056" ht="26.25" customHeight="1" x14ac:dyDescent="0.2"/>
    <row r="6057" ht="26.25" customHeight="1" x14ac:dyDescent="0.2"/>
    <row r="6058" ht="26.25" customHeight="1" x14ac:dyDescent="0.2"/>
    <row r="6059" ht="26.25" customHeight="1" x14ac:dyDescent="0.2"/>
    <row r="6060" ht="26.25" customHeight="1" x14ac:dyDescent="0.2"/>
    <row r="6061" ht="26.25" customHeight="1" x14ac:dyDescent="0.2"/>
    <row r="6062" ht="26.25" customHeight="1" x14ac:dyDescent="0.2"/>
    <row r="6063" ht="26.25" customHeight="1" x14ac:dyDescent="0.2"/>
    <row r="6064" ht="26.25" customHeight="1" x14ac:dyDescent="0.2"/>
    <row r="6065" ht="26.25" customHeight="1" x14ac:dyDescent="0.2"/>
    <row r="6066" ht="26.25" customHeight="1" x14ac:dyDescent="0.2"/>
    <row r="6067" ht="26.25" customHeight="1" x14ac:dyDescent="0.2"/>
    <row r="6068" ht="26.25" customHeight="1" x14ac:dyDescent="0.2"/>
    <row r="6069" ht="26.25" customHeight="1" x14ac:dyDescent="0.2"/>
    <row r="6070" ht="26.25" customHeight="1" x14ac:dyDescent="0.2"/>
    <row r="6071" ht="26.25" customHeight="1" x14ac:dyDescent="0.2"/>
    <row r="6072" ht="26.25" customHeight="1" x14ac:dyDescent="0.2"/>
    <row r="6073" ht="26.25" customHeight="1" x14ac:dyDescent="0.2"/>
    <row r="6074" ht="26.25" customHeight="1" x14ac:dyDescent="0.2"/>
    <row r="6075" ht="26.25" customHeight="1" x14ac:dyDescent="0.2"/>
    <row r="6076" ht="26.25" customHeight="1" x14ac:dyDescent="0.2"/>
    <row r="6077" ht="26.25" customHeight="1" x14ac:dyDescent="0.2"/>
    <row r="6078" ht="26.25" customHeight="1" x14ac:dyDescent="0.2"/>
    <row r="6079" ht="26.25" customHeight="1" x14ac:dyDescent="0.2"/>
    <row r="6080" ht="26.25" customHeight="1" x14ac:dyDescent="0.2"/>
    <row r="6081" ht="26.25" customHeight="1" x14ac:dyDescent="0.2"/>
    <row r="6082" ht="26.25" customHeight="1" x14ac:dyDescent="0.2"/>
    <row r="6083" ht="26.25" customHeight="1" x14ac:dyDescent="0.2"/>
    <row r="6084" ht="26.25" customHeight="1" x14ac:dyDescent="0.2"/>
    <row r="6085" ht="26.25" customHeight="1" x14ac:dyDescent="0.2"/>
    <row r="6086" ht="26.25" customHeight="1" x14ac:dyDescent="0.2"/>
    <row r="6087" ht="26.25" customHeight="1" x14ac:dyDescent="0.2"/>
    <row r="6088" ht="26.25" customHeight="1" x14ac:dyDescent="0.2"/>
    <row r="6089" ht="26.25" customHeight="1" x14ac:dyDescent="0.2"/>
    <row r="6090" ht="26.25" customHeight="1" x14ac:dyDescent="0.2"/>
    <row r="6091" ht="26.25" customHeight="1" x14ac:dyDescent="0.2"/>
    <row r="6092" ht="26.25" customHeight="1" x14ac:dyDescent="0.2"/>
    <row r="6093" ht="26.25" customHeight="1" x14ac:dyDescent="0.2"/>
    <row r="6094" ht="26.25" customHeight="1" x14ac:dyDescent="0.2"/>
    <row r="6095" ht="26.25" customHeight="1" x14ac:dyDescent="0.2"/>
    <row r="6096" ht="26.25" customHeight="1" x14ac:dyDescent="0.2"/>
    <row r="6097" ht="26.25" customHeight="1" x14ac:dyDescent="0.2"/>
    <row r="6098" ht="26.25" customHeight="1" x14ac:dyDescent="0.2"/>
    <row r="6099" ht="26.25" customHeight="1" x14ac:dyDescent="0.2"/>
    <row r="6100" ht="26.25" customHeight="1" x14ac:dyDescent="0.2"/>
    <row r="6101" ht="26.25" customHeight="1" x14ac:dyDescent="0.2"/>
    <row r="6102" ht="26.25" customHeight="1" x14ac:dyDescent="0.2"/>
    <row r="6103" ht="26.25" customHeight="1" x14ac:dyDescent="0.2"/>
    <row r="6104" ht="26.25" customHeight="1" x14ac:dyDescent="0.2"/>
    <row r="6105" ht="26.25" customHeight="1" x14ac:dyDescent="0.2"/>
    <row r="6106" ht="26.25" customHeight="1" x14ac:dyDescent="0.2"/>
    <row r="6107" ht="26.25" customHeight="1" x14ac:dyDescent="0.2"/>
    <row r="6108" ht="26.25" customHeight="1" x14ac:dyDescent="0.2"/>
    <row r="6109" ht="26.25" customHeight="1" x14ac:dyDescent="0.2"/>
    <row r="6110" ht="26.25" customHeight="1" x14ac:dyDescent="0.2"/>
    <row r="6111" ht="26.25" customHeight="1" x14ac:dyDescent="0.2"/>
    <row r="6112" ht="26.25" customHeight="1" x14ac:dyDescent="0.2"/>
    <row r="6113" ht="26.25" customHeight="1" x14ac:dyDescent="0.2"/>
    <row r="6114" ht="26.25" customHeight="1" x14ac:dyDescent="0.2"/>
    <row r="6115" ht="26.25" customHeight="1" x14ac:dyDescent="0.2"/>
    <row r="6116" ht="26.25" customHeight="1" x14ac:dyDescent="0.2"/>
    <row r="6117" ht="26.25" customHeight="1" x14ac:dyDescent="0.2"/>
    <row r="6118" ht="26.25" customHeight="1" x14ac:dyDescent="0.2"/>
    <row r="6119" ht="26.25" customHeight="1" x14ac:dyDescent="0.2"/>
    <row r="6120" ht="26.25" customHeight="1" x14ac:dyDescent="0.2"/>
    <row r="6121" ht="26.25" customHeight="1" x14ac:dyDescent="0.2"/>
    <row r="6122" ht="26.25" customHeight="1" x14ac:dyDescent="0.2"/>
    <row r="6123" ht="26.25" customHeight="1" x14ac:dyDescent="0.2"/>
    <row r="6124" ht="26.25" customHeight="1" x14ac:dyDescent="0.2"/>
    <row r="6125" ht="26.25" customHeight="1" x14ac:dyDescent="0.2"/>
    <row r="6126" ht="26.25" customHeight="1" x14ac:dyDescent="0.2"/>
    <row r="6127" ht="26.25" customHeight="1" x14ac:dyDescent="0.2"/>
    <row r="6128" ht="26.25" customHeight="1" x14ac:dyDescent="0.2"/>
    <row r="6129" ht="26.25" customHeight="1" x14ac:dyDescent="0.2"/>
    <row r="6130" ht="26.25" customHeight="1" x14ac:dyDescent="0.2"/>
    <row r="6131" ht="26.25" customHeight="1" x14ac:dyDescent="0.2"/>
    <row r="6132" ht="26.25" customHeight="1" x14ac:dyDescent="0.2"/>
    <row r="6133" ht="26.25" customHeight="1" x14ac:dyDescent="0.2"/>
    <row r="6134" ht="26.25" customHeight="1" x14ac:dyDescent="0.2"/>
    <row r="6135" ht="26.25" customHeight="1" x14ac:dyDescent="0.2"/>
    <row r="6136" ht="26.25" customHeight="1" x14ac:dyDescent="0.2"/>
    <row r="6137" ht="26.25" customHeight="1" x14ac:dyDescent="0.2"/>
    <row r="6138" ht="26.25" customHeight="1" x14ac:dyDescent="0.2"/>
    <row r="6139" ht="26.25" customHeight="1" x14ac:dyDescent="0.2"/>
    <row r="6140" ht="26.25" customHeight="1" x14ac:dyDescent="0.2"/>
    <row r="6141" ht="26.25" customHeight="1" x14ac:dyDescent="0.2"/>
    <row r="6142" ht="26.25" customHeight="1" x14ac:dyDescent="0.2"/>
    <row r="6143" ht="26.25" customHeight="1" x14ac:dyDescent="0.2"/>
    <row r="6144" ht="26.25" customHeight="1" x14ac:dyDescent="0.2"/>
    <row r="6145" ht="26.25" customHeight="1" x14ac:dyDescent="0.2"/>
    <row r="6146" ht="26.25" customHeight="1" x14ac:dyDescent="0.2"/>
    <row r="6147" ht="26.25" customHeight="1" x14ac:dyDescent="0.2"/>
    <row r="6148" ht="26.25" customHeight="1" x14ac:dyDescent="0.2"/>
    <row r="6149" ht="26.25" customHeight="1" x14ac:dyDescent="0.2"/>
    <row r="6150" ht="26.25" customHeight="1" x14ac:dyDescent="0.2"/>
    <row r="6151" ht="26.25" customHeight="1" x14ac:dyDescent="0.2"/>
    <row r="6152" ht="26.25" customHeight="1" x14ac:dyDescent="0.2"/>
    <row r="6153" ht="26.25" customHeight="1" x14ac:dyDescent="0.2"/>
    <row r="6154" ht="26.25" customHeight="1" x14ac:dyDescent="0.2"/>
    <row r="6155" ht="26.25" customHeight="1" x14ac:dyDescent="0.2"/>
    <row r="6156" ht="26.25" customHeight="1" x14ac:dyDescent="0.2"/>
    <row r="6157" ht="26.25" customHeight="1" x14ac:dyDescent="0.2"/>
    <row r="6158" ht="26.25" customHeight="1" x14ac:dyDescent="0.2"/>
    <row r="6159" ht="26.25" customHeight="1" x14ac:dyDescent="0.2"/>
    <row r="6160" ht="26.25" customHeight="1" x14ac:dyDescent="0.2"/>
    <row r="6161" ht="26.25" customHeight="1" x14ac:dyDescent="0.2"/>
    <row r="6162" ht="26.25" customHeight="1" x14ac:dyDescent="0.2"/>
    <row r="6163" ht="26.25" customHeight="1" x14ac:dyDescent="0.2"/>
    <row r="6164" ht="26.25" customHeight="1" x14ac:dyDescent="0.2"/>
    <row r="6165" ht="26.25" customHeight="1" x14ac:dyDescent="0.2"/>
    <row r="6166" ht="26.25" customHeight="1" x14ac:dyDescent="0.2"/>
    <row r="6167" ht="26.25" customHeight="1" x14ac:dyDescent="0.2"/>
    <row r="6168" ht="26.25" customHeight="1" x14ac:dyDescent="0.2"/>
    <row r="6169" ht="26.25" customHeight="1" x14ac:dyDescent="0.2"/>
    <row r="6170" ht="26.25" customHeight="1" x14ac:dyDescent="0.2"/>
    <row r="6171" ht="26.25" customHeight="1" x14ac:dyDescent="0.2"/>
    <row r="6172" ht="26.25" customHeight="1" x14ac:dyDescent="0.2"/>
    <row r="6173" ht="26.25" customHeight="1" x14ac:dyDescent="0.2"/>
    <row r="6174" ht="26.25" customHeight="1" x14ac:dyDescent="0.2"/>
    <row r="6175" ht="26.25" customHeight="1" x14ac:dyDescent="0.2"/>
    <row r="6176" ht="26.25" customHeight="1" x14ac:dyDescent="0.2"/>
    <row r="6177" ht="26.25" customHeight="1" x14ac:dyDescent="0.2"/>
    <row r="6178" ht="26.25" customHeight="1" x14ac:dyDescent="0.2"/>
    <row r="6179" ht="26.25" customHeight="1" x14ac:dyDescent="0.2"/>
    <row r="6180" ht="26.25" customHeight="1" x14ac:dyDescent="0.2"/>
    <row r="6181" ht="26.25" customHeight="1" x14ac:dyDescent="0.2"/>
    <row r="6182" ht="26.25" customHeight="1" x14ac:dyDescent="0.2"/>
    <row r="6183" ht="26.25" customHeight="1" x14ac:dyDescent="0.2"/>
    <row r="6184" ht="26.25" customHeight="1" x14ac:dyDescent="0.2"/>
    <row r="6185" ht="26.25" customHeight="1" x14ac:dyDescent="0.2"/>
    <row r="6186" ht="26.25" customHeight="1" x14ac:dyDescent="0.2"/>
    <row r="6187" ht="26.25" customHeight="1" x14ac:dyDescent="0.2"/>
    <row r="6188" ht="26.25" customHeight="1" x14ac:dyDescent="0.2"/>
    <row r="6189" ht="26.25" customHeight="1" x14ac:dyDescent="0.2"/>
    <row r="6190" ht="26.25" customHeight="1" x14ac:dyDescent="0.2"/>
    <row r="6191" ht="26.25" customHeight="1" x14ac:dyDescent="0.2"/>
    <row r="6192" ht="26.25" customHeight="1" x14ac:dyDescent="0.2"/>
    <row r="6193" ht="26.25" customHeight="1" x14ac:dyDescent="0.2"/>
    <row r="6194" ht="26.25" customHeight="1" x14ac:dyDescent="0.2"/>
    <row r="6195" ht="26.25" customHeight="1" x14ac:dyDescent="0.2"/>
    <row r="6196" ht="26.25" customHeight="1" x14ac:dyDescent="0.2"/>
    <row r="6197" ht="26.25" customHeight="1" x14ac:dyDescent="0.2"/>
    <row r="6198" ht="26.25" customHeight="1" x14ac:dyDescent="0.2"/>
    <row r="6199" ht="26.25" customHeight="1" x14ac:dyDescent="0.2"/>
    <row r="6200" ht="26.25" customHeight="1" x14ac:dyDescent="0.2"/>
    <row r="6201" ht="26.25" customHeight="1" x14ac:dyDescent="0.2"/>
    <row r="6202" ht="26.25" customHeight="1" x14ac:dyDescent="0.2"/>
    <row r="6203" ht="26.25" customHeight="1" x14ac:dyDescent="0.2"/>
    <row r="6204" ht="26.25" customHeight="1" x14ac:dyDescent="0.2"/>
    <row r="6205" ht="26.25" customHeight="1" x14ac:dyDescent="0.2"/>
    <row r="6206" ht="26.25" customHeight="1" x14ac:dyDescent="0.2"/>
    <row r="6207" ht="26.25" customHeight="1" x14ac:dyDescent="0.2"/>
    <row r="6208" ht="26.25" customHeight="1" x14ac:dyDescent="0.2"/>
    <row r="6209" ht="26.25" customHeight="1" x14ac:dyDescent="0.2"/>
    <row r="6210" ht="26.25" customHeight="1" x14ac:dyDescent="0.2"/>
    <row r="6211" ht="26.25" customHeight="1" x14ac:dyDescent="0.2"/>
    <row r="6212" ht="26.25" customHeight="1" x14ac:dyDescent="0.2"/>
    <row r="6213" ht="26.25" customHeight="1" x14ac:dyDescent="0.2"/>
    <row r="6214" ht="26.25" customHeight="1" x14ac:dyDescent="0.2"/>
    <row r="6215" ht="26.25" customHeight="1" x14ac:dyDescent="0.2"/>
    <row r="6216" ht="26.25" customHeight="1" x14ac:dyDescent="0.2"/>
    <row r="6217" ht="26.25" customHeight="1" x14ac:dyDescent="0.2"/>
    <row r="6218" ht="26.25" customHeight="1" x14ac:dyDescent="0.2"/>
    <row r="6219" ht="26.25" customHeight="1" x14ac:dyDescent="0.2"/>
    <row r="6220" ht="26.25" customHeight="1" x14ac:dyDescent="0.2"/>
    <row r="6221" ht="26.25" customHeight="1" x14ac:dyDescent="0.2"/>
    <row r="6222" ht="26.25" customHeight="1" x14ac:dyDescent="0.2"/>
    <row r="6223" ht="26.25" customHeight="1" x14ac:dyDescent="0.2"/>
    <row r="6224" ht="26.25" customHeight="1" x14ac:dyDescent="0.2"/>
    <row r="6225" ht="26.25" customHeight="1" x14ac:dyDescent="0.2"/>
    <row r="6226" ht="26.25" customHeight="1" x14ac:dyDescent="0.2"/>
    <row r="6227" ht="26.25" customHeight="1" x14ac:dyDescent="0.2"/>
    <row r="6228" ht="26.25" customHeight="1" x14ac:dyDescent="0.2"/>
    <row r="6229" ht="26.25" customHeight="1" x14ac:dyDescent="0.2"/>
    <row r="6230" ht="26.25" customHeight="1" x14ac:dyDescent="0.2"/>
    <row r="6231" ht="26.25" customHeight="1" x14ac:dyDescent="0.2"/>
    <row r="6232" ht="26.25" customHeight="1" x14ac:dyDescent="0.2"/>
    <row r="6233" ht="26.25" customHeight="1" x14ac:dyDescent="0.2"/>
    <row r="6234" ht="26.25" customHeight="1" x14ac:dyDescent="0.2"/>
    <row r="6235" ht="26.25" customHeight="1" x14ac:dyDescent="0.2"/>
    <row r="6236" ht="26.25" customHeight="1" x14ac:dyDescent="0.2"/>
    <row r="6237" ht="26.25" customHeight="1" x14ac:dyDescent="0.2"/>
    <row r="6238" ht="26.25" customHeight="1" x14ac:dyDescent="0.2"/>
    <row r="6239" ht="26.25" customHeight="1" x14ac:dyDescent="0.2"/>
    <row r="6240" ht="26.25" customHeight="1" x14ac:dyDescent="0.2"/>
    <row r="6241" ht="26.25" customHeight="1" x14ac:dyDescent="0.2"/>
    <row r="6242" ht="26.25" customHeight="1" x14ac:dyDescent="0.2"/>
    <row r="6243" ht="26.25" customHeight="1" x14ac:dyDescent="0.2"/>
    <row r="6244" ht="26.25" customHeight="1" x14ac:dyDescent="0.2"/>
    <row r="6245" ht="26.25" customHeight="1" x14ac:dyDescent="0.2"/>
    <row r="6246" ht="26.25" customHeight="1" x14ac:dyDescent="0.2"/>
    <row r="6247" ht="26.25" customHeight="1" x14ac:dyDescent="0.2"/>
    <row r="6248" ht="26.25" customHeight="1" x14ac:dyDescent="0.2"/>
    <row r="6249" ht="26.25" customHeight="1" x14ac:dyDescent="0.2"/>
    <row r="6250" ht="26.25" customHeight="1" x14ac:dyDescent="0.2"/>
    <row r="6251" ht="26.25" customHeight="1" x14ac:dyDescent="0.2"/>
    <row r="6252" ht="26.25" customHeight="1" x14ac:dyDescent="0.2"/>
    <row r="6253" ht="26.25" customHeight="1" x14ac:dyDescent="0.2"/>
    <row r="6254" ht="26.25" customHeight="1" x14ac:dyDescent="0.2"/>
    <row r="6255" ht="26.25" customHeight="1" x14ac:dyDescent="0.2"/>
    <row r="6256" ht="26.25" customHeight="1" x14ac:dyDescent="0.2"/>
    <row r="6257" ht="26.25" customHeight="1" x14ac:dyDescent="0.2"/>
    <row r="6258" ht="26.25" customHeight="1" x14ac:dyDescent="0.2"/>
    <row r="6259" ht="26.25" customHeight="1" x14ac:dyDescent="0.2"/>
    <row r="6260" ht="26.25" customHeight="1" x14ac:dyDescent="0.2"/>
    <row r="6261" ht="26.25" customHeight="1" x14ac:dyDescent="0.2"/>
    <row r="6262" ht="26.25" customHeight="1" x14ac:dyDescent="0.2"/>
    <row r="6263" ht="26.25" customHeight="1" x14ac:dyDescent="0.2"/>
    <row r="6264" ht="26.25" customHeight="1" x14ac:dyDescent="0.2"/>
    <row r="6265" ht="26.25" customHeight="1" x14ac:dyDescent="0.2"/>
    <row r="6266" ht="26.25" customHeight="1" x14ac:dyDescent="0.2"/>
    <row r="6267" ht="26.25" customHeight="1" x14ac:dyDescent="0.2"/>
    <row r="6268" ht="26.25" customHeight="1" x14ac:dyDescent="0.2"/>
    <row r="6269" ht="26.25" customHeight="1" x14ac:dyDescent="0.2"/>
    <row r="6270" ht="26.25" customHeight="1" x14ac:dyDescent="0.2"/>
    <row r="6271" ht="26.25" customHeight="1" x14ac:dyDescent="0.2"/>
    <row r="6272" ht="26.25" customHeight="1" x14ac:dyDescent="0.2"/>
    <row r="6273" ht="26.25" customHeight="1" x14ac:dyDescent="0.2"/>
    <row r="6274" ht="26.25" customHeight="1" x14ac:dyDescent="0.2"/>
    <row r="6275" ht="26.25" customHeight="1" x14ac:dyDescent="0.2"/>
    <row r="6276" ht="26.25" customHeight="1" x14ac:dyDescent="0.2"/>
    <row r="6277" ht="26.25" customHeight="1" x14ac:dyDescent="0.2"/>
    <row r="6278" ht="26.25" customHeight="1" x14ac:dyDescent="0.2"/>
    <row r="6279" ht="26.25" customHeight="1" x14ac:dyDescent="0.2"/>
    <row r="6280" ht="26.25" customHeight="1" x14ac:dyDescent="0.2"/>
    <row r="6281" ht="26.25" customHeight="1" x14ac:dyDescent="0.2"/>
    <row r="6282" ht="26.25" customHeight="1" x14ac:dyDescent="0.2"/>
    <row r="6283" ht="26.25" customHeight="1" x14ac:dyDescent="0.2"/>
    <row r="6284" ht="26.25" customHeight="1" x14ac:dyDescent="0.2"/>
    <row r="6285" ht="26.25" customHeight="1" x14ac:dyDescent="0.2"/>
    <row r="6286" ht="26.25" customHeight="1" x14ac:dyDescent="0.2"/>
    <row r="6287" ht="26.25" customHeight="1" x14ac:dyDescent="0.2"/>
    <row r="6288" ht="26.25" customHeight="1" x14ac:dyDescent="0.2"/>
    <row r="6289" ht="26.25" customHeight="1" x14ac:dyDescent="0.2"/>
    <row r="6290" ht="26.25" customHeight="1" x14ac:dyDescent="0.2"/>
    <row r="6291" ht="26.25" customHeight="1" x14ac:dyDescent="0.2"/>
    <row r="6292" ht="26.25" customHeight="1" x14ac:dyDescent="0.2"/>
    <row r="6293" ht="26.25" customHeight="1" x14ac:dyDescent="0.2"/>
    <row r="6294" ht="26.25" customHeight="1" x14ac:dyDescent="0.2"/>
    <row r="6295" ht="26.25" customHeight="1" x14ac:dyDescent="0.2"/>
    <row r="6296" ht="26.25" customHeight="1" x14ac:dyDescent="0.2"/>
    <row r="6297" ht="26.25" customHeight="1" x14ac:dyDescent="0.2"/>
    <row r="6298" ht="26.25" customHeight="1" x14ac:dyDescent="0.2"/>
    <row r="6299" ht="26.25" customHeight="1" x14ac:dyDescent="0.2"/>
    <row r="6300" ht="26.25" customHeight="1" x14ac:dyDescent="0.2"/>
    <row r="6301" ht="26.25" customHeight="1" x14ac:dyDescent="0.2"/>
    <row r="6302" ht="26.25" customHeight="1" x14ac:dyDescent="0.2"/>
    <row r="6303" ht="26.25" customHeight="1" x14ac:dyDescent="0.2"/>
    <row r="6304" ht="26.25" customHeight="1" x14ac:dyDescent="0.2"/>
    <row r="6305" ht="26.25" customHeight="1" x14ac:dyDescent="0.2"/>
    <row r="6306" ht="26.25" customHeight="1" x14ac:dyDescent="0.2"/>
    <row r="6307" ht="26.25" customHeight="1" x14ac:dyDescent="0.2"/>
    <row r="6308" ht="26.25" customHeight="1" x14ac:dyDescent="0.2"/>
    <row r="6309" ht="26.25" customHeight="1" x14ac:dyDescent="0.2"/>
    <row r="6310" ht="26.25" customHeight="1" x14ac:dyDescent="0.2"/>
    <row r="6311" ht="26.25" customHeight="1" x14ac:dyDescent="0.2"/>
    <row r="6312" ht="26.25" customHeight="1" x14ac:dyDescent="0.2"/>
    <row r="6313" ht="26.25" customHeight="1" x14ac:dyDescent="0.2"/>
    <row r="6314" ht="26.25" customHeight="1" x14ac:dyDescent="0.2"/>
    <row r="6315" ht="26.25" customHeight="1" x14ac:dyDescent="0.2"/>
    <row r="6316" ht="26.25" customHeight="1" x14ac:dyDescent="0.2"/>
    <row r="6317" ht="26.25" customHeight="1" x14ac:dyDescent="0.2"/>
    <row r="6318" ht="26.25" customHeight="1" x14ac:dyDescent="0.2"/>
    <row r="6319" ht="26.25" customHeight="1" x14ac:dyDescent="0.2"/>
    <row r="6320" ht="26.25" customHeight="1" x14ac:dyDescent="0.2"/>
    <row r="6321" ht="26.25" customHeight="1" x14ac:dyDescent="0.2"/>
    <row r="6322" ht="26.25" customHeight="1" x14ac:dyDescent="0.2"/>
    <row r="6323" ht="26.25" customHeight="1" x14ac:dyDescent="0.2"/>
    <row r="6324" ht="26.25" customHeight="1" x14ac:dyDescent="0.2"/>
    <row r="6325" ht="26.25" customHeight="1" x14ac:dyDescent="0.2"/>
    <row r="6326" ht="26.25" customHeight="1" x14ac:dyDescent="0.2"/>
    <row r="6327" ht="26.25" customHeight="1" x14ac:dyDescent="0.2"/>
    <row r="6328" ht="26.25" customHeight="1" x14ac:dyDescent="0.2"/>
    <row r="6329" ht="26.25" customHeight="1" x14ac:dyDescent="0.2"/>
    <row r="6330" ht="26.25" customHeight="1" x14ac:dyDescent="0.2"/>
    <row r="6331" ht="26.25" customHeight="1" x14ac:dyDescent="0.2"/>
    <row r="6332" ht="26.25" customHeight="1" x14ac:dyDescent="0.2"/>
    <row r="6333" ht="26.25" customHeight="1" x14ac:dyDescent="0.2"/>
    <row r="6334" ht="26.25" customHeight="1" x14ac:dyDescent="0.2"/>
    <row r="6335" ht="26.25" customHeight="1" x14ac:dyDescent="0.2"/>
    <row r="6336" ht="26.25" customHeight="1" x14ac:dyDescent="0.2"/>
    <row r="6337" ht="26.25" customHeight="1" x14ac:dyDescent="0.2"/>
    <row r="6338" ht="26.25" customHeight="1" x14ac:dyDescent="0.2"/>
    <row r="6339" ht="26.25" customHeight="1" x14ac:dyDescent="0.2"/>
    <row r="6340" ht="26.25" customHeight="1" x14ac:dyDescent="0.2"/>
    <row r="6341" ht="26.25" customHeight="1" x14ac:dyDescent="0.2"/>
    <row r="6342" ht="26.25" customHeight="1" x14ac:dyDescent="0.2"/>
    <row r="6343" ht="26.25" customHeight="1" x14ac:dyDescent="0.2"/>
    <row r="6344" ht="26.25" customHeight="1" x14ac:dyDescent="0.2"/>
    <row r="6345" ht="26.25" customHeight="1" x14ac:dyDescent="0.2"/>
    <row r="6346" ht="26.25" customHeight="1" x14ac:dyDescent="0.2"/>
    <row r="6347" ht="26.25" customHeight="1" x14ac:dyDescent="0.2"/>
    <row r="6348" ht="26.25" customHeight="1" x14ac:dyDescent="0.2"/>
    <row r="6349" ht="26.25" customHeight="1" x14ac:dyDescent="0.2"/>
    <row r="6350" ht="26.25" customHeight="1" x14ac:dyDescent="0.2"/>
    <row r="6351" ht="26.25" customHeight="1" x14ac:dyDescent="0.2"/>
    <row r="6352" ht="26.25" customHeight="1" x14ac:dyDescent="0.2"/>
    <row r="6353" ht="26.25" customHeight="1" x14ac:dyDescent="0.2"/>
    <row r="6354" ht="26.25" customHeight="1" x14ac:dyDescent="0.2"/>
    <row r="6355" ht="26.25" customHeight="1" x14ac:dyDescent="0.2"/>
    <row r="6356" ht="26.25" customHeight="1" x14ac:dyDescent="0.2"/>
    <row r="6357" ht="26.25" customHeight="1" x14ac:dyDescent="0.2"/>
    <row r="6358" ht="26.25" customHeight="1" x14ac:dyDescent="0.2"/>
    <row r="6359" ht="26.25" customHeight="1" x14ac:dyDescent="0.2"/>
    <row r="6360" ht="26.25" customHeight="1" x14ac:dyDescent="0.2"/>
    <row r="6361" ht="26.25" customHeight="1" x14ac:dyDescent="0.2"/>
    <row r="6362" ht="26.25" customHeight="1" x14ac:dyDescent="0.2"/>
    <row r="6363" ht="26.25" customHeight="1" x14ac:dyDescent="0.2"/>
    <row r="6364" ht="26.25" customHeight="1" x14ac:dyDescent="0.2"/>
    <row r="6365" ht="26.25" customHeight="1" x14ac:dyDescent="0.2"/>
    <row r="6366" ht="26.25" customHeight="1" x14ac:dyDescent="0.2"/>
    <row r="6367" ht="26.25" customHeight="1" x14ac:dyDescent="0.2"/>
    <row r="6368" ht="26.25" customHeight="1" x14ac:dyDescent="0.2"/>
    <row r="6369" ht="26.25" customHeight="1" x14ac:dyDescent="0.2"/>
    <row r="6370" ht="26.25" customHeight="1" x14ac:dyDescent="0.2"/>
    <row r="6371" ht="26.25" customHeight="1" x14ac:dyDescent="0.2"/>
    <row r="6372" ht="26.25" customHeight="1" x14ac:dyDescent="0.2"/>
    <row r="6373" ht="26.25" customHeight="1" x14ac:dyDescent="0.2"/>
    <row r="6374" ht="26.25" customHeight="1" x14ac:dyDescent="0.2"/>
    <row r="6375" ht="26.25" customHeight="1" x14ac:dyDescent="0.2"/>
    <row r="6376" ht="26.25" customHeight="1" x14ac:dyDescent="0.2"/>
    <row r="6377" ht="26.25" customHeight="1" x14ac:dyDescent="0.2"/>
    <row r="6378" ht="26.25" customHeight="1" x14ac:dyDescent="0.2"/>
    <row r="6379" ht="26.25" customHeight="1" x14ac:dyDescent="0.2"/>
    <row r="6380" ht="26.25" customHeight="1" x14ac:dyDescent="0.2"/>
    <row r="6381" ht="26.25" customHeight="1" x14ac:dyDescent="0.2"/>
    <row r="6382" ht="26.25" customHeight="1" x14ac:dyDescent="0.2"/>
    <row r="6383" ht="26.25" customHeight="1" x14ac:dyDescent="0.2"/>
    <row r="6384" ht="26.25" customHeight="1" x14ac:dyDescent="0.2"/>
    <row r="6385" ht="26.25" customHeight="1" x14ac:dyDescent="0.2"/>
    <row r="6386" ht="26.25" customHeight="1" x14ac:dyDescent="0.2"/>
    <row r="6387" ht="26.25" customHeight="1" x14ac:dyDescent="0.2"/>
    <row r="6388" ht="26.25" customHeight="1" x14ac:dyDescent="0.2"/>
    <row r="6389" ht="26.25" customHeight="1" x14ac:dyDescent="0.2"/>
    <row r="6390" ht="26.25" customHeight="1" x14ac:dyDescent="0.2"/>
    <row r="6391" ht="26.25" customHeight="1" x14ac:dyDescent="0.2"/>
    <row r="6392" ht="26.25" customHeight="1" x14ac:dyDescent="0.2"/>
    <row r="6393" ht="26.25" customHeight="1" x14ac:dyDescent="0.2"/>
    <row r="6394" ht="26.25" customHeight="1" x14ac:dyDescent="0.2"/>
    <row r="6395" ht="26.25" customHeight="1" x14ac:dyDescent="0.2"/>
    <row r="6396" ht="26.25" customHeight="1" x14ac:dyDescent="0.2"/>
    <row r="6397" ht="26.25" customHeight="1" x14ac:dyDescent="0.2"/>
    <row r="6398" ht="26.25" customHeight="1" x14ac:dyDescent="0.2"/>
    <row r="6399" ht="26.25" customHeight="1" x14ac:dyDescent="0.2"/>
    <row r="6400" ht="26.25" customHeight="1" x14ac:dyDescent="0.2"/>
    <row r="6401" ht="26.25" customHeight="1" x14ac:dyDescent="0.2"/>
    <row r="6402" ht="26.25" customHeight="1" x14ac:dyDescent="0.2"/>
    <row r="6403" ht="26.25" customHeight="1" x14ac:dyDescent="0.2"/>
    <row r="6404" ht="26.25" customHeight="1" x14ac:dyDescent="0.2"/>
    <row r="6405" ht="26.25" customHeight="1" x14ac:dyDescent="0.2"/>
    <row r="6406" ht="26.25" customHeight="1" x14ac:dyDescent="0.2"/>
    <row r="6407" ht="26.25" customHeight="1" x14ac:dyDescent="0.2"/>
    <row r="6408" ht="26.25" customHeight="1" x14ac:dyDescent="0.2"/>
    <row r="6409" ht="26.25" customHeight="1" x14ac:dyDescent="0.2"/>
    <row r="6410" ht="26.25" customHeight="1" x14ac:dyDescent="0.2"/>
    <row r="6411" ht="26.25" customHeight="1" x14ac:dyDescent="0.2"/>
    <row r="6412" ht="26.25" customHeight="1" x14ac:dyDescent="0.2"/>
    <row r="6413" ht="26.25" customHeight="1" x14ac:dyDescent="0.2"/>
    <row r="6414" ht="26.25" customHeight="1" x14ac:dyDescent="0.2"/>
    <row r="6415" ht="26.25" customHeight="1" x14ac:dyDescent="0.2"/>
    <row r="6416" ht="26.25" customHeight="1" x14ac:dyDescent="0.2"/>
    <row r="6417" ht="26.25" customHeight="1" x14ac:dyDescent="0.2"/>
    <row r="6418" ht="26.25" customHeight="1" x14ac:dyDescent="0.2"/>
    <row r="6419" ht="26.25" customHeight="1" x14ac:dyDescent="0.2"/>
    <row r="6420" ht="26.25" customHeight="1" x14ac:dyDescent="0.2"/>
    <row r="6421" ht="26.25" customHeight="1" x14ac:dyDescent="0.2"/>
    <row r="6422" ht="26.25" customHeight="1" x14ac:dyDescent="0.2"/>
    <row r="6423" ht="26.25" customHeight="1" x14ac:dyDescent="0.2"/>
    <row r="6424" ht="26.25" customHeight="1" x14ac:dyDescent="0.2"/>
    <row r="6425" ht="26.25" customHeight="1" x14ac:dyDescent="0.2"/>
    <row r="6426" ht="26.25" customHeight="1" x14ac:dyDescent="0.2"/>
    <row r="6427" ht="26.25" customHeight="1" x14ac:dyDescent="0.2"/>
    <row r="6428" ht="26.25" customHeight="1" x14ac:dyDescent="0.2"/>
    <row r="6429" ht="26.25" customHeight="1" x14ac:dyDescent="0.2"/>
    <row r="6430" ht="26.25" customHeight="1" x14ac:dyDescent="0.2"/>
    <row r="6431" ht="26.25" customHeight="1" x14ac:dyDescent="0.2"/>
    <row r="6432" ht="26.25" customHeight="1" x14ac:dyDescent="0.2"/>
    <row r="6433" ht="26.25" customHeight="1" x14ac:dyDescent="0.2"/>
    <row r="6434" ht="26.25" customHeight="1" x14ac:dyDescent="0.2"/>
    <row r="6435" ht="26.25" customHeight="1" x14ac:dyDescent="0.2"/>
    <row r="6436" ht="26.25" customHeight="1" x14ac:dyDescent="0.2"/>
    <row r="6437" ht="26.25" customHeight="1" x14ac:dyDescent="0.2"/>
    <row r="6438" ht="26.25" customHeight="1" x14ac:dyDescent="0.2"/>
    <row r="6439" ht="26.25" customHeight="1" x14ac:dyDescent="0.2"/>
    <row r="6440" ht="26.25" customHeight="1" x14ac:dyDescent="0.2"/>
    <row r="6441" ht="26.25" customHeight="1" x14ac:dyDescent="0.2"/>
    <row r="6442" ht="26.25" customHeight="1" x14ac:dyDescent="0.2"/>
    <row r="6443" ht="26.25" customHeight="1" x14ac:dyDescent="0.2"/>
    <row r="6444" ht="26.25" customHeight="1" x14ac:dyDescent="0.2"/>
    <row r="6445" ht="26.25" customHeight="1" x14ac:dyDescent="0.2"/>
    <row r="6446" ht="26.25" customHeight="1" x14ac:dyDescent="0.2"/>
    <row r="6447" ht="26.25" customHeight="1" x14ac:dyDescent="0.2"/>
    <row r="6448" ht="26.25" customHeight="1" x14ac:dyDescent="0.2"/>
    <row r="6449" ht="26.25" customHeight="1" x14ac:dyDescent="0.2"/>
    <row r="6450" ht="26.25" customHeight="1" x14ac:dyDescent="0.2"/>
    <row r="6451" ht="26.25" customHeight="1" x14ac:dyDescent="0.2"/>
    <row r="6452" ht="26.25" customHeight="1" x14ac:dyDescent="0.2"/>
    <row r="6453" ht="26.25" customHeight="1" x14ac:dyDescent="0.2"/>
    <row r="6454" ht="26.25" customHeight="1" x14ac:dyDescent="0.2"/>
    <row r="6455" ht="26.25" customHeight="1" x14ac:dyDescent="0.2"/>
    <row r="6456" ht="26.25" customHeight="1" x14ac:dyDescent="0.2"/>
    <row r="6457" ht="26.25" customHeight="1" x14ac:dyDescent="0.2"/>
    <row r="6458" ht="26.25" customHeight="1" x14ac:dyDescent="0.2"/>
    <row r="6459" ht="26.25" customHeight="1" x14ac:dyDescent="0.2"/>
    <row r="6460" ht="26.25" customHeight="1" x14ac:dyDescent="0.2"/>
    <row r="6461" ht="26.25" customHeight="1" x14ac:dyDescent="0.2"/>
    <row r="6462" ht="26.25" customHeight="1" x14ac:dyDescent="0.2"/>
    <row r="6463" ht="26.25" customHeight="1" x14ac:dyDescent="0.2"/>
    <row r="6464" ht="26.25" customHeight="1" x14ac:dyDescent="0.2"/>
    <row r="6465" ht="26.25" customHeight="1" x14ac:dyDescent="0.2"/>
    <row r="6466" ht="26.25" customHeight="1" x14ac:dyDescent="0.2"/>
    <row r="6467" ht="26.25" customHeight="1" x14ac:dyDescent="0.2"/>
    <row r="6468" ht="26.25" customHeight="1" x14ac:dyDescent="0.2"/>
    <row r="6469" ht="26.25" customHeight="1" x14ac:dyDescent="0.2"/>
    <row r="6470" ht="26.25" customHeight="1" x14ac:dyDescent="0.2"/>
    <row r="6471" ht="26.25" customHeight="1" x14ac:dyDescent="0.2"/>
    <row r="6472" ht="26.25" customHeight="1" x14ac:dyDescent="0.2"/>
    <row r="6473" ht="26.25" customHeight="1" x14ac:dyDescent="0.2"/>
    <row r="6474" ht="26.25" customHeight="1" x14ac:dyDescent="0.2"/>
    <row r="6475" ht="26.25" customHeight="1" x14ac:dyDescent="0.2"/>
    <row r="6476" ht="26.25" customHeight="1" x14ac:dyDescent="0.2"/>
    <row r="6477" ht="26.25" customHeight="1" x14ac:dyDescent="0.2"/>
    <row r="6478" ht="26.25" customHeight="1" x14ac:dyDescent="0.2"/>
    <row r="6479" ht="26.25" customHeight="1" x14ac:dyDescent="0.2"/>
    <row r="6480" ht="26.25" customHeight="1" x14ac:dyDescent="0.2"/>
    <row r="6481" ht="26.25" customHeight="1" x14ac:dyDescent="0.2"/>
    <row r="6482" ht="26.25" customHeight="1" x14ac:dyDescent="0.2"/>
    <row r="6483" ht="26.25" customHeight="1" x14ac:dyDescent="0.2"/>
    <row r="6484" ht="26.25" customHeight="1" x14ac:dyDescent="0.2"/>
    <row r="6485" ht="26.25" customHeight="1" x14ac:dyDescent="0.2"/>
    <row r="6486" ht="26.25" customHeight="1" x14ac:dyDescent="0.2"/>
    <row r="6487" ht="26.25" customHeight="1" x14ac:dyDescent="0.2"/>
    <row r="6488" ht="26.25" customHeight="1" x14ac:dyDescent="0.2"/>
    <row r="6489" ht="26.25" customHeight="1" x14ac:dyDescent="0.2"/>
    <row r="6490" ht="26.25" customHeight="1" x14ac:dyDescent="0.2"/>
    <row r="6491" ht="26.25" customHeight="1" x14ac:dyDescent="0.2"/>
    <row r="6492" ht="26.25" customHeight="1" x14ac:dyDescent="0.2"/>
    <row r="6493" ht="26.25" customHeight="1" x14ac:dyDescent="0.2"/>
    <row r="6494" ht="26.25" customHeight="1" x14ac:dyDescent="0.2"/>
    <row r="6495" ht="26.25" customHeight="1" x14ac:dyDescent="0.2"/>
    <row r="6496" ht="26.25" customHeight="1" x14ac:dyDescent="0.2"/>
    <row r="6497" ht="26.25" customHeight="1" x14ac:dyDescent="0.2"/>
    <row r="6498" ht="26.25" customHeight="1" x14ac:dyDescent="0.2"/>
    <row r="6499" ht="26.25" customHeight="1" x14ac:dyDescent="0.2"/>
    <row r="6500" ht="26.25" customHeight="1" x14ac:dyDescent="0.2"/>
    <row r="6501" ht="26.25" customHeight="1" x14ac:dyDescent="0.2"/>
    <row r="6502" ht="26.25" customHeight="1" x14ac:dyDescent="0.2"/>
    <row r="6503" ht="26.25" customHeight="1" x14ac:dyDescent="0.2"/>
    <row r="6504" ht="26.25" customHeight="1" x14ac:dyDescent="0.2"/>
    <row r="6505" ht="26.25" customHeight="1" x14ac:dyDescent="0.2"/>
    <row r="6506" ht="26.25" customHeight="1" x14ac:dyDescent="0.2"/>
    <row r="6507" ht="26.25" customHeight="1" x14ac:dyDescent="0.2"/>
    <row r="6508" ht="26.25" customHeight="1" x14ac:dyDescent="0.2"/>
    <row r="6509" ht="26.25" customHeight="1" x14ac:dyDescent="0.2"/>
    <row r="6510" ht="26.25" customHeight="1" x14ac:dyDescent="0.2"/>
    <row r="6511" ht="26.25" customHeight="1" x14ac:dyDescent="0.2"/>
    <row r="6512" ht="26.25" customHeight="1" x14ac:dyDescent="0.2"/>
    <row r="6513" ht="26.25" customHeight="1" x14ac:dyDescent="0.2"/>
    <row r="6514" ht="26.25" customHeight="1" x14ac:dyDescent="0.2"/>
    <row r="6515" ht="26.25" customHeight="1" x14ac:dyDescent="0.2"/>
    <row r="6516" ht="26.25" customHeight="1" x14ac:dyDescent="0.2"/>
    <row r="6517" ht="26.25" customHeight="1" x14ac:dyDescent="0.2"/>
    <row r="6518" ht="26.25" customHeight="1" x14ac:dyDescent="0.2"/>
    <row r="6519" ht="26.25" customHeight="1" x14ac:dyDescent="0.2"/>
    <row r="6520" ht="26.25" customHeight="1" x14ac:dyDescent="0.2"/>
    <row r="6521" ht="26.25" customHeight="1" x14ac:dyDescent="0.2"/>
    <row r="6522" ht="26.25" customHeight="1" x14ac:dyDescent="0.2"/>
    <row r="6523" ht="26.25" customHeight="1" x14ac:dyDescent="0.2"/>
    <row r="6524" ht="26.25" customHeight="1" x14ac:dyDescent="0.2"/>
    <row r="6525" ht="26.25" customHeight="1" x14ac:dyDescent="0.2"/>
    <row r="6526" ht="26.25" customHeight="1" x14ac:dyDescent="0.2"/>
    <row r="6527" ht="26.25" customHeight="1" x14ac:dyDescent="0.2"/>
    <row r="6528" ht="26.25" customHeight="1" x14ac:dyDescent="0.2"/>
    <row r="6529" ht="26.25" customHeight="1" x14ac:dyDescent="0.2"/>
    <row r="6530" ht="26.25" customHeight="1" x14ac:dyDescent="0.2"/>
    <row r="6531" ht="26.25" customHeight="1" x14ac:dyDescent="0.2"/>
    <row r="6532" ht="26.25" customHeight="1" x14ac:dyDescent="0.2"/>
    <row r="6533" ht="26.25" customHeight="1" x14ac:dyDescent="0.2"/>
    <row r="6534" ht="26.25" customHeight="1" x14ac:dyDescent="0.2"/>
    <row r="6535" ht="26.25" customHeight="1" x14ac:dyDescent="0.2"/>
    <row r="6536" ht="26.25" customHeight="1" x14ac:dyDescent="0.2"/>
    <row r="6537" ht="26.25" customHeight="1" x14ac:dyDescent="0.2"/>
    <row r="6538" ht="26.25" customHeight="1" x14ac:dyDescent="0.2"/>
    <row r="6539" ht="26.25" customHeight="1" x14ac:dyDescent="0.2"/>
    <row r="6540" ht="26.25" customHeight="1" x14ac:dyDescent="0.2"/>
    <row r="6541" ht="26.25" customHeight="1" x14ac:dyDescent="0.2"/>
    <row r="6542" ht="26.25" customHeight="1" x14ac:dyDescent="0.2"/>
    <row r="6543" ht="26.25" customHeight="1" x14ac:dyDescent="0.2"/>
    <row r="6544" ht="26.25" customHeight="1" x14ac:dyDescent="0.2"/>
    <row r="6545" ht="26.25" customHeight="1" x14ac:dyDescent="0.2"/>
    <row r="6546" ht="26.25" customHeight="1" x14ac:dyDescent="0.2"/>
    <row r="6547" ht="26.25" customHeight="1" x14ac:dyDescent="0.2"/>
    <row r="6548" ht="26.25" customHeight="1" x14ac:dyDescent="0.2"/>
    <row r="6549" ht="26.25" customHeight="1" x14ac:dyDescent="0.2"/>
    <row r="6550" ht="26.25" customHeight="1" x14ac:dyDescent="0.2"/>
    <row r="6551" ht="26.25" customHeight="1" x14ac:dyDescent="0.2"/>
    <row r="6552" ht="26.25" customHeight="1" x14ac:dyDescent="0.2"/>
    <row r="6553" ht="26.25" customHeight="1" x14ac:dyDescent="0.2"/>
    <row r="6554" ht="26.25" customHeight="1" x14ac:dyDescent="0.2"/>
    <row r="6555" ht="26.25" customHeight="1" x14ac:dyDescent="0.2"/>
    <row r="6556" ht="26.25" customHeight="1" x14ac:dyDescent="0.2"/>
    <row r="6557" ht="26.25" customHeight="1" x14ac:dyDescent="0.2"/>
    <row r="6558" ht="26.25" customHeight="1" x14ac:dyDescent="0.2"/>
    <row r="6559" ht="26.25" customHeight="1" x14ac:dyDescent="0.2"/>
    <row r="6560" ht="26.25" customHeight="1" x14ac:dyDescent="0.2"/>
    <row r="6561" ht="26.25" customHeight="1" x14ac:dyDescent="0.2"/>
    <row r="6562" ht="26.25" customHeight="1" x14ac:dyDescent="0.2"/>
    <row r="6563" ht="26.25" customHeight="1" x14ac:dyDescent="0.2"/>
    <row r="6564" ht="26.25" customHeight="1" x14ac:dyDescent="0.2"/>
    <row r="6565" ht="26.25" customHeight="1" x14ac:dyDescent="0.2"/>
    <row r="6566" ht="26.25" customHeight="1" x14ac:dyDescent="0.2"/>
    <row r="6567" ht="26.25" customHeight="1" x14ac:dyDescent="0.2"/>
    <row r="6568" ht="26.25" customHeight="1" x14ac:dyDescent="0.2"/>
    <row r="6569" ht="26.25" customHeight="1" x14ac:dyDescent="0.2"/>
    <row r="6570" ht="26.25" customHeight="1" x14ac:dyDescent="0.2"/>
    <row r="6571" ht="26.25" customHeight="1" x14ac:dyDescent="0.2"/>
    <row r="6572" ht="26.25" customHeight="1" x14ac:dyDescent="0.2"/>
    <row r="6573" ht="26.25" customHeight="1" x14ac:dyDescent="0.2"/>
    <row r="6574" ht="26.25" customHeight="1" x14ac:dyDescent="0.2"/>
    <row r="6575" ht="26.25" customHeight="1" x14ac:dyDescent="0.2"/>
    <row r="6576" ht="26.25" customHeight="1" x14ac:dyDescent="0.2"/>
    <row r="6577" ht="26.25" customHeight="1" x14ac:dyDescent="0.2"/>
    <row r="6578" ht="26.25" customHeight="1" x14ac:dyDescent="0.2"/>
    <row r="6579" ht="26.25" customHeight="1" x14ac:dyDescent="0.2"/>
    <row r="6580" ht="26.25" customHeight="1" x14ac:dyDescent="0.2"/>
    <row r="6581" ht="26.25" customHeight="1" x14ac:dyDescent="0.2"/>
    <row r="6582" ht="26.25" customHeight="1" x14ac:dyDescent="0.2"/>
    <row r="6583" ht="26.25" customHeight="1" x14ac:dyDescent="0.2"/>
    <row r="6584" ht="26.25" customHeight="1" x14ac:dyDescent="0.2"/>
    <row r="6585" ht="26.25" customHeight="1" x14ac:dyDescent="0.2"/>
    <row r="6586" ht="26.25" customHeight="1" x14ac:dyDescent="0.2"/>
    <row r="6587" ht="26.25" customHeight="1" x14ac:dyDescent="0.2"/>
    <row r="6588" ht="26.25" customHeight="1" x14ac:dyDescent="0.2"/>
    <row r="6589" ht="26.25" customHeight="1" x14ac:dyDescent="0.2"/>
    <row r="6590" ht="26.25" customHeight="1" x14ac:dyDescent="0.2"/>
    <row r="6591" ht="26.25" customHeight="1" x14ac:dyDescent="0.2"/>
    <row r="6592" ht="26.25" customHeight="1" x14ac:dyDescent="0.2"/>
    <row r="6593" ht="26.25" customHeight="1" x14ac:dyDescent="0.2"/>
    <row r="6594" ht="26.25" customHeight="1" x14ac:dyDescent="0.2"/>
    <row r="6595" ht="26.25" customHeight="1" x14ac:dyDescent="0.2"/>
    <row r="6596" ht="26.25" customHeight="1" x14ac:dyDescent="0.2"/>
    <row r="6597" ht="26.25" customHeight="1" x14ac:dyDescent="0.2"/>
    <row r="6598" ht="26.25" customHeight="1" x14ac:dyDescent="0.2"/>
    <row r="6599" ht="26.25" customHeight="1" x14ac:dyDescent="0.2"/>
    <row r="6600" ht="26.25" customHeight="1" x14ac:dyDescent="0.2"/>
    <row r="6601" ht="26.25" customHeight="1" x14ac:dyDescent="0.2"/>
    <row r="6602" ht="26.25" customHeight="1" x14ac:dyDescent="0.2"/>
    <row r="6603" ht="26.25" customHeight="1" x14ac:dyDescent="0.2"/>
    <row r="6604" ht="26.25" customHeight="1" x14ac:dyDescent="0.2"/>
    <row r="6605" ht="26.25" customHeight="1" x14ac:dyDescent="0.2"/>
    <row r="6606" ht="26.25" customHeight="1" x14ac:dyDescent="0.2"/>
    <row r="6607" ht="26.25" customHeight="1" x14ac:dyDescent="0.2"/>
    <row r="6608" ht="26.25" customHeight="1" x14ac:dyDescent="0.2"/>
    <row r="6609" ht="26.25" customHeight="1" x14ac:dyDescent="0.2"/>
    <row r="6610" ht="26.25" customHeight="1" x14ac:dyDescent="0.2"/>
    <row r="6611" ht="26.25" customHeight="1" x14ac:dyDescent="0.2"/>
    <row r="6612" ht="26.25" customHeight="1" x14ac:dyDescent="0.2"/>
    <row r="6613" ht="26.25" customHeight="1" x14ac:dyDescent="0.2"/>
    <row r="6614" ht="26.25" customHeight="1" x14ac:dyDescent="0.2"/>
    <row r="6615" ht="26.25" customHeight="1" x14ac:dyDescent="0.2"/>
    <row r="6616" ht="26.25" customHeight="1" x14ac:dyDescent="0.2"/>
    <row r="6617" ht="26.25" customHeight="1" x14ac:dyDescent="0.2"/>
    <row r="6618" ht="26.25" customHeight="1" x14ac:dyDescent="0.2"/>
    <row r="6619" ht="26.25" customHeight="1" x14ac:dyDescent="0.2"/>
    <row r="6620" ht="26.25" customHeight="1" x14ac:dyDescent="0.2"/>
    <row r="6621" ht="26.25" customHeight="1" x14ac:dyDescent="0.2"/>
    <row r="6622" ht="26.25" customHeight="1" x14ac:dyDescent="0.2"/>
    <row r="6623" ht="26.25" customHeight="1" x14ac:dyDescent="0.2"/>
    <row r="6624" ht="26.25" customHeight="1" x14ac:dyDescent="0.2"/>
    <row r="6625" ht="26.25" customHeight="1" x14ac:dyDescent="0.2"/>
    <row r="6626" ht="26.25" customHeight="1" x14ac:dyDescent="0.2"/>
    <row r="6627" ht="26.25" customHeight="1" x14ac:dyDescent="0.2"/>
    <row r="6628" ht="26.25" customHeight="1" x14ac:dyDescent="0.2"/>
    <row r="6629" ht="26.25" customHeight="1" x14ac:dyDescent="0.2"/>
    <row r="6630" ht="26.25" customHeight="1" x14ac:dyDescent="0.2"/>
    <row r="6631" ht="26.25" customHeight="1" x14ac:dyDescent="0.2"/>
    <row r="6632" ht="26.25" customHeight="1" x14ac:dyDescent="0.2"/>
    <row r="6633" ht="26.25" customHeight="1" x14ac:dyDescent="0.2"/>
    <row r="6634" ht="26.25" customHeight="1" x14ac:dyDescent="0.2"/>
    <row r="6635" ht="26.25" customHeight="1" x14ac:dyDescent="0.2"/>
    <row r="6636" ht="26.25" customHeight="1" x14ac:dyDescent="0.2"/>
    <row r="6637" ht="26.25" customHeight="1" x14ac:dyDescent="0.2"/>
    <row r="6638" ht="26.25" customHeight="1" x14ac:dyDescent="0.2"/>
    <row r="6639" ht="26.25" customHeight="1" x14ac:dyDescent="0.2"/>
    <row r="6640" ht="26.25" customHeight="1" x14ac:dyDescent="0.2"/>
    <row r="6641" ht="26.25" customHeight="1" x14ac:dyDescent="0.2"/>
    <row r="6642" ht="26.25" customHeight="1" x14ac:dyDescent="0.2"/>
    <row r="6643" ht="26.25" customHeight="1" x14ac:dyDescent="0.2"/>
    <row r="6644" ht="26.25" customHeight="1" x14ac:dyDescent="0.2"/>
    <row r="6645" ht="26.25" customHeight="1" x14ac:dyDescent="0.2"/>
    <row r="6646" ht="26.25" customHeight="1" x14ac:dyDescent="0.2"/>
    <row r="6647" ht="26.25" customHeight="1" x14ac:dyDescent="0.2"/>
    <row r="6648" ht="26.25" customHeight="1" x14ac:dyDescent="0.2"/>
    <row r="6649" ht="26.25" customHeight="1" x14ac:dyDescent="0.2"/>
    <row r="6650" ht="26.25" customHeight="1" x14ac:dyDescent="0.2"/>
    <row r="6651" ht="26.25" customHeight="1" x14ac:dyDescent="0.2"/>
    <row r="6652" ht="26.25" customHeight="1" x14ac:dyDescent="0.2"/>
    <row r="6653" ht="26.25" customHeight="1" x14ac:dyDescent="0.2"/>
    <row r="6654" ht="26.25" customHeight="1" x14ac:dyDescent="0.2"/>
    <row r="6655" ht="26.25" customHeight="1" x14ac:dyDescent="0.2"/>
    <row r="6656" ht="26.25" customHeight="1" x14ac:dyDescent="0.2"/>
    <row r="6657" ht="26.25" customHeight="1" x14ac:dyDescent="0.2"/>
    <row r="6658" ht="26.25" customHeight="1" x14ac:dyDescent="0.2"/>
    <row r="6659" ht="26.25" customHeight="1" x14ac:dyDescent="0.2"/>
    <row r="6660" ht="26.25" customHeight="1" x14ac:dyDescent="0.2"/>
    <row r="6661" ht="26.25" customHeight="1" x14ac:dyDescent="0.2"/>
    <row r="6662" ht="26.25" customHeight="1" x14ac:dyDescent="0.2"/>
    <row r="6663" ht="26.25" customHeight="1" x14ac:dyDescent="0.2"/>
    <row r="6664" ht="26.25" customHeight="1" x14ac:dyDescent="0.2"/>
    <row r="6665" ht="26.25" customHeight="1" x14ac:dyDescent="0.2"/>
    <row r="6666" ht="26.25" customHeight="1" x14ac:dyDescent="0.2"/>
    <row r="6667" ht="26.25" customHeight="1" x14ac:dyDescent="0.2"/>
    <row r="6668" ht="26.25" customHeight="1" x14ac:dyDescent="0.2"/>
    <row r="6669" ht="26.25" customHeight="1" x14ac:dyDescent="0.2"/>
    <row r="6670" ht="26.25" customHeight="1" x14ac:dyDescent="0.2"/>
    <row r="6671" ht="26.25" customHeight="1" x14ac:dyDescent="0.2"/>
    <row r="6672" ht="26.25" customHeight="1" x14ac:dyDescent="0.2"/>
    <row r="6673" ht="26.25" customHeight="1" x14ac:dyDescent="0.2"/>
    <row r="6674" ht="26.25" customHeight="1" x14ac:dyDescent="0.2"/>
    <row r="6675" ht="26.25" customHeight="1" x14ac:dyDescent="0.2"/>
    <row r="6676" ht="26.25" customHeight="1" x14ac:dyDescent="0.2"/>
    <row r="6677" ht="26.25" customHeight="1" x14ac:dyDescent="0.2"/>
    <row r="6678" ht="26.25" customHeight="1" x14ac:dyDescent="0.2"/>
    <row r="6679" ht="26.25" customHeight="1" x14ac:dyDescent="0.2"/>
    <row r="6680" ht="26.25" customHeight="1" x14ac:dyDescent="0.2"/>
    <row r="6681" ht="26.25" customHeight="1" x14ac:dyDescent="0.2"/>
    <row r="6682" ht="26.25" customHeight="1" x14ac:dyDescent="0.2"/>
    <row r="6683" ht="26.25" customHeight="1" x14ac:dyDescent="0.2"/>
    <row r="6684" ht="26.25" customHeight="1" x14ac:dyDescent="0.2"/>
    <row r="6685" ht="26.25" customHeight="1" x14ac:dyDescent="0.2"/>
    <row r="6686" ht="26.25" customHeight="1" x14ac:dyDescent="0.2"/>
    <row r="6687" ht="26.25" customHeight="1" x14ac:dyDescent="0.2"/>
    <row r="6688" ht="26.25" customHeight="1" x14ac:dyDescent="0.2"/>
    <row r="6689" ht="26.25" customHeight="1" x14ac:dyDescent="0.2"/>
    <row r="6690" ht="26.25" customHeight="1" x14ac:dyDescent="0.2"/>
    <row r="6691" ht="26.25" customHeight="1" x14ac:dyDescent="0.2"/>
    <row r="6692" ht="26.25" customHeight="1" x14ac:dyDescent="0.2"/>
    <row r="6693" ht="26.25" customHeight="1" x14ac:dyDescent="0.2"/>
    <row r="6694" ht="26.25" customHeight="1" x14ac:dyDescent="0.2"/>
    <row r="6695" ht="26.25" customHeight="1" x14ac:dyDescent="0.2"/>
    <row r="6696" ht="26.25" customHeight="1" x14ac:dyDescent="0.2"/>
    <row r="6697" ht="26.25" customHeight="1" x14ac:dyDescent="0.2"/>
    <row r="6698" ht="26.25" customHeight="1" x14ac:dyDescent="0.2"/>
    <row r="6699" ht="26.25" customHeight="1" x14ac:dyDescent="0.2"/>
    <row r="6700" ht="26.25" customHeight="1" x14ac:dyDescent="0.2"/>
    <row r="6701" ht="26.25" customHeight="1" x14ac:dyDescent="0.2"/>
    <row r="6702" ht="26.25" customHeight="1" x14ac:dyDescent="0.2"/>
    <row r="6703" ht="26.25" customHeight="1" x14ac:dyDescent="0.2"/>
    <row r="6704" ht="26.25" customHeight="1" x14ac:dyDescent="0.2"/>
    <row r="6705" ht="26.25" customHeight="1" x14ac:dyDescent="0.2"/>
    <row r="6706" ht="26.25" customHeight="1" x14ac:dyDescent="0.2"/>
    <row r="6707" ht="26.25" customHeight="1" x14ac:dyDescent="0.2"/>
    <row r="6708" ht="26.25" customHeight="1" x14ac:dyDescent="0.2"/>
    <row r="6709" ht="26.25" customHeight="1" x14ac:dyDescent="0.2"/>
    <row r="6710" ht="26.25" customHeight="1" x14ac:dyDescent="0.2"/>
    <row r="6711" ht="26.25" customHeight="1" x14ac:dyDescent="0.2"/>
    <row r="6712" ht="26.25" customHeight="1" x14ac:dyDescent="0.2"/>
    <row r="6713" ht="26.25" customHeight="1" x14ac:dyDescent="0.2"/>
    <row r="6714" ht="26.25" customHeight="1" x14ac:dyDescent="0.2"/>
    <row r="6715" ht="26.25" customHeight="1" x14ac:dyDescent="0.2"/>
    <row r="6716" ht="26.25" customHeight="1" x14ac:dyDescent="0.2"/>
    <row r="6717" ht="26.25" customHeight="1" x14ac:dyDescent="0.2"/>
    <row r="6718" ht="26.25" customHeight="1" x14ac:dyDescent="0.2"/>
    <row r="6719" ht="26.25" customHeight="1" x14ac:dyDescent="0.2"/>
    <row r="6720" ht="26.25" customHeight="1" x14ac:dyDescent="0.2"/>
    <row r="6721" ht="26.25" customHeight="1" x14ac:dyDescent="0.2"/>
    <row r="6722" ht="26.25" customHeight="1" x14ac:dyDescent="0.2"/>
    <row r="6723" ht="26.25" customHeight="1" x14ac:dyDescent="0.2"/>
    <row r="6724" ht="26.25" customHeight="1" x14ac:dyDescent="0.2"/>
    <row r="6725" ht="26.25" customHeight="1" x14ac:dyDescent="0.2"/>
    <row r="6726" ht="26.25" customHeight="1" x14ac:dyDescent="0.2"/>
    <row r="6727" ht="26.25" customHeight="1" x14ac:dyDescent="0.2"/>
    <row r="6728" ht="26.25" customHeight="1" x14ac:dyDescent="0.2"/>
    <row r="6729" ht="26.25" customHeight="1" x14ac:dyDescent="0.2"/>
    <row r="6730" ht="26.25" customHeight="1" x14ac:dyDescent="0.2"/>
    <row r="6731" ht="26.25" customHeight="1" x14ac:dyDescent="0.2"/>
    <row r="6732" ht="26.25" customHeight="1" x14ac:dyDescent="0.2"/>
    <row r="6733" ht="26.25" customHeight="1" x14ac:dyDescent="0.2"/>
    <row r="6734" ht="26.25" customHeight="1" x14ac:dyDescent="0.2"/>
    <row r="6735" ht="26.25" customHeight="1" x14ac:dyDescent="0.2"/>
    <row r="6736" ht="26.25" customHeight="1" x14ac:dyDescent="0.2"/>
    <row r="6737" ht="26.25" customHeight="1" x14ac:dyDescent="0.2"/>
    <row r="6738" ht="26.25" customHeight="1" x14ac:dyDescent="0.2"/>
    <row r="6739" ht="26.25" customHeight="1" x14ac:dyDescent="0.2"/>
    <row r="6740" ht="26.25" customHeight="1" x14ac:dyDescent="0.2"/>
    <row r="6741" ht="26.25" customHeight="1" x14ac:dyDescent="0.2"/>
    <row r="6742" ht="26.25" customHeight="1" x14ac:dyDescent="0.2"/>
    <row r="6743" ht="26.25" customHeight="1" x14ac:dyDescent="0.2"/>
    <row r="6744" ht="26.25" customHeight="1" x14ac:dyDescent="0.2"/>
    <row r="6745" ht="26.25" customHeight="1" x14ac:dyDescent="0.2"/>
    <row r="6746" ht="26.25" customHeight="1" x14ac:dyDescent="0.2"/>
    <row r="6747" ht="26.25" customHeight="1" x14ac:dyDescent="0.2"/>
    <row r="6748" ht="26.25" customHeight="1" x14ac:dyDescent="0.2"/>
    <row r="6749" ht="26.25" customHeight="1" x14ac:dyDescent="0.2"/>
    <row r="6750" ht="26.25" customHeight="1" x14ac:dyDescent="0.2"/>
    <row r="6751" ht="26.25" customHeight="1" x14ac:dyDescent="0.2"/>
    <row r="6752" ht="26.25" customHeight="1" x14ac:dyDescent="0.2"/>
    <row r="6753" ht="26.25" customHeight="1" x14ac:dyDescent="0.2"/>
    <row r="6754" ht="26.25" customHeight="1" x14ac:dyDescent="0.2"/>
    <row r="6755" ht="26.25" customHeight="1" x14ac:dyDescent="0.2"/>
    <row r="6756" ht="26.25" customHeight="1" x14ac:dyDescent="0.2"/>
    <row r="6757" ht="26.25" customHeight="1" x14ac:dyDescent="0.2"/>
    <row r="6758" ht="26.25" customHeight="1" x14ac:dyDescent="0.2"/>
    <row r="6759" ht="26.25" customHeight="1" x14ac:dyDescent="0.2"/>
    <row r="6760" ht="26.25" customHeight="1" x14ac:dyDescent="0.2"/>
    <row r="6761" ht="26.25" customHeight="1" x14ac:dyDescent="0.2"/>
    <row r="6762" ht="26.25" customHeight="1" x14ac:dyDescent="0.2"/>
    <row r="6763" ht="26.25" customHeight="1" x14ac:dyDescent="0.2"/>
    <row r="6764" ht="26.25" customHeight="1" x14ac:dyDescent="0.2"/>
    <row r="6765" ht="26.25" customHeight="1" x14ac:dyDescent="0.2"/>
    <row r="6766" ht="26.25" customHeight="1" x14ac:dyDescent="0.2"/>
    <row r="6767" ht="26.25" customHeight="1" x14ac:dyDescent="0.2"/>
    <row r="6768" ht="26.25" customHeight="1" x14ac:dyDescent="0.2"/>
    <row r="6769" ht="26.25" customHeight="1" x14ac:dyDescent="0.2"/>
    <row r="6770" ht="26.25" customHeight="1" x14ac:dyDescent="0.2"/>
    <row r="6771" ht="26.25" customHeight="1" x14ac:dyDescent="0.2"/>
    <row r="6772" ht="26.25" customHeight="1" x14ac:dyDescent="0.2"/>
    <row r="6773" ht="26.25" customHeight="1" x14ac:dyDescent="0.2"/>
    <row r="6774" ht="26.25" customHeight="1" x14ac:dyDescent="0.2"/>
    <row r="6775" ht="26.25" customHeight="1" x14ac:dyDescent="0.2"/>
    <row r="6776" ht="26.25" customHeight="1" x14ac:dyDescent="0.2"/>
    <row r="6777" ht="26.25" customHeight="1" x14ac:dyDescent="0.2"/>
    <row r="6778" ht="26.25" customHeight="1" x14ac:dyDescent="0.2"/>
    <row r="6779" ht="26.25" customHeight="1" x14ac:dyDescent="0.2"/>
    <row r="6780" ht="26.25" customHeight="1" x14ac:dyDescent="0.2"/>
    <row r="6781" ht="26.25" customHeight="1" x14ac:dyDescent="0.2"/>
    <row r="6782" ht="26.25" customHeight="1" x14ac:dyDescent="0.2"/>
    <row r="6783" ht="26.25" customHeight="1" x14ac:dyDescent="0.2"/>
    <row r="6784" ht="26.25" customHeight="1" x14ac:dyDescent="0.2"/>
    <row r="6785" ht="26.25" customHeight="1" x14ac:dyDescent="0.2"/>
    <row r="6786" ht="26.25" customHeight="1" x14ac:dyDescent="0.2"/>
    <row r="6787" ht="26.25" customHeight="1" x14ac:dyDescent="0.2"/>
    <row r="6788" ht="26.25" customHeight="1" x14ac:dyDescent="0.2"/>
    <row r="6789" ht="26.25" customHeight="1" x14ac:dyDescent="0.2"/>
    <row r="6790" ht="26.25" customHeight="1" x14ac:dyDescent="0.2"/>
    <row r="6791" ht="26.25" customHeight="1" x14ac:dyDescent="0.2"/>
    <row r="6792" ht="26.25" customHeight="1" x14ac:dyDescent="0.2"/>
    <row r="6793" ht="26.25" customHeight="1" x14ac:dyDescent="0.2"/>
    <row r="6794" ht="26.25" customHeight="1" x14ac:dyDescent="0.2"/>
    <row r="6795" ht="26.25" customHeight="1" x14ac:dyDescent="0.2"/>
    <row r="6796" ht="26.25" customHeight="1" x14ac:dyDescent="0.2"/>
    <row r="6797" ht="26.25" customHeight="1" x14ac:dyDescent="0.2"/>
    <row r="6798" ht="26.25" customHeight="1" x14ac:dyDescent="0.2"/>
    <row r="6799" ht="26.25" customHeight="1" x14ac:dyDescent="0.2"/>
    <row r="6800" ht="26.25" customHeight="1" x14ac:dyDescent="0.2"/>
    <row r="6801" ht="26.25" customHeight="1" x14ac:dyDescent="0.2"/>
    <row r="6802" ht="26.25" customHeight="1" x14ac:dyDescent="0.2"/>
    <row r="6803" ht="26.25" customHeight="1" x14ac:dyDescent="0.2"/>
    <row r="6804" ht="26.25" customHeight="1" x14ac:dyDescent="0.2"/>
    <row r="6805" ht="26.25" customHeight="1" x14ac:dyDescent="0.2"/>
    <row r="6806" ht="26.25" customHeight="1" x14ac:dyDescent="0.2"/>
    <row r="6807" ht="26.25" customHeight="1" x14ac:dyDescent="0.2"/>
    <row r="6808" ht="26.25" customHeight="1" x14ac:dyDescent="0.2"/>
    <row r="6809" ht="26.25" customHeight="1" x14ac:dyDescent="0.2"/>
    <row r="6810" ht="26.25" customHeight="1" x14ac:dyDescent="0.2"/>
    <row r="6811" ht="26.25" customHeight="1" x14ac:dyDescent="0.2"/>
    <row r="6812" ht="26.25" customHeight="1" x14ac:dyDescent="0.2"/>
    <row r="6813" ht="26.25" customHeight="1" x14ac:dyDescent="0.2"/>
    <row r="6814" ht="26.25" customHeight="1" x14ac:dyDescent="0.2"/>
    <row r="6815" ht="26.25" customHeight="1" x14ac:dyDescent="0.2"/>
    <row r="6816" ht="26.25" customHeight="1" x14ac:dyDescent="0.2"/>
    <row r="6817" ht="26.25" customHeight="1" x14ac:dyDescent="0.2"/>
    <row r="6818" ht="26.25" customHeight="1" x14ac:dyDescent="0.2"/>
    <row r="6819" ht="26.25" customHeight="1" x14ac:dyDescent="0.2"/>
    <row r="6820" ht="26.25" customHeight="1" x14ac:dyDescent="0.2"/>
    <row r="6821" ht="26.25" customHeight="1" x14ac:dyDescent="0.2"/>
    <row r="6822" ht="26.25" customHeight="1" x14ac:dyDescent="0.2"/>
    <row r="6823" ht="26.25" customHeight="1" x14ac:dyDescent="0.2"/>
    <row r="6824" ht="26.25" customHeight="1" x14ac:dyDescent="0.2"/>
    <row r="6825" ht="26.25" customHeight="1" x14ac:dyDescent="0.2"/>
    <row r="6826" ht="26.25" customHeight="1" x14ac:dyDescent="0.2"/>
    <row r="6827" ht="26.25" customHeight="1" x14ac:dyDescent="0.2"/>
    <row r="6828" ht="26.25" customHeight="1" x14ac:dyDescent="0.2"/>
    <row r="6829" ht="26.25" customHeight="1" x14ac:dyDescent="0.2"/>
    <row r="6830" ht="26.25" customHeight="1" x14ac:dyDescent="0.2"/>
    <row r="6831" ht="26.25" customHeight="1" x14ac:dyDescent="0.2"/>
    <row r="6832" ht="26.25" customHeight="1" x14ac:dyDescent="0.2"/>
    <row r="6833" ht="26.25" customHeight="1" x14ac:dyDescent="0.2"/>
    <row r="6834" ht="26.25" customHeight="1" x14ac:dyDescent="0.2"/>
    <row r="6835" ht="26.25" customHeight="1" x14ac:dyDescent="0.2"/>
    <row r="6836" ht="26.25" customHeight="1" x14ac:dyDescent="0.2"/>
    <row r="6837" ht="26.25" customHeight="1" x14ac:dyDescent="0.2"/>
    <row r="6838" ht="26.25" customHeight="1" x14ac:dyDescent="0.2"/>
    <row r="6839" ht="26.25" customHeight="1" x14ac:dyDescent="0.2"/>
    <row r="6840" ht="26.25" customHeight="1" x14ac:dyDescent="0.2"/>
    <row r="6841" ht="26.25" customHeight="1" x14ac:dyDescent="0.2"/>
    <row r="6842" ht="26.25" customHeight="1" x14ac:dyDescent="0.2"/>
    <row r="6843" ht="26.25" customHeight="1" x14ac:dyDescent="0.2"/>
    <row r="6844" ht="26.25" customHeight="1" x14ac:dyDescent="0.2"/>
    <row r="6845" ht="26.25" customHeight="1" x14ac:dyDescent="0.2"/>
    <row r="6846" ht="26.25" customHeight="1" x14ac:dyDescent="0.2"/>
    <row r="6847" ht="26.25" customHeight="1" x14ac:dyDescent="0.2"/>
    <row r="6848" ht="26.25" customHeight="1" x14ac:dyDescent="0.2"/>
    <row r="6849" ht="26.25" customHeight="1" x14ac:dyDescent="0.2"/>
    <row r="6850" ht="26.25" customHeight="1" x14ac:dyDescent="0.2"/>
    <row r="6851" ht="26.25" customHeight="1" x14ac:dyDescent="0.2"/>
    <row r="6852" ht="26.25" customHeight="1" x14ac:dyDescent="0.2"/>
    <row r="6853" ht="26.25" customHeight="1" x14ac:dyDescent="0.2"/>
    <row r="6854" ht="26.25" customHeight="1" x14ac:dyDescent="0.2"/>
    <row r="6855" ht="26.25" customHeight="1" x14ac:dyDescent="0.2"/>
    <row r="6856" ht="26.25" customHeight="1" x14ac:dyDescent="0.2"/>
    <row r="6857" ht="26.25" customHeight="1" x14ac:dyDescent="0.2"/>
    <row r="6858" ht="26.25" customHeight="1" x14ac:dyDescent="0.2"/>
    <row r="6859" ht="26.25" customHeight="1" x14ac:dyDescent="0.2"/>
    <row r="6860" ht="26.25" customHeight="1" x14ac:dyDescent="0.2"/>
    <row r="6861" ht="26.25" customHeight="1" x14ac:dyDescent="0.2"/>
    <row r="6862" ht="26.25" customHeight="1" x14ac:dyDescent="0.2"/>
    <row r="6863" ht="26.25" customHeight="1" x14ac:dyDescent="0.2"/>
    <row r="6864" ht="26.25" customHeight="1" x14ac:dyDescent="0.2"/>
    <row r="6865" ht="26.25" customHeight="1" x14ac:dyDescent="0.2"/>
    <row r="6866" ht="26.25" customHeight="1" x14ac:dyDescent="0.2"/>
    <row r="6867" ht="26.25" customHeight="1" x14ac:dyDescent="0.2"/>
    <row r="6868" ht="26.25" customHeight="1" x14ac:dyDescent="0.2"/>
    <row r="6869" ht="26.25" customHeight="1" x14ac:dyDescent="0.2"/>
    <row r="6870" ht="26.25" customHeight="1" x14ac:dyDescent="0.2"/>
    <row r="6871" ht="26.25" customHeight="1" x14ac:dyDescent="0.2"/>
    <row r="6872" ht="26.25" customHeight="1" x14ac:dyDescent="0.2"/>
    <row r="6873" ht="26.25" customHeight="1" x14ac:dyDescent="0.2"/>
    <row r="6874" ht="26.25" customHeight="1" x14ac:dyDescent="0.2"/>
    <row r="6875" ht="26.25" customHeight="1" x14ac:dyDescent="0.2"/>
    <row r="6876" ht="26.25" customHeight="1" x14ac:dyDescent="0.2"/>
    <row r="6877" ht="26.25" customHeight="1" x14ac:dyDescent="0.2"/>
    <row r="6878" ht="26.25" customHeight="1" x14ac:dyDescent="0.2"/>
    <row r="6879" ht="26.25" customHeight="1" x14ac:dyDescent="0.2"/>
    <row r="6880" ht="26.25" customHeight="1" x14ac:dyDescent="0.2"/>
    <row r="6881" ht="26.25" customHeight="1" x14ac:dyDescent="0.2"/>
    <row r="6882" ht="26.25" customHeight="1" x14ac:dyDescent="0.2"/>
    <row r="6883" ht="26.25" customHeight="1" x14ac:dyDescent="0.2"/>
    <row r="6884" ht="26.25" customHeight="1" x14ac:dyDescent="0.2"/>
    <row r="6885" ht="26.25" customHeight="1" x14ac:dyDescent="0.2"/>
    <row r="6886" ht="26.25" customHeight="1" x14ac:dyDescent="0.2"/>
    <row r="6887" ht="26.25" customHeight="1" x14ac:dyDescent="0.2"/>
    <row r="6888" ht="26.25" customHeight="1" x14ac:dyDescent="0.2"/>
    <row r="6889" ht="26.25" customHeight="1" x14ac:dyDescent="0.2"/>
    <row r="6890" ht="26.25" customHeight="1" x14ac:dyDescent="0.2"/>
    <row r="6891" ht="26.25" customHeight="1" x14ac:dyDescent="0.2"/>
    <row r="6892" ht="26.25" customHeight="1" x14ac:dyDescent="0.2"/>
    <row r="6893" ht="26.25" customHeight="1" x14ac:dyDescent="0.2"/>
    <row r="6894" ht="26.25" customHeight="1" x14ac:dyDescent="0.2"/>
    <row r="6895" ht="26.25" customHeight="1" x14ac:dyDescent="0.2"/>
    <row r="6896" ht="26.25" customHeight="1" x14ac:dyDescent="0.2"/>
    <row r="6897" ht="26.25" customHeight="1" x14ac:dyDescent="0.2"/>
    <row r="6898" ht="26.25" customHeight="1" x14ac:dyDescent="0.2"/>
    <row r="6899" ht="26.25" customHeight="1" x14ac:dyDescent="0.2"/>
    <row r="6900" ht="26.25" customHeight="1" x14ac:dyDescent="0.2"/>
    <row r="6901" ht="26.25" customHeight="1" x14ac:dyDescent="0.2"/>
    <row r="6902" ht="26.25" customHeight="1" x14ac:dyDescent="0.2"/>
    <row r="6903" ht="26.25" customHeight="1" x14ac:dyDescent="0.2"/>
    <row r="6904" ht="26.25" customHeight="1" x14ac:dyDescent="0.2"/>
    <row r="6905" ht="26.25" customHeight="1" x14ac:dyDescent="0.2"/>
    <row r="6906" ht="26.25" customHeight="1" x14ac:dyDescent="0.2"/>
    <row r="6907" ht="26.25" customHeight="1" x14ac:dyDescent="0.2"/>
    <row r="6908" ht="26.25" customHeight="1" x14ac:dyDescent="0.2"/>
    <row r="6909" ht="26.25" customHeight="1" x14ac:dyDescent="0.2"/>
    <row r="6910" ht="26.25" customHeight="1" x14ac:dyDescent="0.2"/>
    <row r="6911" ht="26.25" customHeight="1" x14ac:dyDescent="0.2"/>
    <row r="6912" ht="26.25" customHeight="1" x14ac:dyDescent="0.2"/>
    <row r="6913" ht="26.25" customHeight="1" x14ac:dyDescent="0.2"/>
    <row r="6914" ht="26.25" customHeight="1" x14ac:dyDescent="0.2"/>
    <row r="6915" ht="26.25" customHeight="1" x14ac:dyDescent="0.2"/>
    <row r="6916" ht="26.25" customHeight="1" x14ac:dyDescent="0.2"/>
    <row r="6917" ht="26.25" customHeight="1" x14ac:dyDescent="0.2"/>
    <row r="6918" ht="26.25" customHeight="1" x14ac:dyDescent="0.2"/>
    <row r="6919" ht="26.25" customHeight="1" x14ac:dyDescent="0.2"/>
    <row r="6920" ht="26.25" customHeight="1" x14ac:dyDescent="0.2"/>
    <row r="6921" ht="26.25" customHeight="1" x14ac:dyDescent="0.2"/>
    <row r="6922" ht="26.25" customHeight="1" x14ac:dyDescent="0.2"/>
    <row r="6923" ht="26.25" customHeight="1" x14ac:dyDescent="0.2"/>
    <row r="6924" ht="26.25" customHeight="1" x14ac:dyDescent="0.2"/>
    <row r="6925" ht="26.25" customHeight="1" x14ac:dyDescent="0.2"/>
    <row r="6926" ht="26.25" customHeight="1" x14ac:dyDescent="0.2"/>
    <row r="6927" ht="26.25" customHeight="1" x14ac:dyDescent="0.2"/>
    <row r="6928" ht="26.25" customHeight="1" x14ac:dyDescent="0.2"/>
    <row r="6929" ht="26.25" customHeight="1" x14ac:dyDescent="0.2"/>
    <row r="6930" ht="26.25" customHeight="1" x14ac:dyDescent="0.2"/>
    <row r="6931" ht="26.25" customHeight="1" x14ac:dyDescent="0.2"/>
    <row r="6932" ht="26.25" customHeight="1" x14ac:dyDescent="0.2"/>
    <row r="6933" ht="26.25" customHeight="1" x14ac:dyDescent="0.2"/>
    <row r="6934" ht="26.25" customHeight="1" x14ac:dyDescent="0.2"/>
    <row r="6935" ht="26.25" customHeight="1" x14ac:dyDescent="0.2"/>
    <row r="6936" ht="26.25" customHeight="1" x14ac:dyDescent="0.2"/>
    <row r="6937" ht="26.25" customHeight="1" x14ac:dyDescent="0.2"/>
    <row r="6938" ht="26.25" customHeight="1" x14ac:dyDescent="0.2"/>
    <row r="6939" ht="26.25" customHeight="1" x14ac:dyDescent="0.2"/>
    <row r="6940" ht="26.25" customHeight="1" x14ac:dyDescent="0.2"/>
    <row r="6941" ht="26.25" customHeight="1" x14ac:dyDescent="0.2"/>
    <row r="6942" ht="26.25" customHeight="1" x14ac:dyDescent="0.2"/>
    <row r="6943" ht="26.25" customHeight="1" x14ac:dyDescent="0.2"/>
    <row r="6944" ht="26.25" customHeight="1" x14ac:dyDescent="0.2"/>
    <row r="6945" ht="26.25" customHeight="1" x14ac:dyDescent="0.2"/>
    <row r="6946" ht="26.25" customHeight="1" x14ac:dyDescent="0.2"/>
    <row r="6947" ht="26.25" customHeight="1" x14ac:dyDescent="0.2"/>
    <row r="6948" ht="26.25" customHeight="1" x14ac:dyDescent="0.2"/>
    <row r="6949" ht="26.25" customHeight="1" x14ac:dyDescent="0.2"/>
    <row r="6950" ht="26.25" customHeight="1" x14ac:dyDescent="0.2"/>
    <row r="6951" ht="26.25" customHeight="1" x14ac:dyDescent="0.2"/>
    <row r="6952" ht="26.25" customHeight="1" x14ac:dyDescent="0.2"/>
    <row r="6953" ht="26.25" customHeight="1" x14ac:dyDescent="0.2"/>
    <row r="6954" ht="26.25" customHeight="1" x14ac:dyDescent="0.2"/>
    <row r="6955" ht="26.25" customHeight="1" x14ac:dyDescent="0.2"/>
    <row r="6956" ht="26.25" customHeight="1" x14ac:dyDescent="0.2"/>
    <row r="6957" ht="26.25" customHeight="1" x14ac:dyDescent="0.2"/>
    <row r="6958" ht="26.25" customHeight="1" x14ac:dyDescent="0.2"/>
    <row r="6959" ht="26.25" customHeight="1" x14ac:dyDescent="0.2"/>
    <row r="6960" ht="26.25" customHeight="1" x14ac:dyDescent="0.2"/>
    <row r="6961" ht="26.25" customHeight="1" x14ac:dyDescent="0.2"/>
    <row r="6962" ht="26.25" customHeight="1" x14ac:dyDescent="0.2"/>
    <row r="6963" ht="26.25" customHeight="1" x14ac:dyDescent="0.2"/>
    <row r="6964" ht="26.25" customHeight="1" x14ac:dyDescent="0.2"/>
    <row r="6965" ht="26.25" customHeight="1" x14ac:dyDescent="0.2"/>
    <row r="6966" ht="26.25" customHeight="1" x14ac:dyDescent="0.2"/>
    <row r="6967" ht="26.25" customHeight="1" x14ac:dyDescent="0.2"/>
    <row r="6968" ht="26.25" customHeight="1" x14ac:dyDescent="0.2"/>
    <row r="6969" ht="26.25" customHeight="1" x14ac:dyDescent="0.2"/>
    <row r="6970" ht="26.25" customHeight="1" x14ac:dyDescent="0.2"/>
    <row r="6971" ht="26.25" customHeight="1" x14ac:dyDescent="0.2"/>
    <row r="6972" ht="26.25" customHeight="1" x14ac:dyDescent="0.2"/>
    <row r="6973" ht="26.25" customHeight="1" x14ac:dyDescent="0.2"/>
    <row r="6974" ht="26.25" customHeight="1" x14ac:dyDescent="0.2"/>
    <row r="6975" ht="26.25" customHeight="1" x14ac:dyDescent="0.2"/>
    <row r="6976" ht="26.25" customHeight="1" x14ac:dyDescent="0.2"/>
    <row r="6977" ht="26.25" customHeight="1" x14ac:dyDescent="0.2"/>
    <row r="6978" ht="26.25" customHeight="1" x14ac:dyDescent="0.2"/>
    <row r="6979" ht="26.25" customHeight="1" x14ac:dyDescent="0.2"/>
    <row r="6980" ht="26.25" customHeight="1" x14ac:dyDescent="0.2"/>
    <row r="6981" ht="26.25" customHeight="1" x14ac:dyDescent="0.2"/>
    <row r="6982" ht="26.25" customHeight="1" x14ac:dyDescent="0.2"/>
    <row r="6983" ht="26.25" customHeight="1" x14ac:dyDescent="0.2"/>
    <row r="6984" ht="26.25" customHeight="1" x14ac:dyDescent="0.2"/>
    <row r="6985" ht="26.25" customHeight="1" x14ac:dyDescent="0.2"/>
    <row r="6986" ht="26.25" customHeight="1" x14ac:dyDescent="0.2"/>
    <row r="6987" ht="26.25" customHeight="1" x14ac:dyDescent="0.2"/>
    <row r="6988" ht="26.25" customHeight="1" x14ac:dyDescent="0.2"/>
    <row r="6989" ht="26.25" customHeight="1" x14ac:dyDescent="0.2"/>
    <row r="6990" ht="26.25" customHeight="1" x14ac:dyDescent="0.2"/>
    <row r="6991" ht="26.25" customHeight="1" x14ac:dyDescent="0.2"/>
    <row r="6992" ht="26.25" customHeight="1" x14ac:dyDescent="0.2"/>
    <row r="6993" ht="26.25" customHeight="1" x14ac:dyDescent="0.2"/>
    <row r="6994" ht="26.25" customHeight="1" x14ac:dyDescent="0.2"/>
    <row r="6995" ht="26.25" customHeight="1" x14ac:dyDescent="0.2"/>
    <row r="6996" ht="26.25" customHeight="1" x14ac:dyDescent="0.2"/>
    <row r="6997" ht="26.25" customHeight="1" x14ac:dyDescent="0.2"/>
    <row r="6998" ht="26.25" customHeight="1" x14ac:dyDescent="0.2"/>
    <row r="6999" ht="26.25" customHeight="1" x14ac:dyDescent="0.2"/>
    <row r="7000" ht="26.25" customHeight="1" x14ac:dyDescent="0.2"/>
    <row r="7001" ht="26.25" customHeight="1" x14ac:dyDescent="0.2"/>
    <row r="7002" ht="26.25" customHeight="1" x14ac:dyDescent="0.2"/>
    <row r="7003" ht="26.25" customHeight="1" x14ac:dyDescent="0.2"/>
    <row r="7004" ht="26.25" customHeight="1" x14ac:dyDescent="0.2"/>
    <row r="7005" ht="26.25" customHeight="1" x14ac:dyDescent="0.2"/>
    <row r="7006" ht="26.25" customHeight="1" x14ac:dyDescent="0.2"/>
    <row r="7007" ht="26.25" customHeight="1" x14ac:dyDescent="0.2"/>
    <row r="7008" ht="26.25" customHeight="1" x14ac:dyDescent="0.2"/>
    <row r="7009" ht="26.25" customHeight="1" x14ac:dyDescent="0.2"/>
    <row r="7010" ht="26.25" customHeight="1" x14ac:dyDescent="0.2"/>
    <row r="7011" ht="26.25" customHeight="1" x14ac:dyDescent="0.2"/>
    <row r="7012" ht="26.25" customHeight="1" x14ac:dyDescent="0.2"/>
    <row r="7013" ht="26.25" customHeight="1" x14ac:dyDescent="0.2"/>
    <row r="7014" ht="26.25" customHeight="1" x14ac:dyDescent="0.2"/>
    <row r="7015" ht="26.25" customHeight="1" x14ac:dyDescent="0.2"/>
    <row r="7016" ht="26.25" customHeight="1" x14ac:dyDescent="0.2"/>
    <row r="7017" ht="26.25" customHeight="1" x14ac:dyDescent="0.2"/>
    <row r="7018" ht="26.25" customHeight="1" x14ac:dyDescent="0.2"/>
    <row r="7019" ht="26.25" customHeight="1" x14ac:dyDescent="0.2"/>
    <row r="7020" ht="26.25" customHeight="1" x14ac:dyDescent="0.2"/>
    <row r="7021" ht="26.25" customHeight="1" x14ac:dyDescent="0.2"/>
    <row r="7022" ht="26.25" customHeight="1" x14ac:dyDescent="0.2"/>
    <row r="7023" ht="26.25" customHeight="1" x14ac:dyDescent="0.2"/>
    <row r="7024" ht="26.25" customHeight="1" x14ac:dyDescent="0.2"/>
    <row r="7025" ht="26.25" customHeight="1" x14ac:dyDescent="0.2"/>
    <row r="7026" ht="26.25" customHeight="1" x14ac:dyDescent="0.2"/>
    <row r="7027" ht="26.25" customHeight="1" x14ac:dyDescent="0.2"/>
    <row r="7028" ht="26.25" customHeight="1" x14ac:dyDescent="0.2"/>
    <row r="7029" ht="26.25" customHeight="1" x14ac:dyDescent="0.2"/>
    <row r="7030" ht="26.25" customHeight="1" x14ac:dyDescent="0.2"/>
    <row r="7031" ht="26.25" customHeight="1" x14ac:dyDescent="0.2"/>
    <row r="7032" ht="26.25" customHeight="1" x14ac:dyDescent="0.2"/>
    <row r="7033" ht="26.25" customHeight="1" x14ac:dyDescent="0.2"/>
    <row r="7034" ht="26.25" customHeight="1" x14ac:dyDescent="0.2"/>
    <row r="7035" ht="26.25" customHeight="1" x14ac:dyDescent="0.2"/>
    <row r="7036" ht="26.25" customHeight="1" x14ac:dyDescent="0.2"/>
    <row r="7037" ht="26.25" customHeight="1" x14ac:dyDescent="0.2"/>
    <row r="7038" ht="26.25" customHeight="1" x14ac:dyDescent="0.2"/>
    <row r="7039" ht="26.25" customHeight="1" x14ac:dyDescent="0.2"/>
    <row r="7040" ht="26.25" customHeight="1" x14ac:dyDescent="0.2"/>
    <row r="7041" ht="26.25" customHeight="1" x14ac:dyDescent="0.2"/>
    <row r="7042" ht="26.25" customHeight="1" x14ac:dyDescent="0.2"/>
    <row r="7043" ht="26.25" customHeight="1" x14ac:dyDescent="0.2"/>
    <row r="7044" ht="26.25" customHeight="1" x14ac:dyDescent="0.2"/>
    <row r="7045" ht="26.25" customHeight="1" x14ac:dyDescent="0.2"/>
    <row r="7046" ht="26.25" customHeight="1" x14ac:dyDescent="0.2"/>
    <row r="7047" ht="26.25" customHeight="1" x14ac:dyDescent="0.2"/>
    <row r="7048" ht="26.25" customHeight="1" x14ac:dyDescent="0.2"/>
    <row r="7049" ht="26.25" customHeight="1" x14ac:dyDescent="0.2"/>
    <row r="7050" ht="26.25" customHeight="1" x14ac:dyDescent="0.2"/>
    <row r="7051" ht="26.25" customHeight="1" x14ac:dyDescent="0.2"/>
    <row r="7052" ht="26.25" customHeight="1" x14ac:dyDescent="0.2"/>
    <row r="7053" ht="26.25" customHeight="1" x14ac:dyDescent="0.2"/>
    <row r="7054" ht="26.25" customHeight="1" x14ac:dyDescent="0.2"/>
    <row r="7055" ht="26.25" customHeight="1" x14ac:dyDescent="0.2"/>
    <row r="7056" ht="26.25" customHeight="1" x14ac:dyDescent="0.2"/>
    <row r="7057" ht="26.25" customHeight="1" x14ac:dyDescent="0.2"/>
    <row r="7058" ht="26.25" customHeight="1" x14ac:dyDescent="0.2"/>
    <row r="7059" ht="26.25" customHeight="1" x14ac:dyDescent="0.2"/>
    <row r="7060" ht="26.25" customHeight="1" x14ac:dyDescent="0.2"/>
    <row r="7061" ht="26.25" customHeight="1" x14ac:dyDescent="0.2"/>
    <row r="7062" ht="26.25" customHeight="1" x14ac:dyDescent="0.2"/>
    <row r="7063" ht="26.25" customHeight="1" x14ac:dyDescent="0.2"/>
    <row r="7064" ht="26.25" customHeight="1" x14ac:dyDescent="0.2"/>
    <row r="7065" ht="26.25" customHeight="1" x14ac:dyDescent="0.2"/>
    <row r="7066" ht="26.25" customHeight="1" x14ac:dyDescent="0.2"/>
    <row r="7067" ht="26.25" customHeight="1" x14ac:dyDescent="0.2"/>
    <row r="7068" ht="26.25" customHeight="1" x14ac:dyDescent="0.2"/>
    <row r="7069" ht="26.25" customHeight="1" x14ac:dyDescent="0.2"/>
    <row r="7070" ht="26.25" customHeight="1" x14ac:dyDescent="0.2"/>
    <row r="7071" ht="26.25" customHeight="1" x14ac:dyDescent="0.2"/>
    <row r="7072" ht="26.25" customHeight="1" x14ac:dyDescent="0.2"/>
    <row r="7073" ht="26.25" customHeight="1" x14ac:dyDescent="0.2"/>
    <row r="7074" ht="26.25" customHeight="1" x14ac:dyDescent="0.2"/>
    <row r="7075" ht="26.25" customHeight="1" x14ac:dyDescent="0.2"/>
    <row r="7076" ht="26.25" customHeight="1" x14ac:dyDescent="0.2"/>
    <row r="7077" ht="26.25" customHeight="1" x14ac:dyDescent="0.2"/>
    <row r="7078" ht="26.25" customHeight="1" x14ac:dyDescent="0.2"/>
    <row r="7079" ht="26.25" customHeight="1" x14ac:dyDescent="0.2"/>
    <row r="7080" ht="26.25" customHeight="1" x14ac:dyDescent="0.2"/>
    <row r="7081" ht="26.25" customHeight="1" x14ac:dyDescent="0.2"/>
    <row r="7082" ht="26.25" customHeight="1" x14ac:dyDescent="0.2"/>
    <row r="7083" ht="26.25" customHeight="1" x14ac:dyDescent="0.2"/>
    <row r="7084" ht="26.25" customHeight="1" x14ac:dyDescent="0.2"/>
    <row r="7085" ht="26.25" customHeight="1" x14ac:dyDescent="0.2"/>
    <row r="7086" ht="26.25" customHeight="1" x14ac:dyDescent="0.2"/>
    <row r="7087" ht="26.25" customHeight="1" x14ac:dyDescent="0.2"/>
    <row r="7088" ht="26.25" customHeight="1" x14ac:dyDescent="0.2"/>
    <row r="7089" ht="26.25" customHeight="1" x14ac:dyDescent="0.2"/>
    <row r="7090" ht="26.25" customHeight="1" x14ac:dyDescent="0.2"/>
    <row r="7091" ht="26.25" customHeight="1" x14ac:dyDescent="0.2"/>
    <row r="7092" ht="26.25" customHeight="1" x14ac:dyDescent="0.2"/>
    <row r="7093" ht="26.25" customHeight="1" x14ac:dyDescent="0.2"/>
    <row r="7094" ht="26.25" customHeight="1" x14ac:dyDescent="0.2"/>
    <row r="7095" ht="26.25" customHeight="1" x14ac:dyDescent="0.2"/>
    <row r="7096" ht="26.25" customHeight="1" x14ac:dyDescent="0.2"/>
    <row r="7097" ht="26.25" customHeight="1" x14ac:dyDescent="0.2"/>
    <row r="7098" ht="26.25" customHeight="1" x14ac:dyDescent="0.2"/>
    <row r="7099" ht="26.25" customHeight="1" x14ac:dyDescent="0.2"/>
    <row r="7100" ht="26.25" customHeight="1" x14ac:dyDescent="0.2"/>
    <row r="7101" ht="26.25" customHeight="1" x14ac:dyDescent="0.2"/>
    <row r="7102" ht="26.25" customHeight="1" x14ac:dyDescent="0.2"/>
    <row r="7103" ht="26.25" customHeight="1" x14ac:dyDescent="0.2"/>
    <row r="7104" ht="26.25" customHeight="1" x14ac:dyDescent="0.2"/>
    <row r="7105" ht="26.25" customHeight="1" x14ac:dyDescent="0.2"/>
    <row r="7106" ht="26.25" customHeight="1" x14ac:dyDescent="0.2"/>
    <row r="7107" ht="26.25" customHeight="1" x14ac:dyDescent="0.2"/>
    <row r="7108" ht="26.25" customHeight="1" x14ac:dyDescent="0.2"/>
    <row r="7109" ht="26.25" customHeight="1" x14ac:dyDescent="0.2"/>
    <row r="7110" ht="26.25" customHeight="1" x14ac:dyDescent="0.2"/>
    <row r="7111" ht="26.25" customHeight="1" x14ac:dyDescent="0.2"/>
    <row r="7112" ht="26.25" customHeight="1" x14ac:dyDescent="0.2"/>
    <row r="7113" ht="26.25" customHeight="1" x14ac:dyDescent="0.2"/>
    <row r="7114" ht="26.25" customHeight="1" x14ac:dyDescent="0.2"/>
    <row r="7115" ht="26.25" customHeight="1" x14ac:dyDescent="0.2"/>
    <row r="7116" ht="26.25" customHeight="1" x14ac:dyDescent="0.2"/>
    <row r="7117" ht="26.25" customHeight="1" x14ac:dyDescent="0.2"/>
    <row r="7118" ht="26.25" customHeight="1" x14ac:dyDescent="0.2"/>
    <row r="7119" ht="26.25" customHeight="1" x14ac:dyDescent="0.2"/>
    <row r="7120" ht="26.25" customHeight="1" x14ac:dyDescent="0.2"/>
    <row r="7121" ht="26.25" customHeight="1" x14ac:dyDescent="0.2"/>
    <row r="7122" ht="26.25" customHeight="1" x14ac:dyDescent="0.2"/>
    <row r="7123" ht="26.25" customHeight="1" x14ac:dyDescent="0.2"/>
    <row r="7124" ht="26.25" customHeight="1" x14ac:dyDescent="0.2"/>
    <row r="7125" ht="26.25" customHeight="1" x14ac:dyDescent="0.2"/>
    <row r="7126" ht="26.25" customHeight="1" x14ac:dyDescent="0.2"/>
    <row r="7127" ht="26.25" customHeight="1" x14ac:dyDescent="0.2"/>
    <row r="7128" ht="26.25" customHeight="1" x14ac:dyDescent="0.2"/>
    <row r="7129" ht="26.25" customHeight="1" x14ac:dyDescent="0.2"/>
    <row r="7130" ht="26.25" customHeight="1" x14ac:dyDescent="0.2"/>
    <row r="7131" ht="26.25" customHeight="1" x14ac:dyDescent="0.2"/>
    <row r="7132" ht="26.25" customHeight="1" x14ac:dyDescent="0.2"/>
    <row r="7133" ht="26.25" customHeight="1" x14ac:dyDescent="0.2"/>
    <row r="7134" ht="26.25" customHeight="1" x14ac:dyDescent="0.2"/>
    <row r="7135" ht="26.25" customHeight="1" x14ac:dyDescent="0.2"/>
    <row r="7136" ht="26.25" customHeight="1" x14ac:dyDescent="0.2"/>
    <row r="7137" ht="26.25" customHeight="1" x14ac:dyDescent="0.2"/>
    <row r="7138" ht="26.25" customHeight="1" x14ac:dyDescent="0.2"/>
    <row r="7139" ht="26.25" customHeight="1" x14ac:dyDescent="0.2"/>
    <row r="7140" ht="26.25" customHeight="1" x14ac:dyDescent="0.2"/>
    <row r="7141" ht="26.25" customHeight="1" x14ac:dyDescent="0.2"/>
    <row r="7142" ht="26.25" customHeight="1" x14ac:dyDescent="0.2"/>
    <row r="7143" ht="26.25" customHeight="1" x14ac:dyDescent="0.2"/>
    <row r="7144" ht="26.25" customHeight="1" x14ac:dyDescent="0.2"/>
    <row r="7145" ht="26.25" customHeight="1" x14ac:dyDescent="0.2"/>
    <row r="7146" ht="26.25" customHeight="1" x14ac:dyDescent="0.2"/>
    <row r="7147" ht="26.25" customHeight="1" x14ac:dyDescent="0.2"/>
    <row r="7148" ht="26.25" customHeight="1" x14ac:dyDescent="0.2"/>
    <row r="7149" ht="26.25" customHeight="1" x14ac:dyDescent="0.2"/>
    <row r="7150" ht="26.25" customHeight="1" x14ac:dyDescent="0.2"/>
    <row r="7151" ht="26.25" customHeight="1" x14ac:dyDescent="0.2"/>
    <row r="7152" ht="26.25" customHeight="1" x14ac:dyDescent="0.2"/>
    <row r="7153" ht="26.25" customHeight="1" x14ac:dyDescent="0.2"/>
    <row r="7154" ht="26.25" customHeight="1" x14ac:dyDescent="0.2"/>
    <row r="7155" ht="26.25" customHeight="1" x14ac:dyDescent="0.2"/>
    <row r="7156" ht="26.25" customHeight="1" x14ac:dyDescent="0.2"/>
    <row r="7157" ht="26.25" customHeight="1" x14ac:dyDescent="0.2"/>
    <row r="7158" ht="26.25" customHeight="1" x14ac:dyDescent="0.2"/>
    <row r="7159" ht="26.25" customHeight="1" x14ac:dyDescent="0.2"/>
    <row r="7160" ht="26.25" customHeight="1" x14ac:dyDescent="0.2"/>
    <row r="7161" ht="26.25" customHeight="1" x14ac:dyDescent="0.2"/>
    <row r="7162" ht="26.25" customHeight="1" x14ac:dyDescent="0.2"/>
    <row r="7163" ht="26.25" customHeight="1" x14ac:dyDescent="0.2"/>
    <row r="7164" ht="26.25" customHeight="1" x14ac:dyDescent="0.2"/>
    <row r="7165" ht="26.25" customHeight="1" x14ac:dyDescent="0.2"/>
    <row r="7166" ht="26.25" customHeight="1" x14ac:dyDescent="0.2"/>
    <row r="7167" ht="26.25" customHeight="1" x14ac:dyDescent="0.2"/>
    <row r="7168" ht="26.25" customHeight="1" x14ac:dyDescent="0.2"/>
    <row r="7169" ht="26.25" customHeight="1" x14ac:dyDescent="0.2"/>
    <row r="7170" ht="26.25" customHeight="1" x14ac:dyDescent="0.2"/>
    <row r="7171" ht="26.25" customHeight="1" x14ac:dyDescent="0.2"/>
    <row r="7172" ht="26.25" customHeight="1" x14ac:dyDescent="0.2"/>
    <row r="7173" ht="26.25" customHeight="1" x14ac:dyDescent="0.2"/>
    <row r="7174" ht="26.25" customHeight="1" x14ac:dyDescent="0.2"/>
    <row r="7175" ht="26.25" customHeight="1" x14ac:dyDescent="0.2"/>
    <row r="7176" ht="26.25" customHeight="1" x14ac:dyDescent="0.2"/>
    <row r="7177" ht="26.25" customHeight="1" x14ac:dyDescent="0.2"/>
    <row r="7178" ht="26.25" customHeight="1" x14ac:dyDescent="0.2"/>
    <row r="7179" ht="26.25" customHeight="1" x14ac:dyDescent="0.2"/>
    <row r="7180" ht="26.25" customHeight="1" x14ac:dyDescent="0.2"/>
    <row r="7181" ht="26.25" customHeight="1" x14ac:dyDescent="0.2"/>
    <row r="7182" ht="26.25" customHeight="1" x14ac:dyDescent="0.2"/>
    <row r="7183" ht="26.25" customHeight="1" x14ac:dyDescent="0.2"/>
    <row r="7184" ht="26.25" customHeight="1" x14ac:dyDescent="0.2"/>
    <row r="7185" ht="26.25" customHeight="1" x14ac:dyDescent="0.2"/>
    <row r="7186" ht="26.25" customHeight="1" x14ac:dyDescent="0.2"/>
    <row r="7187" ht="26.25" customHeight="1" x14ac:dyDescent="0.2"/>
    <row r="7188" ht="26.25" customHeight="1" x14ac:dyDescent="0.2"/>
    <row r="7189" ht="26.25" customHeight="1" x14ac:dyDescent="0.2"/>
    <row r="7190" ht="26.25" customHeight="1" x14ac:dyDescent="0.2"/>
    <row r="7191" ht="26.25" customHeight="1" x14ac:dyDescent="0.2"/>
    <row r="7192" ht="26.25" customHeight="1" x14ac:dyDescent="0.2"/>
    <row r="7193" ht="26.25" customHeight="1" x14ac:dyDescent="0.2"/>
    <row r="7194" ht="26.25" customHeight="1" x14ac:dyDescent="0.2"/>
    <row r="7195" ht="26.25" customHeight="1" x14ac:dyDescent="0.2"/>
    <row r="7196" ht="26.25" customHeight="1" x14ac:dyDescent="0.2"/>
    <row r="7197" ht="26.25" customHeight="1" x14ac:dyDescent="0.2"/>
    <row r="7198" ht="26.25" customHeight="1" x14ac:dyDescent="0.2"/>
    <row r="7199" ht="26.25" customHeight="1" x14ac:dyDescent="0.2"/>
    <row r="7200" ht="26.25" customHeight="1" x14ac:dyDescent="0.2"/>
    <row r="7201" ht="26.25" customHeight="1" x14ac:dyDescent="0.2"/>
    <row r="7202" ht="26.25" customHeight="1" x14ac:dyDescent="0.2"/>
    <row r="7203" ht="26.25" customHeight="1" x14ac:dyDescent="0.2"/>
    <row r="7204" ht="26.25" customHeight="1" x14ac:dyDescent="0.2"/>
    <row r="7205" ht="26.25" customHeight="1" x14ac:dyDescent="0.2"/>
    <row r="7206" ht="26.25" customHeight="1" x14ac:dyDescent="0.2"/>
    <row r="7207" ht="26.25" customHeight="1" x14ac:dyDescent="0.2"/>
    <row r="7208" ht="26.25" customHeight="1" x14ac:dyDescent="0.2"/>
    <row r="7209" ht="26.25" customHeight="1" x14ac:dyDescent="0.2"/>
    <row r="7210" ht="26.25" customHeight="1" x14ac:dyDescent="0.2"/>
    <row r="7211" ht="26.25" customHeight="1" x14ac:dyDescent="0.2"/>
    <row r="7212" ht="26.25" customHeight="1" x14ac:dyDescent="0.2"/>
    <row r="7213" ht="26.25" customHeight="1" x14ac:dyDescent="0.2"/>
    <row r="7214" ht="26.25" customHeight="1" x14ac:dyDescent="0.2"/>
    <row r="7215" ht="26.25" customHeight="1" x14ac:dyDescent="0.2"/>
    <row r="7216" ht="26.25" customHeight="1" x14ac:dyDescent="0.2"/>
    <row r="7217" ht="26.25" customHeight="1" x14ac:dyDescent="0.2"/>
    <row r="7218" ht="26.25" customHeight="1" x14ac:dyDescent="0.2"/>
    <row r="7219" ht="26.25" customHeight="1" x14ac:dyDescent="0.2"/>
    <row r="7220" ht="26.25" customHeight="1" x14ac:dyDescent="0.2"/>
    <row r="7221" ht="26.25" customHeight="1" x14ac:dyDescent="0.2"/>
    <row r="7222" ht="26.25" customHeight="1" x14ac:dyDescent="0.2"/>
    <row r="7223" ht="26.25" customHeight="1" x14ac:dyDescent="0.2"/>
    <row r="7224" ht="26.25" customHeight="1" x14ac:dyDescent="0.2"/>
    <row r="7225" ht="26.25" customHeight="1" x14ac:dyDescent="0.2"/>
    <row r="7226" ht="26.25" customHeight="1" x14ac:dyDescent="0.2"/>
    <row r="7227" ht="26.25" customHeight="1" x14ac:dyDescent="0.2"/>
    <row r="7228" ht="26.25" customHeight="1" x14ac:dyDescent="0.2"/>
    <row r="7229" ht="26.25" customHeight="1" x14ac:dyDescent="0.2"/>
    <row r="7230" ht="26.25" customHeight="1" x14ac:dyDescent="0.2"/>
    <row r="7231" ht="26.25" customHeight="1" x14ac:dyDescent="0.2"/>
    <row r="7232" ht="26.25" customHeight="1" x14ac:dyDescent="0.2"/>
    <row r="7233" ht="26.25" customHeight="1" x14ac:dyDescent="0.2"/>
    <row r="7234" ht="26.25" customHeight="1" x14ac:dyDescent="0.2"/>
    <row r="7235" ht="26.25" customHeight="1" x14ac:dyDescent="0.2"/>
    <row r="7236" ht="26.25" customHeight="1" x14ac:dyDescent="0.2"/>
    <row r="7237" ht="26.25" customHeight="1" x14ac:dyDescent="0.2"/>
    <row r="7238" ht="26.25" customHeight="1" x14ac:dyDescent="0.2"/>
    <row r="7239" ht="26.25" customHeight="1" x14ac:dyDescent="0.2"/>
    <row r="7240" ht="26.25" customHeight="1" x14ac:dyDescent="0.2"/>
    <row r="7241" ht="26.25" customHeight="1" x14ac:dyDescent="0.2"/>
    <row r="7242" ht="26.25" customHeight="1" x14ac:dyDescent="0.2"/>
    <row r="7243" ht="26.25" customHeight="1" x14ac:dyDescent="0.2"/>
    <row r="7244" ht="26.25" customHeight="1" x14ac:dyDescent="0.2"/>
    <row r="7245" ht="26.25" customHeight="1" x14ac:dyDescent="0.2"/>
    <row r="7246" ht="26.25" customHeight="1" x14ac:dyDescent="0.2"/>
    <row r="7247" ht="26.25" customHeight="1" x14ac:dyDescent="0.2"/>
    <row r="7248" ht="26.25" customHeight="1" x14ac:dyDescent="0.2"/>
    <row r="7249" ht="26.25" customHeight="1" x14ac:dyDescent="0.2"/>
    <row r="7250" ht="26.25" customHeight="1" x14ac:dyDescent="0.2"/>
    <row r="7251" ht="26.25" customHeight="1" x14ac:dyDescent="0.2"/>
    <row r="7252" ht="26.25" customHeight="1" x14ac:dyDescent="0.2"/>
    <row r="7253" ht="26.25" customHeight="1" x14ac:dyDescent="0.2"/>
    <row r="7254" ht="26.25" customHeight="1" x14ac:dyDescent="0.2"/>
    <row r="7255" ht="26.25" customHeight="1" x14ac:dyDescent="0.2"/>
    <row r="7256" ht="26.25" customHeight="1" x14ac:dyDescent="0.2"/>
    <row r="7257" ht="26.25" customHeight="1" x14ac:dyDescent="0.2"/>
    <row r="7258" ht="26.25" customHeight="1" x14ac:dyDescent="0.2"/>
    <row r="7259" ht="26.25" customHeight="1" x14ac:dyDescent="0.2"/>
    <row r="7260" ht="26.25" customHeight="1" x14ac:dyDescent="0.2"/>
    <row r="7261" ht="26.25" customHeight="1" x14ac:dyDescent="0.2"/>
    <row r="7262" ht="26.25" customHeight="1" x14ac:dyDescent="0.2"/>
    <row r="7263" ht="26.25" customHeight="1" x14ac:dyDescent="0.2"/>
    <row r="7264" ht="26.25" customHeight="1" x14ac:dyDescent="0.2"/>
    <row r="7265" ht="26.25" customHeight="1" x14ac:dyDescent="0.2"/>
    <row r="7266" ht="26.25" customHeight="1" x14ac:dyDescent="0.2"/>
    <row r="7267" ht="26.25" customHeight="1" x14ac:dyDescent="0.2"/>
    <row r="7268" ht="26.25" customHeight="1" x14ac:dyDescent="0.2"/>
    <row r="7269" ht="26.25" customHeight="1" x14ac:dyDescent="0.2"/>
    <row r="7270" ht="26.25" customHeight="1" x14ac:dyDescent="0.2"/>
    <row r="7271" ht="26.25" customHeight="1" x14ac:dyDescent="0.2"/>
    <row r="7272" ht="26.25" customHeight="1" x14ac:dyDescent="0.2"/>
    <row r="7273" ht="26.25" customHeight="1" x14ac:dyDescent="0.2"/>
    <row r="7274" ht="26.25" customHeight="1" x14ac:dyDescent="0.2"/>
    <row r="7275" ht="26.25" customHeight="1" x14ac:dyDescent="0.2"/>
    <row r="7276" ht="26.25" customHeight="1" x14ac:dyDescent="0.2"/>
    <row r="7277" ht="26.25" customHeight="1" x14ac:dyDescent="0.2"/>
    <row r="7278" ht="26.25" customHeight="1" x14ac:dyDescent="0.2"/>
    <row r="7279" ht="26.25" customHeight="1" x14ac:dyDescent="0.2"/>
    <row r="7280" ht="26.25" customHeight="1" x14ac:dyDescent="0.2"/>
    <row r="7281" ht="26.25" customHeight="1" x14ac:dyDescent="0.2"/>
    <row r="7282" ht="26.25" customHeight="1" x14ac:dyDescent="0.2"/>
    <row r="7283" ht="26.25" customHeight="1" x14ac:dyDescent="0.2"/>
    <row r="7284" ht="26.25" customHeight="1" x14ac:dyDescent="0.2"/>
    <row r="7285" ht="26.25" customHeight="1" x14ac:dyDescent="0.2"/>
    <row r="7286" ht="26.25" customHeight="1" x14ac:dyDescent="0.2"/>
    <row r="7287" ht="26.25" customHeight="1" x14ac:dyDescent="0.2"/>
    <row r="7288" ht="26.25" customHeight="1" x14ac:dyDescent="0.2"/>
    <row r="7289" ht="26.25" customHeight="1" x14ac:dyDescent="0.2"/>
    <row r="7290" ht="26.25" customHeight="1" x14ac:dyDescent="0.2"/>
    <row r="7291" ht="26.25" customHeight="1" x14ac:dyDescent="0.2"/>
    <row r="7292" ht="26.25" customHeight="1" x14ac:dyDescent="0.2"/>
    <row r="7293" ht="26.25" customHeight="1" x14ac:dyDescent="0.2"/>
    <row r="7294" ht="26.25" customHeight="1" x14ac:dyDescent="0.2"/>
    <row r="7295" ht="26.25" customHeight="1" x14ac:dyDescent="0.2"/>
    <row r="7296" ht="26.25" customHeight="1" x14ac:dyDescent="0.2"/>
    <row r="7297" ht="26.25" customHeight="1" x14ac:dyDescent="0.2"/>
    <row r="7298" ht="26.25" customHeight="1" x14ac:dyDescent="0.2"/>
    <row r="7299" ht="26.25" customHeight="1" x14ac:dyDescent="0.2"/>
    <row r="7300" ht="26.25" customHeight="1" x14ac:dyDescent="0.2"/>
    <row r="7301" ht="26.25" customHeight="1" x14ac:dyDescent="0.2"/>
    <row r="7302" ht="26.25" customHeight="1" x14ac:dyDescent="0.2"/>
    <row r="7303" ht="26.25" customHeight="1" x14ac:dyDescent="0.2"/>
    <row r="7304" ht="26.25" customHeight="1" x14ac:dyDescent="0.2"/>
    <row r="7305" ht="26.25" customHeight="1" x14ac:dyDescent="0.2"/>
    <row r="7306" ht="26.25" customHeight="1" x14ac:dyDescent="0.2"/>
    <row r="7307" ht="26.25" customHeight="1" x14ac:dyDescent="0.2"/>
    <row r="7308" ht="26.25" customHeight="1" x14ac:dyDescent="0.2"/>
    <row r="7309" ht="26.25" customHeight="1" x14ac:dyDescent="0.2"/>
    <row r="7310" ht="26.25" customHeight="1" x14ac:dyDescent="0.2"/>
    <row r="7311" ht="26.25" customHeight="1" x14ac:dyDescent="0.2"/>
    <row r="7312" ht="26.25" customHeight="1" x14ac:dyDescent="0.2"/>
    <row r="7313" ht="26.25" customHeight="1" x14ac:dyDescent="0.2"/>
    <row r="7314" ht="26.25" customHeight="1" x14ac:dyDescent="0.2"/>
    <row r="7315" ht="26.25" customHeight="1" x14ac:dyDescent="0.2"/>
    <row r="7316" ht="26.25" customHeight="1" x14ac:dyDescent="0.2"/>
    <row r="7317" ht="26.25" customHeight="1" x14ac:dyDescent="0.2"/>
    <row r="7318" ht="26.25" customHeight="1" x14ac:dyDescent="0.2"/>
    <row r="7319" ht="26.25" customHeight="1" x14ac:dyDescent="0.2"/>
    <row r="7320" ht="26.25" customHeight="1" x14ac:dyDescent="0.2"/>
    <row r="7321" ht="26.25" customHeight="1" x14ac:dyDescent="0.2"/>
    <row r="7322" ht="26.25" customHeight="1" x14ac:dyDescent="0.2"/>
    <row r="7323" ht="26.25" customHeight="1" x14ac:dyDescent="0.2"/>
    <row r="7324" ht="26.25" customHeight="1" x14ac:dyDescent="0.2"/>
    <row r="7325" ht="26.25" customHeight="1" x14ac:dyDescent="0.2"/>
    <row r="7326" ht="26.25" customHeight="1" x14ac:dyDescent="0.2"/>
    <row r="7327" ht="26.25" customHeight="1" x14ac:dyDescent="0.2"/>
    <row r="7328" ht="26.25" customHeight="1" x14ac:dyDescent="0.2"/>
    <row r="7329" ht="26.25" customHeight="1" x14ac:dyDescent="0.2"/>
    <row r="7330" ht="26.25" customHeight="1" x14ac:dyDescent="0.2"/>
    <row r="7331" ht="26.25" customHeight="1" x14ac:dyDescent="0.2"/>
    <row r="7332" ht="26.25" customHeight="1" x14ac:dyDescent="0.2"/>
    <row r="7333" ht="26.25" customHeight="1" x14ac:dyDescent="0.2"/>
    <row r="7334" ht="26.25" customHeight="1" x14ac:dyDescent="0.2"/>
    <row r="7335" ht="26.25" customHeight="1" x14ac:dyDescent="0.2"/>
    <row r="7336" ht="26.25" customHeight="1" x14ac:dyDescent="0.2"/>
    <row r="7337" ht="26.25" customHeight="1" x14ac:dyDescent="0.2"/>
    <row r="7338" ht="26.25" customHeight="1" x14ac:dyDescent="0.2"/>
    <row r="7339" ht="26.25" customHeight="1" x14ac:dyDescent="0.2"/>
    <row r="7340" ht="26.25" customHeight="1" x14ac:dyDescent="0.2"/>
    <row r="7341" ht="26.25" customHeight="1" x14ac:dyDescent="0.2"/>
    <row r="7342" ht="26.25" customHeight="1" x14ac:dyDescent="0.2"/>
    <row r="7343" ht="26.25" customHeight="1" x14ac:dyDescent="0.2"/>
    <row r="7344" ht="26.25" customHeight="1" x14ac:dyDescent="0.2"/>
    <row r="7345" ht="26.25" customHeight="1" x14ac:dyDescent="0.2"/>
    <row r="7346" ht="26.25" customHeight="1" x14ac:dyDescent="0.2"/>
    <row r="7347" ht="26.25" customHeight="1" x14ac:dyDescent="0.2"/>
    <row r="7348" ht="26.25" customHeight="1" x14ac:dyDescent="0.2"/>
    <row r="7349" ht="26.25" customHeight="1" x14ac:dyDescent="0.2"/>
    <row r="7350" ht="26.25" customHeight="1" x14ac:dyDescent="0.2"/>
    <row r="7351" ht="26.25" customHeight="1" x14ac:dyDescent="0.2"/>
    <row r="7352" ht="26.25" customHeight="1" x14ac:dyDescent="0.2"/>
    <row r="7353" ht="26.25" customHeight="1" x14ac:dyDescent="0.2"/>
    <row r="7354" ht="26.25" customHeight="1" x14ac:dyDescent="0.2"/>
    <row r="7355" ht="26.25" customHeight="1" x14ac:dyDescent="0.2"/>
    <row r="7356" ht="26.25" customHeight="1" x14ac:dyDescent="0.2"/>
    <row r="7357" ht="26.25" customHeight="1" x14ac:dyDescent="0.2"/>
    <row r="7358" ht="26.25" customHeight="1" x14ac:dyDescent="0.2"/>
    <row r="7359" ht="26.25" customHeight="1" x14ac:dyDescent="0.2"/>
    <row r="7360" ht="26.25" customHeight="1" x14ac:dyDescent="0.2"/>
    <row r="7361" ht="26.25" customHeight="1" x14ac:dyDescent="0.2"/>
    <row r="7362" ht="26.25" customHeight="1" x14ac:dyDescent="0.2"/>
    <row r="7363" ht="26.25" customHeight="1" x14ac:dyDescent="0.2"/>
    <row r="7364" ht="26.25" customHeight="1" x14ac:dyDescent="0.2"/>
    <row r="7365" ht="26.25" customHeight="1" x14ac:dyDescent="0.2"/>
    <row r="7366" ht="26.25" customHeight="1" x14ac:dyDescent="0.2"/>
    <row r="7367" ht="26.25" customHeight="1" x14ac:dyDescent="0.2"/>
    <row r="7368" ht="26.25" customHeight="1" x14ac:dyDescent="0.2"/>
    <row r="7369" ht="26.25" customHeight="1" x14ac:dyDescent="0.2"/>
    <row r="7370" ht="26.25" customHeight="1" x14ac:dyDescent="0.2"/>
    <row r="7371" ht="26.25" customHeight="1" x14ac:dyDescent="0.2"/>
    <row r="7372" ht="26.25" customHeight="1" x14ac:dyDescent="0.2"/>
    <row r="7373" ht="26.25" customHeight="1" x14ac:dyDescent="0.2"/>
    <row r="7374" ht="26.25" customHeight="1" x14ac:dyDescent="0.2"/>
    <row r="7375" ht="26.25" customHeight="1" x14ac:dyDescent="0.2"/>
    <row r="7376" ht="26.25" customHeight="1" x14ac:dyDescent="0.2"/>
    <row r="7377" ht="26.25" customHeight="1" x14ac:dyDescent="0.2"/>
    <row r="7378" ht="26.25" customHeight="1" x14ac:dyDescent="0.2"/>
    <row r="7379" ht="26.25" customHeight="1" x14ac:dyDescent="0.2"/>
    <row r="7380" ht="26.25" customHeight="1" x14ac:dyDescent="0.2"/>
    <row r="7381" ht="26.25" customHeight="1" x14ac:dyDescent="0.2"/>
    <row r="7382" ht="26.25" customHeight="1" x14ac:dyDescent="0.2"/>
    <row r="7383" ht="26.25" customHeight="1" x14ac:dyDescent="0.2"/>
    <row r="7384" ht="26.25" customHeight="1" x14ac:dyDescent="0.2"/>
    <row r="7385" ht="26.25" customHeight="1" x14ac:dyDescent="0.2"/>
    <row r="7386" ht="26.25" customHeight="1" x14ac:dyDescent="0.2"/>
    <row r="7387" ht="26.25" customHeight="1" x14ac:dyDescent="0.2"/>
    <row r="7388" ht="26.25" customHeight="1" x14ac:dyDescent="0.2"/>
    <row r="7389" ht="26.25" customHeight="1" x14ac:dyDescent="0.2"/>
    <row r="7390" ht="26.25" customHeight="1" x14ac:dyDescent="0.2"/>
    <row r="7391" ht="26.25" customHeight="1" x14ac:dyDescent="0.2"/>
    <row r="7392" ht="26.25" customHeight="1" x14ac:dyDescent="0.2"/>
    <row r="7393" ht="26.25" customHeight="1" x14ac:dyDescent="0.2"/>
    <row r="7394" ht="26.25" customHeight="1" x14ac:dyDescent="0.2"/>
    <row r="7395" ht="26.25" customHeight="1" x14ac:dyDescent="0.2"/>
    <row r="7396" ht="26.25" customHeight="1" x14ac:dyDescent="0.2"/>
    <row r="7397" ht="26.25" customHeight="1" x14ac:dyDescent="0.2"/>
    <row r="7398" ht="26.25" customHeight="1" x14ac:dyDescent="0.2"/>
    <row r="7399" ht="26.25" customHeight="1" x14ac:dyDescent="0.2"/>
    <row r="7400" ht="26.25" customHeight="1" x14ac:dyDescent="0.2"/>
    <row r="7401" ht="26.25" customHeight="1" x14ac:dyDescent="0.2"/>
    <row r="7402" ht="26.25" customHeight="1" x14ac:dyDescent="0.2"/>
    <row r="7403" ht="26.25" customHeight="1" x14ac:dyDescent="0.2"/>
    <row r="7404" ht="26.25" customHeight="1" x14ac:dyDescent="0.2"/>
    <row r="7405" ht="26.25" customHeight="1" x14ac:dyDescent="0.2"/>
    <row r="7406" ht="26.25" customHeight="1" x14ac:dyDescent="0.2"/>
    <row r="7407" ht="26.25" customHeight="1" x14ac:dyDescent="0.2"/>
    <row r="7408" ht="26.25" customHeight="1" x14ac:dyDescent="0.2"/>
    <row r="7409" ht="26.25" customHeight="1" x14ac:dyDescent="0.2"/>
    <row r="7410" ht="26.25" customHeight="1" x14ac:dyDescent="0.2"/>
    <row r="7411" ht="26.25" customHeight="1" x14ac:dyDescent="0.2"/>
    <row r="7412" ht="26.25" customHeight="1" x14ac:dyDescent="0.2"/>
    <row r="7413" ht="26.25" customHeight="1" x14ac:dyDescent="0.2"/>
    <row r="7414" ht="26.25" customHeight="1" x14ac:dyDescent="0.2"/>
    <row r="7415" ht="26.25" customHeight="1" x14ac:dyDescent="0.2"/>
    <row r="7416" ht="26.25" customHeight="1" x14ac:dyDescent="0.2"/>
    <row r="7417" ht="26.25" customHeight="1" x14ac:dyDescent="0.2"/>
    <row r="7418" ht="26.25" customHeight="1" x14ac:dyDescent="0.2"/>
    <row r="7419" ht="26.25" customHeight="1" x14ac:dyDescent="0.2"/>
    <row r="7420" ht="26.25" customHeight="1" x14ac:dyDescent="0.2"/>
    <row r="7421" ht="26.25" customHeight="1" x14ac:dyDescent="0.2"/>
    <row r="7422" ht="26.25" customHeight="1" x14ac:dyDescent="0.2"/>
    <row r="7423" ht="26.25" customHeight="1" x14ac:dyDescent="0.2"/>
    <row r="7424" ht="26.25" customHeight="1" x14ac:dyDescent="0.2"/>
    <row r="7425" ht="26.25" customHeight="1" x14ac:dyDescent="0.2"/>
    <row r="7426" ht="26.25" customHeight="1" x14ac:dyDescent="0.2"/>
    <row r="7427" ht="26.25" customHeight="1" x14ac:dyDescent="0.2"/>
    <row r="7428" ht="26.25" customHeight="1" x14ac:dyDescent="0.2"/>
    <row r="7429" ht="26.25" customHeight="1" x14ac:dyDescent="0.2"/>
    <row r="7430" ht="26.25" customHeight="1" x14ac:dyDescent="0.2"/>
    <row r="7431" ht="26.25" customHeight="1" x14ac:dyDescent="0.2"/>
    <row r="7432" ht="26.25" customHeight="1" x14ac:dyDescent="0.2"/>
    <row r="7433" ht="26.25" customHeight="1" x14ac:dyDescent="0.2"/>
    <row r="7434" ht="26.25" customHeight="1" x14ac:dyDescent="0.2"/>
    <row r="7435" ht="26.25" customHeight="1" x14ac:dyDescent="0.2"/>
    <row r="7436" ht="26.25" customHeight="1" x14ac:dyDescent="0.2"/>
    <row r="7437" ht="26.25" customHeight="1" x14ac:dyDescent="0.2"/>
    <row r="7438" ht="26.25" customHeight="1" x14ac:dyDescent="0.2"/>
    <row r="7439" ht="26.25" customHeight="1" x14ac:dyDescent="0.2"/>
    <row r="7440" ht="26.25" customHeight="1" x14ac:dyDescent="0.2"/>
    <row r="7441" ht="26.25" customHeight="1" x14ac:dyDescent="0.2"/>
    <row r="7442" ht="26.25" customHeight="1" x14ac:dyDescent="0.2"/>
    <row r="7443" ht="26.25" customHeight="1" x14ac:dyDescent="0.2"/>
    <row r="7444" ht="26.25" customHeight="1" x14ac:dyDescent="0.2"/>
    <row r="7445" ht="26.25" customHeight="1" x14ac:dyDescent="0.2"/>
    <row r="7446" ht="26.25" customHeight="1" x14ac:dyDescent="0.2"/>
    <row r="7447" ht="26.25" customHeight="1" x14ac:dyDescent="0.2"/>
    <row r="7448" ht="26.25" customHeight="1" x14ac:dyDescent="0.2"/>
    <row r="7449" ht="26.25" customHeight="1" x14ac:dyDescent="0.2"/>
    <row r="7450" ht="26.25" customHeight="1" x14ac:dyDescent="0.2"/>
    <row r="7451" ht="26.25" customHeight="1" x14ac:dyDescent="0.2"/>
    <row r="7452" ht="26.25" customHeight="1" x14ac:dyDescent="0.2"/>
    <row r="7453" ht="26.25" customHeight="1" x14ac:dyDescent="0.2"/>
    <row r="7454" ht="26.25" customHeight="1" x14ac:dyDescent="0.2"/>
    <row r="7455" ht="26.25" customHeight="1" x14ac:dyDescent="0.2"/>
    <row r="7456" ht="26.25" customHeight="1" x14ac:dyDescent="0.2"/>
    <row r="7457" ht="26.25" customHeight="1" x14ac:dyDescent="0.2"/>
    <row r="7458" ht="26.25" customHeight="1" x14ac:dyDescent="0.2"/>
    <row r="7459" ht="26.25" customHeight="1" x14ac:dyDescent="0.2"/>
    <row r="7460" ht="26.25" customHeight="1" x14ac:dyDescent="0.2"/>
    <row r="7461" ht="26.25" customHeight="1" x14ac:dyDescent="0.2"/>
    <row r="7462" ht="26.25" customHeight="1" x14ac:dyDescent="0.2"/>
    <row r="7463" ht="26.25" customHeight="1" x14ac:dyDescent="0.2"/>
    <row r="7464" ht="26.25" customHeight="1" x14ac:dyDescent="0.2"/>
    <row r="7465" ht="26.25" customHeight="1" x14ac:dyDescent="0.2"/>
    <row r="7466" ht="26.25" customHeight="1" x14ac:dyDescent="0.2"/>
    <row r="7467" ht="26.25" customHeight="1" x14ac:dyDescent="0.2"/>
    <row r="7468" ht="26.25" customHeight="1" x14ac:dyDescent="0.2"/>
    <row r="7469" ht="26.25" customHeight="1" x14ac:dyDescent="0.2"/>
    <row r="7470" ht="26.25" customHeight="1" x14ac:dyDescent="0.2"/>
    <row r="7471" ht="26.25" customHeight="1" x14ac:dyDescent="0.2"/>
    <row r="7472" ht="26.25" customHeight="1" x14ac:dyDescent="0.2"/>
    <row r="7473" ht="26.25" customHeight="1" x14ac:dyDescent="0.2"/>
    <row r="7474" ht="26.25" customHeight="1" x14ac:dyDescent="0.2"/>
    <row r="7475" ht="26.25" customHeight="1" x14ac:dyDescent="0.2"/>
    <row r="7476" ht="26.25" customHeight="1" x14ac:dyDescent="0.2"/>
    <row r="7477" ht="26.25" customHeight="1" x14ac:dyDescent="0.2"/>
    <row r="7478" ht="26.25" customHeight="1" x14ac:dyDescent="0.2"/>
    <row r="7479" ht="26.25" customHeight="1" x14ac:dyDescent="0.2"/>
    <row r="7480" ht="26.25" customHeight="1" x14ac:dyDescent="0.2"/>
    <row r="7481" ht="26.25" customHeight="1" x14ac:dyDescent="0.2"/>
    <row r="7482" ht="26.25" customHeight="1" x14ac:dyDescent="0.2"/>
    <row r="7483" ht="26.25" customHeight="1" x14ac:dyDescent="0.2"/>
    <row r="7484" ht="26.25" customHeight="1" x14ac:dyDescent="0.2"/>
    <row r="7485" ht="26.25" customHeight="1" x14ac:dyDescent="0.2"/>
    <row r="7486" ht="26.25" customHeight="1" x14ac:dyDescent="0.2"/>
    <row r="7487" ht="26.25" customHeight="1" x14ac:dyDescent="0.2"/>
    <row r="7488" ht="26.25" customHeight="1" x14ac:dyDescent="0.2"/>
    <row r="7489" ht="26.25" customHeight="1" x14ac:dyDescent="0.2"/>
    <row r="7490" ht="26.25" customHeight="1" x14ac:dyDescent="0.2"/>
    <row r="7491" ht="26.25" customHeight="1" x14ac:dyDescent="0.2"/>
    <row r="7492" ht="26.25" customHeight="1" x14ac:dyDescent="0.2"/>
    <row r="7493" ht="26.25" customHeight="1" x14ac:dyDescent="0.2"/>
    <row r="7494" ht="26.25" customHeight="1" x14ac:dyDescent="0.2"/>
    <row r="7495" ht="26.25" customHeight="1" x14ac:dyDescent="0.2"/>
    <row r="7496" ht="26.25" customHeight="1" x14ac:dyDescent="0.2"/>
    <row r="7497" ht="26.25" customHeight="1" x14ac:dyDescent="0.2"/>
    <row r="7498" ht="26.25" customHeight="1" x14ac:dyDescent="0.2"/>
    <row r="7499" ht="26.25" customHeight="1" x14ac:dyDescent="0.2"/>
    <row r="7500" ht="26.25" customHeight="1" x14ac:dyDescent="0.2"/>
    <row r="7501" ht="26.25" customHeight="1" x14ac:dyDescent="0.2"/>
    <row r="7502" ht="26.25" customHeight="1" x14ac:dyDescent="0.2"/>
    <row r="7503" ht="26.25" customHeight="1" x14ac:dyDescent="0.2"/>
    <row r="7504" ht="26.25" customHeight="1" x14ac:dyDescent="0.2"/>
    <row r="7505" ht="26.25" customHeight="1" x14ac:dyDescent="0.2"/>
    <row r="7506" ht="26.25" customHeight="1" x14ac:dyDescent="0.2"/>
    <row r="7507" ht="26.25" customHeight="1" x14ac:dyDescent="0.2"/>
    <row r="7508" ht="26.25" customHeight="1" x14ac:dyDescent="0.2"/>
    <row r="7509" ht="26.25" customHeight="1" x14ac:dyDescent="0.2"/>
    <row r="7510" ht="26.25" customHeight="1" x14ac:dyDescent="0.2"/>
    <row r="7511" ht="26.25" customHeight="1" x14ac:dyDescent="0.2"/>
    <row r="7512" ht="26.25" customHeight="1" x14ac:dyDescent="0.2"/>
    <row r="7513" ht="26.25" customHeight="1" x14ac:dyDescent="0.2"/>
    <row r="7514" ht="26.25" customHeight="1" x14ac:dyDescent="0.2"/>
    <row r="7515" ht="26.25" customHeight="1" x14ac:dyDescent="0.2"/>
    <row r="7516" ht="26.25" customHeight="1" x14ac:dyDescent="0.2"/>
    <row r="7517" ht="26.25" customHeight="1" x14ac:dyDescent="0.2"/>
    <row r="7518" ht="26.25" customHeight="1" x14ac:dyDescent="0.2"/>
    <row r="7519" ht="26.25" customHeight="1" x14ac:dyDescent="0.2"/>
    <row r="7520" ht="26.25" customHeight="1" x14ac:dyDescent="0.2"/>
    <row r="7521" ht="26.25" customHeight="1" x14ac:dyDescent="0.2"/>
    <row r="7522" ht="26.25" customHeight="1" x14ac:dyDescent="0.2"/>
    <row r="7523" ht="26.25" customHeight="1" x14ac:dyDescent="0.2"/>
    <row r="7524" ht="26.25" customHeight="1" x14ac:dyDescent="0.2"/>
    <row r="7525" ht="26.25" customHeight="1" x14ac:dyDescent="0.2"/>
    <row r="7526" ht="26.25" customHeight="1" x14ac:dyDescent="0.2"/>
    <row r="7527" ht="26.25" customHeight="1" x14ac:dyDescent="0.2"/>
    <row r="7528" ht="26.25" customHeight="1" x14ac:dyDescent="0.2"/>
    <row r="7529" ht="26.25" customHeight="1" x14ac:dyDescent="0.2"/>
    <row r="7530" ht="26.25" customHeight="1" x14ac:dyDescent="0.2"/>
    <row r="7531" ht="26.25" customHeight="1" x14ac:dyDescent="0.2"/>
    <row r="7532" ht="26.25" customHeight="1" x14ac:dyDescent="0.2"/>
    <row r="7533" ht="26.25" customHeight="1" x14ac:dyDescent="0.2"/>
    <row r="7534" ht="26.25" customHeight="1" x14ac:dyDescent="0.2"/>
    <row r="7535" ht="26.25" customHeight="1" x14ac:dyDescent="0.2"/>
    <row r="7536" ht="26.25" customHeight="1" x14ac:dyDescent="0.2"/>
    <row r="7537" ht="26.25" customHeight="1" x14ac:dyDescent="0.2"/>
    <row r="7538" ht="26.25" customHeight="1" x14ac:dyDescent="0.2"/>
    <row r="7539" ht="26.25" customHeight="1" x14ac:dyDescent="0.2"/>
    <row r="7540" ht="26.25" customHeight="1" x14ac:dyDescent="0.2"/>
    <row r="7541" ht="26.25" customHeight="1" x14ac:dyDescent="0.2"/>
    <row r="7542" ht="26.25" customHeight="1" x14ac:dyDescent="0.2"/>
    <row r="7543" ht="26.25" customHeight="1" x14ac:dyDescent="0.2"/>
    <row r="7544" ht="26.25" customHeight="1" x14ac:dyDescent="0.2"/>
    <row r="7545" ht="26.25" customHeight="1" x14ac:dyDescent="0.2"/>
    <row r="7546" ht="26.25" customHeight="1" x14ac:dyDescent="0.2"/>
    <row r="7547" ht="26.25" customHeight="1" x14ac:dyDescent="0.2"/>
    <row r="7548" ht="26.25" customHeight="1" x14ac:dyDescent="0.2"/>
    <row r="7549" ht="26.25" customHeight="1" x14ac:dyDescent="0.2"/>
    <row r="7550" ht="26.25" customHeight="1" x14ac:dyDescent="0.2"/>
    <row r="7551" ht="26.25" customHeight="1" x14ac:dyDescent="0.2"/>
    <row r="7552" ht="26.25" customHeight="1" x14ac:dyDescent="0.2"/>
    <row r="7553" ht="26.25" customHeight="1" x14ac:dyDescent="0.2"/>
    <row r="7554" ht="26.25" customHeight="1" x14ac:dyDescent="0.2"/>
    <row r="7555" ht="26.25" customHeight="1" x14ac:dyDescent="0.2"/>
    <row r="7556" ht="26.25" customHeight="1" x14ac:dyDescent="0.2"/>
    <row r="7557" ht="26.25" customHeight="1" x14ac:dyDescent="0.2"/>
    <row r="7558" ht="26.25" customHeight="1" x14ac:dyDescent="0.2"/>
    <row r="7559" ht="26.25" customHeight="1" x14ac:dyDescent="0.2"/>
    <row r="7560" ht="26.25" customHeight="1" x14ac:dyDescent="0.2"/>
    <row r="7561" ht="26.25" customHeight="1" x14ac:dyDescent="0.2"/>
    <row r="7562" ht="26.25" customHeight="1" x14ac:dyDescent="0.2"/>
    <row r="7563" ht="26.25" customHeight="1" x14ac:dyDescent="0.2"/>
    <row r="7564" ht="26.25" customHeight="1" x14ac:dyDescent="0.2"/>
    <row r="7565" ht="26.25" customHeight="1" x14ac:dyDescent="0.2"/>
    <row r="7566" ht="26.25" customHeight="1" x14ac:dyDescent="0.2"/>
    <row r="7567" ht="26.25" customHeight="1" x14ac:dyDescent="0.2"/>
    <row r="7568" ht="26.25" customHeight="1" x14ac:dyDescent="0.2"/>
    <row r="7569" ht="26.25" customHeight="1" x14ac:dyDescent="0.2"/>
    <row r="7570" ht="26.25" customHeight="1" x14ac:dyDescent="0.2"/>
    <row r="7571" ht="26.25" customHeight="1" x14ac:dyDescent="0.2"/>
    <row r="7572" ht="26.25" customHeight="1" x14ac:dyDescent="0.2"/>
    <row r="7573" ht="26.25" customHeight="1" x14ac:dyDescent="0.2"/>
    <row r="7574" ht="26.25" customHeight="1" x14ac:dyDescent="0.2"/>
    <row r="7575" ht="26.25" customHeight="1" x14ac:dyDescent="0.2"/>
    <row r="7576" ht="26.25" customHeight="1" x14ac:dyDescent="0.2"/>
    <row r="7577" ht="26.25" customHeight="1" x14ac:dyDescent="0.2"/>
    <row r="7578" ht="26.25" customHeight="1" x14ac:dyDescent="0.2"/>
    <row r="7579" ht="26.25" customHeight="1" x14ac:dyDescent="0.2"/>
    <row r="7580" ht="26.25" customHeight="1" x14ac:dyDescent="0.2"/>
    <row r="7581" ht="26.25" customHeight="1" x14ac:dyDescent="0.2"/>
    <row r="7582" ht="26.25" customHeight="1" x14ac:dyDescent="0.2"/>
    <row r="7583" ht="26.25" customHeight="1" x14ac:dyDescent="0.2"/>
    <row r="7584" ht="26.25" customHeight="1" x14ac:dyDescent="0.2"/>
    <row r="7585" ht="26.25" customHeight="1" x14ac:dyDescent="0.2"/>
    <row r="7586" ht="26.25" customHeight="1" x14ac:dyDescent="0.2"/>
    <row r="7587" ht="26.25" customHeight="1" x14ac:dyDescent="0.2"/>
    <row r="7588" ht="26.25" customHeight="1" x14ac:dyDescent="0.2"/>
    <row r="7589" ht="26.25" customHeight="1" x14ac:dyDescent="0.2"/>
    <row r="7590" ht="26.25" customHeight="1" x14ac:dyDescent="0.2"/>
    <row r="7591" ht="26.25" customHeight="1" x14ac:dyDescent="0.2"/>
    <row r="7592" ht="26.25" customHeight="1" x14ac:dyDescent="0.2"/>
    <row r="7593" ht="26.25" customHeight="1" x14ac:dyDescent="0.2"/>
    <row r="7594" ht="26.25" customHeight="1" x14ac:dyDescent="0.2"/>
    <row r="7595" ht="26.25" customHeight="1" x14ac:dyDescent="0.2"/>
    <row r="7596" ht="26.25" customHeight="1" x14ac:dyDescent="0.2"/>
    <row r="7597" ht="26.25" customHeight="1" x14ac:dyDescent="0.2"/>
    <row r="7598" ht="26.25" customHeight="1" x14ac:dyDescent="0.2"/>
    <row r="7599" ht="26.25" customHeight="1" x14ac:dyDescent="0.2"/>
    <row r="7600" ht="26.25" customHeight="1" x14ac:dyDescent="0.2"/>
    <row r="7601" ht="26.25" customHeight="1" x14ac:dyDescent="0.2"/>
    <row r="7602" ht="26.25" customHeight="1" x14ac:dyDescent="0.2"/>
    <row r="7603" ht="26.25" customHeight="1" x14ac:dyDescent="0.2"/>
    <row r="7604" ht="26.25" customHeight="1" x14ac:dyDescent="0.2"/>
    <row r="7605" ht="26.25" customHeight="1" x14ac:dyDescent="0.2"/>
    <row r="7606" ht="26.25" customHeight="1" x14ac:dyDescent="0.2"/>
    <row r="7607" ht="26.25" customHeight="1" x14ac:dyDescent="0.2"/>
    <row r="7608" ht="26.25" customHeight="1" x14ac:dyDescent="0.2"/>
    <row r="7609" ht="26.25" customHeight="1" x14ac:dyDescent="0.2"/>
    <row r="7610" ht="26.25" customHeight="1" x14ac:dyDescent="0.2"/>
    <row r="7611" ht="26.25" customHeight="1" x14ac:dyDescent="0.2"/>
    <row r="7612" ht="26.25" customHeight="1" x14ac:dyDescent="0.2"/>
    <row r="7613" ht="26.25" customHeight="1" x14ac:dyDescent="0.2"/>
    <row r="7614" ht="26.25" customHeight="1" x14ac:dyDescent="0.2"/>
    <row r="7615" ht="26.25" customHeight="1" x14ac:dyDescent="0.2"/>
    <row r="7616" ht="26.25" customHeight="1" x14ac:dyDescent="0.2"/>
    <row r="7617" ht="26.25" customHeight="1" x14ac:dyDescent="0.2"/>
    <row r="7618" ht="26.25" customHeight="1" x14ac:dyDescent="0.2"/>
    <row r="7619" ht="26.25" customHeight="1" x14ac:dyDescent="0.2"/>
    <row r="7620" ht="26.25" customHeight="1" x14ac:dyDescent="0.2"/>
    <row r="7621" ht="26.25" customHeight="1" x14ac:dyDescent="0.2"/>
    <row r="7622" ht="26.25" customHeight="1" x14ac:dyDescent="0.2"/>
    <row r="7623" ht="26.25" customHeight="1" x14ac:dyDescent="0.2"/>
    <row r="7624" ht="26.25" customHeight="1" x14ac:dyDescent="0.2"/>
    <row r="7625" ht="26.25" customHeight="1" x14ac:dyDescent="0.2"/>
    <row r="7626" ht="26.25" customHeight="1" x14ac:dyDescent="0.2"/>
    <row r="7627" ht="26.25" customHeight="1" x14ac:dyDescent="0.2"/>
    <row r="7628" ht="26.25" customHeight="1" x14ac:dyDescent="0.2"/>
    <row r="7629" ht="26.25" customHeight="1" x14ac:dyDescent="0.2"/>
    <row r="7630" ht="26.25" customHeight="1" x14ac:dyDescent="0.2"/>
    <row r="7631" ht="26.25" customHeight="1" x14ac:dyDescent="0.2"/>
    <row r="7632" ht="26.25" customHeight="1" x14ac:dyDescent="0.2"/>
    <row r="7633" ht="26.25" customHeight="1" x14ac:dyDescent="0.2"/>
    <row r="7634" ht="26.25" customHeight="1" x14ac:dyDescent="0.2"/>
    <row r="7635" ht="26.25" customHeight="1" x14ac:dyDescent="0.2"/>
    <row r="7636" ht="26.25" customHeight="1" x14ac:dyDescent="0.2"/>
    <row r="7637" ht="26.25" customHeight="1" x14ac:dyDescent="0.2"/>
    <row r="7638" ht="26.25" customHeight="1" x14ac:dyDescent="0.2"/>
    <row r="7639" ht="26.25" customHeight="1" x14ac:dyDescent="0.2"/>
    <row r="7640" ht="26.25" customHeight="1" x14ac:dyDescent="0.2"/>
    <row r="7641" ht="26.25" customHeight="1" x14ac:dyDescent="0.2"/>
    <row r="7642" ht="26.25" customHeight="1" x14ac:dyDescent="0.2"/>
    <row r="7643" ht="26.25" customHeight="1" x14ac:dyDescent="0.2"/>
    <row r="7644" ht="26.25" customHeight="1" x14ac:dyDescent="0.2"/>
    <row r="7645" ht="26.25" customHeight="1" x14ac:dyDescent="0.2"/>
    <row r="7646" ht="26.25" customHeight="1" x14ac:dyDescent="0.2"/>
    <row r="7647" ht="26.25" customHeight="1" x14ac:dyDescent="0.2"/>
    <row r="7648" ht="26.25" customHeight="1" x14ac:dyDescent="0.2"/>
    <row r="7649" ht="26.25" customHeight="1" x14ac:dyDescent="0.2"/>
    <row r="7650" ht="26.25" customHeight="1" x14ac:dyDescent="0.2"/>
    <row r="7651" ht="26.25" customHeight="1" x14ac:dyDescent="0.2"/>
    <row r="7652" ht="26.25" customHeight="1" x14ac:dyDescent="0.2"/>
    <row r="7653" ht="26.25" customHeight="1" x14ac:dyDescent="0.2"/>
    <row r="7654" ht="26.25" customHeight="1" x14ac:dyDescent="0.2"/>
    <row r="7655" ht="26.25" customHeight="1" x14ac:dyDescent="0.2"/>
    <row r="7656" ht="26.25" customHeight="1" x14ac:dyDescent="0.2"/>
    <row r="7657" ht="26.25" customHeight="1" x14ac:dyDescent="0.2"/>
    <row r="7658" ht="26.25" customHeight="1" x14ac:dyDescent="0.2"/>
    <row r="7659" ht="26.25" customHeight="1" x14ac:dyDescent="0.2"/>
    <row r="7660" ht="26.25" customHeight="1" x14ac:dyDescent="0.2"/>
    <row r="7661" ht="26.25" customHeight="1" x14ac:dyDescent="0.2"/>
    <row r="7662" ht="26.25" customHeight="1" x14ac:dyDescent="0.2"/>
    <row r="7663" ht="26.25" customHeight="1" x14ac:dyDescent="0.2"/>
    <row r="7664" ht="26.25" customHeight="1" x14ac:dyDescent="0.2"/>
    <row r="7665" ht="26.25" customHeight="1" x14ac:dyDescent="0.2"/>
    <row r="7666" ht="26.25" customHeight="1" x14ac:dyDescent="0.2"/>
    <row r="7667" ht="26.25" customHeight="1" x14ac:dyDescent="0.2"/>
    <row r="7668" ht="26.25" customHeight="1" x14ac:dyDescent="0.2"/>
    <row r="7669" ht="26.25" customHeight="1" x14ac:dyDescent="0.2"/>
    <row r="7670" ht="26.25" customHeight="1" x14ac:dyDescent="0.2"/>
    <row r="7671" ht="26.25" customHeight="1" x14ac:dyDescent="0.2"/>
    <row r="7672" ht="26.25" customHeight="1" x14ac:dyDescent="0.2"/>
    <row r="7673" ht="26.25" customHeight="1" x14ac:dyDescent="0.2"/>
    <row r="7674" ht="26.25" customHeight="1" x14ac:dyDescent="0.2"/>
    <row r="7675" ht="26.25" customHeight="1" x14ac:dyDescent="0.2"/>
    <row r="7676" ht="26.25" customHeight="1" x14ac:dyDescent="0.2"/>
    <row r="7677" ht="26.25" customHeight="1" x14ac:dyDescent="0.2"/>
    <row r="7678" ht="26.25" customHeight="1" x14ac:dyDescent="0.2"/>
    <row r="7679" ht="26.25" customHeight="1" x14ac:dyDescent="0.2"/>
    <row r="7680" ht="26.25" customHeight="1" x14ac:dyDescent="0.2"/>
    <row r="7681" ht="26.25" customHeight="1" x14ac:dyDescent="0.2"/>
    <row r="7682" ht="26.25" customHeight="1" x14ac:dyDescent="0.2"/>
    <row r="7683" ht="26.25" customHeight="1" x14ac:dyDescent="0.2"/>
    <row r="7684" ht="26.25" customHeight="1" x14ac:dyDescent="0.2"/>
    <row r="7685" ht="26.25" customHeight="1" x14ac:dyDescent="0.2"/>
    <row r="7686" ht="26.25" customHeight="1" x14ac:dyDescent="0.2"/>
    <row r="7687" ht="26.25" customHeight="1" x14ac:dyDescent="0.2"/>
    <row r="7688" ht="26.25" customHeight="1" x14ac:dyDescent="0.2"/>
    <row r="7689" ht="26.25" customHeight="1" x14ac:dyDescent="0.2"/>
    <row r="7690" ht="26.25" customHeight="1" x14ac:dyDescent="0.2"/>
    <row r="7691" ht="26.25" customHeight="1" x14ac:dyDescent="0.2"/>
    <row r="7692" ht="26.25" customHeight="1" x14ac:dyDescent="0.2"/>
    <row r="7693" ht="26.25" customHeight="1" x14ac:dyDescent="0.2"/>
    <row r="7694" ht="26.25" customHeight="1" x14ac:dyDescent="0.2"/>
    <row r="7695" ht="26.25" customHeight="1" x14ac:dyDescent="0.2"/>
    <row r="7696" ht="26.25" customHeight="1" x14ac:dyDescent="0.2"/>
    <row r="7697" ht="26.25" customHeight="1" x14ac:dyDescent="0.2"/>
    <row r="7698" ht="26.25" customHeight="1" x14ac:dyDescent="0.2"/>
    <row r="7699" ht="26.25" customHeight="1" x14ac:dyDescent="0.2"/>
    <row r="7700" ht="26.25" customHeight="1" x14ac:dyDescent="0.2"/>
    <row r="7701" ht="26.25" customHeight="1" x14ac:dyDescent="0.2"/>
    <row r="7702" ht="26.25" customHeight="1" x14ac:dyDescent="0.2"/>
    <row r="7703" ht="26.25" customHeight="1" x14ac:dyDescent="0.2"/>
    <row r="7704" ht="26.25" customHeight="1" x14ac:dyDescent="0.2"/>
    <row r="7705" ht="26.25" customHeight="1" x14ac:dyDescent="0.2"/>
    <row r="7706" ht="26.25" customHeight="1" x14ac:dyDescent="0.2"/>
    <row r="7707" ht="26.25" customHeight="1" x14ac:dyDescent="0.2"/>
    <row r="7708" ht="26.25" customHeight="1" x14ac:dyDescent="0.2"/>
    <row r="7709" ht="26.25" customHeight="1" x14ac:dyDescent="0.2"/>
    <row r="7710" ht="26.25" customHeight="1" x14ac:dyDescent="0.2"/>
    <row r="7711" ht="26.25" customHeight="1" x14ac:dyDescent="0.2"/>
    <row r="7712" ht="26.25" customHeight="1" x14ac:dyDescent="0.2"/>
    <row r="7713" ht="26.25" customHeight="1" x14ac:dyDescent="0.2"/>
    <row r="7714" ht="26.25" customHeight="1" x14ac:dyDescent="0.2"/>
    <row r="7715" ht="26.25" customHeight="1" x14ac:dyDescent="0.2"/>
    <row r="7716" ht="26.25" customHeight="1" x14ac:dyDescent="0.2"/>
    <row r="7717" ht="26.25" customHeight="1" x14ac:dyDescent="0.2"/>
    <row r="7718" ht="26.25" customHeight="1" x14ac:dyDescent="0.2"/>
    <row r="7719" ht="26.25" customHeight="1" x14ac:dyDescent="0.2"/>
    <row r="7720" ht="26.25" customHeight="1" x14ac:dyDescent="0.2"/>
    <row r="7721" ht="26.25" customHeight="1" x14ac:dyDescent="0.2"/>
    <row r="7722" ht="26.25" customHeight="1" x14ac:dyDescent="0.2"/>
    <row r="7723" ht="26.25" customHeight="1" x14ac:dyDescent="0.2"/>
    <row r="7724" ht="26.25" customHeight="1" x14ac:dyDescent="0.2"/>
    <row r="7725" ht="26.25" customHeight="1" x14ac:dyDescent="0.2"/>
    <row r="7726" ht="26.25" customHeight="1" x14ac:dyDescent="0.2"/>
    <row r="7727" ht="26.25" customHeight="1" x14ac:dyDescent="0.2"/>
    <row r="7728" ht="26.25" customHeight="1" x14ac:dyDescent="0.2"/>
    <row r="7729" ht="26.25" customHeight="1" x14ac:dyDescent="0.2"/>
    <row r="7730" ht="26.25" customHeight="1" x14ac:dyDescent="0.2"/>
    <row r="7731" ht="26.25" customHeight="1" x14ac:dyDescent="0.2"/>
    <row r="7732" ht="26.25" customHeight="1" x14ac:dyDescent="0.2"/>
    <row r="7733" ht="26.25" customHeight="1" x14ac:dyDescent="0.2"/>
    <row r="7734" ht="26.25" customHeight="1" x14ac:dyDescent="0.2"/>
    <row r="7735" ht="26.25" customHeight="1" x14ac:dyDescent="0.2"/>
    <row r="7736" ht="26.25" customHeight="1" x14ac:dyDescent="0.2"/>
    <row r="7737" ht="26.25" customHeight="1" x14ac:dyDescent="0.2"/>
    <row r="7738" ht="26.25" customHeight="1" x14ac:dyDescent="0.2"/>
    <row r="7739" ht="26.25" customHeight="1" x14ac:dyDescent="0.2"/>
    <row r="7740" ht="26.25" customHeight="1" x14ac:dyDescent="0.2"/>
    <row r="7741" ht="26.25" customHeight="1" x14ac:dyDescent="0.2"/>
    <row r="7742" ht="26.25" customHeight="1" x14ac:dyDescent="0.2"/>
    <row r="7743" ht="26.25" customHeight="1" x14ac:dyDescent="0.2"/>
    <row r="7744" ht="26.25" customHeight="1" x14ac:dyDescent="0.2"/>
    <row r="7745" ht="26.25" customHeight="1" x14ac:dyDescent="0.2"/>
    <row r="7746" ht="26.25" customHeight="1" x14ac:dyDescent="0.2"/>
    <row r="7747" ht="26.25" customHeight="1" x14ac:dyDescent="0.2"/>
    <row r="7748" ht="26.25" customHeight="1" x14ac:dyDescent="0.2"/>
    <row r="7749" ht="26.25" customHeight="1" x14ac:dyDescent="0.2"/>
    <row r="7750" ht="26.25" customHeight="1" x14ac:dyDescent="0.2"/>
    <row r="7751" ht="26.25" customHeight="1" x14ac:dyDescent="0.2"/>
    <row r="7752" ht="26.25" customHeight="1" x14ac:dyDescent="0.2"/>
    <row r="7753" ht="26.25" customHeight="1" x14ac:dyDescent="0.2"/>
    <row r="7754" ht="26.25" customHeight="1" x14ac:dyDescent="0.2"/>
    <row r="7755" ht="26.25" customHeight="1" x14ac:dyDescent="0.2"/>
    <row r="7756" ht="26.25" customHeight="1" x14ac:dyDescent="0.2"/>
    <row r="7757" ht="26.25" customHeight="1" x14ac:dyDescent="0.2"/>
    <row r="7758" ht="26.25" customHeight="1" x14ac:dyDescent="0.2"/>
    <row r="7759" ht="26.25" customHeight="1" x14ac:dyDescent="0.2"/>
    <row r="7760" ht="26.25" customHeight="1" x14ac:dyDescent="0.2"/>
    <row r="7761" ht="26.25" customHeight="1" x14ac:dyDescent="0.2"/>
    <row r="7762" ht="26.25" customHeight="1" x14ac:dyDescent="0.2"/>
    <row r="7763" ht="26.25" customHeight="1" x14ac:dyDescent="0.2"/>
    <row r="7764" ht="26.25" customHeight="1" x14ac:dyDescent="0.2"/>
    <row r="7765" ht="26.25" customHeight="1" x14ac:dyDescent="0.2"/>
    <row r="7766" ht="26.25" customHeight="1" x14ac:dyDescent="0.2"/>
    <row r="7767" ht="26.25" customHeight="1" x14ac:dyDescent="0.2"/>
    <row r="7768" ht="26.25" customHeight="1" x14ac:dyDescent="0.2"/>
    <row r="7769" ht="26.25" customHeight="1" x14ac:dyDescent="0.2"/>
    <row r="7770" ht="26.25" customHeight="1" x14ac:dyDescent="0.2"/>
    <row r="7771" ht="26.25" customHeight="1" x14ac:dyDescent="0.2"/>
    <row r="7772" ht="26.25" customHeight="1" x14ac:dyDescent="0.2"/>
    <row r="7773" ht="26.25" customHeight="1" x14ac:dyDescent="0.2"/>
    <row r="7774" ht="26.25" customHeight="1" x14ac:dyDescent="0.2"/>
    <row r="7775" ht="26.25" customHeight="1" x14ac:dyDescent="0.2"/>
    <row r="7776" ht="26.25" customHeight="1" x14ac:dyDescent="0.2"/>
    <row r="7777" ht="26.25" customHeight="1" x14ac:dyDescent="0.2"/>
    <row r="7778" ht="26.25" customHeight="1" x14ac:dyDescent="0.2"/>
    <row r="7779" ht="26.25" customHeight="1" x14ac:dyDescent="0.2"/>
    <row r="7780" ht="26.25" customHeight="1" x14ac:dyDescent="0.2"/>
    <row r="7781" ht="26.25" customHeight="1" x14ac:dyDescent="0.2"/>
    <row r="7782" ht="26.25" customHeight="1" x14ac:dyDescent="0.2"/>
    <row r="7783" ht="26.25" customHeight="1" x14ac:dyDescent="0.2"/>
    <row r="7784" ht="26.25" customHeight="1" x14ac:dyDescent="0.2"/>
    <row r="7785" ht="26.25" customHeight="1" x14ac:dyDescent="0.2"/>
    <row r="7786" ht="26.25" customHeight="1" x14ac:dyDescent="0.2"/>
    <row r="7787" ht="26.25" customHeight="1" x14ac:dyDescent="0.2"/>
    <row r="7788" ht="26.25" customHeight="1" x14ac:dyDescent="0.2"/>
    <row r="7789" ht="26.25" customHeight="1" x14ac:dyDescent="0.2"/>
    <row r="7790" ht="26.25" customHeight="1" x14ac:dyDescent="0.2"/>
    <row r="7791" ht="26.25" customHeight="1" x14ac:dyDescent="0.2"/>
    <row r="7792" ht="26.25" customHeight="1" x14ac:dyDescent="0.2"/>
    <row r="7793" ht="26.25" customHeight="1" x14ac:dyDescent="0.2"/>
    <row r="7794" ht="26.25" customHeight="1" x14ac:dyDescent="0.2"/>
    <row r="7795" ht="26.25" customHeight="1" x14ac:dyDescent="0.2"/>
    <row r="7796" ht="26.25" customHeight="1" x14ac:dyDescent="0.2"/>
    <row r="7797" ht="26.25" customHeight="1" x14ac:dyDescent="0.2"/>
    <row r="7798" ht="26.25" customHeight="1" x14ac:dyDescent="0.2"/>
    <row r="7799" ht="26.25" customHeight="1" x14ac:dyDescent="0.2"/>
    <row r="7800" ht="26.25" customHeight="1" x14ac:dyDescent="0.2"/>
    <row r="7801" ht="26.25" customHeight="1" x14ac:dyDescent="0.2"/>
    <row r="7802" ht="26.25" customHeight="1" x14ac:dyDescent="0.2"/>
    <row r="7803" ht="26.25" customHeight="1" x14ac:dyDescent="0.2"/>
    <row r="7804" ht="26.25" customHeight="1" x14ac:dyDescent="0.2"/>
    <row r="7805" ht="26.25" customHeight="1" x14ac:dyDescent="0.2"/>
    <row r="7806" ht="26.25" customHeight="1" x14ac:dyDescent="0.2"/>
    <row r="7807" ht="26.25" customHeight="1" x14ac:dyDescent="0.2"/>
    <row r="7808" ht="26.25" customHeight="1" x14ac:dyDescent="0.2"/>
    <row r="7809" ht="26.25" customHeight="1" x14ac:dyDescent="0.2"/>
    <row r="7810" ht="26.25" customHeight="1" x14ac:dyDescent="0.2"/>
    <row r="7811" ht="26.25" customHeight="1" x14ac:dyDescent="0.2"/>
    <row r="7812" ht="26.25" customHeight="1" x14ac:dyDescent="0.2"/>
    <row r="7813" ht="26.25" customHeight="1" x14ac:dyDescent="0.2"/>
    <row r="7814" ht="26.25" customHeight="1" x14ac:dyDescent="0.2"/>
    <row r="7815" ht="26.25" customHeight="1" x14ac:dyDescent="0.2"/>
    <row r="7816" ht="26.25" customHeight="1" x14ac:dyDescent="0.2"/>
    <row r="7817" ht="26.25" customHeight="1" x14ac:dyDescent="0.2"/>
    <row r="7818" ht="26.25" customHeight="1" x14ac:dyDescent="0.2"/>
    <row r="7819" ht="26.25" customHeight="1" x14ac:dyDescent="0.2"/>
    <row r="7820" ht="26.25" customHeight="1" x14ac:dyDescent="0.2"/>
    <row r="7821" ht="26.25" customHeight="1" x14ac:dyDescent="0.2"/>
    <row r="7822" ht="26.25" customHeight="1" x14ac:dyDescent="0.2"/>
    <row r="7823" ht="26.25" customHeight="1" x14ac:dyDescent="0.2"/>
    <row r="7824" ht="26.25" customHeight="1" x14ac:dyDescent="0.2"/>
    <row r="7825" ht="26.25" customHeight="1" x14ac:dyDescent="0.2"/>
    <row r="7826" ht="26.25" customHeight="1" x14ac:dyDescent="0.2"/>
    <row r="7827" ht="26.25" customHeight="1" x14ac:dyDescent="0.2"/>
    <row r="7828" ht="26.25" customHeight="1" x14ac:dyDescent="0.2"/>
    <row r="7829" ht="26.25" customHeight="1" x14ac:dyDescent="0.2"/>
    <row r="7830" ht="26.25" customHeight="1" x14ac:dyDescent="0.2"/>
    <row r="7831" ht="26.25" customHeight="1" x14ac:dyDescent="0.2"/>
    <row r="7832" ht="26.25" customHeight="1" x14ac:dyDescent="0.2"/>
    <row r="7833" ht="26.25" customHeight="1" x14ac:dyDescent="0.2"/>
    <row r="7834" ht="26.25" customHeight="1" x14ac:dyDescent="0.2"/>
    <row r="7835" ht="26.25" customHeight="1" x14ac:dyDescent="0.2"/>
    <row r="7836" ht="26.25" customHeight="1" x14ac:dyDescent="0.2"/>
    <row r="7837" ht="26.25" customHeight="1" x14ac:dyDescent="0.2"/>
    <row r="7838" ht="26.25" customHeight="1" x14ac:dyDescent="0.2"/>
    <row r="7839" ht="26.25" customHeight="1" x14ac:dyDescent="0.2"/>
    <row r="7840" ht="26.25" customHeight="1" x14ac:dyDescent="0.2"/>
    <row r="7841" ht="26.25" customHeight="1" x14ac:dyDescent="0.2"/>
    <row r="7842" ht="26.25" customHeight="1" x14ac:dyDescent="0.2"/>
    <row r="7843" ht="26.25" customHeight="1" x14ac:dyDescent="0.2"/>
    <row r="7844" ht="26.25" customHeight="1" x14ac:dyDescent="0.2"/>
    <row r="7845" ht="26.25" customHeight="1" x14ac:dyDescent="0.2"/>
    <row r="7846" ht="26.25" customHeight="1" x14ac:dyDescent="0.2"/>
    <row r="7847" ht="26.25" customHeight="1" x14ac:dyDescent="0.2"/>
    <row r="7848" ht="26.25" customHeight="1" x14ac:dyDescent="0.2"/>
    <row r="7849" ht="26.25" customHeight="1" x14ac:dyDescent="0.2"/>
    <row r="7850" ht="26.25" customHeight="1" x14ac:dyDescent="0.2"/>
    <row r="7851" ht="26.25" customHeight="1" x14ac:dyDescent="0.2"/>
    <row r="7852" ht="26.25" customHeight="1" x14ac:dyDescent="0.2"/>
    <row r="7853" ht="26.25" customHeight="1" x14ac:dyDescent="0.2"/>
    <row r="7854" ht="26.25" customHeight="1" x14ac:dyDescent="0.2"/>
    <row r="7855" ht="26.25" customHeight="1" x14ac:dyDescent="0.2"/>
    <row r="7856" ht="26.25" customHeight="1" x14ac:dyDescent="0.2"/>
    <row r="7857" ht="26.25" customHeight="1" x14ac:dyDescent="0.2"/>
    <row r="7858" ht="26.25" customHeight="1" x14ac:dyDescent="0.2"/>
    <row r="7859" ht="26.25" customHeight="1" x14ac:dyDescent="0.2"/>
    <row r="7860" ht="26.25" customHeight="1" x14ac:dyDescent="0.2"/>
    <row r="7861" ht="26.25" customHeight="1" x14ac:dyDescent="0.2"/>
    <row r="7862" ht="26.25" customHeight="1" x14ac:dyDescent="0.2"/>
    <row r="7863" ht="26.25" customHeight="1" x14ac:dyDescent="0.2"/>
    <row r="7864" ht="26.25" customHeight="1" x14ac:dyDescent="0.2"/>
    <row r="7865" ht="26.25" customHeight="1" x14ac:dyDescent="0.2"/>
    <row r="7866" ht="26.25" customHeight="1" x14ac:dyDescent="0.2"/>
    <row r="7867" ht="26.25" customHeight="1" x14ac:dyDescent="0.2"/>
    <row r="7868" ht="26.25" customHeight="1" x14ac:dyDescent="0.2"/>
    <row r="7869" ht="26.25" customHeight="1" x14ac:dyDescent="0.2"/>
    <row r="7870" ht="26.25" customHeight="1" x14ac:dyDescent="0.2"/>
    <row r="7871" ht="26.25" customHeight="1" x14ac:dyDescent="0.2"/>
    <row r="7872" ht="26.25" customHeight="1" x14ac:dyDescent="0.2"/>
    <row r="7873" ht="26.25" customHeight="1" x14ac:dyDescent="0.2"/>
    <row r="7874" ht="26.25" customHeight="1" x14ac:dyDescent="0.2"/>
    <row r="7875" ht="26.25" customHeight="1" x14ac:dyDescent="0.2"/>
    <row r="7876" ht="26.25" customHeight="1" x14ac:dyDescent="0.2"/>
    <row r="7877" ht="26.25" customHeight="1" x14ac:dyDescent="0.2"/>
    <row r="7878" ht="26.25" customHeight="1" x14ac:dyDescent="0.2"/>
    <row r="7879" ht="26.25" customHeight="1" x14ac:dyDescent="0.2"/>
    <row r="7880" ht="26.25" customHeight="1" x14ac:dyDescent="0.2"/>
    <row r="7881" ht="26.25" customHeight="1" x14ac:dyDescent="0.2"/>
    <row r="7882" ht="26.25" customHeight="1" x14ac:dyDescent="0.2"/>
    <row r="7883" ht="26.25" customHeight="1" x14ac:dyDescent="0.2"/>
    <row r="7884" ht="26.25" customHeight="1" x14ac:dyDescent="0.2"/>
    <row r="7885" ht="26.25" customHeight="1" x14ac:dyDescent="0.2"/>
    <row r="7886" ht="26.25" customHeight="1" x14ac:dyDescent="0.2"/>
    <row r="7887" ht="26.25" customHeight="1" x14ac:dyDescent="0.2"/>
    <row r="7888" ht="26.25" customHeight="1" x14ac:dyDescent="0.2"/>
    <row r="7889" ht="26.25" customHeight="1" x14ac:dyDescent="0.2"/>
    <row r="7890" ht="26.25" customHeight="1" x14ac:dyDescent="0.2"/>
    <row r="7891" ht="26.25" customHeight="1" x14ac:dyDescent="0.2"/>
    <row r="7892" ht="26.25" customHeight="1" x14ac:dyDescent="0.2"/>
    <row r="7893" ht="26.25" customHeight="1" x14ac:dyDescent="0.2"/>
    <row r="7894" ht="26.25" customHeight="1" x14ac:dyDescent="0.2"/>
    <row r="7895" ht="26.25" customHeight="1" x14ac:dyDescent="0.2"/>
    <row r="7896" ht="26.25" customHeight="1" x14ac:dyDescent="0.2"/>
    <row r="7897" ht="26.25" customHeight="1" x14ac:dyDescent="0.2"/>
    <row r="7898" ht="26.25" customHeight="1" x14ac:dyDescent="0.2"/>
    <row r="7899" ht="26.25" customHeight="1" x14ac:dyDescent="0.2"/>
    <row r="7900" ht="26.25" customHeight="1" x14ac:dyDescent="0.2"/>
    <row r="7901" ht="26.25" customHeight="1" x14ac:dyDescent="0.2"/>
    <row r="7902" ht="26.25" customHeight="1" x14ac:dyDescent="0.2"/>
    <row r="7903" ht="26.25" customHeight="1" x14ac:dyDescent="0.2"/>
    <row r="7904" ht="26.25" customHeight="1" x14ac:dyDescent="0.2"/>
    <row r="7905" ht="26.25" customHeight="1" x14ac:dyDescent="0.2"/>
    <row r="7906" ht="26.25" customHeight="1" x14ac:dyDescent="0.2"/>
    <row r="7907" ht="26.25" customHeight="1" x14ac:dyDescent="0.2"/>
    <row r="7908" ht="26.25" customHeight="1" x14ac:dyDescent="0.2"/>
    <row r="7909" ht="26.25" customHeight="1" x14ac:dyDescent="0.2"/>
    <row r="7910" ht="26.25" customHeight="1" x14ac:dyDescent="0.2"/>
    <row r="7911" ht="26.25" customHeight="1" x14ac:dyDescent="0.2"/>
    <row r="7912" ht="26.25" customHeight="1" x14ac:dyDescent="0.2"/>
    <row r="7913" ht="26.25" customHeight="1" x14ac:dyDescent="0.2"/>
    <row r="7914" ht="26.25" customHeight="1" x14ac:dyDescent="0.2"/>
    <row r="7915" ht="26.25" customHeight="1" x14ac:dyDescent="0.2"/>
    <row r="7916" ht="26.25" customHeight="1" x14ac:dyDescent="0.2"/>
    <row r="7917" ht="26.25" customHeight="1" x14ac:dyDescent="0.2"/>
    <row r="7918" ht="26.25" customHeight="1" x14ac:dyDescent="0.2"/>
    <row r="7919" ht="26.25" customHeight="1" x14ac:dyDescent="0.2"/>
    <row r="7920" ht="26.25" customHeight="1" x14ac:dyDescent="0.2"/>
    <row r="7921" ht="26.25" customHeight="1" x14ac:dyDescent="0.2"/>
    <row r="7922" ht="26.25" customHeight="1" x14ac:dyDescent="0.2"/>
    <row r="7923" ht="26.25" customHeight="1" x14ac:dyDescent="0.2"/>
    <row r="7924" ht="26.25" customHeight="1" x14ac:dyDescent="0.2"/>
    <row r="7925" ht="26.25" customHeight="1" x14ac:dyDescent="0.2"/>
    <row r="7926" ht="26.25" customHeight="1" x14ac:dyDescent="0.2"/>
    <row r="7927" ht="26.25" customHeight="1" x14ac:dyDescent="0.2"/>
    <row r="7928" ht="26.25" customHeight="1" x14ac:dyDescent="0.2"/>
    <row r="7929" ht="26.25" customHeight="1" x14ac:dyDescent="0.2"/>
    <row r="7930" ht="26.25" customHeight="1" x14ac:dyDescent="0.2"/>
    <row r="7931" ht="26.25" customHeight="1" x14ac:dyDescent="0.2"/>
    <row r="7932" ht="26.25" customHeight="1" x14ac:dyDescent="0.2"/>
    <row r="7933" ht="26.25" customHeight="1" x14ac:dyDescent="0.2"/>
    <row r="7934" ht="26.25" customHeight="1" x14ac:dyDescent="0.2"/>
    <row r="7935" ht="26.25" customHeight="1" x14ac:dyDescent="0.2"/>
    <row r="7936" ht="26.25" customHeight="1" x14ac:dyDescent="0.2"/>
    <row r="7937" ht="26.25" customHeight="1" x14ac:dyDescent="0.2"/>
    <row r="7938" ht="26.25" customHeight="1" x14ac:dyDescent="0.2"/>
    <row r="7939" ht="26.25" customHeight="1" x14ac:dyDescent="0.2"/>
    <row r="7940" ht="26.25" customHeight="1" x14ac:dyDescent="0.2"/>
    <row r="7941" ht="26.25" customHeight="1" x14ac:dyDescent="0.2"/>
    <row r="7942" ht="26.25" customHeight="1" x14ac:dyDescent="0.2"/>
    <row r="7943" ht="26.25" customHeight="1" x14ac:dyDescent="0.2"/>
    <row r="7944" ht="26.25" customHeight="1" x14ac:dyDescent="0.2"/>
    <row r="7945" ht="26.25" customHeight="1" x14ac:dyDescent="0.2"/>
    <row r="7946" ht="26.25" customHeight="1" x14ac:dyDescent="0.2"/>
    <row r="7947" ht="26.25" customHeight="1" x14ac:dyDescent="0.2"/>
    <row r="7948" ht="26.25" customHeight="1" x14ac:dyDescent="0.2"/>
    <row r="7949" ht="26.25" customHeight="1" x14ac:dyDescent="0.2"/>
    <row r="7950" ht="26.25" customHeight="1" x14ac:dyDescent="0.2"/>
    <row r="7951" ht="26.25" customHeight="1" x14ac:dyDescent="0.2"/>
    <row r="7952" ht="26.25" customHeight="1" x14ac:dyDescent="0.2"/>
    <row r="7953" ht="26.25" customHeight="1" x14ac:dyDescent="0.2"/>
    <row r="7954" ht="26.25" customHeight="1" x14ac:dyDescent="0.2"/>
    <row r="7955" ht="26.25" customHeight="1" x14ac:dyDescent="0.2"/>
    <row r="7956" ht="26.25" customHeight="1" x14ac:dyDescent="0.2"/>
    <row r="7957" ht="26.25" customHeight="1" x14ac:dyDescent="0.2"/>
    <row r="7958" ht="26.25" customHeight="1" x14ac:dyDescent="0.2"/>
    <row r="7959" ht="26.25" customHeight="1" x14ac:dyDescent="0.2"/>
    <row r="7960" ht="26.25" customHeight="1" x14ac:dyDescent="0.2"/>
    <row r="7961" ht="26.25" customHeight="1" x14ac:dyDescent="0.2"/>
    <row r="7962" ht="26.25" customHeight="1" x14ac:dyDescent="0.2"/>
    <row r="7963" ht="26.25" customHeight="1" x14ac:dyDescent="0.2"/>
    <row r="7964" ht="26.25" customHeight="1" x14ac:dyDescent="0.2"/>
    <row r="7965" ht="26.25" customHeight="1" x14ac:dyDescent="0.2"/>
    <row r="7966" ht="26.25" customHeight="1" x14ac:dyDescent="0.2"/>
    <row r="7967" ht="26.25" customHeight="1" x14ac:dyDescent="0.2"/>
    <row r="7968" ht="26.25" customHeight="1" x14ac:dyDescent="0.2"/>
    <row r="7969" ht="26.25" customHeight="1" x14ac:dyDescent="0.2"/>
    <row r="7970" ht="26.25" customHeight="1" x14ac:dyDescent="0.2"/>
    <row r="7971" ht="26.25" customHeight="1" x14ac:dyDescent="0.2"/>
    <row r="7972" ht="26.25" customHeight="1" x14ac:dyDescent="0.2"/>
    <row r="7973" ht="26.25" customHeight="1" x14ac:dyDescent="0.2"/>
    <row r="7974" ht="26.25" customHeight="1" x14ac:dyDescent="0.2"/>
    <row r="7975" ht="26.25" customHeight="1" x14ac:dyDescent="0.2"/>
    <row r="7976" ht="26.25" customHeight="1" x14ac:dyDescent="0.2"/>
    <row r="7977" ht="26.25" customHeight="1" x14ac:dyDescent="0.2"/>
    <row r="7978" ht="26.25" customHeight="1" x14ac:dyDescent="0.2"/>
    <row r="7979" ht="26.25" customHeight="1" x14ac:dyDescent="0.2"/>
    <row r="7980" ht="26.25" customHeight="1" x14ac:dyDescent="0.2"/>
    <row r="7981" ht="26.25" customHeight="1" x14ac:dyDescent="0.2"/>
    <row r="7982" ht="26.25" customHeight="1" x14ac:dyDescent="0.2"/>
    <row r="7983" ht="26.25" customHeight="1" x14ac:dyDescent="0.2"/>
    <row r="7984" ht="26.25" customHeight="1" x14ac:dyDescent="0.2"/>
    <row r="7985" ht="26.25" customHeight="1" x14ac:dyDescent="0.2"/>
    <row r="7986" ht="26.25" customHeight="1" x14ac:dyDescent="0.2"/>
    <row r="7987" ht="26.25" customHeight="1" x14ac:dyDescent="0.2"/>
    <row r="7988" ht="26.25" customHeight="1" x14ac:dyDescent="0.2"/>
    <row r="7989" ht="26.25" customHeight="1" x14ac:dyDescent="0.2"/>
    <row r="7990" ht="26.25" customHeight="1" x14ac:dyDescent="0.2"/>
    <row r="7991" ht="26.25" customHeight="1" x14ac:dyDescent="0.2"/>
    <row r="7992" ht="26.25" customHeight="1" x14ac:dyDescent="0.2"/>
    <row r="7993" ht="26.25" customHeight="1" x14ac:dyDescent="0.2"/>
    <row r="7994" ht="26.25" customHeight="1" x14ac:dyDescent="0.2"/>
    <row r="7995" ht="26.25" customHeight="1" x14ac:dyDescent="0.2"/>
    <row r="7996" ht="26.25" customHeight="1" x14ac:dyDescent="0.2"/>
    <row r="7997" ht="26.25" customHeight="1" x14ac:dyDescent="0.2"/>
    <row r="7998" ht="26.25" customHeight="1" x14ac:dyDescent="0.2"/>
    <row r="7999" ht="26.25" customHeight="1" x14ac:dyDescent="0.2"/>
    <row r="8000" ht="26.25" customHeight="1" x14ac:dyDescent="0.2"/>
    <row r="8001" ht="26.25" customHeight="1" x14ac:dyDescent="0.2"/>
    <row r="8002" ht="26.25" customHeight="1" x14ac:dyDescent="0.2"/>
    <row r="8003" ht="26.25" customHeight="1" x14ac:dyDescent="0.2"/>
    <row r="8004" ht="26.25" customHeight="1" x14ac:dyDescent="0.2"/>
    <row r="8005" ht="26.25" customHeight="1" x14ac:dyDescent="0.2"/>
    <row r="8006" ht="26.25" customHeight="1" x14ac:dyDescent="0.2"/>
    <row r="8007" ht="26.25" customHeight="1" x14ac:dyDescent="0.2"/>
    <row r="8008" ht="26.25" customHeight="1" x14ac:dyDescent="0.2"/>
    <row r="8009" ht="26.25" customHeight="1" x14ac:dyDescent="0.2"/>
    <row r="8010" ht="26.25" customHeight="1" x14ac:dyDescent="0.2"/>
    <row r="8011" ht="26.25" customHeight="1" x14ac:dyDescent="0.2"/>
    <row r="8012" ht="26.25" customHeight="1" x14ac:dyDescent="0.2"/>
    <row r="8013" ht="26.25" customHeight="1" x14ac:dyDescent="0.2"/>
    <row r="8014" ht="26.25" customHeight="1" x14ac:dyDescent="0.2"/>
    <row r="8015" ht="26.25" customHeight="1" x14ac:dyDescent="0.2"/>
    <row r="8016" ht="26.25" customHeight="1" x14ac:dyDescent="0.2"/>
    <row r="8017" ht="26.25" customHeight="1" x14ac:dyDescent="0.2"/>
    <row r="8018" ht="26.25" customHeight="1" x14ac:dyDescent="0.2"/>
    <row r="8019" ht="26.25" customHeight="1" x14ac:dyDescent="0.2"/>
    <row r="8020" ht="26.25" customHeight="1" x14ac:dyDescent="0.2"/>
    <row r="8021" ht="26.25" customHeight="1" x14ac:dyDescent="0.2"/>
    <row r="8022" ht="26.25" customHeight="1" x14ac:dyDescent="0.2"/>
    <row r="8023" ht="26.25" customHeight="1" x14ac:dyDescent="0.2"/>
    <row r="8024" ht="26.25" customHeight="1" x14ac:dyDescent="0.2"/>
    <row r="8025" ht="26.25" customHeight="1" x14ac:dyDescent="0.2"/>
    <row r="8026" ht="26.25" customHeight="1" x14ac:dyDescent="0.2"/>
    <row r="8027" ht="26.25" customHeight="1" x14ac:dyDescent="0.2"/>
    <row r="8028" ht="26.25" customHeight="1" x14ac:dyDescent="0.2"/>
    <row r="8029" ht="26.25" customHeight="1" x14ac:dyDescent="0.2"/>
    <row r="8030" ht="26.25" customHeight="1" x14ac:dyDescent="0.2"/>
  </sheetData>
  <sheetProtection formatCells="0" formatColumns="0" formatRows="0" insertColumns="0" insertRows="0" deleteRows="0" selectLockedCells="1"/>
  <protectedRanges>
    <protectedRange password="CAC3" sqref="B7:H8" name="Sum_Repas1"/>
  </protectedRanges>
  <mergeCells count="4">
    <mergeCell ref="B34:D34"/>
    <mergeCell ref="B35:D35"/>
    <mergeCell ref="B36:D36"/>
    <mergeCell ref="B39:D40"/>
  </mergeCells>
  <hyperlinks>
    <hyperlink ref="B39:D40" location="Mercredi!A1" display="Avancer à la journée suivante"/>
    <hyperlink ref="B42" location="Lundi!A1" display="Revenir en arrière"/>
  </hyperlinks>
  <pageMargins left="0.7" right="0.7" top="0.75" bottom="0.75" header="0.3" footer="0.3"/>
  <pageSetup paperSize="9" orientation="portrait" horizontalDpi="4294967293" verticalDpi="0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W8032"/>
  <sheetViews>
    <sheetView zoomScale="70" zoomScaleNormal="70" workbookViewId="0">
      <pane ySplit="4" topLeftCell="A5" activePane="bottomLeft" state="frozen"/>
      <selection pane="bottomLeft" activeCell="B43" sqref="B43"/>
    </sheetView>
  </sheetViews>
  <sheetFormatPr baseColWidth="10" defaultColWidth="9" defaultRowHeight="15" x14ac:dyDescent="0.2"/>
  <cols>
    <col min="1" max="1" width="9.375" style="105" customWidth="1"/>
    <col min="2" max="4" width="28" style="105" customWidth="1"/>
    <col min="5" max="8" width="14.25" style="105" customWidth="1"/>
    <col min="9" max="9" width="28" style="105" customWidth="1"/>
    <col min="10" max="18" width="11.375" style="105" customWidth="1"/>
    <col min="19" max="231" width="11" style="105" customWidth="1"/>
    <col min="232" max="255" width="9" style="106" customWidth="1"/>
    <col min="256" max="16384" width="9" style="106"/>
  </cols>
  <sheetData>
    <row r="1" spans="1:231" ht="30" customHeight="1" x14ac:dyDescent="0.2"/>
    <row r="2" spans="1:231" s="110" customFormat="1" ht="30" customHeight="1" x14ac:dyDescent="0.2">
      <c r="A2" s="107"/>
      <c r="B2" s="34" t="s">
        <v>95</v>
      </c>
      <c r="C2" s="108"/>
      <c r="D2" s="108"/>
      <c r="E2" s="108"/>
      <c r="F2" s="107"/>
      <c r="G2" s="12"/>
      <c r="H2" s="109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07"/>
      <c r="DB2" s="107"/>
      <c r="DC2" s="107"/>
      <c r="DD2" s="107"/>
      <c r="DE2" s="107"/>
      <c r="DF2" s="107"/>
      <c r="DG2" s="107"/>
      <c r="DH2" s="107"/>
      <c r="DI2" s="107"/>
      <c r="DJ2" s="107"/>
      <c r="DK2" s="107"/>
      <c r="DL2" s="107"/>
      <c r="DM2" s="107"/>
      <c r="DN2" s="107"/>
      <c r="DO2" s="107"/>
      <c r="DP2" s="107"/>
      <c r="DQ2" s="107"/>
      <c r="DR2" s="107"/>
      <c r="DS2" s="107"/>
      <c r="DT2" s="107"/>
      <c r="DU2" s="107"/>
      <c r="DV2" s="107"/>
      <c r="DW2" s="107"/>
      <c r="DX2" s="107"/>
      <c r="DY2" s="107"/>
      <c r="DZ2" s="107"/>
      <c r="EA2" s="107"/>
      <c r="EB2" s="107"/>
      <c r="EC2" s="107"/>
      <c r="ED2" s="107"/>
      <c r="EE2" s="107"/>
      <c r="EF2" s="107"/>
      <c r="EG2" s="107"/>
      <c r="EH2" s="107"/>
      <c r="EI2" s="107"/>
      <c r="EJ2" s="107"/>
      <c r="EK2" s="107"/>
      <c r="EL2" s="107"/>
      <c r="EM2" s="107"/>
      <c r="EN2" s="107"/>
      <c r="EO2" s="107"/>
      <c r="EP2" s="107"/>
      <c r="EQ2" s="107"/>
      <c r="ER2" s="107"/>
      <c r="ES2" s="107"/>
      <c r="ET2" s="107"/>
      <c r="EU2" s="107"/>
      <c r="EV2" s="107"/>
      <c r="EW2" s="107"/>
      <c r="EX2" s="107"/>
      <c r="EY2" s="107"/>
      <c r="EZ2" s="107"/>
      <c r="FA2" s="107"/>
      <c r="FB2" s="107"/>
      <c r="FC2" s="107"/>
      <c r="FD2" s="107"/>
      <c r="FE2" s="107"/>
      <c r="FF2" s="107"/>
      <c r="FG2" s="107"/>
      <c r="FH2" s="107"/>
      <c r="FI2" s="107"/>
      <c r="FJ2" s="107"/>
      <c r="FK2" s="107"/>
      <c r="FL2" s="107"/>
      <c r="FM2" s="107"/>
      <c r="FN2" s="107"/>
      <c r="FO2" s="107"/>
      <c r="FP2" s="107"/>
      <c r="FQ2" s="107"/>
      <c r="FR2" s="107"/>
      <c r="FS2" s="107"/>
      <c r="FT2" s="107"/>
      <c r="FU2" s="107"/>
      <c r="FV2" s="107"/>
      <c r="FW2" s="107"/>
      <c r="FX2" s="107"/>
      <c r="FY2" s="107"/>
      <c r="FZ2" s="107"/>
      <c r="GA2" s="107"/>
      <c r="GB2" s="107"/>
      <c r="GC2" s="107"/>
      <c r="GD2" s="107"/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/>
      <c r="GR2" s="107"/>
      <c r="GS2" s="107"/>
      <c r="GT2" s="107"/>
      <c r="GU2" s="107"/>
      <c r="GV2" s="107"/>
      <c r="GW2" s="107"/>
      <c r="GX2" s="107"/>
      <c r="GY2" s="107"/>
      <c r="GZ2" s="107"/>
      <c r="HA2" s="107"/>
      <c r="HB2" s="107"/>
      <c r="HC2" s="107"/>
      <c r="HD2" s="107"/>
      <c r="HE2" s="107"/>
      <c r="HF2" s="107"/>
      <c r="HG2" s="107"/>
      <c r="HH2" s="107"/>
      <c r="HI2" s="107"/>
      <c r="HJ2" s="107"/>
      <c r="HK2" s="107"/>
      <c r="HL2" s="107"/>
      <c r="HM2" s="107"/>
      <c r="HN2" s="107"/>
      <c r="HO2" s="107"/>
      <c r="HP2" s="107"/>
      <c r="HQ2" s="107"/>
      <c r="HR2" s="107"/>
      <c r="HS2" s="107"/>
      <c r="HT2" s="107"/>
      <c r="HU2" s="107"/>
      <c r="HV2" s="107"/>
      <c r="HW2" s="107"/>
    </row>
    <row r="3" spans="1:231" s="110" customFormat="1" ht="30" customHeight="1" x14ac:dyDescent="0.2">
      <c r="A3" s="107"/>
      <c r="B3" s="107"/>
      <c r="C3" s="108"/>
      <c r="D3" s="108"/>
      <c r="E3" s="111"/>
      <c r="F3" s="107"/>
      <c r="G3" s="12"/>
      <c r="H3" s="109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7"/>
      <c r="BW3" s="107"/>
      <c r="BX3" s="107"/>
      <c r="BY3" s="107"/>
      <c r="BZ3" s="107"/>
      <c r="CA3" s="107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</row>
    <row r="4" spans="1:231" s="110" customFormat="1" ht="30" customHeight="1" x14ac:dyDescent="0.2">
      <c r="A4" s="107"/>
      <c r="B4" s="33" t="s">
        <v>22</v>
      </c>
      <c r="C4" s="33" t="s">
        <v>13</v>
      </c>
      <c r="D4" s="33" t="s">
        <v>5</v>
      </c>
      <c r="E4" s="33" t="s">
        <v>0</v>
      </c>
      <c r="F4" s="33" t="s">
        <v>9</v>
      </c>
      <c r="G4" s="33" t="s">
        <v>10</v>
      </c>
      <c r="H4" s="33" t="s">
        <v>11</v>
      </c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</row>
    <row r="5" spans="1:231" ht="26.25" customHeight="1" x14ac:dyDescent="0.2">
      <c r="B5" s="2" t="s">
        <v>14</v>
      </c>
      <c r="C5" s="112"/>
      <c r="D5" s="112"/>
      <c r="E5" s="112"/>
      <c r="F5" s="112"/>
      <c r="G5" s="112"/>
      <c r="H5" s="112"/>
      <c r="HW5" s="106"/>
    </row>
    <row r="6" spans="1:231" ht="26.25" customHeight="1" x14ac:dyDescent="0.2">
      <c r="B6" s="223"/>
      <c r="C6" s="223"/>
      <c r="D6" s="224"/>
      <c r="E6" s="225"/>
      <c r="F6" s="226"/>
      <c r="G6" s="226"/>
      <c r="H6" s="226"/>
      <c r="HW6" s="106"/>
    </row>
    <row r="7" spans="1:231" ht="26.25" customHeight="1" x14ac:dyDescent="0.2">
      <c r="B7" s="223"/>
      <c r="C7" s="223"/>
      <c r="D7" s="224"/>
      <c r="E7" s="225">
        <f>SUBTOTAL(109,Repas12[Kcal])</f>
        <v>0</v>
      </c>
      <c r="F7" s="226">
        <f>SUBTOTAL(109,Repas12[Protéines])</f>
        <v>0</v>
      </c>
      <c r="G7" s="226">
        <f>SUBTOTAL(109,Repas12[Glucides])</f>
        <v>0</v>
      </c>
      <c r="H7" s="226">
        <f>SUBTOTAL(109,Repas12[Lipides])</f>
        <v>0</v>
      </c>
    </row>
    <row r="8" spans="1:231" ht="26.25" customHeight="1" x14ac:dyDescent="0.2">
      <c r="B8" s="117"/>
      <c r="C8" s="117"/>
      <c r="D8" s="118"/>
      <c r="E8" s="119"/>
      <c r="F8" s="120"/>
      <c r="G8" s="120"/>
      <c r="H8" s="120"/>
    </row>
    <row r="9" spans="1:231" ht="26.25" customHeight="1" x14ac:dyDescent="0.2">
      <c r="B9" s="3" t="s">
        <v>15</v>
      </c>
      <c r="C9" s="121"/>
      <c r="D9" s="121"/>
      <c r="E9" s="121"/>
      <c r="F9" s="121"/>
      <c r="G9" s="121"/>
      <c r="H9" s="121"/>
    </row>
    <row r="10" spans="1:231" ht="26.25" customHeight="1" x14ac:dyDescent="0.2">
      <c r="B10" s="113"/>
      <c r="C10" s="113"/>
      <c r="D10" s="114"/>
      <c r="E10" s="115"/>
      <c r="F10" s="116"/>
      <c r="G10" s="116"/>
      <c r="H10" s="116"/>
    </row>
    <row r="11" spans="1:231" ht="26.25" customHeight="1" x14ac:dyDescent="0.2">
      <c r="B11" s="223"/>
      <c r="C11" s="223"/>
      <c r="D11" s="224"/>
      <c r="E11" s="225">
        <f>SUBTOTAL(109,Repas22[Kcal])</f>
        <v>0</v>
      </c>
      <c r="F11" s="226">
        <f>SUBTOTAL(109,Repas22[Protéines])</f>
        <v>0</v>
      </c>
      <c r="G11" s="226">
        <f>SUBTOTAL(109,Repas22[Glucides])</f>
        <v>0</v>
      </c>
      <c r="H11" s="226">
        <f>SUBTOTAL(109,Repas22[Lipides])</f>
        <v>0</v>
      </c>
    </row>
    <row r="12" spans="1:231" ht="26.25" customHeight="1" x14ac:dyDescent="0.2">
      <c r="B12" s="117"/>
      <c r="C12" s="117"/>
      <c r="D12" s="118"/>
      <c r="E12" s="119"/>
      <c r="F12" s="120"/>
      <c r="G12" s="120"/>
      <c r="H12" s="120"/>
    </row>
    <row r="13" spans="1:231" ht="26.25" customHeight="1" x14ac:dyDescent="0.2">
      <c r="B13" s="4" t="s">
        <v>16</v>
      </c>
      <c r="C13" s="122"/>
      <c r="D13" s="122"/>
      <c r="E13" s="122"/>
      <c r="F13" s="122"/>
      <c r="G13" s="122"/>
      <c r="H13" s="122"/>
    </row>
    <row r="14" spans="1:231" ht="26.25" customHeight="1" x14ac:dyDescent="0.2">
      <c r="B14" s="113"/>
      <c r="C14" s="113"/>
      <c r="D14" s="114"/>
      <c r="E14" s="115"/>
      <c r="F14" s="116"/>
      <c r="G14" s="116"/>
      <c r="H14" s="116"/>
    </row>
    <row r="15" spans="1:231" ht="26.25" customHeight="1" x14ac:dyDescent="0.2">
      <c r="B15" s="113"/>
      <c r="C15" s="113"/>
      <c r="D15" s="114"/>
      <c r="E15" s="115">
        <f>SUBTOTAL(109,Repas32[Kcal])</f>
        <v>0</v>
      </c>
      <c r="F15" s="116">
        <f>SUBTOTAL(109,Repas32[Protéines])</f>
        <v>0</v>
      </c>
      <c r="G15" s="116">
        <f>SUBTOTAL(109,Repas32[Glucides])</f>
        <v>0</v>
      </c>
      <c r="H15" s="116">
        <f>SUBTOTAL(109,Repas32[Lipides])</f>
        <v>0</v>
      </c>
    </row>
    <row r="16" spans="1:231" ht="26.25" customHeight="1" x14ac:dyDescent="0.2">
      <c r="B16" s="117"/>
      <c r="C16" s="117"/>
      <c r="D16" s="118"/>
      <c r="E16" s="119"/>
      <c r="F16" s="120"/>
      <c r="G16" s="120"/>
      <c r="H16" s="120"/>
    </row>
    <row r="17" spans="2:8" ht="26.25" customHeight="1" x14ac:dyDescent="0.2">
      <c r="B17" s="5" t="s">
        <v>17</v>
      </c>
      <c r="C17" s="122"/>
      <c r="D17" s="122"/>
      <c r="E17" s="122"/>
      <c r="F17" s="122"/>
      <c r="G17" s="122"/>
      <c r="H17" s="122"/>
    </row>
    <row r="18" spans="2:8" ht="26.25" customHeight="1" x14ac:dyDescent="0.2">
      <c r="B18" s="113"/>
      <c r="C18" s="113"/>
      <c r="D18" s="114"/>
      <c r="E18" s="115"/>
      <c r="F18" s="116"/>
      <c r="G18" s="116"/>
      <c r="H18" s="116"/>
    </row>
    <row r="19" spans="2:8" ht="26.25" customHeight="1" x14ac:dyDescent="0.2">
      <c r="B19" s="113"/>
      <c r="C19" s="113"/>
      <c r="D19" s="114"/>
      <c r="E19" s="115">
        <f>SUBTOTAL(109,Repas42[Kcal])</f>
        <v>0</v>
      </c>
      <c r="F19" s="116">
        <f>SUBTOTAL(109,Repas42[Protéines])</f>
        <v>0</v>
      </c>
      <c r="G19" s="116">
        <f>SUBTOTAL(109,Repas42[Glucides])</f>
        <v>0</v>
      </c>
      <c r="H19" s="116">
        <f>SUBTOTAL(109,Repas42[Lipides])</f>
        <v>0</v>
      </c>
    </row>
    <row r="20" spans="2:8" ht="26.25" customHeight="1" x14ac:dyDescent="0.2">
      <c r="B20" s="117"/>
      <c r="C20" s="117"/>
      <c r="D20" s="117"/>
      <c r="E20" s="119"/>
      <c r="F20" s="120"/>
      <c r="G20" s="120"/>
      <c r="H20" s="120"/>
    </row>
    <row r="21" spans="2:8" ht="26.25" customHeight="1" x14ac:dyDescent="0.2">
      <c r="B21" s="6" t="s">
        <v>18</v>
      </c>
      <c r="C21" s="122"/>
      <c r="D21" s="122"/>
      <c r="E21" s="122"/>
      <c r="F21" s="122"/>
      <c r="G21" s="122"/>
      <c r="H21" s="122"/>
    </row>
    <row r="22" spans="2:8" ht="26.25" customHeight="1" x14ac:dyDescent="0.2">
      <c r="B22" s="113"/>
      <c r="C22" s="113"/>
      <c r="D22" s="113"/>
      <c r="E22" s="115"/>
      <c r="F22" s="116"/>
      <c r="G22" s="116"/>
      <c r="H22" s="116"/>
    </row>
    <row r="23" spans="2:8" ht="26.25" customHeight="1" x14ac:dyDescent="0.2">
      <c r="B23" s="113"/>
      <c r="C23" s="113"/>
      <c r="D23" s="113"/>
      <c r="E23" s="115">
        <f>SUBTOTAL(109,Repas52[Kcal])</f>
        <v>0</v>
      </c>
      <c r="F23" s="116">
        <f>SUBTOTAL(109,Repas52[Protéines])</f>
        <v>0</v>
      </c>
      <c r="G23" s="116">
        <f>SUBTOTAL(109,Repas52[Glucides])</f>
        <v>0</v>
      </c>
      <c r="H23" s="116">
        <f>SUBTOTAL(109,Repas52[Lipides])</f>
        <v>0</v>
      </c>
    </row>
    <row r="24" spans="2:8" ht="26.25" customHeight="1" x14ac:dyDescent="0.2">
      <c r="B24" s="117"/>
      <c r="C24" s="117"/>
      <c r="D24" s="117"/>
      <c r="E24" s="119"/>
      <c r="F24" s="120"/>
      <c r="G24" s="120"/>
      <c r="H24" s="120"/>
    </row>
    <row r="25" spans="2:8" ht="26.25" customHeight="1" x14ac:dyDescent="0.2">
      <c r="B25" s="2" t="s">
        <v>19</v>
      </c>
      <c r="C25" s="123"/>
      <c r="D25" s="123"/>
      <c r="E25" s="122"/>
      <c r="F25" s="122"/>
      <c r="G25" s="122"/>
      <c r="H25" s="122"/>
    </row>
    <row r="26" spans="2:8" ht="26.25" customHeight="1" x14ac:dyDescent="0.2">
      <c r="B26" s="113"/>
      <c r="C26" s="113"/>
      <c r="D26" s="113"/>
      <c r="E26" s="115"/>
      <c r="F26" s="116"/>
      <c r="G26" s="116"/>
      <c r="H26" s="116"/>
    </row>
    <row r="27" spans="2:8" ht="26.25" customHeight="1" x14ac:dyDescent="0.2">
      <c r="B27" s="113"/>
      <c r="C27" s="113"/>
      <c r="D27" s="113"/>
      <c r="E27" s="115">
        <f>SUBTOTAL(109,Repas62[Kcal])</f>
        <v>0</v>
      </c>
      <c r="F27" s="116">
        <f>SUBTOTAL(109,Repas62[Protéines])</f>
        <v>0</v>
      </c>
      <c r="G27" s="116">
        <f>SUBTOTAL(109,Repas62[Glucides])</f>
        <v>0</v>
      </c>
      <c r="H27" s="116">
        <f>SUBTOTAL(109,Repas62[Lipides])</f>
        <v>0</v>
      </c>
    </row>
    <row r="28" spans="2:8" ht="26.25" customHeight="1" x14ac:dyDescent="0.2">
      <c r="B28" s="117"/>
      <c r="C28" s="117"/>
      <c r="D28" s="117"/>
      <c r="E28" s="119"/>
      <c r="F28" s="120"/>
      <c r="G28" s="120"/>
      <c r="H28" s="120"/>
    </row>
    <row r="29" spans="2:8" ht="26.25" customHeight="1" x14ac:dyDescent="0.2">
      <c r="B29" s="3" t="s">
        <v>20</v>
      </c>
      <c r="C29" s="122"/>
      <c r="D29" s="122"/>
      <c r="E29" s="122"/>
      <c r="F29" s="122"/>
      <c r="G29" s="122"/>
      <c r="H29" s="122"/>
    </row>
    <row r="30" spans="2:8" ht="26.25" customHeight="1" x14ac:dyDescent="0.2">
      <c r="B30" s="113"/>
      <c r="C30" s="113"/>
      <c r="D30" s="114"/>
      <c r="E30" s="115"/>
      <c r="F30" s="116"/>
      <c r="G30" s="116"/>
      <c r="H30" s="116"/>
    </row>
    <row r="31" spans="2:8" ht="26.25" customHeight="1" x14ac:dyDescent="0.2">
      <c r="B31" s="113"/>
      <c r="C31" s="113"/>
      <c r="D31" s="114"/>
      <c r="E31" s="115">
        <f>SUBTOTAL(109,Repas72[Kcal])</f>
        <v>0</v>
      </c>
      <c r="F31" s="116">
        <f>SUBTOTAL(109,Repas72[Protéines])</f>
        <v>0</v>
      </c>
      <c r="G31" s="116">
        <f>SUBTOTAL(109,Repas72[Glucides])</f>
        <v>0</v>
      </c>
      <c r="H31" s="116">
        <f>SUBTOTAL(109,Repas72[Lipides])</f>
        <v>0</v>
      </c>
    </row>
    <row r="32" spans="2:8" ht="26.25" customHeight="1" x14ac:dyDescent="0.2">
      <c r="B32" s="117"/>
      <c r="C32" s="117"/>
      <c r="D32" s="118"/>
      <c r="E32" s="119"/>
      <c r="F32" s="120"/>
      <c r="G32" s="120"/>
      <c r="H32" s="120"/>
    </row>
    <row r="33" spans="2:8" ht="26.25" customHeight="1" x14ac:dyDescent="0.2">
      <c r="B33" s="124"/>
      <c r="C33" s="124"/>
      <c r="D33" s="124"/>
      <c r="E33" s="125"/>
      <c r="F33" s="126"/>
      <c r="G33" s="126"/>
      <c r="H33" s="126"/>
    </row>
    <row r="34" spans="2:8" ht="26.25" customHeight="1" x14ac:dyDescent="0.2">
      <c r="B34" s="281" t="s">
        <v>84</v>
      </c>
      <c r="C34" s="281"/>
      <c r="D34" s="281"/>
      <c r="E34" s="127">
        <f>SUM(Repas12[[#Totals],[Kcal]],Repas22[[#Totals],[Kcal]],Repas32[[#Totals],[Kcal]],Repas42[[#Totals],[Kcal]],Repas52[[#Totals],[Kcal]],Repas62[[#Totals],[Kcal]],Repas72[[#Totals],[Kcal]])</f>
        <v>0</v>
      </c>
      <c r="F34" s="128">
        <f>SUM(Repas12[[#Totals],[Protéines]],Repas22[[#Totals],[Protéines]],Repas32[[#Totals],[Protéines]],Repas42[[#Totals],[Protéines]],Repas52[[#Totals],[Protéines]],Repas62[[#Totals],[Protéines]],Repas72[[#Totals],[Protéines]])</f>
        <v>0</v>
      </c>
      <c r="G34" s="128">
        <f>SUM(Repas12[[#Totals],[Glucides]],Repas22[[#Totals],[Glucides]],Repas32[[#Totals],[Glucides]],Repas42[[#Totals],[Glucides]],Repas52[[#Totals],[Glucides]],Repas62[[#Totals],[Glucides]],Repas72[[#Totals],[Glucides]])</f>
        <v>0</v>
      </c>
      <c r="H34" s="128">
        <f>SUM(Repas12[[#Totals],[Lipides]],Repas22[[#Totals],[Lipides]],Repas32[[#Totals],[Lipides]],Repas42[[#Totals],[Lipides]],Repas52[[#Totals],[Lipides]],Repas62[[#Totals],[Lipides]],Repas72[[#Totals],[Lipides]])</f>
        <v>0</v>
      </c>
    </row>
    <row r="35" spans="2:8" ht="26.25" customHeight="1" x14ac:dyDescent="0.2">
      <c r="B35" s="282" t="s">
        <v>135</v>
      </c>
      <c r="C35" s="282"/>
      <c r="D35" s="282"/>
      <c r="E35" s="35"/>
      <c r="F35" s="129" t="str">
        <f>IF(H2&lt;=0,"0,0 g",F34/$H$2)</f>
        <v>0,0 g</v>
      </c>
      <c r="G35" s="129" t="str">
        <f>IF(H2&lt;=0,"0,0 g",G34/$H$2)</f>
        <v>0,0 g</v>
      </c>
      <c r="H35" s="129" t="str">
        <f>IF(H2&lt;=0,"0,0 g",H34/$H$2)</f>
        <v>0,0 g</v>
      </c>
    </row>
    <row r="36" spans="2:8" ht="26.25" customHeight="1" x14ac:dyDescent="0.2">
      <c r="B36" s="283" t="s">
        <v>136</v>
      </c>
      <c r="C36" s="283"/>
      <c r="D36" s="283"/>
      <c r="E36" s="130"/>
      <c r="F36" s="145" t="str">
        <f>IF(F34=0,"0%",(F34*4)/SUM($F34*4,$G34*4,$H34*9))</f>
        <v>0%</v>
      </c>
      <c r="G36" s="145" t="str">
        <f>IF(G34=0,"0%",(G34*4)/SUM($F34*4,$G34*4,$H34*9))</f>
        <v>0%</v>
      </c>
      <c r="H36" s="145" t="str">
        <f>IF(H34=0,"0%",(H34*9)/SUM($F34*4,$G34*4,$H34*9))</f>
        <v>0%</v>
      </c>
    </row>
    <row r="37" spans="2:8" ht="26.25" customHeight="1" x14ac:dyDescent="0.2">
      <c r="B37" s="132"/>
      <c r="C37" s="132"/>
      <c r="D37" s="132"/>
      <c r="E37" s="133"/>
      <c r="F37" s="132"/>
      <c r="G37" s="132"/>
      <c r="H37" s="132"/>
    </row>
    <row r="38" spans="2:8" ht="26.25" customHeight="1" x14ac:dyDescent="0.2">
      <c r="B38" s="132"/>
      <c r="C38" s="132"/>
      <c r="D38" s="132"/>
      <c r="E38" s="133"/>
      <c r="F38" s="132"/>
      <c r="G38" s="132"/>
      <c r="H38" s="132"/>
    </row>
    <row r="39" spans="2:8" ht="26.25" customHeight="1" x14ac:dyDescent="0.2">
      <c r="B39" s="285" t="s">
        <v>88</v>
      </c>
      <c r="C39" s="285"/>
      <c r="D39" s="285"/>
      <c r="E39" s="44"/>
      <c r="F39" s="44"/>
      <c r="G39" s="117"/>
      <c r="H39" s="117"/>
    </row>
    <row r="40" spans="2:8" ht="26.25" customHeight="1" x14ac:dyDescent="0.2">
      <c r="B40" s="285"/>
      <c r="C40" s="285"/>
      <c r="D40" s="285"/>
      <c r="E40" s="44"/>
      <c r="F40" s="44"/>
    </row>
    <row r="41" spans="2:8" ht="26.25" customHeight="1" x14ac:dyDescent="0.2"/>
    <row r="42" spans="2:8" ht="26.25" customHeight="1" x14ac:dyDescent="0.2">
      <c r="B42" s="227" t="s">
        <v>137</v>
      </c>
    </row>
    <row r="43" spans="2:8" ht="26.25" customHeight="1" x14ac:dyDescent="0.2"/>
    <row r="44" spans="2:8" ht="26.25" customHeight="1" x14ac:dyDescent="0.2"/>
    <row r="45" spans="2:8" ht="26.25" customHeight="1" x14ac:dyDescent="0.2"/>
    <row r="46" spans="2:8" ht="26.25" customHeight="1" x14ac:dyDescent="0.2"/>
    <row r="47" spans="2:8" ht="26.25" customHeight="1" x14ac:dyDescent="0.2"/>
    <row r="48" spans="2:8" ht="26.25" customHeight="1" x14ac:dyDescent="0.2"/>
    <row r="49" ht="26.25" customHeight="1" x14ac:dyDescent="0.2"/>
    <row r="50" ht="26.25" customHeight="1" x14ac:dyDescent="0.2"/>
    <row r="51" ht="26.25" customHeight="1" x14ac:dyDescent="0.2"/>
    <row r="52" ht="26.25" customHeight="1" x14ac:dyDescent="0.2"/>
    <row r="53" ht="26.25" customHeight="1" x14ac:dyDescent="0.2"/>
    <row r="54" ht="26.25" customHeight="1" x14ac:dyDescent="0.2"/>
    <row r="55" ht="26.25" customHeight="1" x14ac:dyDescent="0.2"/>
    <row r="56" ht="26.25" customHeight="1" x14ac:dyDescent="0.2"/>
    <row r="57" ht="26.25" customHeight="1" x14ac:dyDescent="0.2"/>
    <row r="58" ht="26.25" customHeight="1" x14ac:dyDescent="0.2"/>
    <row r="59" ht="26.25" customHeight="1" x14ac:dyDescent="0.2"/>
    <row r="60" ht="26.25" customHeight="1" x14ac:dyDescent="0.2"/>
    <row r="61" ht="26.25" customHeight="1" x14ac:dyDescent="0.2"/>
    <row r="62" ht="26.25" customHeight="1" x14ac:dyDescent="0.2"/>
    <row r="63" ht="26.25" customHeight="1" x14ac:dyDescent="0.2"/>
    <row r="64" ht="26.25" customHeight="1" x14ac:dyDescent="0.2"/>
    <row r="65" ht="26.25" customHeight="1" x14ac:dyDescent="0.2"/>
    <row r="66" ht="26.25" customHeight="1" x14ac:dyDescent="0.2"/>
    <row r="67" ht="26.25" customHeight="1" x14ac:dyDescent="0.2"/>
    <row r="68" ht="26.25" customHeight="1" x14ac:dyDescent="0.2"/>
    <row r="69" ht="26.25" customHeight="1" x14ac:dyDescent="0.2"/>
    <row r="70" ht="26.25" customHeight="1" x14ac:dyDescent="0.2"/>
    <row r="71" ht="26.25" customHeight="1" x14ac:dyDescent="0.2"/>
    <row r="72" ht="26.25" customHeight="1" x14ac:dyDescent="0.2"/>
    <row r="73" ht="26.25" customHeight="1" x14ac:dyDescent="0.2"/>
    <row r="74" ht="26.25" customHeight="1" x14ac:dyDescent="0.2"/>
    <row r="75" ht="26.25" customHeight="1" x14ac:dyDescent="0.2"/>
    <row r="76" ht="26.25" customHeight="1" x14ac:dyDescent="0.2"/>
    <row r="77" ht="26.25" customHeight="1" x14ac:dyDescent="0.2"/>
    <row r="78" ht="26.25" customHeight="1" x14ac:dyDescent="0.2"/>
    <row r="79" ht="26.25" customHeight="1" x14ac:dyDescent="0.2"/>
    <row r="80" ht="26.25" customHeight="1" x14ac:dyDescent="0.2"/>
    <row r="81" ht="26.25" customHeight="1" x14ac:dyDescent="0.2"/>
    <row r="82" ht="26.25" customHeight="1" x14ac:dyDescent="0.2"/>
    <row r="83" ht="26.25" customHeight="1" x14ac:dyDescent="0.2"/>
    <row r="84" ht="26.25" customHeight="1" x14ac:dyDescent="0.2"/>
    <row r="85" ht="26.25" customHeight="1" x14ac:dyDescent="0.2"/>
    <row r="86" ht="26.25" customHeight="1" x14ac:dyDescent="0.2"/>
    <row r="87" ht="26.25" customHeight="1" x14ac:dyDescent="0.2"/>
    <row r="88" ht="26.25" customHeight="1" x14ac:dyDescent="0.2"/>
    <row r="89" ht="26.25" customHeight="1" x14ac:dyDescent="0.2"/>
    <row r="90" ht="26.25" customHeight="1" x14ac:dyDescent="0.2"/>
    <row r="91" ht="26.25" customHeight="1" x14ac:dyDescent="0.2"/>
    <row r="92" ht="26.25" customHeight="1" x14ac:dyDescent="0.2"/>
    <row r="93" ht="26.25" customHeight="1" x14ac:dyDescent="0.2"/>
    <row r="94" ht="26.25" customHeight="1" x14ac:dyDescent="0.2"/>
    <row r="95" ht="26.25" customHeight="1" x14ac:dyDescent="0.2"/>
    <row r="96" ht="26.25" customHeight="1" x14ac:dyDescent="0.2"/>
    <row r="97" ht="26.25" customHeight="1" x14ac:dyDescent="0.2"/>
    <row r="98" ht="26.25" customHeight="1" x14ac:dyDescent="0.2"/>
    <row r="99" ht="26.25" customHeight="1" x14ac:dyDescent="0.2"/>
    <row r="100" ht="26.25" customHeight="1" x14ac:dyDescent="0.2"/>
    <row r="101" ht="26.25" customHeight="1" x14ac:dyDescent="0.2"/>
    <row r="102" ht="26.25" customHeight="1" x14ac:dyDescent="0.2"/>
    <row r="103" ht="26.25" customHeight="1" x14ac:dyDescent="0.2"/>
    <row r="104" ht="26.25" customHeight="1" x14ac:dyDescent="0.2"/>
    <row r="105" ht="26.25" customHeight="1" x14ac:dyDescent="0.2"/>
    <row r="106" ht="26.25" customHeight="1" x14ac:dyDescent="0.2"/>
    <row r="107" ht="26.25" customHeight="1" x14ac:dyDescent="0.2"/>
    <row r="108" ht="26.25" customHeight="1" x14ac:dyDescent="0.2"/>
    <row r="109" ht="26.25" customHeight="1" x14ac:dyDescent="0.2"/>
    <row r="110" ht="26.25" customHeight="1" x14ac:dyDescent="0.2"/>
    <row r="111" ht="26.25" customHeight="1" x14ac:dyDescent="0.2"/>
    <row r="112" ht="26.25" customHeight="1" x14ac:dyDescent="0.2"/>
    <row r="113" ht="26.25" customHeight="1" x14ac:dyDescent="0.2"/>
    <row r="114" ht="26.25" customHeight="1" x14ac:dyDescent="0.2"/>
    <row r="115" ht="26.25" customHeight="1" x14ac:dyDescent="0.2"/>
    <row r="116" ht="26.25" customHeight="1" x14ac:dyDescent="0.2"/>
    <row r="117" ht="26.25" customHeight="1" x14ac:dyDescent="0.2"/>
    <row r="118" ht="26.25" customHeight="1" x14ac:dyDescent="0.2"/>
    <row r="119" ht="26.25" customHeight="1" x14ac:dyDescent="0.2"/>
    <row r="120" ht="26.25" customHeight="1" x14ac:dyDescent="0.2"/>
    <row r="121" ht="26.25" customHeight="1" x14ac:dyDescent="0.2"/>
    <row r="122" ht="26.25" customHeight="1" x14ac:dyDescent="0.2"/>
    <row r="123" ht="26.25" customHeight="1" x14ac:dyDescent="0.2"/>
    <row r="124" ht="26.25" customHeight="1" x14ac:dyDescent="0.2"/>
    <row r="125" ht="26.25" customHeight="1" x14ac:dyDescent="0.2"/>
    <row r="126" ht="26.25" customHeight="1" x14ac:dyDescent="0.2"/>
    <row r="127" ht="26.25" customHeight="1" x14ac:dyDescent="0.2"/>
    <row r="128" ht="26.25" customHeight="1" x14ac:dyDescent="0.2"/>
    <row r="129" ht="26.25" customHeight="1" x14ac:dyDescent="0.2"/>
    <row r="130" ht="26.25" customHeight="1" x14ac:dyDescent="0.2"/>
    <row r="131" ht="26.25" customHeight="1" x14ac:dyDescent="0.2"/>
    <row r="132" ht="26.25" customHeight="1" x14ac:dyDescent="0.2"/>
    <row r="133" ht="26.25" customHeight="1" x14ac:dyDescent="0.2"/>
    <row r="134" ht="26.25" customHeight="1" x14ac:dyDescent="0.2"/>
    <row r="135" ht="26.25" customHeight="1" x14ac:dyDescent="0.2"/>
    <row r="136" ht="26.25" customHeight="1" x14ac:dyDescent="0.2"/>
    <row r="137" ht="26.25" customHeight="1" x14ac:dyDescent="0.2"/>
    <row r="138" ht="26.25" customHeight="1" x14ac:dyDescent="0.2"/>
    <row r="139" ht="26.25" customHeight="1" x14ac:dyDescent="0.2"/>
    <row r="140" ht="26.25" customHeight="1" x14ac:dyDescent="0.2"/>
    <row r="141" ht="26.25" customHeight="1" x14ac:dyDescent="0.2"/>
    <row r="142" ht="26.25" customHeight="1" x14ac:dyDescent="0.2"/>
    <row r="143" ht="26.25" customHeight="1" x14ac:dyDescent="0.2"/>
    <row r="144" ht="26.25" customHeight="1" x14ac:dyDescent="0.2"/>
    <row r="145" ht="26.25" customHeight="1" x14ac:dyDescent="0.2"/>
    <row r="146" ht="26.25" customHeight="1" x14ac:dyDescent="0.2"/>
    <row r="147" ht="26.25" customHeight="1" x14ac:dyDescent="0.2"/>
    <row r="148" ht="26.25" customHeight="1" x14ac:dyDescent="0.2"/>
    <row r="149" ht="26.25" customHeight="1" x14ac:dyDescent="0.2"/>
    <row r="150" ht="26.25" customHeight="1" x14ac:dyDescent="0.2"/>
    <row r="151" ht="26.25" customHeight="1" x14ac:dyDescent="0.2"/>
    <row r="152" ht="26.25" customHeight="1" x14ac:dyDescent="0.2"/>
    <row r="153" ht="26.25" customHeight="1" x14ac:dyDescent="0.2"/>
    <row r="154" ht="26.25" customHeight="1" x14ac:dyDescent="0.2"/>
    <row r="155" ht="26.25" customHeight="1" x14ac:dyDescent="0.2"/>
    <row r="156" ht="26.25" customHeight="1" x14ac:dyDescent="0.2"/>
    <row r="157" ht="26.25" customHeight="1" x14ac:dyDescent="0.2"/>
    <row r="158" ht="26.25" customHeight="1" x14ac:dyDescent="0.2"/>
    <row r="159" ht="26.25" customHeight="1" x14ac:dyDescent="0.2"/>
    <row r="160" ht="26.25" customHeight="1" x14ac:dyDescent="0.2"/>
    <row r="161" ht="26.25" customHeight="1" x14ac:dyDescent="0.2"/>
    <row r="162" ht="26.25" customHeight="1" x14ac:dyDescent="0.2"/>
    <row r="163" ht="26.25" customHeight="1" x14ac:dyDescent="0.2"/>
    <row r="164" ht="26.25" customHeight="1" x14ac:dyDescent="0.2"/>
    <row r="165" ht="26.25" customHeight="1" x14ac:dyDescent="0.2"/>
    <row r="166" ht="26.25" customHeight="1" x14ac:dyDescent="0.2"/>
    <row r="167" ht="26.25" customHeight="1" x14ac:dyDescent="0.2"/>
    <row r="168" ht="26.25" customHeight="1" x14ac:dyDescent="0.2"/>
    <row r="169" ht="26.25" customHeight="1" x14ac:dyDescent="0.2"/>
    <row r="170" ht="26.25" customHeight="1" x14ac:dyDescent="0.2"/>
    <row r="171" ht="26.25" customHeight="1" x14ac:dyDescent="0.2"/>
    <row r="172" ht="26.25" customHeight="1" x14ac:dyDescent="0.2"/>
    <row r="173" ht="26.25" customHeight="1" x14ac:dyDescent="0.2"/>
    <row r="174" ht="26.25" customHeight="1" x14ac:dyDescent="0.2"/>
    <row r="175" ht="26.25" customHeight="1" x14ac:dyDescent="0.2"/>
    <row r="176" ht="26.25" customHeight="1" x14ac:dyDescent="0.2"/>
    <row r="177" ht="26.25" customHeight="1" x14ac:dyDescent="0.2"/>
    <row r="178" ht="26.25" customHeight="1" x14ac:dyDescent="0.2"/>
    <row r="179" ht="26.25" customHeight="1" x14ac:dyDescent="0.2"/>
    <row r="180" ht="26.25" customHeight="1" x14ac:dyDescent="0.2"/>
    <row r="181" ht="26.25" customHeight="1" x14ac:dyDescent="0.2"/>
    <row r="182" ht="26.25" customHeight="1" x14ac:dyDescent="0.2"/>
    <row r="183" ht="26.25" customHeight="1" x14ac:dyDescent="0.2"/>
    <row r="184" ht="26.25" customHeight="1" x14ac:dyDescent="0.2"/>
    <row r="185" ht="26.25" customHeight="1" x14ac:dyDescent="0.2"/>
    <row r="186" ht="26.25" customHeight="1" x14ac:dyDescent="0.2"/>
    <row r="187" ht="26.25" customHeight="1" x14ac:dyDescent="0.2"/>
    <row r="188" ht="26.25" customHeight="1" x14ac:dyDescent="0.2"/>
    <row r="189" ht="26.25" customHeight="1" x14ac:dyDescent="0.2"/>
    <row r="190" ht="26.25" customHeight="1" x14ac:dyDescent="0.2"/>
    <row r="191" ht="26.25" customHeight="1" x14ac:dyDescent="0.2"/>
    <row r="192" ht="26.25" customHeight="1" x14ac:dyDescent="0.2"/>
    <row r="193" ht="26.25" customHeight="1" x14ac:dyDescent="0.2"/>
    <row r="194" ht="26.25" customHeight="1" x14ac:dyDescent="0.2"/>
    <row r="195" ht="26.25" customHeight="1" x14ac:dyDescent="0.2"/>
    <row r="196" ht="26.25" customHeight="1" x14ac:dyDescent="0.2"/>
    <row r="197" ht="26.25" customHeight="1" x14ac:dyDescent="0.2"/>
    <row r="198" ht="26.25" customHeight="1" x14ac:dyDescent="0.2"/>
    <row r="199" ht="26.25" customHeight="1" x14ac:dyDescent="0.2"/>
    <row r="200" ht="26.25" customHeight="1" x14ac:dyDescent="0.2"/>
    <row r="201" ht="26.25" customHeight="1" x14ac:dyDescent="0.2"/>
    <row r="202" ht="26.25" customHeight="1" x14ac:dyDescent="0.2"/>
    <row r="203" ht="26.25" customHeight="1" x14ac:dyDescent="0.2"/>
    <row r="204" ht="26.25" customHeight="1" x14ac:dyDescent="0.2"/>
    <row r="205" ht="26.25" customHeight="1" x14ac:dyDescent="0.2"/>
    <row r="206" ht="26.25" customHeight="1" x14ac:dyDescent="0.2"/>
    <row r="207" ht="26.25" customHeight="1" x14ac:dyDescent="0.2"/>
    <row r="208" ht="26.25" customHeight="1" x14ac:dyDescent="0.2"/>
    <row r="209" ht="26.25" customHeight="1" x14ac:dyDescent="0.2"/>
    <row r="210" ht="26.25" customHeight="1" x14ac:dyDescent="0.2"/>
    <row r="211" ht="26.25" customHeight="1" x14ac:dyDescent="0.2"/>
    <row r="212" ht="26.25" customHeight="1" x14ac:dyDescent="0.2"/>
    <row r="213" ht="26.25" customHeight="1" x14ac:dyDescent="0.2"/>
    <row r="214" ht="26.25" customHeight="1" x14ac:dyDescent="0.2"/>
    <row r="215" ht="26.25" customHeight="1" x14ac:dyDescent="0.2"/>
    <row r="216" ht="26.25" customHeight="1" x14ac:dyDescent="0.2"/>
    <row r="217" ht="26.25" customHeight="1" x14ac:dyDescent="0.2"/>
    <row r="218" ht="26.25" customHeight="1" x14ac:dyDescent="0.2"/>
    <row r="219" ht="26.25" customHeight="1" x14ac:dyDescent="0.2"/>
    <row r="220" ht="26.25" customHeight="1" x14ac:dyDescent="0.2"/>
    <row r="221" ht="26.25" customHeight="1" x14ac:dyDescent="0.2"/>
    <row r="222" ht="26.25" customHeight="1" x14ac:dyDescent="0.2"/>
    <row r="223" ht="26.25" customHeight="1" x14ac:dyDescent="0.2"/>
    <row r="224" ht="26.25" customHeight="1" x14ac:dyDescent="0.2"/>
    <row r="225" ht="26.25" customHeight="1" x14ac:dyDescent="0.2"/>
    <row r="226" ht="26.25" customHeight="1" x14ac:dyDescent="0.2"/>
    <row r="227" ht="26.25" customHeight="1" x14ac:dyDescent="0.2"/>
    <row r="228" ht="26.25" customHeight="1" x14ac:dyDescent="0.2"/>
    <row r="229" ht="26.25" customHeight="1" x14ac:dyDescent="0.2"/>
    <row r="230" ht="26.25" customHeight="1" x14ac:dyDescent="0.2"/>
    <row r="231" ht="26.25" customHeight="1" x14ac:dyDescent="0.2"/>
    <row r="232" ht="26.25" customHeight="1" x14ac:dyDescent="0.2"/>
    <row r="233" ht="26.25" customHeight="1" x14ac:dyDescent="0.2"/>
    <row r="234" ht="26.25" customHeight="1" x14ac:dyDescent="0.2"/>
    <row r="235" ht="26.25" customHeight="1" x14ac:dyDescent="0.2"/>
    <row r="236" ht="26.25" customHeight="1" x14ac:dyDescent="0.2"/>
    <row r="237" ht="26.25" customHeight="1" x14ac:dyDescent="0.2"/>
    <row r="238" ht="26.25" customHeight="1" x14ac:dyDescent="0.2"/>
    <row r="239" ht="26.25" customHeight="1" x14ac:dyDescent="0.2"/>
    <row r="240" ht="26.25" customHeight="1" x14ac:dyDescent="0.2"/>
    <row r="241" ht="26.25" customHeight="1" x14ac:dyDescent="0.2"/>
    <row r="242" ht="26.25" customHeight="1" x14ac:dyDescent="0.2"/>
    <row r="243" ht="26.25" customHeight="1" x14ac:dyDescent="0.2"/>
    <row r="244" ht="26.25" customHeight="1" x14ac:dyDescent="0.2"/>
    <row r="245" ht="26.25" customHeight="1" x14ac:dyDescent="0.2"/>
    <row r="246" ht="26.25" customHeight="1" x14ac:dyDescent="0.2"/>
    <row r="247" ht="26.25" customHeight="1" x14ac:dyDescent="0.2"/>
    <row r="248" ht="26.25" customHeight="1" x14ac:dyDescent="0.2"/>
    <row r="249" ht="26.25" customHeight="1" x14ac:dyDescent="0.2"/>
    <row r="250" ht="26.25" customHeight="1" x14ac:dyDescent="0.2"/>
    <row r="251" ht="26.25" customHeight="1" x14ac:dyDescent="0.2"/>
    <row r="252" ht="26.25" customHeight="1" x14ac:dyDescent="0.2"/>
    <row r="253" ht="26.25" customHeight="1" x14ac:dyDescent="0.2"/>
    <row r="254" ht="26.25" customHeight="1" x14ac:dyDescent="0.2"/>
    <row r="255" ht="26.25" customHeight="1" x14ac:dyDescent="0.2"/>
    <row r="256" ht="26.25" customHeight="1" x14ac:dyDescent="0.2"/>
    <row r="257" ht="26.25" customHeight="1" x14ac:dyDescent="0.2"/>
    <row r="258" ht="26.25" customHeight="1" x14ac:dyDescent="0.2"/>
    <row r="259" ht="26.25" customHeight="1" x14ac:dyDescent="0.2"/>
    <row r="260" ht="26.25" customHeight="1" x14ac:dyDescent="0.2"/>
    <row r="261" ht="26.25" customHeight="1" x14ac:dyDescent="0.2"/>
    <row r="262" ht="26.25" customHeight="1" x14ac:dyDescent="0.2"/>
    <row r="263" ht="26.25" customHeight="1" x14ac:dyDescent="0.2"/>
    <row r="264" ht="26.25" customHeight="1" x14ac:dyDescent="0.2"/>
    <row r="265" ht="26.25" customHeight="1" x14ac:dyDescent="0.2"/>
    <row r="266" ht="26.25" customHeight="1" x14ac:dyDescent="0.2"/>
    <row r="267" ht="26.25" customHeight="1" x14ac:dyDescent="0.2"/>
    <row r="268" ht="26.25" customHeight="1" x14ac:dyDescent="0.2"/>
    <row r="269" ht="26.25" customHeight="1" x14ac:dyDescent="0.2"/>
    <row r="270" ht="26.25" customHeight="1" x14ac:dyDescent="0.2"/>
    <row r="271" ht="26.25" customHeight="1" x14ac:dyDescent="0.2"/>
    <row r="272" ht="26.25" customHeight="1" x14ac:dyDescent="0.2"/>
    <row r="273" ht="26.25" customHeight="1" x14ac:dyDescent="0.2"/>
    <row r="274" ht="26.25" customHeight="1" x14ac:dyDescent="0.2"/>
    <row r="275" ht="26.25" customHeight="1" x14ac:dyDescent="0.2"/>
    <row r="276" ht="26.25" customHeight="1" x14ac:dyDescent="0.2"/>
    <row r="277" ht="26.25" customHeight="1" x14ac:dyDescent="0.2"/>
    <row r="278" ht="26.25" customHeight="1" x14ac:dyDescent="0.2"/>
    <row r="279" ht="26.25" customHeight="1" x14ac:dyDescent="0.2"/>
    <row r="280" ht="26.25" customHeight="1" x14ac:dyDescent="0.2"/>
    <row r="281" ht="26.25" customHeight="1" x14ac:dyDescent="0.2"/>
    <row r="282" ht="26.25" customHeight="1" x14ac:dyDescent="0.2"/>
    <row r="283" ht="26.25" customHeight="1" x14ac:dyDescent="0.2"/>
    <row r="284" ht="26.25" customHeight="1" x14ac:dyDescent="0.2"/>
    <row r="285" ht="26.25" customHeight="1" x14ac:dyDescent="0.2"/>
    <row r="286" ht="26.25" customHeight="1" x14ac:dyDescent="0.2"/>
    <row r="287" ht="26.25" customHeight="1" x14ac:dyDescent="0.2"/>
    <row r="288" ht="26.25" customHeight="1" x14ac:dyDescent="0.2"/>
    <row r="289" ht="26.25" customHeight="1" x14ac:dyDescent="0.2"/>
    <row r="290" ht="26.25" customHeight="1" x14ac:dyDescent="0.2"/>
    <row r="291" ht="26.25" customHeight="1" x14ac:dyDescent="0.2"/>
    <row r="292" ht="26.25" customHeight="1" x14ac:dyDescent="0.2"/>
    <row r="293" ht="26.25" customHeight="1" x14ac:dyDescent="0.2"/>
    <row r="294" ht="26.25" customHeight="1" x14ac:dyDescent="0.2"/>
    <row r="295" ht="26.25" customHeight="1" x14ac:dyDescent="0.2"/>
    <row r="296" ht="26.25" customHeight="1" x14ac:dyDescent="0.2"/>
    <row r="297" ht="26.25" customHeight="1" x14ac:dyDescent="0.2"/>
    <row r="298" ht="26.25" customHeight="1" x14ac:dyDescent="0.2"/>
    <row r="299" ht="26.25" customHeight="1" x14ac:dyDescent="0.2"/>
    <row r="300" ht="26.25" customHeight="1" x14ac:dyDescent="0.2"/>
    <row r="301" ht="26.25" customHeight="1" x14ac:dyDescent="0.2"/>
    <row r="302" ht="26.25" customHeight="1" x14ac:dyDescent="0.2"/>
    <row r="303" ht="26.25" customHeight="1" x14ac:dyDescent="0.2"/>
    <row r="304" ht="26.25" customHeight="1" x14ac:dyDescent="0.2"/>
    <row r="305" ht="26.25" customHeight="1" x14ac:dyDescent="0.2"/>
    <row r="306" ht="26.25" customHeight="1" x14ac:dyDescent="0.2"/>
    <row r="307" ht="26.25" customHeight="1" x14ac:dyDescent="0.2"/>
    <row r="308" ht="26.25" customHeight="1" x14ac:dyDescent="0.2"/>
    <row r="309" ht="26.25" customHeight="1" x14ac:dyDescent="0.2"/>
    <row r="310" ht="26.25" customHeight="1" x14ac:dyDescent="0.2"/>
    <row r="311" ht="26.25" customHeight="1" x14ac:dyDescent="0.2"/>
    <row r="312" ht="26.25" customHeight="1" x14ac:dyDescent="0.2"/>
    <row r="313" ht="26.25" customHeight="1" x14ac:dyDescent="0.2"/>
    <row r="314" ht="26.25" customHeight="1" x14ac:dyDescent="0.2"/>
    <row r="315" ht="26.25" customHeight="1" x14ac:dyDescent="0.2"/>
    <row r="316" ht="26.25" customHeight="1" x14ac:dyDescent="0.2"/>
    <row r="317" ht="26.25" customHeight="1" x14ac:dyDescent="0.2"/>
    <row r="318" ht="26.25" customHeight="1" x14ac:dyDescent="0.2"/>
    <row r="319" ht="26.25" customHeight="1" x14ac:dyDescent="0.2"/>
    <row r="320" ht="26.25" customHeight="1" x14ac:dyDescent="0.2"/>
    <row r="321" ht="26.25" customHeight="1" x14ac:dyDescent="0.2"/>
    <row r="322" ht="26.25" customHeight="1" x14ac:dyDescent="0.2"/>
    <row r="323" ht="26.25" customHeight="1" x14ac:dyDescent="0.2"/>
    <row r="324" ht="26.25" customHeight="1" x14ac:dyDescent="0.2"/>
    <row r="325" ht="26.25" customHeight="1" x14ac:dyDescent="0.2"/>
    <row r="326" ht="26.25" customHeight="1" x14ac:dyDescent="0.2"/>
    <row r="327" ht="26.25" customHeight="1" x14ac:dyDescent="0.2"/>
    <row r="328" ht="26.25" customHeight="1" x14ac:dyDescent="0.2"/>
    <row r="329" ht="26.25" customHeight="1" x14ac:dyDescent="0.2"/>
    <row r="330" ht="26.25" customHeight="1" x14ac:dyDescent="0.2"/>
    <row r="331" ht="26.25" customHeight="1" x14ac:dyDescent="0.2"/>
    <row r="332" ht="26.25" customHeight="1" x14ac:dyDescent="0.2"/>
    <row r="333" ht="26.25" customHeight="1" x14ac:dyDescent="0.2"/>
    <row r="334" ht="26.25" customHeight="1" x14ac:dyDescent="0.2"/>
    <row r="335" ht="26.25" customHeight="1" x14ac:dyDescent="0.2"/>
    <row r="336" ht="26.25" customHeight="1" x14ac:dyDescent="0.2"/>
    <row r="337" ht="26.25" customHeight="1" x14ac:dyDescent="0.2"/>
    <row r="338" ht="26.25" customHeight="1" x14ac:dyDescent="0.2"/>
    <row r="339" ht="26.25" customHeight="1" x14ac:dyDescent="0.2"/>
    <row r="340" ht="26.25" customHeight="1" x14ac:dyDescent="0.2"/>
    <row r="341" ht="26.25" customHeight="1" x14ac:dyDescent="0.2"/>
    <row r="342" ht="26.25" customHeight="1" x14ac:dyDescent="0.2"/>
    <row r="343" ht="26.25" customHeight="1" x14ac:dyDescent="0.2"/>
    <row r="344" ht="26.25" customHeight="1" x14ac:dyDescent="0.2"/>
    <row r="345" ht="26.25" customHeight="1" x14ac:dyDescent="0.2"/>
    <row r="346" ht="26.25" customHeight="1" x14ac:dyDescent="0.2"/>
    <row r="347" ht="26.25" customHeight="1" x14ac:dyDescent="0.2"/>
    <row r="348" ht="26.25" customHeight="1" x14ac:dyDescent="0.2"/>
    <row r="349" ht="26.25" customHeight="1" x14ac:dyDescent="0.2"/>
    <row r="350" ht="26.25" customHeight="1" x14ac:dyDescent="0.2"/>
    <row r="351" ht="26.25" customHeight="1" x14ac:dyDescent="0.2"/>
    <row r="352" ht="26.25" customHeight="1" x14ac:dyDescent="0.2"/>
    <row r="353" ht="26.25" customHeight="1" x14ac:dyDescent="0.2"/>
    <row r="354" ht="26.25" customHeight="1" x14ac:dyDescent="0.2"/>
    <row r="355" ht="26.25" customHeight="1" x14ac:dyDescent="0.2"/>
    <row r="356" ht="26.25" customHeight="1" x14ac:dyDescent="0.2"/>
    <row r="357" ht="26.25" customHeight="1" x14ac:dyDescent="0.2"/>
    <row r="358" ht="26.25" customHeight="1" x14ac:dyDescent="0.2"/>
    <row r="359" ht="26.25" customHeight="1" x14ac:dyDescent="0.2"/>
    <row r="360" ht="26.25" customHeight="1" x14ac:dyDescent="0.2"/>
    <row r="361" ht="26.25" customHeight="1" x14ac:dyDescent="0.2"/>
    <row r="362" ht="26.25" customHeight="1" x14ac:dyDescent="0.2"/>
    <row r="363" ht="26.25" customHeight="1" x14ac:dyDescent="0.2"/>
    <row r="364" ht="26.25" customHeight="1" x14ac:dyDescent="0.2"/>
    <row r="365" ht="26.25" customHeight="1" x14ac:dyDescent="0.2"/>
    <row r="366" ht="26.25" customHeight="1" x14ac:dyDescent="0.2"/>
    <row r="367" ht="26.25" customHeight="1" x14ac:dyDescent="0.2"/>
    <row r="368" ht="26.25" customHeight="1" x14ac:dyDescent="0.2"/>
    <row r="369" ht="26.25" customHeight="1" x14ac:dyDescent="0.2"/>
    <row r="370" ht="26.25" customHeight="1" x14ac:dyDescent="0.2"/>
    <row r="371" ht="26.25" customHeight="1" x14ac:dyDescent="0.2"/>
    <row r="372" ht="26.25" customHeight="1" x14ac:dyDescent="0.2"/>
    <row r="373" ht="26.25" customHeight="1" x14ac:dyDescent="0.2"/>
    <row r="374" ht="26.25" customHeight="1" x14ac:dyDescent="0.2"/>
    <row r="375" ht="26.25" customHeight="1" x14ac:dyDescent="0.2"/>
    <row r="376" ht="26.25" customHeight="1" x14ac:dyDescent="0.2"/>
    <row r="377" ht="26.25" customHeight="1" x14ac:dyDescent="0.2"/>
    <row r="378" ht="26.25" customHeight="1" x14ac:dyDescent="0.2"/>
    <row r="379" ht="26.25" customHeight="1" x14ac:dyDescent="0.2"/>
    <row r="380" ht="26.25" customHeight="1" x14ac:dyDescent="0.2"/>
    <row r="381" ht="26.25" customHeight="1" x14ac:dyDescent="0.2"/>
    <row r="382" ht="26.25" customHeight="1" x14ac:dyDescent="0.2"/>
    <row r="383" ht="26.25" customHeight="1" x14ac:dyDescent="0.2"/>
    <row r="384" ht="26.25" customHeight="1" x14ac:dyDescent="0.2"/>
    <row r="385" ht="26.25" customHeight="1" x14ac:dyDescent="0.2"/>
    <row r="386" ht="26.25" customHeight="1" x14ac:dyDescent="0.2"/>
    <row r="387" ht="26.25" customHeight="1" x14ac:dyDescent="0.2"/>
    <row r="388" ht="26.25" customHeight="1" x14ac:dyDescent="0.2"/>
    <row r="389" ht="26.25" customHeight="1" x14ac:dyDescent="0.2"/>
    <row r="390" ht="26.25" customHeight="1" x14ac:dyDescent="0.2"/>
    <row r="391" ht="26.25" customHeight="1" x14ac:dyDescent="0.2"/>
    <row r="392" ht="26.25" customHeight="1" x14ac:dyDescent="0.2"/>
    <row r="393" ht="26.25" customHeight="1" x14ac:dyDescent="0.2"/>
    <row r="394" ht="26.25" customHeight="1" x14ac:dyDescent="0.2"/>
    <row r="395" ht="26.25" customHeight="1" x14ac:dyDescent="0.2"/>
    <row r="396" ht="26.25" customHeight="1" x14ac:dyDescent="0.2"/>
    <row r="397" ht="26.25" customHeight="1" x14ac:dyDescent="0.2"/>
    <row r="398" ht="26.25" customHeight="1" x14ac:dyDescent="0.2"/>
    <row r="399" ht="26.25" customHeight="1" x14ac:dyDescent="0.2"/>
    <row r="400" ht="26.25" customHeight="1" x14ac:dyDescent="0.2"/>
    <row r="401" ht="26.25" customHeight="1" x14ac:dyDescent="0.2"/>
    <row r="402" ht="26.25" customHeight="1" x14ac:dyDescent="0.2"/>
    <row r="403" ht="26.25" customHeight="1" x14ac:dyDescent="0.2"/>
    <row r="404" ht="26.25" customHeight="1" x14ac:dyDescent="0.2"/>
    <row r="405" ht="26.25" customHeight="1" x14ac:dyDescent="0.2"/>
    <row r="406" ht="26.25" customHeight="1" x14ac:dyDescent="0.2"/>
    <row r="407" ht="26.25" customHeight="1" x14ac:dyDescent="0.2"/>
    <row r="408" ht="26.25" customHeight="1" x14ac:dyDescent="0.2"/>
    <row r="409" ht="26.25" customHeight="1" x14ac:dyDescent="0.2"/>
    <row r="410" ht="26.25" customHeight="1" x14ac:dyDescent="0.2"/>
    <row r="411" ht="26.25" customHeight="1" x14ac:dyDescent="0.2"/>
    <row r="412" ht="26.25" customHeight="1" x14ac:dyDescent="0.2"/>
    <row r="413" ht="26.25" customHeight="1" x14ac:dyDescent="0.2"/>
    <row r="414" ht="26.25" customHeight="1" x14ac:dyDescent="0.2"/>
    <row r="415" ht="26.25" customHeight="1" x14ac:dyDescent="0.2"/>
    <row r="416" ht="26.25" customHeight="1" x14ac:dyDescent="0.2"/>
    <row r="417" ht="26.25" customHeight="1" x14ac:dyDescent="0.2"/>
    <row r="418" ht="26.25" customHeight="1" x14ac:dyDescent="0.2"/>
    <row r="419" ht="26.25" customHeight="1" x14ac:dyDescent="0.2"/>
    <row r="420" ht="26.25" customHeight="1" x14ac:dyDescent="0.2"/>
    <row r="421" ht="26.25" customHeight="1" x14ac:dyDescent="0.2"/>
    <row r="422" ht="26.25" customHeight="1" x14ac:dyDescent="0.2"/>
    <row r="423" ht="26.25" customHeight="1" x14ac:dyDescent="0.2"/>
    <row r="424" ht="26.25" customHeight="1" x14ac:dyDescent="0.2"/>
    <row r="425" ht="26.25" customHeight="1" x14ac:dyDescent="0.2"/>
    <row r="426" ht="26.25" customHeight="1" x14ac:dyDescent="0.2"/>
    <row r="427" ht="26.25" customHeight="1" x14ac:dyDescent="0.2"/>
    <row r="428" ht="26.25" customHeight="1" x14ac:dyDescent="0.2"/>
    <row r="429" ht="26.25" customHeight="1" x14ac:dyDescent="0.2"/>
    <row r="430" ht="26.25" customHeight="1" x14ac:dyDescent="0.2"/>
    <row r="431" ht="26.25" customHeight="1" x14ac:dyDescent="0.2"/>
    <row r="432" ht="26.25" customHeight="1" x14ac:dyDescent="0.2"/>
    <row r="433" ht="26.25" customHeight="1" x14ac:dyDescent="0.2"/>
    <row r="434" ht="26.25" customHeight="1" x14ac:dyDescent="0.2"/>
    <row r="435" ht="26.25" customHeight="1" x14ac:dyDescent="0.2"/>
    <row r="436" ht="26.25" customHeight="1" x14ac:dyDescent="0.2"/>
    <row r="437" ht="26.25" customHeight="1" x14ac:dyDescent="0.2"/>
    <row r="438" ht="26.25" customHeight="1" x14ac:dyDescent="0.2"/>
    <row r="439" ht="26.25" customHeight="1" x14ac:dyDescent="0.2"/>
    <row r="440" ht="26.25" customHeight="1" x14ac:dyDescent="0.2"/>
    <row r="441" ht="26.25" customHeight="1" x14ac:dyDescent="0.2"/>
    <row r="442" ht="26.25" customHeight="1" x14ac:dyDescent="0.2"/>
    <row r="443" ht="26.25" customHeight="1" x14ac:dyDescent="0.2"/>
    <row r="444" ht="26.25" customHeight="1" x14ac:dyDescent="0.2"/>
    <row r="445" ht="26.25" customHeight="1" x14ac:dyDescent="0.2"/>
    <row r="446" ht="26.25" customHeight="1" x14ac:dyDescent="0.2"/>
    <row r="447" ht="26.25" customHeight="1" x14ac:dyDescent="0.2"/>
    <row r="448" ht="26.25" customHeight="1" x14ac:dyDescent="0.2"/>
    <row r="449" ht="26.25" customHeight="1" x14ac:dyDescent="0.2"/>
    <row r="450" ht="26.25" customHeight="1" x14ac:dyDescent="0.2"/>
    <row r="451" ht="26.25" customHeight="1" x14ac:dyDescent="0.2"/>
    <row r="452" ht="26.25" customHeight="1" x14ac:dyDescent="0.2"/>
    <row r="453" ht="26.25" customHeight="1" x14ac:dyDescent="0.2"/>
    <row r="454" ht="26.25" customHeight="1" x14ac:dyDescent="0.2"/>
    <row r="455" ht="26.25" customHeight="1" x14ac:dyDescent="0.2"/>
    <row r="456" ht="26.25" customHeight="1" x14ac:dyDescent="0.2"/>
    <row r="457" ht="26.25" customHeight="1" x14ac:dyDescent="0.2"/>
    <row r="458" ht="26.25" customHeight="1" x14ac:dyDescent="0.2"/>
    <row r="459" ht="26.25" customHeight="1" x14ac:dyDescent="0.2"/>
    <row r="460" ht="26.25" customHeight="1" x14ac:dyDescent="0.2"/>
    <row r="461" ht="26.25" customHeight="1" x14ac:dyDescent="0.2"/>
    <row r="462" ht="26.25" customHeight="1" x14ac:dyDescent="0.2"/>
    <row r="463" ht="26.25" customHeight="1" x14ac:dyDescent="0.2"/>
    <row r="464" ht="26.25" customHeight="1" x14ac:dyDescent="0.2"/>
    <row r="465" ht="26.25" customHeight="1" x14ac:dyDescent="0.2"/>
    <row r="466" ht="26.25" customHeight="1" x14ac:dyDescent="0.2"/>
    <row r="467" ht="26.25" customHeight="1" x14ac:dyDescent="0.2"/>
    <row r="468" ht="26.25" customHeight="1" x14ac:dyDescent="0.2"/>
    <row r="469" ht="26.25" customHeight="1" x14ac:dyDescent="0.2"/>
    <row r="470" ht="26.25" customHeight="1" x14ac:dyDescent="0.2"/>
    <row r="471" ht="26.25" customHeight="1" x14ac:dyDescent="0.2"/>
    <row r="472" ht="26.25" customHeight="1" x14ac:dyDescent="0.2"/>
    <row r="473" ht="26.25" customHeight="1" x14ac:dyDescent="0.2"/>
    <row r="474" ht="26.25" customHeight="1" x14ac:dyDescent="0.2"/>
    <row r="475" ht="26.25" customHeight="1" x14ac:dyDescent="0.2"/>
    <row r="476" ht="26.25" customHeight="1" x14ac:dyDescent="0.2"/>
    <row r="477" ht="26.25" customHeight="1" x14ac:dyDescent="0.2"/>
    <row r="478" ht="26.25" customHeight="1" x14ac:dyDescent="0.2"/>
    <row r="479" ht="26.25" customHeight="1" x14ac:dyDescent="0.2"/>
    <row r="480" ht="26.25" customHeight="1" x14ac:dyDescent="0.2"/>
    <row r="481" ht="26.25" customHeight="1" x14ac:dyDescent="0.2"/>
    <row r="482" ht="26.25" customHeight="1" x14ac:dyDescent="0.2"/>
    <row r="483" ht="26.25" customHeight="1" x14ac:dyDescent="0.2"/>
    <row r="484" ht="26.25" customHeight="1" x14ac:dyDescent="0.2"/>
    <row r="485" ht="26.25" customHeight="1" x14ac:dyDescent="0.2"/>
    <row r="486" ht="26.25" customHeight="1" x14ac:dyDescent="0.2"/>
    <row r="487" ht="26.25" customHeight="1" x14ac:dyDescent="0.2"/>
    <row r="488" ht="26.25" customHeight="1" x14ac:dyDescent="0.2"/>
    <row r="489" ht="26.25" customHeight="1" x14ac:dyDescent="0.2"/>
    <row r="490" ht="26.25" customHeight="1" x14ac:dyDescent="0.2"/>
    <row r="491" ht="26.25" customHeight="1" x14ac:dyDescent="0.2"/>
    <row r="492" ht="26.25" customHeight="1" x14ac:dyDescent="0.2"/>
    <row r="493" ht="26.25" customHeight="1" x14ac:dyDescent="0.2"/>
    <row r="494" ht="26.25" customHeight="1" x14ac:dyDescent="0.2"/>
    <row r="495" ht="26.25" customHeight="1" x14ac:dyDescent="0.2"/>
    <row r="496" ht="26.25" customHeight="1" x14ac:dyDescent="0.2"/>
    <row r="497" ht="26.25" customHeight="1" x14ac:dyDescent="0.2"/>
    <row r="498" ht="26.25" customHeight="1" x14ac:dyDescent="0.2"/>
    <row r="499" ht="26.25" customHeight="1" x14ac:dyDescent="0.2"/>
    <row r="500" ht="26.25" customHeight="1" x14ac:dyDescent="0.2"/>
    <row r="501" ht="26.25" customHeight="1" x14ac:dyDescent="0.2"/>
    <row r="502" ht="26.25" customHeight="1" x14ac:dyDescent="0.2"/>
    <row r="503" ht="26.25" customHeight="1" x14ac:dyDescent="0.2"/>
    <row r="504" ht="26.25" customHeight="1" x14ac:dyDescent="0.2"/>
    <row r="505" ht="26.25" customHeight="1" x14ac:dyDescent="0.2"/>
    <row r="506" ht="26.25" customHeight="1" x14ac:dyDescent="0.2"/>
    <row r="507" ht="26.25" customHeight="1" x14ac:dyDescent="0.2"/>
    <row r="508" ht="26.25" customHeight="1" x14ac:dyDescent="0.2"/>
    <row r="509" ht="26.25" customHeight="1" x14ac:dyDescent="0.2"/>
    <row r="510" ht="26.25" customHeight="1" x14ac:dyDescent="0.2"/>
    <row r="511" ht="26.25" customHeight="1" x14ac:dyDescent="0.2"/>
    <row r="512" ht="26.25" customHeight="1" x14ac:dyDescent="0.2"/>
    <row r="513" ht="26.25" customHeight="1" x14ac:dyDescent="0.2"/>
    <row r="514" ht="26.25" customHeight="1" x14ac:dyDescent="0.2"/>
    <row r="515" ht="26.25" customHeight="1" x14ac:dyDescent="0.2"/>
    <row r="516" ht="26.25" customHeight="1" x14ac:dyDescent="0.2"/>
    <row r="517" ht="26.25" customHeight="1" x14ac:dyDescent="0.2"/>
    <row r="518" ht="26.25" customHeight="1" x14ac:dyDescent="0.2"/>
    <row r="519" ht="26.25" customHeight="1" x14ac:dyDescent="0.2"/>
    <row r="520" ht="26.25" customHeight="1" x14ac:dyDescent="0.2"/>
    <row r="521" ht="26.25" customHeight="1" x14ac:dyDescent="0.2"/>
    <row r="522" ht="26.25" customHeight="1" x14ac:dyDescent="0.2"/>
    <row r="523" ht="26.25" customHeight="1" x14ac:dyDescent="0.2"/>
    <row r="524" ht="26.25" customHeight="1" x14ac:dyDescent="0.2"/>
    <row r="525" ht="26.25" customHeight="1" x14ac:dyDescent="0.2"/>
    <row r="526" ht="26.25" customHeight="1" x14ac:dyDescent="0.2"/>
    <row r="527" ht="26.25" customHeight="1" x14ac:dyDescent="0.2"/>
    <row r="528" ht="26.25" customHeight="1" x14ac:dyDescent="0.2"/>
    <row r="529" ht="26.25" customHeight="1" x14ac:dyDescent="0.2"/>
    <row r="530" ht="26.25" customHeight="1" x14ac:dyDescent="0.2"/>
    <row r="531" ht="26.25" customHeight="1" x14ac:dyDescent="0.2"/>
    <row r="532" ht="26.25" customHeight="1" x14ac:dyDescent="0.2"/>
    <row r="533" ht="26.25" customHeight="1" x14ac:dyDescent="0.2"/>
    <row r="534" ht="26.25" customHeight="1" x14ac:dyDescent="0.2"/>
    <row r="535" ht="26.25" customHeight="1" x14ac:dyDescent="0.2"/>
    <row r="536" ht="26.25" customHeight="1" x14ac:dyDescent="0.2"/>
    <row r="537" ht="26.25" customHeight="1" x14ac:dyDescent="0.2"/>
    <row r="538" ht="26.25" customHeight="1" x14ac:dyDescent="0.2"/>
    <row r="539" ht="26.25" customHeight="1" x14ac:dyDescent="0.2"/>
    <row r="540" ht="26.25" customHeight="1" x14ac:dyDescent="0.2"/>
    <row r="541" ht="26.25" customHeight="1" x14ac:dyDescent="0.2"/>
    <row r="542" ht="26.25" customHeight="1" x14ac:dyDescent="0.2"/>
    <row r="543" ht="26.25" customHeight="1" x14ac:dyDescent="0.2"/>
    <row r="544" ht="26.25" customHeight="1" x14ac:dyDescent="0.2"/>
    <row r="545" ht="26.25" customHeight="1" x14ac:dyDescent="0.2"/>
    <row r="546" ht="26.25" customHeight="1" x14ac:dyDescent="0.2"/>
    <row r="547" ht="26.25" customHeight="1" x14ac:dyDescent="0.2"/>
    <row r="548" ht="26.25" customHeight="1" x14ac:dyDescent="0.2"/>
    <row r="549" ht="26.25" customHeight="1" x14ac:dyDescent="0.2"/>
    <row r="550" ht="26.25" customHeight="1" x14ac:dyDescent="0.2"/>
    <row r="551" ht="26.25" customHeight="1" x14ac:dyDescent="0.2"/>
    <row r="552" ht="26.25" customHeight="1" x14ac:dyDescent="0.2"/>
    <row r="553" ht="26.25" customHeight="1" x14ac:dyDescent="0.2"/>
    <row r="554" ht="26.25" customHeight="1" x14ac:dyDescent="0.2"/>
    <row r="555" ht="26.25" customHeight="1" x14ac:dyDescent="0.2"/>
    <row r="556" ht="26.25" customHeight="1" x14ac:dyDescent="0.2"/>
    <row r="557" ht="26.25" customHeight="1" x14ac:dyDescent="0.2"/>
    <row r="558" ht="26.25" customHeight="1" x14ac:dyDescent="0.2"/>
    <row r="559" ht="26.25" customHeight="1" x14ac:dyDescent="0.2"/>
    <row r="560" ht="26.25" customHeight="1" x14ac:dyDescent="0.2"/>
    <row r="561" ht="26.25" customHeight="1" x14ac:dyDescent="0.2"/>
    <row r="562" ht="26.25" customHeight="1" x14ac:dyDescent="0.2"/>
    <row r="563" ht="26.25" customHeight="1" x14ac:dyDescent="0.2"/>
    <row r="564" ht="26.25" customHeight="1" x14ac:dyDescent="0.2"/>
    <row r="565" ht="26.25" customHeight="1" x14ac:dyDescent="0.2"/>
    <row r="566" ht="26.25" customHeight="1" x14ac:dyDescent="0.2"/>
    <row r="567" ht="26.25" customHeight="1" x14ac:dyDescent="0.2"/>
    <row r="568" ht="26.25" customHeight="1" x14ac:dyDescent="0.2"/>
    <row r="569" ht="26.25" customHeight="1" x14ac:dyDescent="0.2"/>
    <row r="570" ht="26.25" customHeight="1" x14ac:dyDescent="0.2"/>
    <row r="571" ht="26.25" customHeight="1" x14ac:dyDescent="0.2"/>
    <row r="572" ht="26.25" customHeight="1" x14ac:dyDescent="0.2"/>
    <row r="573" ht="26.25" customHeight="1" x14ac:dyDescent="0.2"/>
    <row r="574" ht="26.25" customHeight="1" x14ac:dyDescent="0.2"/>
    <row r="575" ht="26.25" customHeight="1" x14ac:dyDescent="0.2"/>
    <row r="576" ht="26.25" customHeight="1" x14ac:dyDescent="0.2"/>
    <row r="577" ht="26.25" customHeight="1" x14ac:dyDescent="0.2"/>
    <row r="578" ht="26.25" customHeight="1" x14ac:dyDescent="0.2"/>
    <row r="579" ht="26.25" customHeight="1" x14ac:dyDescent="0.2"/>
    <row r="580" ht="26.25" customHeight="1" x14ac:dyDescent="0.2"/>
    <row r="581" ht="26.25" customHeight="1" x14ac:dyDescent="0.2"/>
    <row r="582" ht="26.25" customHeight="1" x14ac:dyDescent="0.2"/>
    <row r="583" ht="26.25" customHeight="1" x14ac:dyDescent="0.2"/>
    <row r="584" ht="26.25" customHeight="1" x14ac:dyDescent="0.2"/>
    <row r="585" ht="26.25" customHeight="1" x14ac:dyDescent="0.2"/>
    <row r="586" ht="26.25" customHeight="1" x14ac:dyDescent="0.2"/>
    <row r="587" ht="26.25" customHeight="1" x14ac:dyDescent="0.2"/>
    <row r="588" ht="26.25" customHeight="1" x14ac:dyDescent="0.2"/>
    <row r="589" ht="26.25" customHeight="1" x14ac:dyDescent="0.2"/>
    <row r="590" ht="26.25" customHeight="1" x14ac:dyDescent="0.2"/>
    <row r="591" ht="26.25" customHeight="1" x14ac:dyDescent="0.2"/>
    <row r="592" ht="26.25" customHeight="1" x14ac:dyDescent="0.2"/>
    <row r="593" ht="26.25" customHeight="1" x14ac:dyDescent="0.2"/>
    <row r="594" ht="26.25" customHeight="1" x14ac:dyDescent="0.2"/>
    <row r="595" ht="26.25" customHeight="1" x14ac:dyDescent="0.2"/>
    <row r="596" ht="26.25" customHeight="1" x14ac:dyDescent="0.2"/>
    <row r="597" ht="26.25" customHeight="1" x14ac:dyDescent="0.2"/>
    <row r="598" ht="26.25" customHeight="1" x14ac:dyDescent="0.2"/>
    <row r="599" ht="26.25" customHeight="1" x14ac:dyDescent="0.2"/>
    <row r="600" ht="26.25" customHeight="1" x14ac:dyDescent="0.2"/>
    <row r="601" ht="26.25" customHeight="1" x14ac:dyDescent="0.2"/>
    <row r="602" ht="26.25" customHeight="1" x14ac:dyDescent="0.2"/>
    <row r="603" ht="26.25" customHeight="1" x14ac:dyDescent="0.2"/>
    <row r="604" ht="26.25" customHeight="1" x14ac:dyDescent="0.2"/>
    <row r="605" ht="26.25" customHeight="1" x14ac:dyDescent="0.2"/>
    <row r="606" ht="26.25" customHeight="1" x14ac:dyDescent="0.2"/>
    <row r="607" ht="26.25" customHeight="1" x14ac:dyDescent="0.2"/>
    <row r="608" ht="26.25" customHeight="1" x14ac:dyDescent="0.2"/>
    <row r="609" ht="26.25" customHeight="1" x14ac:dyDescent="0.2"/>
    <row r="610" ht="26.25" customHeight="1" x14ac:dyDescent="0.2"/>
    <row r="611" ht="26.25" customHeight="1" x14ac:dyDescent="0.2"/>
    <row r="612" ht="26.25" customHeight="1" x14ac:dyDescent="0.2"/>
    <row r="613" ht="26.25" customHeight="1" x14ac:dyDescent="0.2"/>
    <row r="614" ht="26.25" customHeight="1" x14ac:dyDescent="0.2"/>
    <row r="615" ht="26.25" customHeight="1" x14ac:dyDescent="0.2"/>
    <row r="616" ht="26.25" customHeight="1" x14ac:dyDescent="0.2"/>
    <row r="617" ht="26.25" customHeight="1" x14ac:dyDescent="0.2"/>
    <row r="618" ht="26.25" customHeight="1" x14ac:dyDescent="0.2"/>
    <row r="619" ht="26.25" customHeight="1" x14ac:dyDescent="0.2"/>
    <row r="620" ht="26.25" customHeight="1" x14ac:dyDescent="0.2"/>
    <row r="621" ht="26.25" customHeight="1" x14ac:dyDescent="0.2"/>
    <row r="622" ht="26.25" customHeight="1" x14ac:dyDescent="0.2"/>
    <row r="623" ht="26.25" customHeight="1" x14ac:dyDescent="0.2"/>
    <row r="624" ht="26.25" customHeight="1" x14ac:dyDescent="0.2"/>
    <row r="625" ht="26.25" customHeight="1" x14ac:dyDescent="0.2"/>
    <row r="626" ht="26.25" customHeight="1" x14ac:dyDescent="0.2"/>
    <row r="627" ht="26.25" customHeight="1" x14ac:dyDescent="0.2"/>
    <row r="628" ht="26.25" customHeight="1" x14ac:dyDescent="0.2"/>
    <row r="629" ht="26.25" customHeight="1" x14ac:dyDescent="0.2"/>
    <row r="630" ht="26.25" customHeight="1" x14ac:dyDescent="0.2"/>
    <row r="631" ht="26.25" customHeight="1" x14ac:dyDescent="0.2"/>
    <row r="632" ht="26.25" customHeight="1" x14ac:dyDescent="0.2"/>
    <row r="633" ht="26.25" customHeight="1" x14ac:dyDescent="0.2"/>
    <row r="634" ht="26.25" customHeight="1" x14ac:dyDescent="0.2"/>
    <row r="635" ht="26.25" customHeight="1" x14ac:dyDescent="0.2"/>
    <row r="636" ht="26.25" customHeight="1" x14ac:dyDescent="0.2"/>
    <row r="637" ht="26.25" customHeight="1" x14ac:dyDescent="0.2"/>
    <row r="638" ht="26.25" customHeight="1" x14ac:dyDescent="0.2"/>
    <row r="639" ht="26.25" customHeight="1" x14ac:dyDescent="0.2"/>
    <row r="640" ht="26.25" customHeight="1" x14ac:dyDescent="0.2"/>
    <row r="641" ht="26.25" customHeight="1" x14ac:dyDescent="0.2"/>
    <row r="642" ht="26.25" customHeight="1" x14ac:dyDescent="0.2"/>
    <row r="643" ht="26.25" customHeight="1" x14ac:dyDescent="0.2"/>
    <row r="644" ht="26.25" customHeight="1" x14ac:dyDescent="0.2"/>
    <row r="645" ht="26.25" customHeight="1" x14ac:dyDescent="0.2"/>
    <row r="646" ht="26.25" customHeight="1" x14ac:dyDescent="0.2"/>
    <row r="647" ht="26.25" customHeight="1" x14ac:dyDescent="0.2"/>
    <row r="648" ht="26.25" customHeight="1" x14ac:dyDescent="0.2"/>
    <row r="649" ht="26.25" customHeight="1" x14ac:dyDescent="0.2"/>
    <row r="650" ht="26.25" customHeight="1" x14ac:dyDescent="0.2"/>
    <row r="651" ht="26.25" customHeight="1" x14ac:dyDescent="0.2"/>
    <row r="652" ht="26.25" customHeight="1" x14ac:dyDescent="0.2"/>
    <row r="653" ht="26.25" customHeight="1" x14ac:dyDescent="0.2"/>
    <row r="654" ht="26.25" customHeight="1" x14ac:dyDescent="0.2"/>
    <row r="655" ht="26.25" customHeight="1" x14ac:dyDescent="0.2"/>
    <row r="656" ht="26.25" customHeight="1" x14ac:dyDescent="0.2"/>
    <row r="657" ht="26.25" customHeight="1" x14ac:dyDescent="0.2"/>
    <row r="658" ht="26.25" customHeight="1" x14ac:dyDescent="0.2"/>
    <row r="659" ht="26.25" customHeight="1" x14ac:dyDescent="0.2"/>
    <row r="660" ht="26.25" customHeight="1" x14ac:dyDescent="0.2"/>
    <row r="661" ht="26.25" customHeight="1" x14ac:dyDescent="0.2"/>
    <row r="662" ht="26.25" customHeight="1" x14ac:dyDescent="0.2"/>
    <row r="663" ht="26.25" customHeight="1" x14ac:dyDescent="0.2"/>
    <row r="664" ht="26.25" customHeight="1" x14ac:dyDescent="0.2"/>
    <row r="665" ht="26.25" customHeight="1" x14ac:dyDescent="0.2"/>
    <row r="666" ht="26.25" customHeight="1" x14ac:dyDescent="0.2"/>
    <row r="667" ht="26.25" customHeight="1" x14ac:dyDescent="0.2"/>
    <row r="668" ht="26.25" customHeight="1" x14ac:dyDescent="0.2"/>
    <row r="669" ht="26.25" customHeight="1" x14ac:dyDescent="0.2"/>
    <row r="670" ht="26.25" customHeight="1" x14ac:dyDescent="0.2"/>
    <row r="671" ht="26.25" customHeight="1" x14ac:dyDescent="0.2"/>
    <row r="672" ht="26.25" customHeight="1" x14ac:dyDescent="0.2"/>
    <row r="673" ht="26.25" customHeight="1" x14ac:dyDescent="0.2"/>
    <row r="674" ht="26.25" customHeight="1" x14ac:dyDescent="0.2"/>
    <row r="675" ht="26.25" customHeight="1" x14ac:dyDescent="0.2"/>
    <row r="676" ht="26.25" customHeight="1" x14ac:dyDescent="0.2"/>
    <row r="677" ht="26.25" customHeight="1" x14ac:dyDescent="0.2"/>
    <row r="678" ht="26.25" customHeight="1" x14ac:dyDescent="0.2"/>
    <row r="679" ht="26.25" customHeight="1" x14ac:dyDescent="0.2"/>
    <row r="680" ht="26.25" customHeight="1" x14ac:dyDescent="0.2"/>
    <row r="681" ht="26.25" customHeight="1" x14ac:dyDescent="0.2"/>
    <row r="682" ht="26.25" customHeight="1" x14ac:dyDescent="0.2"/>
    <row r="683" ht="26.25" customHeight="1" x14ac:dyDescent="0.2"/>
    <row r="684" ht="26.25" customHeight="1" x14ac:dyDescent="0.2"/>
    <row r="685" ht="26.25" customHeight="1" x14ac:dyDescent="0.2"/>
    <row r="686" ht="26.25" customHeight="1" x14ac:dyDescent="0.2"/>
    <row r="687" ht="26.25" customHeight="1" x14ac:dyDescent="0.2"/>
    <row r="688" ht="26.25" customHeight="1" x14ac:dyDescent="0.2"/>
    <row r="689" ht="26.25" customHeight="1" x14ac:dyDescent="0.2"/>
    <row r="690" ht="26.25" customHeight="1" x14ac:dyDescent="0.2"/>
    <row r="691" ht="26.25" customHeight="1" x14ac:dyDescent="0.2"/>
    <row r="692" ht="26.25" customHeight="1" x14ac:dyDescent="0.2"/>
    <row r="693" ht="26.25" customHeight="1" x14ac:dyDescent="0.2"/>
    <row r="694" ht="26.25" customHeight="1" x14ac:dyDescent="0.2"/>
    <row r="695" ht="26.25" customHeight="1" x14ac:dyDescent="0.2"/>
    <row r="696" ht="26.25" customHeight="1" x14ac:dyDescent="0.2"/>
    <row r="697" ht="26.25" customHeight="1" x14ac:dyDescent="0.2"/>
    <row r="698" ht="26.25" customHeight="1" x14ac:dyDescent="0.2"/>
    <row r="699" ht="26.25" customHeight="1" x14ac:dyDescent="0.2"/>
    <row r="700" ht="26.25" customHeight="1" x14ac:dyDescent="0.2"/>
    <row r="701" ht="26.25" customHeight="1" x14ac:dyDescent="0.2"/>
    <row r="702" ht="26.25" customHeight="1" x14ac:dyDescent="0.2"/>
    <row r="703" ht="26.25" customHeight="1" x14ac:dyDescent="0.2"/>
    <row r="704" ht="26.25" customHeight="1" x14ac:dyDescent="0.2"/>
    <row r="705" ht="26.25" customHeight="1" x14ac:dyDescent="0.2"/>
    <row r="706" ht="26.25" customHeight="1" x14ac:dyDescent="0.2"/>
    <row r="707" ht="26.25" customHeight="1" x14ac:dyDescent="0.2"/>
    <row r="708" ht="26.25" customHeight="1" x14ac:dyDescent="0.2"/>
    <row r="709" ht="26.25" customHeight="1" x14ac:dyDescent="0.2"/>
    <row r="710" ht="26.25" customHeight="1" x14ac:dyDescent="0.2"/>
    <row r="711" ht="26.25" customHeight="1" x14ac:dyDescent="0.2"/>
    <row r="712" ht="26.25" customHeight="1" x14ac:dyDescent="0.2"/>
    <row r="713" ht="26.25" customHeight="1" x14ac:dyDescent="0.2"/>
    <row r="714" ht="26.25" customHeight="1" x14ac:dyDescent="0.2"/>
    <row r="715" ht="26.25" customHeight="1" x14ac:dyDescent="0.2"/>
    <row r="716" ht="26.25" customHeight="1" x14ac:dyDescent="0.2"/>
    <row r="717" ht="26.25" customHeight="1" x14ac:dyDescent="0.2"/>
    <row r="718" ht="26.25" customHeight="1" x14ac:dyDescent="0.2"/>
    <row r="719" ht="26.25" customHeight="1" x14ac:dyDescent="0.2"/>
    <row r="720" ht="26.25" customHeight="1" x14ac:dyDescent="0.2"/>
    <row r="721" ht="26.25" customHeight="1" x14ac:dyDescent="0.2"/>
    <row r="722" ht="26.25" customHeight="1" x14ac:dyDescent="0.2"/>
    <row r="723" ht="26.25" customHeight="1" x14ac:dyDescent="0.2"/>
    <row r="724" ht="26.25" customHeight="1" x14ac:dyDescent="0.2"/>
    <row r="725" ht="26.25" customHeight="1" x14ac:dyDescent="0.2"/>
    <row r="726" ht="26.25" customHeight="1" x14ac:dyDescent="0.2"/>
    <row r="727" ht="26.25" customHeight="1" x14ac:dyDescent="0.2"/>
    <row r="728" ht="26.25" customHeight="1" x14ac:dyDescent="0.2"/>
    <row r="729" ht="26.25" customHeight="1" x14ac:dyDescent="0.2"/>
    <row r="730" ht="26.25" customHeight="1" x14ac:dyDescent="0.2"/>
    <row r="731" ht="26.25" customHeight="1" x14ac:dyDescent="0.2"/>
    <row r="732" ht="26.25" customHeight="1" x14ac:dyDescent="0.2"/>
    <row r="733" ht="26.25" customHeight="1" x14ac:dyDescent="0.2"/>
    <row r="734" ht="26.25" customHeight="1" x14ac:dyDescent="0.2"/>
    <row r="735" ht="26.25" customHeight="1" x14ac:dyDescent="0.2"/>
    <row r="736" ht="26.25" customHeight="1" x14ac:dyDescent="0.2"/>
    <row r="737" ht="26.25" customHeight="1" x14ac:dyDescent="0.2"/>
    <row r="738" ht="26.25" customHeight="1" x14ac:dyDescent="0.2"/>
    <row r="739" ht="26.25" customHeight="1" x14ac:dyDescent="0.2"/>
    <row r="740" ht="26.25" customHeight="1" x14ac:dyDescent="0.2"/>
    <row r="741" ht="26.25" customHeight="1" x14ac:dyDescent="0.2"/>
    <row r="742" ht="26.25" customHeight="1" x14ac:dyDescent="0.2"/>
    <row r="743" ht="26.25" customHeight="1" x14ac:dyDescent="0.2"/>
    <row r="744" ht="26.25" customHeight="1" x14ac:dyDescent="0.2"/>
    <row r="745" ht="26.25" customHeight="1" x14ac:dyDescent="0.2"/>
    <row r="746" ht="26.25" customHeight="1" x14ac:dyDescent="0.2"/>
    <row r="747" ht="26.25" customHeight="1" x14ac:dyDescent="0.2"/>
    <row r="748" ht="26.25" customHeight="1" x14ac:dyDescent="0.2"/>
    <row r="749" ht="26.25" customHeight="1" x14ac:dyDescent="0.2"/>
    <row r="750" ht="26.25" customHeight="1" x14ac:dyDescent="0.2"/>
    <row r="751" ht="26.25" customHeight="1" x14ac:dyDescent="0.2"/>
    <row r="752" ht="26.25" customHeight="1" x14ac:dyDescent="0.2"/>
    <row r="753" ht="26.25" customHeight="1" x14ac:dyDescent="0.2"/>
    <row r="754" ht="26.25" customHeight="1" x14ac:dyDescent="0.2"/>
    <row r="755" ht="26.25" customHeight="1" x14ac:dyDescent="0.2"/>
    <row r="756" ht="26.25" customHeight="1" x14ac:dyDescent="0.2"/>
    <row r="757" ht="26.25" customHeight="1" x14ac:dyDescent="0.2"/>
    <row r="758" ht="26.25" customHeight="1" x14ac:dyDescent="0.2"/>
    <row r="759" ht="26.25" customHeight="1" x14ac:dyDescent="0.2"/>
    <row r="760" ht="26.25" customHeight="1" x14ac:dyDescent="0.2"/>
    <row r="761" ht="26.25" customHeight="1" x14ac:dyDescent="0.2"/>
    <row r="762" ht="26.25" customHeight="1" x14ac:dyDescent="0.2"/>
    <row r="763" ht="26.25" customHeight="1" x14ac:dyDescent="0.2"/>
    <row r="764" ht="26.25" customHeight="1" x14ac:dyDescent="0.2"/>
    <row r="765" ht="26.25" customHeight="1" x14ac:dyDescent="0.2"/>
    <row r="766" ht="26.25" customHeight="1" x14ac:dyDescent="0.2"/>
    <row r="767" ht="26.25" customHeight="1" x14ac:dyDescent="0.2"/>
    <row r="768" ht="26.25" customHeight="1" x14ac:dyDescent="0.2"/>
    <row r="769" ht="26.25" customHeight="1" x14ac:dyDescent="0.2"/>
    <row r="770" ht="26.25" customHeight="1" x14ac:dyDescent="0.2"/>
    <row r="771" ht="26.25" customHeight="1" x14ac:dyDescent="0.2"/>
    <row r="772" ht="26.25" customHeight="1" x14ac:dyDescent="0.2"/>
    <row r="773" ht="26.25" customHeight="1" x14ac:dyDescent="0.2"/>
    <row r="774" ht="26.25" customHeight="1" x14ac:dyDescent="0.2"/>
    <row r="775" ht="26.25" customHeight="1" x14ac:dyDescent="0.2"/>
    <row r="776" ht="26.25" customHeight="1" x14ac:dyDescent="0.2"/>
    <row r="777" ht="26.25" customHeight="1" x14ac:dyDescent="0.2"/>
    <row r="778" ht="26.25" customHeight="1" x14ac:dyDescent="0.2"/>
    <row r="779" ht="26.25" customHeight="1" x14ac:dyDescent="0.2"/>
    <row r="780" ht="26.25" customHeight="1" x14ac:dyDescent="0.2"/>
    <row r="781" ht="26.25" customHeight="1" x14ac:dyDescent="0.2"/>
    <row r="782" ht="26.25" customHeight="1" x14ac:dyDescent="0.2"/>
    <row r="783" ht="26.25" customHeight="1" x14ac:dyDescent="0.2"/>
    <row r="784" ht="26.25" customHeight="1" x14ac:dyDescent="0.2"/>
    <row r="785" ht="26.25" customHeight="1" x14ac:dyDescent="0.2"/>
    <row r="786" ht="26.25" customHeight="1" x14ac:dyDescent="0.2"/>
    <row r="787" ht="26.25" customHeight="1" x14ac:dyDescent="0.2"/>
    <row r="788" ht="26.25" customHeight="1" x14ac:dyDescent="0.2"/>
    <row r="789" ht="26.25" customHeight="1" x14ac:dyDescent="0.2"/>
    <row r="790" ht="26.25" customHeight="1" x14ac:dyDescent="0.2"/>
    <row r="791" ht="26.25" customHeight="1" x14ac:dyDescent="0.2"/>
    <row r="792" ht="26.25" customHeight="1" x14ac:dyDescent="0.2"/>
    <row r="793" ht="26.25" customHeight="1" x14ac:dyDescent="0.2"/>
    <row r="794" ht="26.25" customHeight="1" x14ac:dyDescent="0.2"/>
    <row r="795" ht="26.25" customHeight="1" x14ac:dyDescent="0.2"/>
    <row r="796" ht="26.25" customHeight="1" x14ac:dyDescent="0.2"/>
    <row r="797" ht="26.25" customHeight="1" x14ac:dyDescent="0.2"/>
    <row r="798" ht="26.25" customHeight="1" x14ac:dyDescent="0.2"/>
    <row r="799" ht="26.25" customHeight="1" x14ac:dyDescent="0.2"/>
    <row r="800" ht="26.25" customHeight="1" x14ac:dyDescent="0.2"/>
    <row r="801" ht="26.25" customHeight="1" x14ac:dyDescent="0.2"/>
    <row r="802" ht="26.25" customHeight="1" x14ac:dyDescent="0.2"/>
    <row r="803" ht="26.25" customHeight="1" x14ac:dyDescent="0.2"/>
    <row r="804" ht="26.25" customHeight="1" x14ac:dyDescent="0.2"/>
    <row r="805" ht="26.25" customHeight="1" x14ac:dyDescent="0.2"/>
    <row r="806" ht="26.25" customHeight="1" x14ac:dyDescent="0.2"/>
    <row r="807" ht="26.25" customHeight="1" x14ac:dyDescent="0.2"/>
    <row r="808" ht="26.25" customHeight="1" x14ac:dyDescent="0.2"/>
    <row r="809" ht="26.25" customHeight="1" x14ac:dyDescent="0.2"/>
    <row r="810" ht="26.25" customHeight="1" x14ac:dyDescent="0.2"/>
    <row r="811" ht="26.25" customHeight="1" x14ac:dyDescent="0.2"/>
    <row r="812" ht="26.25" customHeight="1" x14ac:dyDescent="0.2"/>
    <row r="813" ht="26.25" customHeight="1" x14ac:dyDescent="0.2"/>
    <row r="814" ht="26.25" customHeight="1" x14ac:dyDescent="0.2"/>
    <row r="815" ht="26.25" customHeight="1" x14ac:dyDescent="0.2"/>
    <row r="816" ht="26.25" customHeight="1" x14ac:dyDescent="0.2"/>
    <row r="817" ht="26.25" customHeight="1" x14ac:dyDescent="0.2"/>
    <row r="818" ht="26.25" customHeight="1" x14ac:dyDescent="0.2"/>
    <row r="819" ht="26.25" customHeight="1" x14ac:dyDescent="0.2"/>
    <row r="820" ht="26.25" customHeight="1" x14ac:dyDescent="0.2"/>
    <row r="821" ht="26.25" customHeight="1" x14ac:dyDescent="0.2"/>
    <row r="822" ht="26.25" customHeight="1" x14ac:dyDescent="0.2"/>
    <row r="823" ht="26.25" customHeight="1" x14ac:dyDescent="0.2"/>
    <row r="824" ht="26.25" customHeight="1" x14ac:dyDescent="0.2"/>
    <row r="825" ht="26.25" customHeight="1" x14ac:dyDescent="0.2"/>
    <row r="826" ht="26.25" customHeight="1" x14ac:dyDescent="0.2"/>
    <row r="827" ht="26.25" customHeight="1" x14ac:dyDescent="0.2"/>
    <row r="828" ht="26.25" customHeight="1" x14ac:dyDescent="0.2"/>
    <row r="829" ht="26.25" customHeight="1" x14ac:dyDescent="0.2"/>
    <row r="830" ht="26.25" customHeight="1" x14ac:dyDescent="0.2"/>
    <row r="831" ht="26.25" customHeight="1" x14ac:dyDescent="0.2"/>
    <row r="832" ht="26.25" customHeight="1" x14ac:dyDescent="0.2"/>
    <row r="833" ht="26.25" customHeight="1" x14ac:dyDescent="0.2"/>
    <row r="834" ht="26.25" customHeight="1" x14ac:dyDescent="0.2"/>
    <row r="835" ht="26.25" customHeight="1" x14ac:dyDescent="0.2"/>
    <row r="836" ht="26.25" customHeight="1" x14ac:dyDescent="0.2"/>
    <row r="837" ht="26.25" customHeight="1" x14ac:dyDescent="0.2"/>
    <row r="838" ht="26.25" customHeight="1" x14ac:dyDescent="0.2"/>
    <row r="839" ht="26.25" customHeight="1" x14ac:dyDescent="0.2"/>
    <row r="840" ht="26.25" customHeight="1" x14ac:dyDescent="0.2"/>
    <row r="841" ht="26.25" customHeight="1" x14ac:dyDescent="0.2"/>
    <row r="842" ht="26.25" customHeight="1" x14ac:dyDescent="0.2"/>
    <row r="843" ht="26.25" customHeight="1" x14ac:dyDescent="0.2"/>
    <row r="844" ht="26.25" customHeight="1" x14ac:dyDescent="0.2"/>
    <row r="845" ht="26.25" customHeight="1" x14ac:dyDescent="0.2"/>
    <row r="846" ht="26.25" customHeight="1" x14ac:dyDescent="0.2"/>
    <row r="847" ht="26.25" customHeight="1" x14ac:dyDescent="0.2"/>
    <row r="848" ht="26.25" customHeight="1" x14ac:dyDescent="0.2"/>
    <row r="849" ht="26.25" customHeight="1" x14ac:dyDescent="0.2"/>
    <row r="850" ht="26.25" customHeight="1" x14ac:dyDescent="0.2"/>
    <row r="851" ht="26.25" customHeight="1" x14ac:dyDescent="0.2"/>
    <row r="852" ht="26.25" customHeight="1" x14ac:dyDescent="0.2"/>
    <row r="853" ht="26.25" customHeight="1" x14ac:dyDescent="0.2"/>
    <row r="854" ht="26.25" customHeight="1" x14ac:dyDescent="0.2"/>
    <row r="855" ht="26.25" customHeight="1" x14ac:dyDescent="0.2"/>
    <row r="856" ht="26.25" customHeight="1" x14ac:dyDescent="0.2"/>
    <row r="857" ht="26.25" customHeight="1" x14ac:dyDescent="0.2"/>
    <row r="858" ht="26.25" customHeight="1" x14ac:dyDescent="0.2"/>
    <row r="859" ht="26.25" customHeight="1" x14ac:dyDescent="0.2"/>
    <row r="860" ht="26.25" customHeight="1" x14ac:dyDescent="0.2"/>
    <row r="861" ht="26.25" customHeight="1" x14ac:dyDescent="0.2"/>
    <row r="862" ht="26.25" customHeight="1" x14ac:dyDescent="0.2"/>
    <row r="863" ht="26.25" customHeight="1" x14ac:dyDescent="0.2"/>
    <row r="864" ht="26.25" customHeight="1" x14ac:dyDescent="0.2"/>
    <row r="865" ht="26.25" customHeight="1" x14ac:dyDescent="0.2"/>
    <row r="866" ht="26.25" customHeight="1" x14ac:dyDescent="0.2"/>
    <row r="867" ht="26.25" customHeight="1" x14ac:dyDescent="0.2"/>
    <row r="868" ht="26.25" customHeight="1" x14ac:dyDescent="0.2"/>
    <row r="869" ht="26.25" customHeight="1" x14ac:dyDescent="0.2"/>
    <row r="870" ht="26.25" customHeight="1" x14ac:dyDescent="0.2"/>
    <row r="871" ht="26.25" customHeight="1" x14ac:dyDescent="0.2"/>
    <row r="872" ht="26.25" customHeight="1" x14ac:dyDescent="0.2"/>
    <row r="873" ht="26.25" customHeight="1" x14ac:dyDescent="0.2"/>
    <row r="874" ht="26.25" customHeight="1" x14ac:dyDescent="0.2"/>
    <row r="875" ht="26.25" customHeight="1" x14ac:dyDescent="0.2"/>
    <row r="876" ht="26.25" customHeight="1" x14ac:dyDescent="0.2"/>
    <row r="877" ht="26.25" customHeight="1" x14ac:dyDescent="0.2"/>
    <row r="878" ht="26.25" customHeight="1" x14ac:dyDescent="0.2"/>
    <row r="879" ht="26.25" customHeight="1" x14ac:dyDescent="0.2"/>
    <row r="880" ht="26.25" customHeight="1" x14ac:dyDescent="0.2"/>
    <row r="881" ht="26.25" customHeight="1" x14ac:dyDescent="0.2"/>
    <row r="882" ht="26.25" customHeight="1" x14ac:dyDescent="0.2"/>
    <row r="883" ht="26.25" customHeight="1" x14ac:dyDescent="0.2"/>
    <row r="884" ht="26.25" customHeight="1" x14ac:dyDescent="0.2"/>
    <row r="885" ht="26.25" customHeight="1" x14ac:dyDescent="0.2"/>
    <row r="886" ht="26.25" customHeight="1" x14ac:dyDescent="0.2"/>
    <row r="887" ht="26.25" customHeight="1" x14ac:dyDescent="0.2"/>
    <row r="888" ht="26.25" customHeight="1" x14ac:dyDescent="0.2"/>
    <row r="889" ht="26.25" customHeight="1" x14ac:dyDescent="0.2"/>
    <row r="890" ht="26.25" customHeight="1" x14ac:dyDescent="0.2"/>
    <row r="891" ht="26.25" customHeight="1" x14ac:dyDescent="0.2"/>
    <row r="892" ht="26.25" customHeight="1" x14ac:dyDescent="0.2"/>
    <row r="893" ht="26.25" customHeight="1" x14ac:dyDescent="0.2"/>
    <row r="894" ht="26.25" customHeight="1" x14ac:dyDescent="0.2"/>
    <row r="895" ht="26.25" customHeight="1" x14ac:dyDescent="0.2"/>
    <row r="896" ht="26.25" customHeight="1" x14ac:dyDescent="0.2"/>
    <row r="897" ht="26.25" customHeight="1" x14ac:dyDescent="0.2"/>
    <row r="898" ht="26.25" customHeight="1" x14ac:dyDescent="0.2"/>
    <row r="899" ht="26.25" customHeight="1" x14ac:dyDescent="0.2"/>
    <row r="900" ht="26.25" customHeight="1" x14ac:dyDescent="0.2"/>
    <row r="901" ht="26.25" customHeight="1" x14ac:dyDescent="0.2"/>
    <row r="902" ht="26.25" customHeight="1" x14ac:dyDescent="0.2"/>
    <row r="903" ht="26.25" customHeight="1" x14ac:dyDescent="0.2"/>
    <row r="904" ht="26.25" customHeight="1" x14ac:dyDescent="0.2"/>
    <row r="905" ht="26.25" customHeight="1" x14ac:dyDescent="0.2"/>
    <row r="906" ht="26.25" customHeight="1" x14ac:dyDescent="0.2"/>
    <row r="907" ht="26.25" customHeight="1" x14ac:dyDescent="0.2"/>
    <row r="908" ht="26.25" customHeight="1" x14ac:dyDescent="0.2"/>
    <row r="909" ht="26.25" customHeight="1" x14ac:dyDescent="0.2"/>
    <row r="910" ht="26.25" customHeight="1" x14ac:dyDescent="0.2"/>
    <row r="911" ht="26.25" customHeight="1" x14ac:dyDescent="0.2"/>
    <row r="912" ht="26.25" customHeight="1" x14ac:dyDescent="0.2"/>
    <row r="913" ht="26.25" customHeight="1" x14ac:dyDescent="0.2"/>
    <row r="914" ht="26.25" customHeight="1" x14ac:dyDescent="0.2"/>
    <row r="915" ht="26.25" customHeight="1" x14ac:dyDescent="0.2"/>
    <row r="916" ht="26.25" customHeight="1" x14ac:dyDescent="0.2"/>
    <row r="917" ht="26.25" customHeight="1" x14ac:dyDescent="0.2"/>
    <row r="918" ht="26.25" customHeight="1" x14ac:dyDescent="0.2"/>
    <row r="919" ht="26.25" customHeight="1" x14ac:dyDescent="0.2"/>
    <row r="920" ht="26.25" customHeight="1" x14ac:dyDescent="0.2"/>
    <row r="921" ht="26.25" customHeight="1" x14ac:dyDescent="0.2"/>
    <row r="922" ht="26.25" customHeight="1" x14ac:dyDescent="0.2"/>
    <row r="923" ht="26.25" customHeight="1" x14ac:dyDescent="0.2"/>
    <row r="924" ht="26.25" customHeight="1" x14ac:dyDescent="0.2"/>
    <row r="925" ht="26.25" customHeight="1" x14ac:dyDescent="0.2"/>
    <row r="926" ht="26.25" customHeight="1" x14ac:dyDescent="0.2"/>
    <row r="927" ht="26.25" customHeight="1" x14ac:dyDescent="0.2"/>
    <row r="928" ht="26.25" customHeight="1" x14ac:dyDescent="0.2"/>
    <row r="929" ht="26.25" customHeight="1" x14ac:dyDescent="0.2"/>
    <row r="930" ht="26.25" customHeight="1" x14ac:dyDescent="0.2"/>
    <row r="931" ht="26.25" customHeight="1" x14ac:dyDescent="0.2"/>
    <row r="932" ht="26.25" customHeight="1" x14ac:dyDescent="0.2"/>
    <row r="933" ht="26.25" customHeight="1" x14ac:dyDescent="0.2"/>
    <row r="934" ht="26.25" customHeight="1" x14ac:dyDescent="0.2"/>
    <row r="935" ht="26.25" customHeight="1" x14ac:dyDescent="0.2"/>
    <row r="936" ht="26.25" customHeight="1" x14ac:dyDescent="0.2"/>
    <row r="937" ht="26.25" customHeight="1" x14ac:dyDescent="0.2"/>
    <row r="938" ht="26.25" customHeight="1" x14ac:dyDescent="0.2"/>
    <row r="939" ht="26.25" customHeight="1" x14ac:dyDescent="0.2"/>
    <row r="940" ht="26.25" customHeight="1" x14ac:dyDescent="0.2"/>
    <row r="941" ht="26.25" customHeight="1" x14ac:dyDescent="0.2"/>
    <row r="942" ht="26.25" customHeight="1" x14ac:dyDescent="0.2"/>
    <row r="943" ht="26.25" customHeight="1" x14ac:dyDescent="0.2"/>
    <row r="944" ht="26.25" customHeight="1" x14ac:dyDescent="0.2"/>
    <row r="945" ht="26.25" customHeight="1" x14ac:dyDescent="0.2"/>
    <row r="946" ht="26.25" customHeight="1" x14ac:dyDescent="0.2"/>
    <row r="947" ht="26.25" customHeight="1" x14ac:dyDescent="0.2"/>
    <row r="948" ht="26.25" customHeight="1" x14ac:dyDescent="0.2"/>
    <row r="949" ht="26.25" customHeight="1" x14ac:dyDescent="0.2"/>
    <row r="950" ht="26.25" customHeight="1" x14ac:dyDescent="0.2"/>
    <row r="951" ht="26.25" customHeight="1" x14ac:dyDescent="0.2"/>
    <row r="952" ht="26.25" customHeight="1" x14ac:dyDescent="0.2"/>
    <row r="953" ht="26.25" customHeight="1" x14ac:dyDescent="0.2"/>
    <row r="954" ht="26.25" customHeight="1" x14ac:dyDescent="0.2"/>
    <row r="955" ht="26.25" customHeight="1" x14ac:dyDescent="0.2"/>
    <row r="956" ht="26.25" customHeight="1" x14ac:dyDescent="0.2"/>
    <row r="957" ht="26.25" customHeight="1" x14ac:dyDescent="0.2"/>
    <row r="958" ht="26.25" customHeight="1" x14ac:dyDescent="0.2"/>
    <row r="959" ht="26.25" customHeight="1" x14ac:dyDescent="0.2"/>
    <row r="960" ht="26.25" customHeight="1" x14ac:dyDescent="0.2"/>
    <row r="961" ht="26.25" customHeight="1" x14ac:dyDescent="0.2"/>
    <row r="962" ht="26.25" customHeight="1" x14ac:dyDescent="0.2"/>
    <row r="963" ht="26.25" customHeight="1" x14ac:dyDescent="0.2"/>
    <row r="964" ht="26.25" customHeight="1" x14ac:dyDescent="0.2"/>
    <row r="965" ht="26.25" customHeight="1" x14ac:dyDescent="0.2"/>
    <row r="966" ht="26.25" customHeight="1" x14ac:dyDescent="0.2"/>
    <row r="967" ht="26.25" customHeight="1" x14ac:dyDescent="0.2"/>
    <row r="968" ht="26.25" customHeight="1" x14ac:dyDescent="0.2"/>
    <row r="969" ht="26.25" customHeight="1" x14ac:dyDescent="0.2"/>
    <row r="970" ht="26.25" customHeight="1" x14ac:dyDescent="0.2"/>
    <row r="971" ht="26.25" customHeight="1" x14ac:dyDescent="0.2"/>
    <row r="972" ht="26.25" customHeight="1" x14ac:dyDescent="0.2"/>
    <row r="973" ht="26.25" customHeight="1" x14ac:dyDescent="0.2"/>
    <row r="974" ht="26.25" customHeight="1" x14ac:dyDescent="0.2"/>
    <row r="975" ht="26.25" customHeight="1" x14ac:dyDescent="0.2"/>
    <row r="976" ht="26.25" customHeight="1" x14ac:dyDescent="0.2"/>
    <row r="977" ht="26.25" customHeight="1" x14ac:dyDescent="0.2"/>
    <row r="978" ht="26.25" customHeight="1" x14ac:dyDescent="0.2"/>
    <row r="979" ht="26.25" customHeight="1" x14ac:dyDescent="0.2"/>
    <row r="980" ht="26.25" customHeight="1" x14ac:dyDescent="0.2"/>
    <row r="981" ht="26.25" customHeight="1" x14ac:dyDescent="0.2"/>
    <row r="982" ht="26.25" customHeight="1" x14ac:dyDescent="0.2"/>
    <row r="983" ht="26.25" customHeight="1" x14ac:dyDescent="0.2"/>
    <row r="984" ht="26.25" customHeight="1" x14ac:dyDescent="0.2"/>
    <row r="985" ht="26.25" customHeight="1" x14ac:dyDescent="0.2"/>
    <row r="986" ht="26.25" customHeight="1" x14ac:dyDescent="0.2"/>
    <row r="987" ht="26.25" customHeight="1" x14ac:dyDescent="0.2"/>
    <row r="988" ht="26.25" customHeight="1" x14ac:dyDescent="0.2"/>
    <row r="989" ht="26.25" customHeight="1" x14ac:dyDescent="0.2"/>
    <row r="990" ht="26.25" customHeight="1" x14ac:dyDescent="0.2"/>
    <row r="991" ht="26.25" customHeight="1" x14ac:dyDescent="0.2"/>
    <row r="992" ht="26.25" customHeight="1" x14ac:dyDescent="0.2"/>
    <row r="993" ht="26.25" customHeight="1" x14ac:dyDescent="0.2"/>
    <row r="994" ht="26.25" customHeight="1" x14ac:dyDescent="0.2"/>
    <row r="995" ht="26.25" customHeight="1" x14ac:dyDescent="0.2"/>
    <row r="996" ht="26.25" customHeight="1" x14ac:dyDescent="0.2"/>
    <row r="997" ht="26.25" customHeight="1" x14ac:dyDescent="0.2"/>
    <row r="998" ht="26.25" customHeight="1" x14ac:dyDescent="0.2"/>
    <row r="999" ht="26.25" customHeight="1" x14ac:dyDescent="0.2"/>
    <row r="1000" ht="26.25" customHeight="1" x14ac:dyDescent="0.2"/>
    <row r="1001" ht="26.25" customHeight="1" x14ac:dyDescent="0.2"/>
    <row r="1002" ht="26.25" customHeight="1" x14ac:dyDescent="0.2"/>
    <row r="1003" ht="26.25" customHeight="1" x14ac:dyDescent="0.2"/>
    <row r="1004" ht="26.25" customHeight="1" x14ac:dyDescent="0.2"/>
    <row r="1005" ht="26.25" customHeight="1" x14ac:dyDescent="0.2"/>
    <row r="1006" ht="26.25" customHeight="1" x14ac:dyDescent="0.2"/>
    <row r="1007" ht="26.25" customHeight="1" x14ac:dyDescent="0.2"/>
    <row r="1008" ht="26.25" customHeight="1" x14ac:dyDescent="0.2"/>
    <row r="1009" ht="26.25" customHeight="1" x14ac:dyDescent="0.2"/>
    <row r="1010" ht="26.25" customHeight="1" x14ac:dyDescent="0.2"/>
    <row r="1011" ht="26.25" customHeight="1" x14ac:dyDescent="0.2"/>
    <row r="1012" ht="26.25" customHeight="1" x14ac:dyDescent="0.2"/>
    <row r="1013" ht="26.25" customHeight="1" x14ac:dyDescent="0.2"/>
    <row r="1014" ht="26.25" customHeight="1" x14ac:dyDescent="0.2"/>
    <row r="1015" ht="26.25" customHeight="1" x14ac:dyDescent="0.2"/>
    <row r="1016" ht="26.25" customHeight="1" x14ac:dyDescent="0.2"/>
    <row r="1017" ht="26.25" customHeight="1" x14ac:dyDescent="0.2"/>
    <row r="1018" ht="26.25" customHeight="1" x14ac:dyDescent="0.2"/>
    <row r="1019" ht="26.25" customHeight="1" x14ac:dyDescent="0.2"/>
    <row r="1020" ht="26.25" customHeight="1" x14ac:dyDescent="0.2"/>
    <row r="1021" ht="26.25" customHeight="1" x14ac:dyDescent="0.2"/>
    <row r="1022" ht="26.25" customHeight="1" x14ac:dyDescent="0.2"/>
    <row r="1023" ht="26.25" customHeight="1" x14ac:dyDescent="0.2"/>
    <row r="1024" ht="26.25" customHeight="1" x14ac:dyDescent="0.2"/>
    <row r="1025" ht="26.25" customHeight="1" x14ac:dyDescent="0.2"/>
    <row r="1026" ht="26.25" customHeight="1" x14ac:dyDescent="0.2"/>
    <row r="1027" ht="26.25" customHeight="1" x14ac:dyDescent="0.2"/>
    <row r="1028" ht="26.25" customHeight="1" x14ac:dyDescent="0.2"/>
    <row r="1029" ht="26.25" customHeight="1" x14ac:dyDescent="0.2"/>
    <row r="1030" ht="26.25" customHeight="1" x14ac:dyDescent="0.2"/>
    <row r="1031" ht="26.25" customHeight="1" x14ac:dyDescent="0.2"/>
    <row r="1032" ht="26.25" customHeight="1" x14ac:dyDescent="0.2"/>
    <row r="1033" ht="26.25" customHeight="1" x14ac:dyDescent="0.2"/>
    <row r="1034" ht="26.25" customHeight="1" x14ac:dyDescent="0.2"/>
    <row r="1035" ht="26.25" customHeight="1" x14ac:dyDescent="0.2"/>
    <row r="1036" ht="26.25" customHeight="1" x14ac:dyDescent="0.2"/>
    <row r="1037" ht="26.25" customHeight="1" x14ac:dyDescent="0.2"/>
    <row r="1038" ht="26.25" customHeight="1" x14ac:dyDescent="0.2"/>
    <row r="1039" ht="26.25" customHeight="1" x14ac:dyDescent="0.2"/>
    <row r="1040" ht="26.25" customHeight="1" x14ac:dyDescent="0.2"/>
    <row r="1041" ht="26.25" customHeight="1" x14ac:dyDescent="0.2"/>
    <row r="1042" ht="26.25" customHeight="1" x14ac:dyDescent="0.2"/>
    <row r="1043" ht="26.25" customHeight="1" x14ac:dyDescent="0.2"/>
    <row r="1044" ht="26.25" customHeight="1" x14ac:dyDescent="0.2"/>
    <row r="1045" ht="26.25" customHeight="1" x14ac:dyDescent="0.2"/>
    <row r="1046" ht="26.25" customHeight="1" x14ac:dyDescent="0.2"/>
    <row r="1047" ht="26.25" customHeight="1" x14ac:dyDescent="0.2"/>
    <row r="1048" ht="26.25" customHeight="1" x14ac:dyDescent="0.2"/>
    <row r="1049" ht="26.25" customHeight="1" x14ac:dyDescent="0.2"/>
    <row r="1050" ht="26.25" customHeight="1" x14ac:dyDescent="0.2"/>
    <row r="1051" ht="26.25" customHeight="1" x14ac:dyDescent="0.2"/>
    <row r="1052" ht="26.25" customHeight="1" x14ac:dyDescent="0.2"/>
    <row r="1053" ht="26.25" customHeight="1" x14ac:dyDescent="0.2"/>
    <row r="1054" ht="26.25" customHeight="1" x14ac:dyDescent="0.2"/>
    <row r="1055" ht="26.25" customHeight="1" x14ac:dyDescent="0.2"/>
    <row r="1056" ht="26.25" customHeight="1" x14ac:dyDescent="0.2"/>
    <row r="1057" ht="26.25" customHeight="1" x14ac:dyDescent="0.2"/>
    <row r="1058" ht="26.25" customHeight="1" x14ac:dyDescent="0.2"/>
    <row r="1059" ht="26.25" customHeight="1" x14ac:dyDescent="0.2"/>
    <row r="1060" ht="26.25" customHeight="1" x14ac:dyDescent="0.2"/>
    <row r="1061" ht="26.25" customHeight="1" x14ac:dyDescent="0.2"/>
    <row r="1062" ht="26.25" customHeight="1" x14ac:dyDescent="0.2"/>
    <row r="1063" ht="26.25" customHeight="1" x14ac:dyDescent="0.2"/>
    <row r="1064" ht="26.25" customHeight="1" x14ac:dyDescent="0.2"/>
    <row r="1065" ht="26.25" customHeight="1" x14ac:dyDescent="0.2"/>
    <row r="1066" ht="26.25" customHeight="1" x14ac:dyDescent="0.2"/>
    <row r="1067" ht="26.25" customHeight="1" x14ac:dyDescent="0.2"/>
    <row r="1068" ht="26.25" customHeight="1" x14ac:dyDescent="0.2"/>
    <row r="1069" ht="26.25" customHeight="1" x14ac:dyDescent="0.2"/>
    <row r="1070" ht="26.25" customHeight="1" x14ac:dyDescent="0.2"/>
    <row r="1071" ht="26.25" customHeight="1" x14ac:dyDescent="0.2"/>
    <row r="1072" ht="26.25" customHeight="1" x14ac:dyDescent="0.2"/>
    <row r="1073" ht="26.25" customHeight="1" x14ac:dyDescent="0.2"/>
    <row r="1074" ht="26.25" customHeight="1" x14ac:dyDescent="0.2"/>
    <row r="1075" ht="26.25" customHeight="1" x14ac:dyDescent="0.2"/>
    <row r="1076" ht="26.25" customHeight="1" x14ac:dyDescent="0.2"/>
    <row r="1077" ht="26.25" customHeight="1" x14ac:dyDescent="0.2"/>
    <row r="1078" ht="26.25" customHeight="1" x14ac:dyDescent="0.2"/>
    <row r="1079" ht="26.25" customHeight="1" x14ac:dyDescent="0.2"/>
    <row r="1080" ht="26.25" customHeight="1" x14ac:dyDescent="0.2"/>
    <row r="1081" ht="26.25" customHeight="1" x14ac:dyDescent="0.2"/>
    <row r="1082" ht="26.25" customHeight="1" x14ac:dyDescent="0.2"/>
    <row r="1083" ht="26.25" customHeight="1" x14ac:dyDescent="0.2"/>
    <row r="1084" ht="26.25" customHeight="1" x14ac:dyDescent="0.2"/>
    <row r="1085" ht="26.25" customHeight="1" x14ac:dyDescent="0.2"/>
    <row r="1086" ht="26.25" customHeight="1" x14ac:dyDescent="0.2"/>
    <row r="1087" ht="26.25" customHeight="1" x14ac:dyDescent="0.2"/>
    <row r="1088" ht="26.25" customHeight="1" x14ac:dyDescent="0.2"/>
    <row r="1089" ht="26.25" customHeight="1" x14ac:dyDescent="0.2"/>
    <row r="1090" ht="26.25" customHeight="1" x14ac:dyDescent="0.2"/>
    <row r="1091" ht="26.25" customHeight="1" x14ac:dyDescent="0.2"/>
    <row r="1092" ht="26.25" customHeight="1" x14ac:dyDescent="0.2"/>
    <row r="1093" ht="26.25" customHeight="1" x14ac:dyDescent="0.2"/>
    <row r="1094" ht="26.25" customHeight="1" x14ac:dyDescent="0.2"/>
    <row r="1095" ht="26.25" customHeight="1" x14ac:dyDescent="0.2"/>
    <row r="1096" ht="26.25" customHeight="1" x14ac:dyDescent="0.2"/>
    <row r="1097" ht="26.25" customHeight="1" x14ac:dyDescent="0.2"/>
    <row r="1098" ht="26.25" customHeight="1" x14ac:dyDescent="0.2"/>
    <row r="1099" ht="26.25" customHeight="1" x14ac:dyDescent="0.2"/>
    <row r="1100" ht="26.25" customHeight="1" x14ac:dyDescent="0.2"/>
    <row r="1101" ht="26.25" customHeight="1" x14ac:dyDescent="0.2"/>
    <row r="1102" ht="26.25" customHeight="1" x14ac:dyDescent="0.2"/>
    <row r="1103" ht="26.25" customHeight="1" x14ac:dyDescent="0.2"/>
    <row r="1104" ht="26.25" customHeight="1" x14ac:dyDescent="0.2"/>
    <row r="1105" ht="26.25" customHeight="1" x14ac:dyDescent="0.2"/>
    <row r="1106" ht="26.25" customHeight="1" x14ac:dyDescent="0.2"/>
    <row r="1107" ht="26.25" customHeight="1" x14ac:dyDescent="0.2"/>
    <row r="1108" ht="26.25" customHeight="1" x14ac:dyDescent="0.2"/>
    <row r="1109" ht="26.25" customHeight="1" x14ac:dyDescent="0.2"/>
    <row r="1110" ht="26.25" customHeight="1" x14ac:dyDescent="0.2"/>
    <row r="1111" ht="26.25" customHeight="1" x14ac:dyDescent="0.2"/>
    <row r="1112" ht="26.25" customHeight="1" x14ac:dyDescent="0.2"/>
    <row r="1113" ht="26.25" customHeight="1" x14ac:dyDescent="0.2"/>
    <row r="1114" ht="26.25" customHeight="1" x14ac:dyDescent="0.2"/>
    <row r="1115" ht="26.25" customHeight="1" x14ac:dyDescent="0.2"/>
    <row r="1116" ht="26.25" customHeight="1" x14ac:dyDescent="0.2"/>
    <row r="1117" ht="26.25" customHeight="1" x14ac:dyDescent="0.2"/>
    <row r="1118" ht="26.25" customHeight="1" x14ac:dyDescent="0.2"/>
    <row r="1119" ht="26.25" customHeight="1" x14ac:dyDescent="0.2"/>
    <row r="1120" ht="26.25" customHeight="1" x14ac:dyDescent="0.2"/>
    <row r="1121" ht="26.25" customHeight="1" x14ac:dyDescent="0.2"/>
    <row r="1122" ht="26.25" customHeight="1" x14ac:dyDescent="0.2"/>
    <row r="1123" ht="26.25" customHeight="1" x14ac:dyDescent="0.2"/>
    <row r="1124" ht="26.25" customHeight="1" x14ac:dyDescent="0.2"/>
    <row r="1125" ht="26.25" customHeight="1" x14ac:dyDescent="0.2"/>
    <row r="1126" ht="26.25" customHeight="1" x14ac:dyDescent="0.2"/>
    <row r="1127" ht="26.25" customHeight="1" x14ac:dyDescent="0.2"/>
    <row r="1128" ht="26.25" customHeight="1" x14ac:dyDescent="0.2"/>
    <row r="1129" ht="26.25" customHeight="1" x14ac:dyDescent="0.2"/>
    <row r="1130" ht="26.25" customHeight="1" x14ac:dyDescent="0.2"/>
    <row r="1131" ht="26.25" customHeight="1" x14ac:dyDescent="0.2"/>
    <row r="1132" ht="26.25" customHeight="1" x14ac:dyDescent="0.2"/>
    <row r="1133" ht="26.25" customHeight="1" x14ac:dyDescent="0.2"/>
    <row r="1134" ht="26.25" customHeight="1" x14ac:dyDescent="0.2"/>
    <row r="1135" ht="26.25" customHeight="1" x14ac:dyDescent="0.2"/>
    <row r="1136" ht="26.25" customHeight="1" x14ac:dyDescent="0.2"/>
    <row r="1137" ht="26.25" customHeight="1" x14ac:dyDescent="0.2"/>
    <row r="1138" ht="26.25" customHeight="1" x14ac:dyDescent="0.2"/>
    <row r="1139" ht="26.25" customHeight="1" x14ac:dyDescent="0.2"/>
    <row r="1140" ht="26.25" customHeight="1" x14ac:dyDescent="0.2"/>
    <row r="1141" ht="26.25" customHeight="1" x14ac:dyDescent="0.2"/>
    <row r="1142" ht="26.25" customHeight="1" x14ac:dyDescent="0.2"/>
    <row r="1143" ht="26.25" customHeight="1" x14ac:dyDescent="0.2"/>
    <row r="1144" ht="26.25" customHeight="1" x14ac:dyDescent="0.2"/>
    <row r="1145" ht="26.25" customHeight="1" x14ac:dyDescent="0.2"/>
    <row r="1146" ht="26.25" customHeight="1" x14ac:dyDescent="0.2"/>
    <row r="1147" ht="26.25" customHeight="1" x14ac:dyDescent="0.2"/>
    <row r="1148" ht="26.25" customHeight="1" x14ac:dyDescent="0.2"/>
    <row r="1149" ht="26.25" customHeight="1" x14ac:dyDescent="0.2"/>
    <row r="1150" ht="26.25" customHeight="1" x14ac:dyDescent="0.2"/>
    <row r="1151" ht="26.25" customHeight="1" x14ac:dyDescent="0.2"/>
    <row r="1152" ht="26.25" customHeight="1" x14ac:dyDescent="0.2"/>
    <row r="1153" ht="26.25" customHeight="1" x14ac:dyDescent="0.2"/>
    <row r="1154" ht="26.25" customHeight="1" x14ac:dyDescent="0.2"/>
    <row r="1155" ht="26.25" customHeight="1" x14ac:dyDescent="0.2"/>
    <row r="1156" ht="26.25" customHeight="1" x14ac:dyDescent="0.2"/>
    <row r="1157" ht="26.25" customHeight="1" x14ac:dyDescent="0.2"/>
    <row r="1158" ht="26.25" customHeight="1" x14ac:dyDescent="0.2"/>
    <row r="1159" ht="26.25" customHeight="1" x14ac:dyDescent="0.2"/>
    <row r="1160" ht="26.25" customHeight="1" x14ac:dyDescent="0.2"/>
    <row r="1161" ht="26.25" customHeight="1" x14ac:dyDescent="0.2"/>
    <row r="1162" ht="26.25" customHeight="1" x14ac:dyDescent="0.2"/>
    <row r="1163" ht="26.25" customHeight="1" x14ac:dyDescent="0.2"/>
    <row r="1164" ht="26.25" customHeight="1" x14ac:dyDescent="0.2"/>
    <row r="1165" ht="26.25" customHeight="1" x14ac:dyDescent="0.2"/>
    <row r="1166" ht="26.25" customHeight="1" x14ac:dyDescent="0.2"/>
    <row r="1167" ht="26.25" customHeight="1" x14ac:dyDescent="0.2"/>
    <row r="1168" ht="26.25" customHeight="1" x14ac:dyDescent="0.2"/>
    <row r="1169" ht="26.25" customHeight="1" x14ac:dyDescent="0.2"/>
    <row r="1170" ht="26.25" customHeight="1" x14ac:dyDescent="0.2"/>
    <row r="1171" ht="26.25" customHeight="1" x14ac:dyDescent="0.2"/>
    <row r="1172" ht="26.25" customHeight="1" x14ac:dyDescent="0.2"/>
    <row r="1173" ht="26.25" customHeight="1" x14ac:dyDescent="0.2"/>
    <row r="1174" ht="26.25" customHeight="1" x14ac:dyDescent="0.2"/>
    <row r="1175" ht="26.25" customHeight="1" x14ac:dyDescent="0.2"/>
    <row r="1176" ht="26.25" customHeight="1" x14ac:dyDescent="0.2"/>
    <row r="1177" ht="26.25" customHeight="1" x14ac:dyDescent="0.2"/>
    <row r="1178" ht="26.25" customHeight="1" x14ac:dyDescent="0.2"/>
    <row r="1179" ht="26.25" customHeight="1" x14ac:dyDescent="0.2"/>
    <row r="1180" ht="26.25" customHeight="1" x14ac:dyDescent="0.2"/>
    <row r="1181" ht="26.25" customHeight="1" x14ac:dyDescent="0.2"/>
    <row r="1182" ht="26.25" customHeight="1" x14ac:dyDescent="0.2"/>
    <row r="1183" ht="26.25" customHeight="1" x14ac:dyDescent="0.2"/>
    <row r="1184" ht="26.25" customHeight="1" x14ac:dyDescent="0.2"/>
    <row r="1185" ht="26.25" customHeight="1" x14ac:dyDescent="0.2"/>
    <row r="1186" ht="26.25" customHeight="1" x14ac:dyDescent="0.2"/>
    <row r="1187" ht="26.25" customHeight="1" x14ac:dyDescent="0.2"/>
    <row r="1188" ht="26.25" customHeight="1" x14ac:dyDescent="0.2"/>
    <row r="1189" ht="26.25" customHeight="1" x14ac:dyDescent="0.2"/>
    <row r="1190" ht="26.25" customHeight="1" x14ac:dyDescent="0.2"/>
    <row r="1191" ht="26.25" customHeight="1" x14ac:dyDescent="0.2"/>
    <row r="1192" ht="26.25" customHeight="1" x14ac:dyDescent="0.2"/>
    <row r="1193" ht="26.25" customHeight="1" x14ac:dyDescent="0.2"/>
    <row r="1194" ht="26.25" customHeight="1" x14ac:dyDescent="0.2"/>
    <row r="1195" ht="26.25" customHeight="1" x14ac:dyDescent="0.2"/>
    <row r="1196" ht="26.25" customHeight="1" x14ac:dyDescent="0.2"/>
    <row r="1197" ht="26.25" customHeight="1" x14ac:dyDescent="0.2"/>
    <row r="1198" ht="26.25" customHeight="1" x14ac:dyDescent="0.2"/>
    <row r="1199" ht="26.25" customHeight="1" x14ac:dyDescent="0.2"/>
    <row r="1200" ht="26.25" customHeight="1" x14ac:dyDescent="0.2"/>
    <row r="1201" ht="26.25" customHeight="1" x14ac:dyDescent="0.2"/>
    <row r="1202" ht="26.25" customHeight="1" x14ac:dyDescent="0.2"/>
    <row r="1203" ht="26.25" customHeight="1" x14ac:dyDescent="0.2"/>
    <row r="1204" ht="26.25" customHeight="1" x14ac:dyDescent="0.2"/>
    <row r="1205" ht="26.25" customHeight="1" x14ac:dyDescent="0.2"/>
    <row r="1206" ht="26.25" customHeight="1" x14ac:dyDescent="0.2"/>
    <row r="1207" ht="26.25" customHeight="1" x14ac:dyDescent="0.2"/>
    <row r="1208" ht="26.25" customHeight="1" x14ac:dyDescent="0.2"/>
    <row r="1209" ht="26.25" customHeight="1" x14ac:dyDescent="0.2"/>
    <row r="1210" ht="26.25" customHeight="1" x14ac:dyDescent="0.2"/>
    <row r="1211" ht="26.25" customHeight="1" x14ac:dyDescent="0.2"/>
    <row r="1212" ht="26.25" customHeight="1" x14ac:dyDescent="0.2"/>
    <row r="1213" ht="26.25" customHeight="1" x14ac:dyDescent="0.2"/>
    <row r="1214" ht="26.25" customHeight="1" x14ac:dyDescent="0.2"/>
    <row r="1215" ht="26.25" customHeight="1" x14ac:dyDescent="0.2"/>
    <row r="1216" ht="26.25" customHeight="1" x14ac:dyDescent="0.2"/>
    <row r="1217" ht="26.25" customHeight="1" x14ac:dyDescent="0.2"/>
    <row r="1218" ht="26.25" customHeight="1" x14ac:dyDescent="0.2"/>
    <row r="1219" ht="26.25" customHeight="1" x14ac:dyDescent="0.2"/>
    <row r="1220" ht="26.25" customHeight="1" x14ac:dyDescent="0.2"/>
    <row r="1221" ht="26.25" customHeight="1" x14ac:dyDescent="0.2"/>
    <row r="1222" ht="26.25" customHeight="1" x14ac:dyDescent="0.2"/>
    <row r="1223" ht="26.25" customHeight="1" x14ac:dyDescent="0.2"/>
    <row r="1224" ht="26.25" customHeight="1" x14ac:dyDescent="0.2"/>
    <row r="1225" ht="26.25" customHeight="1" x14ac:dyDescent="0.2"/>
    <row r="1226" ht="26.25" customHeight="1" x14ac:dyDescent="0.2"/>
    <row r="1227" ht="26.25" customHeight="1" x14ac:dyDescent="0.2"/>
    <row r="1228" ht="26.25" customHeight="1" x14ac:dyDescent="0.2"/>
    <row r="1229" ht="26.25" customHeight="1" x14ac:dyDescent="0.2"/>
    <row r="1230" ht="26.25" customHeight="1" x14ac:dyDescent="0.2"/>
    <row r="1231" ht="26.25" customHeight="1" x14ac:dyDescent="0.2"/>
    <row r="1232" ht="26.25" customHeight="1" x14ac:dyDescent="0.2"/>
    <row r="1233" ht="26.25" customHeight="1" x14ac:dyDescent="0.2"/>
    <row r="1234" ht="26.25" customHeight="1" x14ac:dyDescent="0.2"/>
    <row r="1235" ht="26.25" customHeight="1" x14ac:dyDescent="0.2"/>
    <row r="1236" ht="26.25" customHeight="1" x14ac:dyDescent="0.2"/>
    <row r="1237" ht="26.25" customHeight="1" x14ac:dyDescent="0.2"/>
    <row r="1238" ht="26.25" customHeight="1" x14ac:dyDescent="0.2"/>
    <row r="1239" ht="26.25" customHeight="1" x14ac:dyDescent="0.2"/>
    <row r="1240" ht="26.25" customHeight="1" x14ac:dyDescent="0.2"/>
    <row r="1241" ht="26.25" customHeight="1" x14ac:dyDescent="0.2"/>
    <row r="1242" ht="26.25" customHeight="1" x14ac:dyDescent="0.2"/>
    <row r="1243" ht="26.25" customHeight="1" x14ac:dyDescent="0.2"/>
    <row r="1244" ht="26.25" customHeight="1" x14ac:dyDescent="0.2"/>
    <row r="1245" ht="26.25" customHeight="1" x14ac:dyDescent="0.2"/>
    <row r="1246" ht="26.25" customHeight="1" x14ac:dyDescent="0.2"/>
    <row r="1247" ht="26.25" customHeight="1" x14ac:dyDescent="0.2"/>
    <row r="1248" ht="26.25" customHeight="1" x14ac:dyDescent="0.2"/>
    <row r="1249" ht="26.25" customHeight="1" x14ac:dyDescent="0.2"/>
    <row r="1250" ht="26.25" customHeight="1" x14ac:dyDescent="0.2"/>
    <row r="1251" ht="26.25" customHeight="1" x14ac:dyDescent="0.2"/>
    <row r="1252" ht="26.25" customHeight="1" x14ac:dyDescent="0.2"/>
    <row r="1253" ht="26.25" customHeight="1" x14ac:dyDescent="0.2"/>
    <row r="1254" ht="26.25" customHeight="1" x14ac:dyDescent="0.2"/>
    <row r="1255" ht="26.25" customHeight="1" x14ac:dyDescent="0.2"/>
    <row r="1256" ht="26.25" customHeight="1" x14ac:dyDescent="0.2"/>
    <row r="1257" ht="26.25" customHeight="1" x14ac:dyDescent="0.2"/>
    <row r="1258" ht="26.25" customHeight="1" x14ac:dyDescent="0.2"/>
    <row r="1259" ht="26.25" customHeight="1" x14ac:dyDescent="0.2"/>
    <row r="1260" ht="26.25" customHeight="1" x14ac:dyDescent="0.2"/>
    <row r="1261" ht="26.25" customHeight="1" x14ac:dyDescent="0.2"/>
    <row r="1262" ht="26.25" customHeight="1" x14ac:dyDescent="0.2"/>
    <row r="1263" ht="26.25" customHeight="1" x14ac:dyDescent="0.2"/>
    <row r="1264" ht="26.25" customHeight="1" x14ac:dyDescent="0.2"/>
    <row r="1265" ht="26.25" customHeight="1" x14ac:dyDescent="0.2"/>
    <row r="1266" ht="26.25" customHeight="1" x14ac:dyDescent="0.2"/>
    <row r="1267" ht="26.25" customHeight="1" x14ac:dyDescent="0.2"/>
    <row r="1268" ht="26.25" customHeight="1" x14ac:dyDescent="0.2"/>
    <row r="1269" ht="26.25" customHeight="1" x14ac:dyDescent="0.2"/>
    <row r="1270" ht="26.25" customHeight="1" x14ac:dyDescent="0.2"/>
    <row r="1271" ht="26.25" customHeight="1" x14ac:dyDescent="0.2"/>
    <row r="1272" ht="26.25" customHeight="1" x14ac:dyDescent="0.2"/>
    <row r="1273" ht="26.25" customHeight="1" x14ac:dyDescent="0.2"/>
    <row r="1274" ht="26.25" customHeight="1" x14ac:dyDescent="0.2"/>
    <row r="1275" ht="26.25" customHeight="1" x14ac:dyDescent="0.2"/>
    <row r="1276" ht="26.25" customHeight="1" x14ac:dyDescent="0.2"/>
    <row r="1277" ht="26.25" customHeight="1" x14ac:dyDescent="0.2"/>
    <row r="1278" ht="26.25" customHeight="1" x14ac:dyDescent="0.2"/>
    <row r="1279" ht="26.25" customHeight="1" x14ac:dyDescent="0.2"/>
    <row r="1280" ht="26.25" customHeight="1" x14ac:dyDescent="0.2"/>
    <row r="1281" ht="26.25" customHeight="1" x14ac:dyDescent="0.2"/>
    <row r="1282" ht="26.25" customHeight="1" x14ac:dyDescent="0.2"/>
    <row r="1283" ht="26.25" customHeight="1" x14ac:dyDescent="0.2"/>
    <row r="1284" ht="26.25" customHeight="1" x14ac:dyDescent="0.2"/>
    <row r="1285" ht="26.25" customHeight="1" x14ac:dyDescent="0.2"/>
    <row r="1286" ht="26.25" customHeight="1" x14ac:dyDescent="0.2"/>
    <row r="1287" ht="26.25" customHeight="1" x14ac:dyDescent="0.2"/>
    <row r="1288" ht="26.25" customHeight="1" x14ac:dyDescent="0.2"/>
    <row r="1289" ht="26.25" customHeight="1" x14ac:dyDescent="0.2"/>
    <row r="1290" ht="26.25" customHeight="1" x14ac:dyDescent="0.2"/>
    <row r="1291" ht="26.25" customHeight="1" x14ac:dyDescent="0.2"/>
    <row r="1292" ht="26.25" customHeight="1" x14ac:dyDescent="0.2"/>
    <row r="1293" ht="26.25" customHeight="1" x14ac:dyDescent="0.2"/>
    <row r="1294" ht="26.25" customHeight="1" x14ac:dyDescent="0.2"/>
    <row r="1295" ht="26.25" customHeight="1" x14ac:dyDescent="0.2"/>
    <row r="1296" ht="26.25" customHeight="1" x14ac:dyDescent="0.2"/>
    <row r="1297" ht="26.25" customHeight="1" x14ac:dyDescent="0.2"/>
    <row r="1298" ht="26.25" customHeight="1" x14ac:dyDescent="0.2"/>
    <row r="1299" ht="26.25" customHeight="1" x14ac:dyDescent="0.2"/>
    <row r="1300" ht="26.25" customHeight="1" x14ac:dyDescent="0.2"/>
    <row r="1301" ht="26.25" customHeight="1" x14ac:dyDescent="0.2"/>
    <row r="1302" ht="26.25" customHeight="1" x14ac:dyDescent="0.2"/>
    <row r="1303" ht="26.25" customHeight="1" x14ac:dyDescent="0.2"/>
    <row r="1304" ht="26.25" customHeight="1" x14ac:dyDescent="0.2"/>
    <row r="1305" ht="26.25" customHeight="1" x14ac:dyDescent="0.2"/>
    <row r="1306" ht="26.25" customHeight="1" x14ac:dyDescent="0.2"/>
    <row r="1307" ht="26.25" customHeight="1" x14ac:dyDescent="0.2"/>
    <row r="1308" ht="26.25" customHeight="1" x14ac:dyDescent="0.2"/>
    <row r="1309" ht="26.25" customHeight="1" x14ac:dyDescent="0.2"/>
    <row r="1310" ht="26.25" customHeight="1" x14ac:dyDescent="0.2"/>
    <row r="1311" ht="26.25" customHeight="1" x14ac:dyDescent="0.2"/>
    <row r="1312" ht="26.25" customHeight="1" x14ac:dyDescent="0.2"/>
    <row r="1313" ht="26.25" customHeight="1" x14ac:dyDescent="0.2"/>
    <row r="1314" ht="26.25" customHeight="1" x14ac:dyDescent="0.2"/>
    <row r="1315" ht="26.25" customHeight="1" x14ac:dyDescent="0.2"/>
    <row r="1316" ht="26.25" customHeight="1" x14ac:dyDescent="0.2"/>
    <row r="1317" ht="26.25" customHeight="1" x14ac:dyDescent="0.2"/>
    <row r="1318" ht="26.25" customHeight="1" x14ac:dyDescent="0.2"/>
    <row r="1319" ht="26.25" customHeight="1" x14ac:dyDescent="0.2"/>
    <row r="1320" ht="26.25" customHeight="1" x14ac:dyDescent="0.2"/>
    <row r="1321" ht="26.25" customHeight="1" x14ac:dyDescent="0.2"/>
    <row r="1322" ht="26.25" customHeight="1" x14ac:dyDescent="0.2"/>
    <row r="1323" ht="26.25" customHeight="1" x14ac:dyDescent="0.2"/>
    <row r="1324" ht="26.25" customHeight="1" x14ac:dyDescent="0.2"/>
    <row r="1325" ht="26.25" customHeight="1" x14ac:dyDescent="0.2"/>
    <row r="1326" ht="26.25" customHeight="1" x14ac:dyDescent="0.2"/>
    <row r="1327" ht="26.25" customHeight="1" x14ac:dyDescent="0.2"/>
    <row r="1328" ht="26.25" customHeight="1" x14ac:dyDescent="0.2"/>
    <row r="1329" ht="26.25" customHeight="1" x14ac:dyDescent="0.2"/>
    <row r="1330" ht="26.25" customHeight="1" x14ac:dyDescent="0.2"/>
    <row r="1331" ht="26.25" customHeight="1" x14ac:dyDescent="0.2"/>
    <row r="1332" ht="26.25" customHeight="1" x14ac:dyDescent="0.2"/>
    <row r="1333" ht="26.25" customHeight="1" x14ac:dyDescent="0.2"/>
    <row r="1334" ht="26.25" customHeight="1" x14ac:dyDescent="0.2"/>
    <row r="1335" ht="26.25" customHeight="1" x14ac:dyDescent="0.2"/>
    <row r="1336" ht="26.25" customHeight="1" x14ac:dyDescent="0.2"/>
    <row r="1337" ht="26.25" customHeight="1" x14ac:dyDescent="0.2"/>
    <row r="1338" ht="26.25" customHeight="1" x14ac:dyDescent="0.2"/>
    <row r="1339" ht="26.25" customHeight="1" x14ac:dyDescent="0.2"/>
    <row r="1340" ht="26.25" customHeight="1" x14ac:dyDescent="0.2"/>
    <row r="1341" ht="26.25" customHeight="1" x14ac:dyDescent="0.2"/>
    <row r="1342" ht="26.25" customHeight="1" x14ac:dyDescent="0.2"/>
    <row r="1343" ht="26.25" customHeight="1" x14ac:dyDescent="0.2"/>
    <row r="1344" ht="26.25" customHeight="1" x14ac:dyDescent="0.2"/>
    <row r="1345" ht="26.25" customHeight="1" x14ac:dyDescent="0.2"/>
    <row r="1346" ht="26.25" customHeight="1" x14ac:dyDescent="0.2"/>
    <row r="1347" ht="26.25" customHeight="1" x14ac:dyDescent="0.2"/>
    <row r="1348" ht="26.25" customHeight="1" x14ac:dyDescent="0.2"/>
    <row r="1349" ht="26.25" customHeight="1" x14ac:dyDescent="0.2"/>
    <row r="1350" ht="26.25" customHeight="1" x14ac:dyDescent="0.2"/>
    <row r="1351" ht="26.25" customHeight="1" x14ac:dyDescent="0.2"/>
    <row r="1352" ht="26.25" customHeight="1" x14ac:dyDescent="0.2"/>
    <row r="1353" ht="26.25" customHeight="1" x14ac:dyDescent="0.2"/>
    <row r="1354" ht="26.25" customHeight="1" x14ac:dyDescent="0.2"/>
    <row r="1355" ht="26.25" customHeight="1" x14ac:dyDescent="0.2"/>
    <row r="1356" ht="26.25" customHeight="1" x14ac:dyDescent="0.2"/>
    <row r="1357" ht="26.25" customHeight="1" x14ac:dyDescent="0.2"/>
    <row r="1358" ht="26.25" customHeight="1" x14ac:dyDescent="0.2"/>
    <row r="1359" ht="26.25" customHeight="1" x14ac:dyDescent="0.2"/>
    <row r="1360" ht="26.25" customHeight="1" x14ac:dyDescent="0.2"/>
    <row r="1361" ht="26.25" customHeight="1" x14ac:dyDescent="0.2"/>
    <row r="1362" ht="26.25" customHeight="1" x14ac:dyDescent="0.2"/>
    <row r="1363" ht="26.25" customHeight="1" x14ac:dyDescent="0.2"/>
    <row r="1364" ht="26.25" customHeight="1" x14ac:dyDescent="0.2"/>
    <row r="1365" ht="26.25" customHeight="1" x14ac:dyDescent="0.2"/>
    <row r="1366" ht="26.25" customHeight="1" x14ac:dyDescent="0.2"/>
    <row r="1367" ht="26.25" customHeight="1" x14ac:dyDescent="0.2"/>
    <row r="1368" ht="26.25" customHeight="1" x14ac:dyDescent="0.2"/>
    <row r="1369" ht="26.25" customHeight="1" x14ac:dyDescent="0.2"/>
    <row r="1370" ht="26.25" customHeight="1" x14ac:dyDescent="0.2"/>
    <row r="1371" ht="26.25" customHeight="1" x14ac:dyDescent="0.2"/>
    <row r="1372" ht="26.25" customHeight="1" x14ac:dyDescent="0.2"/>
    <row r="1373" ht="26.25" customHeight="1" x14ac:dyDescent="0.2"/>
    <row r="1374" ht="26.25" customHeight="1" x14ac:dyDescent="0.2"/>
    <row r="1375" ht="26.25" customHeight="1" x14ac:dyDescent="0.2"/>
    <row r="1376" ht="26.25" customHeight="1" x14ac:dyDescent="0.2"/>
    <row r="1377" ht="26.25" customHeight="1" x14ac:dyDescent="0.2"/>
    <row r="1378" ht="26.25" customHeight="1" x14ac:dyDescent="0.2"/>
    <row r="1379" ht="26.25" customHeight="1" x14ac:dyDescent="0.2"/>
    <row r="1380" ht="26.25" customHeight="1" x14ac:dyDescent="0.2"/>
    <row r="1381" ht="26.25" customHeight="1" x14ac:dyDescent="0.2"/>
    <row r="1382" ht="26.25" customHeight="1" x14ac:dyDescent="0.2"/>
    <row r="1383" ht="26.25" customHeight="1" x14ac:dyDescent="0.2"/>
    <row r="1384" ht="26.25" customHeight="1" x14ac:dyDescent="0.2"/>
    <row r="1385" ht="26.25" customHeight="1" x14ac:dyDescent="0.2"/>
    <row r="1386" ht="26.25" customHeight="1" x14ac:dyDescent="0.2"/>
    <row r="1387" ht="26.25" customHeight="1" x14ac:dyDescent="0.2"/>
    <row r="1388" ht="26.25" customHeight="1" x14ac:dyDescent="0.2"/>
    <row r="1389" ht="26.25" customHeight="1" x14ac:dyDescent="0.2"/>
    <row r="1390" ht="26.25" customHeight="1" x14ac:dyDescent="0.2"/>
    <row r="1391" ht="26.25" customHeight="1" x14ac:dyDescent="0.2"/>
    <row r="1392" ht="26.25" customHeight="1" x14ac:dyDescent="0.2"/>
    <row r="1393" ht="26.25" customHeight="1" x14ac:dyDescent="0.2"/>
    <row r="1394" ht="26.25" customHeight="1" x14ac:dyDescent="0.2"/>
    <row r="1395" ht="26.25" customHeight="1" x14ac:dyDescent="0.2"/>
    <row r="1396" ht="26.25" customHeight="1" x14ac:dyDescent="0.2"/>
    <row r="1397" ht="26.25" customHeight="1" x14ac:dyDescent="0.2"/>
    <row r="1398" ht="26.25" customHeight="1" x14ac:dyDescent="0.2"/>
    <row r="1399" ht="26.25" customHeight="1" x14ac:dyDescent="0.2"/>
    <row r="1400" ht="26.25" customHeight="1" x14ac:dyDescent="0.2"/>
    <row r="1401" ht="26.25" customHeight="1" x14ac:dyDescent="0.2"/>
    <row r="1402" ht="26.25" customHeight="1" x14ac:dyDescent="0.2"/>
    <row r="1403" ht="26.25" customHeight="1" x14ac:dyDescent="0.2"/>
    <row r="1404" ht="26.25" customHeight="1" x14ac:dyDescent="0.2"/>
    <row r="1405" ht="26.25" customHeight="1" x14ac:dyDescent="0.2"/>
    <row r="1406" ht="26.25" customHeight="1" x14ac:dyDescent="0.2"/>
    <row r="1407" ht="26.25" customHeight="1" x14ac:dyDescent="0.2"/>
    <row r="1408" ht="26.25" customHeight="1" x14ac:dyDescent="0.2"/>
    <row r="1409" ht="26.25" customHeight="1" x14ac:dyDescent="0.2"/>
    <row r="1410" ht="26.25" customHeight="1" x14ac:dyDescent="0.2"/>
    <row r="1411" ht="26.25" customHeight="1" x14ac:dyDescent="0.2"/>
    <row r="1412" ht="26.25" customHeight="1" x14ac:dyDescent="0.2"/>
    <row r="1413" ht="26.25" customHeight="1" x14ac:dyDescent="0.2"/>
    <row r="1414" ht="26.25" customHeight="1" x14ac:dyDescent="0.2"/>
    <row r="1415" ht="26.25" customHeight="1" x14ac:dyDescent="0.2"/>
    <row r="1416" ht="26.25" customHeight="1" x14ac:dyDescent="0.2"/>
    <row r="1417" ht="26.25" customHeight="1" x14ac:dyDescent="0.2"/>
    <row r="1418" ht="26.25" customHeight="1" x14ac:dyDescent="0.2"/>
    <row r="1419" ht="26.25" customHeight="1" x14ac:dyDescent="0.2"/>
    <row r="1420" ht="26.25" customHeight="1" x14ac:dyDescent="0.2"/>
    <row r="1421" ht="26.25" customHeight="1" x14ac:dyDescent="0.2"/>
    <row r="1422" ht="26.25" customHeight="1" x14ac:dyDescent="0.2"/>
    <row r="1423" ht="26.25" customHeight="1" x14ac:dyDescent="0.2"/>
    <row r="1424" ht="26.25" customHeight="1" x14ac:dyDescent="0.2"/>
    <row r="1425" ht="26.25" customHeight="1" x14ac:dyDescent="0.2"/>
    <row r="1426" ht="26.25" customHeight="1" x14ac:dyDescent="0.2"/>
    <row r="1427" ht="26.25" customHeight="1" x14ac:dyDescent="0.2"/>
    <row r="1428" ht="26.25" customHeight="1" x14ac:dyDescent="0.2"/>
    <row r="1429" ht="26.25" customHeight="1" x14ac:dyDescent="0.2"/>
    <row r="1430" ht="26.25" customHeight="1" x14ac:dyDescent="0.2"/>
    <row r="1431" ht="26.25" customHeight="1" x14ac:dyDescent="0.2"/>
    <row r="1432" ht="26.25" customHeight="1" x14ac:dyDescent="0.2"/>
    <row r="1433" ht="26.25" customHeight="1" x14ac:dyDescent="0.2"/>
    <row r="1434" ht="26.25" customHeight="1" x14ac:dyDescent="0.2"/>
    <row r="1435" ht="26.25" customHeight="1" x14ac:dyDescent="0.2"/>
    <row r="1436" ht="26.25" customHeight="1" x14ac:dyDescent="0.2"/>
    <row r="1437" ht="26.25" customHeight="1" x14ac:dyDescent="0.2"/>
    <row r="1438" ht="26.25" customHeight="1" x14ac:dyDescent="0.2"/>
    <row r="1439" ht="26.25" customHeight="1" x14ac:dyDescent="0.2"/>
    <row r="1440" ht="26.25" customHeight="1" x14ac:dyDescent="0.2"/>
    <row r="1441" ht="26.25" customHeight="1" x14ac:dyDescent="0.2"/>
    <row r="1442" ht="26.25" customHeight="1" x14ac:dyDescent="0.2"/>
    <row r="1443" ht="26.25" customHeight="1" x14ac:dyDescent="0.2"/>
    <row r="1444" ht="26.25" customHeight="1" x14ac:dyDescent="0.2"/>
    <row r="1445" ht="26.25" customHeight="1" x14ac:dyDescent="0.2"/>
    <row r="1446" ht="26.25" customHeight="1" x14ac:dyDescent="0.2"/>
    <row r="1447" ht="26.25" customHeight="1" x14ac:dyDescent="0.2"/>
    <row r="1448" ht="26.25" customHeight="1" x14ac:dyDescent="0.2"/>
    <row r="1449" ht="26.25" customHeight="1" x14ac:dyDescent="0.2"/>
    <row r="1450" ht="26.25" customHeight="1" x14ac:dyDescent="0.2"/>
    <row r="1451" ht="26.25" customHeight="1" x14ac:dyDescent="0.2"/>
    <row r="1452" ht="26.25" customHeight="1" x14ac:dyDescent="0.2"/>
    <row r="1453" ht="26.25" customHeight="1" x14ac:dyDescent="0.2"/>
    <row r="1454" ht="26.25" customHeight="1" x14ac:dyDescent="0.2"/>
    <row r="1455" ht="26.25" customHeight="1" x14ac:dyDescent="0.2"/>
    <row r="1456" ht="26.25" customHeight="1" x14ac:dyDescent="0.2"/>
    <row r="1457" ht="26.25" customHeight="1" x14ac:dyDescent="0.2"/>
    <row r="1458" ht="26.25" customHeight="1" x14ac:dyDescent="0.2"/>
    <row r="1459" ht="26.25" customHeight="1" x14ac:dyDescent="0.2"/>
    <row r="1460" ht="26.25" customHeight="1" x14ac:dyDescent="0.2"/>
    <row r="1461" ht="26.25" customHeight="1" x14ac:dyDescent="0.2"/>
    <row r="1462" ht="26.25" customHeight="1" x14ac:dyDescent="0.2"/>
    <row r="1463" ht="26.25" customHeight="1" x14ac:dyDescent="0.2"/>
    <row r="1464" ht="26.25" customHeight="1" x14ac:dyDescent="0.2"/>
    <row r="1465" ht="26.25" customHeight="1" x14ac:dyDescent="0.2"/>
    <row r="1466" ht="26.25" customHeight="1" x14ac:dyDescent="0.2"/>
    <row r="1467" ht="26.25" customHeight="1" x14ac:dyDescent="0.2"/>
    <row r="1468" ht="26.25" customHeight="1" x14ac:dyDescent="0.2"/>
    <row r="1469" ht="26.25" customHeight="1" x14ac:dyDescent="0.2"/>
    <row r="1470" ht="26.25" customHeight="1" x14ac:dyDescent="0.2"/>
    <row r="1471" ht="26.25" customHeight="1" x14ac:dyDescent="0.2"/>
    <row r="1472" ht="26.25" customHeight="1" x14ac:dyDescent="0.2"/>
    <row r="1473" ht="26.25" customHeight="1" x14ac:dyDescent="0.2"/>
    <row r="1474" ht="26.25" customHeight="1" x14ac:dyDescent="0.2"/>
    <row r="1475" ht="26.25" customHeight="1" x14ac:dyDescent="0.2"/>
    <row r="1476" ht="26.25" customHeight="1" x14ac:dyDescent="0.2"/>
    <row r="1477" ht="26.25" customHeight="1" x14ac:dyDescent="0.2"/>
    <row r="1478" ht="26.25" customHeight="1" x14ac:dyDescent="0.2"/>
    <row r="1479" ht="26.25" customHeight="1" x14ac:dyDescent="0.2"/>
    <row r="1480" ht="26.25" customHeight="1" x14ac:dyDescent="0.2"/>
    <row r="1481" ht="26.25" customHeight="1" x14ac:dyDescent="0.2"/>
    <row r="1482" ht="26.25" customHeight="1" x14ac:dyDescent="0.2"/>
    <row r="1483" ht="26.25" customHeight="1" x14ac:dyDescent="0.2"/>
    <row r="1484" ht="26.25" customHeight="1" x14ac:dyDescent="0.2"/>
    <row r="1485" ht="26.25" customHeight="1" x14ac:dyDescent="0.2"/>
    <row r="1486" ht="26.25" customHeight="1" x14ac:dyDescent="0.2"/>
    <row r="1487" ht="26.25" customHeight="1" x14ac:dyDescent="0.2"/>
    <row r="1488" ht="26.25" customHeight="1" x14ac:dyDescent="0.2"/>
    <row r="1489" ht="26.25" customHeight="1" x14ac:dyDescent="0.2"/>
    <row r="1490" ht="26.25" customHeight="1" x14ac:dyDescent="0.2"/>
    <row r="1491" ht="26.25" customHeight="1" x14ac:dyDescent="0.2"/>
    <row r="1492" ht="26.25" customHeight="1" x14ac:dyDescent="0.2"/>
    <row r="1493" ht="26.25" customHeight="1" x14ac:dyDescent="0.2"/>
    <row r="1494" ht="26.25" customHeight="1" x14ac:dyDescent="0.2"/>
    <row r="1495" ht="26.25" customHeight="1" x14ac:dyDescent="0.2"/>
    <row r="1496" ht="26.25" customHeight="1" x14ac:dyDescent="0.2"/>
    <row r="1497" ht="26.25" customHeight="1" x14ac:dyDescent="0.2"/>
    <row r="1498" ht="26.25" customHeight="1" x14ac:dyDescent="0.2"/>
    <row r="1499" ht="26.25" customHeight="1" x14ac:dyDescent="0.2"/>
    <row r="1500" ht="26.25" customHeight="1" x14ac:dyDescent="0.2"/>
    <row r="1501" ht="26.25" customHeight="1" x14ac:dyDescent="0.2"/>
    <row r="1502" ht="26.25" customHeight="1" x14ac:dyDescent="0.2"/>
    <row r="1503" ht="26.25" customHeight="1" x14ac:dyDescent="0.2"/>
    <row r="1504" ht="26.25" customHeight="1" x14ac:dyDescent="0.2"/>
    <row r="1505" ht="26.25" customHeight="1" x14ac:dyDescent="0.2"/>
    <row r="1506" ht="26.25" customHeight="1" x14ac:dyDescent="0.2"/>
    <row r="1507" ht="26.25" customHeight="1" x14ac:dyDescent="0.2"/>
    <row r="1508" ht="26.25" customHeight="1" x14ac:dyDescent="0.2"/>
    <row r="1509" ht="26.25" customHeight="1" x14ac:dyDescent="0.2"/>
    <row r="1510" ht="26.25" customHeight="1" x14ac:dyDescent="0.2"/>
    <row r="1511" ht="26.25" customHeight="1" x14ac:dyDescent="0.2"/>
    <row r="1512" ht="26.25" customHeight="1" x14ac:dyDescent="0.2"/>
    <row r="1513" ht="26.25" customHeight="1" x14ac:dyDescent="0.2"/>
    <row r="1514" ht="26.25" customHeight="1" x14ac:dyDescent="0.2"/>
    <row r="1515" ht="26.25" customHeight="1" x14ac:dyDescent="0.2"/>
    <row r="1516" ht="26.25" customHeight="1" x14ac:dyDescent="0.2"/>
    <row r="1517" ht="26.25" customHeight="1" x14ac:dyDescent="0.2"/>
    <row r="1518" ht="26.25" customHeight="1" x14ac:dyDescent="0.2"/>
    <row r="1519" ht="26.25" customHeight="1" x14ac:dyDescent="0.2"/>
    <row r="1520" ht="26.25" customHeight="1" x14ac:dyDescent="0.2"/>
    <row r="1521" ht="26.25" customHeight="1" x14ac:dyDescent="0.2"/>
    <row r="1522" ht="26.25" customHeight="1" x14ac:dyDescent="0.2"/>
    <row r="1523" ht="26.25" customHeight="1" x14ac:dyDescent="0.2"/>
    <row r="1524" ht="26.25" customHeight="1" x14ac:dyDescent="0.2"/>
    <row r="1525" ht="26.25" customHeight="1" x14ac:dyDescent="0.2"/>
    <row r="1526" ht="26.25" customHeight="1" x14ac:dyDescent="0.2"/>
    <row r="1527" ht="26.25" customHeight="1" x14ac:dyDescent="0.2"/>
    <row r="1528" ht="26.25" customHeight="1" x14ac:dyDescent="0.2"/>
    <row r="1529" ht="26.25" customHeight="1" x14ac:dyDescent="0.2"/>
    <row r="1530" ht="26.25" customHeight="1" x14ac:dyDescent="0.2"/>
    <row r="1531" ht="26.25" customHeight="1" x14ac:dyDescent="0.2"/>
    <row r="1532" ht="26.25" customHeight="1" x14ac:dyDescent="0.2"/>
    <row r="1533" ht="26.25" customHeight="1" x14ac:dyDescent="0.2"/>
    <row r="1534" ht="26.25" customHeight="1" x14ac:dyDescent="0.2"/>
    <row r="1535" ht="26.25" customHeight="1" x14ac:dyDescent="0.2"/>
    <row r="1536" ht="26.25" customHeight="1" x14ac:dyDescent="0.2"/>
    <row r="1537" ht="26.25" customHeight="1" x14ac:dyDescent="0.2"/>
    <row r="1538" ht="26.25" customHeight="1" x14ac:dyDescent="0.2"/>
    <row r="1539" ht="26.25" customHeight="1" x14ac:dyDescent="0.2"/>
    <row r="1540" ht="26.25" customHeight="1" x14ac:dyDescent="0.2"/>
    <row r="1541" ht="26.25" customHeight="1" x14ac:dyDescent="0.2"/>
    <row r="1542" ht="26.25" customHeight="1" x14ac:dyDescent="0.2"/>
    <row r="1543" ht="26.25" customHeight="1" x14ac:dyDescent="0.2"/>
    <row r="1544" ht="26.25" customHeight="1" x14ac:dyDescent="0.2"/>
    <row r="1545" ht="26.25" customHeight="1" x14ac:dyDescent="0.2"/>
    <row r="1546" ht="26.25" customHeight="1" x14ac:dyDescent="0.2"/>
    <row r="1547" ht="26.25" customHeight="1" x14ac:dyDescent="0.2"/>
    <row r="1548" ht="26.25" customHeight="1" x14ac:dyDescent="0.2"/>
    <row r="1549" ht="26.25" customHeight="1" x14ac:dyDescent="0.2"/>
    <row r="1550" ht="26.25" customHeight="1" x14ac:dyDescent="0.2"/>
    <row r="1551" ht="26.25" customHeight="1" x14ac:dyDescent="0.2"/>
    <row r="1552" ht="26.25" customHeight="1" x14ac:dyDescent="0.2"/>
    <row r="1553" ht="26.25" customHeight="1" x14ac:dyDescent="0.2"/>
    <row r="1554" ht="26.25" customHeight="1" x14ac:dyDescent="0.2"/>
    <row r="1555" ht="26.25" customHeight="1" x14ac:dyDescent="0.2"/>
    <row r="1556" ht="26.25" customHeight="1" x14ac:dyDescent="0.2"/>
    <row r="1557" ht="26.25" customHeight="1" x14ac:dyDescent="0.2"/>
    <row r="1558" ht="26.25" customHeight="1" x14ac:dyDescent="0.2"/>
    <row r="1559" ht="26.25" customHeight="1" x14ac:dyDescent="0.2"/>
    <row r="1560" ht="26.25" customHeight="1" x14ac:dyDescent="0.2"/>
    <row r="1561" ht="26.25" customHeight="1" x14ac:dyDescent="0.2"/>
    <row r="1562" ht="26.25" customHeight="1" x14ac:dyDescent="0.2"/>
    <row r="1563" ht="26.25" customHeight="1" x14ac:dyDescent="0.2"/>
    <row r="1564" ht="26.25" customHeight="1" x14ac:dyDescent="0.2"/>
    <row r="1565" ht="26.25" customHeight="1" x14ac:dyDescent="0.2"/>
    <row r="1566" ht="26.25" customHeight="1" x14ac:dyDescent="0.2"/>
    <row r="1567" ht="26.25" customHeight="1" x14ac:dyDescent="0.2"/>
    <row r="1568" ht="26.25" customHeight="1" x14ac:dyDescent="0.2"/>
    <row r="1569" ht="26.25" customHeight="1" x14ac:dyDescent="0.2"/>
    <row r="1570" ht="26.25" customHeight="1" x14ac:dyDescent="0.2"/>
    <row r="1571" ht="26.25" customHeight="1" x14ac:dyDescent="0.2"/>
    <row r="1572" ht="26.25" customHeight="1" x14ac:dyDescent="0.2"/>
    <row r="1573" ht="26.25" customHeight="1" x14ac:dyDescent="0.2"/>
    <row r="1574" ht="26.25" customHeight="1" x14ac:dyDescent="0.2"/>
    <row r="1575" ht="26.25" customHeight="1" x14ac:dyDescent="0.2"/>
    <row r="1576" ht="26.25" customHeight="1" x14ac:dyDescent="0.2"/>
    <row r="1577" ht="26.25" customHeight="1" x14ac:dyDescent="0.2"/>
    <row r="1578" ht="26.25" customHeight="1" x14ac:dyDescent="0.2"/>
    <row r="1579" ht="26.25" customHeight="1" x14ac:dyDescent="0.2"/>
    <row r="1580" ht="26.25" customHeight="1" x14ac:dyDescent="0.2"/>
    <row r="1581" ht="26.25" customHeight="1" x14ac:dyDescent="0.2"/>
    <row r="1582" ht="26.25" customHeight="1" x14ac:dyDescent="0.2"/>
    <row r="1583" ht="26.25" customHeight="1" x14ac:dyDescent="0.2"/>
    <row r="1584" ht="26.25" customHeight="1" x14ac:dyDescent="0.2"/>
    <row r="1585" ht="26.25" customHeight="1" x14ac:dyDescent="0.2"/>
    <row r="1586" ht="26.25" customHeight="1" x14ac:dyDescent="0.2"/>
    <row r="1587" ht="26.25" customHeight="1" x14ac:dyDescent="0.2"/>
    <row r="1588" ht="26.25" customHeight="1" x14ac:dyDescent="0.2"/>
    <row r="1589" ht="26.25" customHeight="1" x14ac:dyDescent="0.2"/>
    <row r="1590" ht="26.25" customHeight="1" x14ac:dyDescent="0.2"/>
    <row r="1591" ht="26.25" customHeight="1" x14ac:dyDescent="0.2"/>
    <row r="1592" ht="26.25" customHeight="1" x14ac:dyDescent="0.2"/>
    <row r="1593" ht="26.25" customHeight="1" x14ac:dyDescent="0.2"/>
    <row r="1594" ht="26.25" customHeight="1" x14ac:dyDescent="0.2"/>
    <row r="1595" ht="26.25" customHeight="1" x14ac:dyDescent="0.2"/>
    <row r="1596" ht="26.25" customHeight="1" x14ac:dyDescent="0.2"/>
    <row r="1597" ht="26.25" customHeight="1" x14ac:dyDescent="0.2"/>
    <row r="1598" ht="26.25" customHeight="1" x14ac:dyDescent="0.2"/>
    <row r="1599" ht="26.25" customHeight="1" x14ac:dyDescent="0.2"/>
    <row r="1600" ht="26.25" customHeight="1" x14ac:dyDescent="0.2"/>
    <row r="1601" ht="26.25" customHeight="1" x14ac:dyDescent="0.2"/>
    <row r="1602" ht="26.25" customHeight="1" x14ac:dyDescent="0.2"/>
    <row r="1603" ht="26.25" customHeight="1" x14ac:dyDescent="0.2"/>
    <row r="1604" ht="26.25" customHeight="1" x14ac:dyDescent="0.2"/>
    <row r="1605" ht="26.25" customHeight="1" x14ac:dyDescent="0.2"/>
    <row r="1606" ht="26.25" customHeight="1" x14ac:dyDescent="0.2"/>
    <row r="1607" ht="26.25" customHeight="1" x14ac:dyDescent="0.2"/>
    <row r="1608" ht="26.25" customHeight="1" x14ac:dyDescent="0.2"/>
    <row r="1609" ht="26.25" customHeight="1" x14ac:dyDescent="0.2"/>
    <row r="1610" ht="26.25" customHeight="1" x14ac:dyDescent="0.2"/>
    <row r="1611" ht="26.25" customHeight="1" x14ac:dyDescent="0.2"/>
    <row r="1612" ht="26.25" customHeight="1" x14ac:dyDescent="0.2"/>
    <row r="1613" ht="26.25" customHeight="1" x14ac:dyDescent="0.2"/>
    <row r="1614" ht="26.25" customHeight="1" x14ac:dyDescent="0.2"/>
    <row r="1615" ht="26.25" customHeight="1" x14ac:dyDescent="0.2"/>
    <row r="1616" ht="26.25" customHeight="1" x14ac:dyDescent="0.2"/>
    <row r="1617" ht="26.25" customHeight="1" x14ac:dyDescent="0.2"/>
    <row r="1618" ht="26.25" customHeight="1" x14ac:dyDescent="0.2"/>
    <row r="1619" ht="26.25" customHeight="1" x14ac:dyDescent="0.2"/>
    <row r="1620" ht="26.25" customHeight="1" x14ac:dyDescent="0.2"/>
    <row r="1621" ht="26.25" customHeight="1" x14ac:dyDescent="0.2"/>
    <row r="1622" ht="26.25" customHeight="1" x14ac:dyDescent="0.2"/>
    <row r="1623" ht="26.25" customHeight="1" x14ac:dyDescent="0.2"/>
    <row r="1624" ht="26.25" customHeight="1" x14ac:dyDescent="0.2"/>
    <row r="1625" ht="26.25" customHeight="1" x14ac:dyDescent="0.2"/>
    <row r="1626" ht="26.25" customHeight="1" x14ac:dyDescent="0.2"/>
    <row r="1627" ht="26.25" customHeight="1" x14ac:dyDescent="0.2"/>
    <row r="1628" ht="26.25" customHeight="1" x14ac:dyDescent="0.2"/>
    <row r="1629" ht="26.25" customHeight="1" x14ac:dyDescent="0.2"/>
    <row r="1630" ht="26.25" customHeight="1" x14ac:dyDescent="0.2"/>
    <row r="1631" ht="26.25" customHeight="1" x14ac:dyDescent="0.2"/>
    <row r="1632" ht="26.25" customHeight="1" x14ac:dyDescent="0.2"/>
    <row r="1633" ht="26.25" customHeight="1" x14ac:dyDescent="0.2"/>
    <row r="1634" ht="26.25" customHeight="1" x14ac:dyDescent="0.2"/>
    <row r="1635" ht="26.25" customHeight="1" x14ac:dyDescent="0.2"/>
    <row r="1636" ht="26.25" customHeight="1" x14ac:dyDescent="0.2"/>
    <row r="1637" ht="26.25" customHeight="1" x14ac:dyDescent="0.2"/>
    <row r="1638" ht="26.25" customHeight="1" x14ac:dyDescent="0.2"/>
    <row r="1639" ht="26.25" customHeight="1" x14ac:dyDescent="0.2"/>
    <row r="1640" ht="26.25" customHeight="1" x14ac:dyDescent="0.2"/>
    <row r="1641" ht="26.25" customHeight="1" x14ac:dyDescent="0.2"/>
    <row r="1642" ht="26.25" customHeight="1" x14ac:dyDescent="0.2"/>
    <row r="1643" ht="26.25" customHeight="1" x14ac:dyDescent="0.2"/>
    <row r="1644" ht="26.25" customHeight="1" x14ac:dyDescent="0.2"/>
    <row r="1645" ht="26.25" customHeight="1" x14ac:dyDescent="0.2"/>
    <row r="1646" ht="26.25" customHeight="1" x14ac:dyDescent="0.2"/>
    <row r="1647" ht="26.25" customHeight="1" x14ac:dyDescent="0.2"/>
    <row r="1648" ht="26.25" customHeight="1" x14ac:dyDescent="0.2"/>
    <row r="1649" ht="26.25" customHeight="1" x14ac:dyDescent="0.2"/>
    <row r="1650" ht="26.25" customHeight="1" x14ac:dyDescent="0.2"/>
    <row r="1651" ht="26.25" customHeight="1" x14ac:dyDescent="0.2"/>
    <row r="1652" ht="26.25" customHeight="1" x14ac:dyDescent="0.2"/>
    <row r="1653" ht="26.25" customHeight="1" x14ac:dyDescent="0.2"/>
    <row r="1654" ht="26.25" customHeight="1" x14ac:dyDescent="0.2"/>
    <row r="1655" ht="26.25" customHeight="1" x14ac:dyDescent="0.2"/>
    <row r="1656" ht="26.25" customHeight="1" x14ac:dyDescent="0.2"/>
    <row r="1657" ht="26.25" customHeight="1" x14ac:dyDescent="0.2"/>
    <row r="1658" ht="26.25" customHeight="1" x14ac:dyDescent="0.2"/>
    <row r="1659" ht="26.25" customHeight="1" x14ac:dyDescent="0.2"/>
    <row r="1660" ht="26.25" customHeight="1" x14ac:dyDescent="0.2"/>
    <row r="1661" ht="26.25" customHeight="1" x14ac:dyDescent="0.2"/>
    <row r="1662" ht="26.25" customHeight="1" x14ac:dyDescent="0.2"/>
    <row r="1663" ht="26.25" customHeight="1" x14ac:dyDescent="0.2"/>
    <row r="1664" ht="26.25" customHeight="1" x14ac:dyDescent="0.2"/>
    <row r="1665" ht="26.25" customHeight="1" x14ac:dyDescent="0.2"/>
    <row r="1666" ht="26.25" customHeight="1" x14ac:dyDescent="0.2"/>
    <row r="1667" ht="26.25" customHeight="1" x14ac:dyDescent="0.2"/>
    <row r="1668" ht="26.25" customHeight="1" x14ac:dyDescent="0.2"/>
    <row r="1669" ht="26.25" customHeight="1" x14ac:dyDescent="0.2"/>
    <row r="1670" ht="26.25" customHeight="1" x14ac:dyDescent="0.2"/>
    <row r="1671" ht="26.25" customHeight="1" x14ac:dyDescent="0.2"/>
    <row r="1672" ht="26.25" customHeight="1" x14ac:dyDescent="0.2"/>
    <row r="1673" ht="26.25" customHeight="1" x14ac:dyDescent="0.2"/>
    <row r="1674" ht="26.25" customHeight="1" x14ac:dyDescent="0.2"/>
    <row r="1675" ht="26.25" customHeight="1" x14ac:dyDescent="0.2"/>
    <row r="1676" ht="26.25" customHeight="1" x14ac:dyDescent="0.2"/>
    <row r="1677" ht="26.25" customHeight="1" x14ac:dyDescent="0.2"/>
    <row r="1678" ht="26.25" customHeight="1" x14ac:dyDescent="0.2"/>
    <row r="1679" ht="26.25" customHeight="1" x14ac:dyDescent="0.2"/>
    <row r="1680" ht="26.25" customHeight="1" x14ac:dyDescent="0.2"/>
    <row r="1681" ht="26.25" customHeight="1" x14ac:dyDescent="0.2"/>
    <row r="1682" ht="26.25" customHeight="1" x14ac:dyDescent="0.2"/>
    <row r="1683" ht="26.25" customHeight="1" x14ac:dyDescent="0.2"/>
    <row r="1684" ht="26.25" customHeight="1" x14ac:dyDescent="0.2"/>
    <row r="1685" ht="26.25" customHeight="1" x14ac:dyDescent="0.2"/>
    <row r="1686" ht="26.25" customHeight="1" x14ac:dyDescent="0.2"/>
    <row r="1687" ht="26.25" customHeight="1" x14ac:dyDescent="0.2"/>
    <row r="1688" ht="26.25" customHeight="1" x14ac:dyDescent="0.2"/>
    <row r="1689" ht="26.25" customHeight="1" x14ac:dyDescent="0.2"/>
    <row r="1690" ht="26.25" customHeight="1" x14ac:dyDescent="0.2"/>
    <row r="1691" ht="26.25" customHeight="1" x14ac:dyDescent="0.2"/>
    <row r="1692" ht="26.25" customHeight="1" x14ac:dyDescent="0.2"/>
    <row r="1693" ht="26.25" customHeight="1" x14ac:dyDescent="0.2"/>
    <row r="1694" ht="26.25" customHeight="1" x14ac:dyDescent="0.2"/>
    <row r="1695" ht="26.25" customHeight="1" x14ac:dyDescent="0.2"/>
    <row r="1696" ht="26.25" customHeight="1" x14ac:dyDescent="0.2"/>
    <row r="1697" ht="26.25" customHeight="1" x14ac:dyDescent="0.2"/>
    <row r="1698" ht="26.25" customHeight="1" x14ac:dyDescent="0.2"/>
    <row r="1699" ht="26.25" customHeight="1" x14ac:dyDescent="0.2"/>
    <row r="1700" ht="26.25" customHeight="1" x14ac:dyDescent="0.2"/>
    <row r="1701" ht="26.25" customHeight="1" x14ac:dyDescent="0.2"/>
    <row r="1702" ht="26.25" customHeight="1" x14ac:dyDescent="0.2"/>
    <row r="1703" ht="26.25" customHeight="1" x14ac:dyDescent="0.2"/>
    <row r="1704" ht="26.25" customHeight="1" x14ac:dyDescent="0.2"/>
    <row r="1705" ht="26.25" customHeight="1" x14ac:dyDescent="0.2"/>
    <row r="1706" ht="26.25" customHeight="1" x14ac:dyDescent="0.2"/>
    <row r="1707" ht="26.25" customHeight="1" x14ac:dyDescent="0.2"/>
    <row r="1708" ht="26.25" customHeight="1" x14ac:dyDescent="0.2"/>
    <row r="1709" ht="26.25" customHeight="1" x14ac:dyDescent="0.2"/>
    <row r="1710" ht="26.25" customHeight="1" x14ac:dyDescent="0.2"/>
    <row r="1711" ht="26.25" customHeight="1" x14ac:dyDescent="0.2"/>
    <row r="1712" ht="26.25" customHeight="1" x14ac:dyDescent="0.2"/>
    <row r="1713" ht="26.25" customHeight="1" x14ac:dyDescent="0.2"/>
    <row r="1714" ht="26.25" customHeight="1" x14ac:dyDescent="0.2"/>
    <row r="1715" ht="26.25" customHeight="1" x14ac:dyDescent="0.2"/>
    <row r="1716" ht="26.25" customHeight="1" x14ac:dyDescent="0.2"/>
    <row r="1717" ht="26.25" customHeight="1" x14ac:dyDescent="0.2"/>
    <row r="1718" ht="26.25" customHeight="1" x14ac:dyDescent="0.2"/>
    <row r="1719" ht="26.25" customHeight="1" x14ac:dyDescent="0.2"/>
    <row r="1720" ht="26.25" customHeight="1" x14ac:dyDescent="0.2"/>
    <row r="1721" ht="26.25" customHeight="1" x14ac:dyDescent="0.2"/>
    <row r="1722" ht="26.25" customHeight="1" x14ac:dyDescent="0.2"/>
    <row r="1723" ht="26.25" customHeight="1" x14ac:dyDescent="0.2"/>
    <row r="1724" ht="26.25" customHeight="1" x14ac:dyDescent="0.2"/>
    <row r="1725" ht="26.25" customHeight="1" x14ac:dyDescent="0.2"/>
    <row r="1726" ht="26.25" customHeight="1" x14ac:dyDescent="0.2"/>
    <row r="1727" ht="26.25" customHeight="1" x14ac:dyDescent="0.2"/>
    <row r="1728" ht="26.25" customHeight="1" x14ac:dyDescent="0.2"/>
    <row r="1729" ht="26.25" customHeight="1" x14ac:dyDescent="0.2"/>
    <row r="1730" ht="26.25" customHeight="1" x14ac:dyDescent="0.2"/>
    <row r="1731" ht="26.25" customHeight="1" x14ac:dyDescent="0.2"/>
    <row r="1732" ht="26.25" customHeight="1" x14ac:dyDescent="0.2"/>
    <row r="1733" ht="26.25" customHeight="1" x14ac:dyDescent="0.2"/>
    <row r="1734" ht="26.25" customHeight="1" x14ac:dyDescent="0.2"/>
    <row r="1735" ht="26.25" customHeight="1" x14ac:dyDescent="0.2"/>
    <row r="1736" ht="26.25" customHeight="1" x14ac:dyDescent="0.2"/>
    <row r="1737" ht="26.25" customHeight="1" x14ac:dyDescent="0.2"/>
    <row r="1738" ht="26.25" customHeight="1" x14ac:dyDescent="0.2"/>
    <row r="1739" ht="26.25" customHeight="1" x14ac:dyDescent="0.2"/>
    <row r="1740" ht="26.25" customHeight="1" x14ac:dyDescent="0.2"/>
    <row r="1741" ht="26.25" customHeight="1" x14ac:dyDescent="0.2"/>
    <row r="1742" ht="26.25" customHeight="1" x14ac:dyDescent="0.2"/>
    <row r="1743" ht="26.25" customHeight="1" x14ac:dyDescent="0.2"/>
    <row r="1744" ht="26.25" customHeight="1" x14ac:dyDescent="0.2"/>
    <row r="1745" ht="26.25" customHeight="1" x14ac:dyDescent="0.2"/>
    <row r="1746" ht="26.25" customHeight="1" x14ac:dyDescent="0.2"/>
    <row r="1747" ht="26.25" customHeight="1" x14ac:dyDescent="0.2"/>
    <row r="1748" ht="26.25" customHeight="1" x14ac:dyDescent="0.2"/>
    <row r="1749" ht="26.25" customHeight="1" x14ac:dyDescent="0.2"/>
    <row r="1750" ht="26.25" customHeight="1" x14ac:dyDescent="0.2"/>
    <row r="1751" ht="26.25" customHeight="1" x14ac:dyDescent="0.2"/>
    <row r="1752" ht="26.25" customHeight="1" x14ac:dyDescent="0.2"/>
    <row r="1753" ht="26.25" customHeight="1" x14ac:dyDescent="0.2"/>
    <row r="1754" ht="26.25" customHeight="1" x14ac:dyDescent="0.2"/>
    <row r="1755" ht="26.25" customHeight="1" x14ac:dyDescent="0.2"/>
    <row r="1756" ht="26.25" customHeight="1" x14ac:dyDescent="0.2"/>
    <row r="1757" ht="26.25" customHeight="1" x14ac:dyDescent="0.2"/>
    <row r="1758" ht="26.25" customHeight="1" x14ac:dyDescent="0.2"/>
    <row r="1759" ht="26.25" customHeight="1" x14ac:dyDescent="0.2"/>
    <row r="1760" ht="26.25" customHeight="1" x14ac:dyDescent="0.2"/>
    <row r="1761" ht="26.25" customHeight="1" x14ac:dyDescent="0.2"/>
    <row r="1762" ht="26.25" customHeight="1" x14ac:dyDescent="0.2"/>
    <row r="1763" ht="26.25" customHeight="1" x14ac:dyDescent="0.2"/>
    <row r="1764" ht="26.25" customHeight="1" x14ac:dyDescent="0.2"/>
    <row r="1765" ht="26.25" customHeight="1" x14ac:dyDescent="0.2"/>
    <row r="1766" ht="26.25" customHeight="1" x14ac:dyDescent="0.2"/>
    <row r="1767" ht="26.25" customHeight="1" x14ac:dyDescent="0.2"/>
    <row r="1768" ht="26.25" customHeight="1" x14ac:dyDescent="0.2"/>
    <row r="1769" ht="26.25" customHeight="1" x14ac:dyDescent="0.2"/>
    <row r="1770" ht="26.25" customHeight="1" x14ac:dyDescent="0.2"/>
    <row r="1771" ht="26.25" customHeight="1" x14ac:dyDescent="0.2"/>
    <row r="1772" ht="26.25" customHeight="1" x14ac:dyDescent="0.2"/>
    <row r="1773" ht="26.25" customHeight="1" x14ac:dyDescent="0.2"/>
    <row r="1774" ht="26.25" customHeight="1" x14ac:dyDescent="0.2"/>
    <row r="1775" ht="26.25" customHeight="1" x14ac:dyDescent="0.2"/>
    <row r="1776" ht="26.25" customHeight="1" x14ac:dyDescent="0.2"/>
    <row r="1777" ht="26.25" customHeight="1" x14ac:dyDescent="0.2"/>
    <row r="1778" ht="26.25" customHeight="1" x14ac:dyDescent="0.2"/>
    <row r="1779" ht="26.25" customHeight="1" x14ac:dyDescent="0.2"/>
    <row r="1780" ht="26.25" customHeight="1" x14ac:dyDescent="0.2"/>
    <row r="1781" ht="26.25" customHeight="1" x14ac:dyDescent="0.2"/>
    <row r="1782" ht="26.25" customHeight="1" x14ac:dyDescent="0.2"/>
    <row r="1783" ht="26.25" customHeight="1" x14ac:dyDescent="0.2"/>
    <row r="1784" ht="26.25" customHeight="1" x14ac:dyDescent="0.2"/>
    <row r="1785" ht="26.25" customHeight="1" x14ac:dyDescent="0.2"/>
    <row r="1786" ht="26.25" customHeight="1" x14ac:dyDescent="0.2"/>
    <row r="1787" ht="26.25" customHeight="1" x14ac:dyDescent="0.2"/>
    <row r="1788" ht="26.25" customHeight="1" x14ac:dyDescent="0.2"/>
    <row r="1789" ht="26.25" customHeight="1" x14ac:dyDescent="0.2"/>
    <row r="1790" ht="26.25" customHeight="1" x14ac:dyDescent="0.2"/>
    <row r="1791" ht="26.25" customHeight="1" x14ac:dyDescent="0.2"/>
    <row r="1792" ht="26.25" customHeight="1" x14ac:dyDescent="0.2"/>
    <row r="1793" ht="26.25" customHeight="1" x14ac:dyDescent="0.2"/>
    <row r="1794" ht="26.25" customHeight="1" x14ac:dyDescent="0.2"/>
    <row r="1795" ht="26.25" customHeight="1" x14ac:dyDescent="0.2"/>
    <row r="1796" ht="26.25" customHeight="1" x14ac:dyDescent="0.2"/>
    <row r="1797" ht="26.25" customHeight="1" x14ac:dyDescent="0.2"/>
    <row r="1798" ht="26.25" customHeight="1" x14ac:dyDescent="0.2"/>
    <row r="1799" ht="26.25" customHeight="1" x14ac:dyDescent="0.2"/>
    <row r="1800" ht="26.25" customHeight="1" x14ac:dyDescent="0.2"/>
    <row r="1801" ht="26.25" customHeight="1" x14ac:dyDescent="0.2"/>
    <row r="1802" ht="26.25" customHeight="1" x14ac:dyDescent="0.2"/>
    <row r="1803" ht="26.25" customHeight="1" x14ac:dyDescent="0.2"/>
    <row r="1804" ht="26.25" customHeight="1" x14ac:dyDescent="0.2"/>
    <row r="1805" ht="26.25" customHeight="1" x14ac:dyDescent="0.2"/>
    <row r="1806" ht="26.25" customHeight="1" x14ac:dyDescent="0.2"/>
    <row r="1807" ht="26.25" customHeight="1" x14ac:dyDescent="0.2"/>
    <row r="1808" ht="26.25" customHeight="1" x14ac:dyDescent="0.2"/>
    <row r="1809" ht="26.25" customHeight="1" x14ac:dyDescent="0.2"/>
    <row r="1810" ht="26.25" customHeight="1" x14ac:dyDescent="0.2"/>
    <row r="1811" ht="26.25" customHeight="1" x14ac:dyDescent="0.2"/>
    <row r="1812" ht="26.25" customHeight="1" x14ac:dyDescent="0.2"/>
    <row r="1813" ht="26.25" customHeight="1" x14ac:dyDescent="0.2"/>
    <row r="1814" ht="26.25" customHeight="1" x14ac:dyDescent="0.2"/>
    <row r="1815" ht="26.25" customHeight="1" x14ac:dyDescent="0.2"/>
    <row r="1816" ht="26.25" customHeight="1" x14ac:dyDescent="0.2"/>
    <row r="1817" ht="26.25" customHeight="1" x14ac:dyDescent="0.2"/>
    <row r="1818" ht="26.25" customHeight="1" x14ac:dyDescent="0.2"/>
    <row r="1819" ht="26.25" customHeight="1" x14ac:dyDescent="0.2"/>
    <row r="1820" ht="26.25" customHeight="1" x14ac:dyDescent="0.2"/>
    <row r="1821" ht="26.25" customHeight="1" x14ac:dyDescent="0.2"/>
    <row r="1822" ht="26.25" customHeight="1" x14ac:dyDescent="0.2"/>
    <row r="1823" ht="26.25" customHeight="1" x14ac:dyDescent="0.2"/>
    <row r="1824" ht="26.25" customHeight="1" x14ac:dyDescent="0.2"/>
    <row r="1825" ht="26.25" customHeight="1" x14ac:dyDescent="0.2"/>
    <row r="1826" ht="26.25" customHeight="1" x14ac:dyDescent="0.2"/>
    <row r="1827" ht="26.25" customHeight="1" x14ac:dyDescent="0.2"/>
    <row r="1828" ht="26.25" customHeight="1" x14ac:dyDescent="0.2"/>
    <row r="1829" ht="26.25" customHeight="1" x14ac:dyDescent="0.2"/>
    <row r="1830" ht="26.25" customHeight="1" x14ac:dyDescent="0.2"/>
    <row r="1831" ht="26.25" customHeight="1" x14ac:dyDescent="0.2"/>
    <row r="1832" ht="26.25" customHeight="1" x14ac:dyDescent="0.2"/>
    <row r="1833" ht="26.25" customHeight="1" x14ac:dyDescent="0.2"/>
    <row r="1834" ht="26.25" customHeight="1" x14ac:dyDescent="0.2"/>
    <row r="1835" ht="26.25" customHeight="1" x14ac:dyDescent="0.2"/>
    <row r="1836" ht="26.25" customHeight="1" x14ac:dyDescent="0.2"/>
    <row r="1837" ht="26.25" customHeight="1" x14ac:dyDescent="0.2"/>
    <row r="1838" ht="26.25" customHeight="1" x14ac:dyDescent="0.2"/>
    <row r="1839" ht="26.25" customHeight="1" x14ac:dyDescent="0.2"/>
    <row r="1840" ht="26.25" customHeight="1" x14ac:dyDescent="0.2"/>
    <row r="1841" ht="26.25" customHeight="1" x14ac:dyDescent="0.2"/>
    <row r="1842" ht="26.25" customHeight="1" x14ac:dyDescent="0.2"/>
    <row r="1843" ht="26.25" customHeight="1" x14ac:dyDescent="0.2"/>
    <row r="1844" ht="26.25" customHeight="1" x14ac:dyDescent="0.2"/>
    <row r="1845" ht="26.25" customHeight="1" x14ac:dyDescent="0.2"/>
    <row r="1846" ht="26.25" customHeight="1" x14ac:dyDescent="0.2"/>
    <row r="1847" ht="26.25" customHeight="1" x14ac:dyDescent="0.2"/>
    <row r="1848" ht="26.25" customHeight="1" x14ac:dyDescent="0.2"/>
    <row r="1849" ht="26.25" customHeight="1" x14ac:dyDescent="0.2"/>
    <row r="1850" ht="26.25" customHeight="1" x14ac:dyDescent="0.2"/>
    <row r="1851" ht="26.25" customHeight="1" x14ac:dyDescent="0.2"/>
    <row r="1852" ht="26.25" customHeight="1" x14ac:dyDescent="0.2"/>
    <row r="1853" ht="26.25" customHeight="1" x14ac:dyDescent="0.2"/>
    <row r="1854" ht="26.25" customHeight="1" x14ac:dyDescent="0.2"/>
    <row r="1855" ht="26.25" customHeight="1" x14ac:dyDescent="0.2"/>
    <row r="1856" ht="26.25" customHeight="1" x14ac:dyDescent="0.2"/>
    <row r="1857" ht="26.25" customHeight="1" x14ac:dyDescent="0.2"/>
    <row r="1858" ht="26.25" customHeight="1" x14ac:dyDescent="0.2"/>
    <row r="1859" ht="26.25" customHeight="1" x14ac:dyDescent="0.2"/>
    <row r="1860" ht="26.25" customHeight="1" x14ac:dyDescent="0.2"/>
    <row r="1861" ht="26.25" customHeight="1" x14ac:dyDescent="0.2"/>
    <row r="1862" ht="26.25" customHeight="1" x14ac:dyDescent="0.2"/>
    <row r="1863" ht="26.25" customHeight="1" x14ac:dyDescent="0.2"/>
    <row r="1864" ht="26.25" customHeight="1" x14ac:dyDescent="0.2"/>
    <row r="1865" ht="26.25" customHeight="1" x14ac:dyDescent="0.2"/>
    <row r="1866" ht="26.25" customHeight="1" x14ac:dyDescent="0.2"/>
    <row r="1867" ht="26.25" customHeight="1" x14ac:dyDescent="0.2"/>
    <row r="1868" ht="26.25" customHeight="1" x14ac:dyDescent="0.2"/>
    <row r="1869" ht="26.25" customHeight="1" x14ac:dyDescent="0.2"/>
    <row r="1870" ht="26.25" customHeight="1" x14ac:dyDescent="0.2"/>
    <row r="1871" ht="26.25" customHeight="1" x14ac:dyDescent="0.2"/>
    <row r="1872" ht="26.25" customHeight="1" x14ac:dyDescent="0.2"/>
    <row r="1873" ht="26.25" customHeight="1" x14ac:dyDescent="0.2"/>
    <row r="1874" ht="26.25" customHeight="1" x14ac:dyDescent="0.2"/>
    <row r="1875" ht="26.25" customHeight="1" x14ac:dyDescent="0.2"/>
    <row r="1876" ht="26.25" customHeight="1" x14ac:dyDescent="0.2"/>
    <row r="1877" ht="26.25" customHeight="1" x14ac:dyDescent="0.2"/>
    <row r="1878" ht="26.25" customHeight="1" x14ac:dyDescent="0.2"/>
    <row r="1879" ht="26.25" customHeight="1" x14ac:dyDescent="0.2"/>
    <row r="1880" ht="26.25" customHeight="1" x14ac:dyDescent="0.2"/>
    <row r="1881" ht="26.25" customHeight="1" x14ac:dyDescent="0.2"/>
    <row r="1882" ht="26.25" customHeight="1" x14ac:dyDescent="0.2"/>
    <row r="1883" ht="26.25" customHeight="1" x14ac:dyDescent="0.2"/>
    <row r="1884" ht="26.25" customHeight="1" x14ac:dyDescent="0.2"/>
    <row r="1885" ht="26.25" customHeight="1" x14ac:dyDescent="0.2"/>
    <row r="1886" ht="26.25" customHeight="1" x14ac:dyDescent="0.2"/>
    <row r="1887" ht="26.25" customHeight="1" x14ac:dyDescent="0.2"/>
    <row r="1888" ht="26.25" customHeight="1" x14ac:dyDescent="0.2"/>
    <row r="1889" ht="26.25" customHeight="1" x14ac:dyDescent="0.2"/>
    <row r="1890" ht="26.25" customHeight="1" x14ac:dyDescent="0.2"/>
    <row r="1891" ht="26.25" customHeight="1" x14ac:dyDescent="0.2"/>
    <row r="1892" ht="26.25" customHeight="1" x14ac:dyDescent="0.2"/>
    <row r="1893" ht="26.25" customHeight="1" x14ac:dyDescent="0.2"/>
    <row r="1894" ht="26.25" customHeight="1" x14ac:dyDescent="0.2"/>
    <row r="1895" ht="26.25" customHeight="1" x14ac:dyDescent="0.2"/>
    <row r="1896" ht="26.25" customHeight="1" x14ac:dyDescent="0.2"/>
    <row r="1897" ht="26.25" customHeight="1" x14ac:dyDescent="0.2"/>
    <row r="1898" ht="26.25" customHeight="1" x14ac:dyDescent="0.2"/>
    <row r="1899" ht="26.25" customHeight="1" x14ac:dyDescent="0.2"/>
    <row r="1900" ht="26.25" customHeight="1" x14ac:dyDescent="0.2"/>
    <row r="1901" ht="26.25" customHeight="1" x14ac:dyDescent="0.2"/>
    <row r="1902" ht="26.25" customHeight="1" x14ac:dyDescent="0.2"/>
    <row r="1903" ht="26.25" customHeight="1" x14ac:dyDescent="0.2"/>
    <row r="1904" ht="26.25" customHeight="1" x14ac:dyDescent="0.2"/>
    <row r="1905" ht="26.25" customHeight="1" x14ac:dyDescent="0.2"/>
    <row r="1906" ht="26.25" customHeight="1" x14ac:dyDescent="0.2"/>
    <row r="1907" ht="26.25" customHeight="1" x14ac:dyDescent="0.2"/>
    <row r="1908" ht="26.25" customHeight="1" x14ac:dyDescent="0.2"/>
    <row r="1909" ht="26.25" customHeight="1" x14ac:dyDescent="0.2"/>
    <row r="1910" ht="26.25" customHeight="1" x14ac:dyDescent="0.2"/>
    <row r="1911" ht="26.25" customHeight="1" x14ac:dyDescent="0.2"/>
    <row r="1912" ht="26.25" customHeight="1" x14ac:dyDescent="0.2"/>
    <row r="1913" ht="26.25" customHeight="1" x14ac:dyDescent="0.2"/>
    <row r="1914" ht="26.25" customHeight="1" x14ac:dyDescent="0.2"/>
    <row r="1915" ht="26.25" customHeight="1" x14ac:dyDescent="0.2"/>
    <row r="1916" ht="26.25" customHeight="1" x14ac:dyDescent="0.2"/>
    <row r="1917" ht="26.25" customHeight="1" x14ac:dyDescent="0.2"/>
    <row r="1918" ht="26.25" customHeight="1" x14ac:dyDescent="0.2"/>
    <row r="1919" ht="26.25" customHeight="1" x14ac:dyDescent="0.2"/>
    <row r="1920" ht="26.25" customHeight="1" x14ac:dyDescent="0.2"/>
    <row r="1921" ht="26.25" customHeight="1" x14ac:dyDescent="0.2"/>
    <row r="1922" ht="26.25" customHeight="1" x14ac:dyDescent="0.2"/>
    <row r="1923" ht="26.25" customHeight="1" x14ac:dyDescent="0.2"/>
    <row r="1924" ht="26.25" customHeight="1" x14ac:dyDescent="0.2"/>
    <row r="1925" ht="26.25" customHeight="1" x14ac:dyDescent="0.2"/>
    <row r="1926" ht="26.25" customHeight="1" x14ac:dyDescent="0.2"/>
    <row r="1927" ht="26.25" customHeight="1" x14ac:dyDescent="0.2"/>
    <row r="1928" ht="26.25" customHeight="1" x14ac:dyDescent="0.2"/>
    <row r="1929" ht="26.25" customHeight="1" x14ac:dyDescent="0.2"/>
    <row r="1930" ht="26.25" customHeight="1" x14ac:dyDescent="0.2"/>
    <row r="1931" ht="26.25" customHeight="1" x14ac:dyDescent="0.2"/>
    <row r="1932" ht="26.25" customHeight="1" x14ac:dyDescent="0.2"/>
    <row r="1933" ht="26.25" customHeight="1" x14ac:dyDescent="0.2"/>
    <row r="1934" ht="26.25" customHeight="1" x14ac:dyDescent="0.2"/>
    <row r="1935" ht="26.25" customHeight="1" x14ac:dyDescent="0.2"/>
    <row r="1936" ht="26.25" customHeight="1" x14ac:dyDescent="0.2"/>
    <row r="1937" ht="26.25" customHeight="1" x14ac:dyDescent="0.2"/>
    <row r="1938" ht="26.25" customHeight="1" x14ac:dyDescent="0.2"/>
    <row r="1939" ht="26.25" customHeight="1" x14ac:dyDescent="0.2"/>
    <row r="1940" ht="26.25" customHeight="1" x14ac:dyDescent="0.2"/>
    <row r="1941" ht="26.25" customHeight="1" x14ac:dyDescent="0.2"/>
    <row r="1942" ht="26.25" customHeight="1" x14ac:dyDescent="0.2"/>
    <row r="1943" ht="26.25" customHeight="1" x14ac:dyDescent="0.2"/>
    <row r="1944" ht="26.25" customHeight="1" x14ac:dyDescent="0.2"/>
    <row r="1945" ht="26.25" customHeight="1" x14ac:dyDescent="0.2"/>
    <row r="1946" ht="26.25" customHeight="1" x14ac:dyDescent="0.2"/>
    <row r="1947" ht="26.25" customHeight="1" x14ac:dyDescent="0.2"/>
    <row r="1948" ht="26.25" customHeight="1" x14ac:dyDescent="0.2"/>
    <row r="1949" ht="26.25" customHeight="1" x14ac:dyDescent="0.2"/>
    <row r="1950" ht="26.25" customHeight="1" x14ac:dyDescent="0.2"/>
    <row r="1951" ht="26.25" customHeight="1" x14ac:dyDescent="0.2"/>
    <row r="1952" ht="26.25" customHeight="1" x14ac:dyDescent="0.2"/>
    <row r="1953" ht="26.25" customHeight="1" x14ac:dyDescent="0.2"/>
    <row r="1954" ht="26.25" customHeight="1" x14ac:dyDescent="0.2"/>
    <row r="1955" ht="26.25" customHeight="1" x14ac:dyDescent="0.2"/>
    <row r="1956" ht="26.25" customHeight="1" x14ac:dyDescent="0.2"/>
    <row r="1957" ht="26.25" customHeight="1" x14ac:dyDescent="0.2"/>
    <row r="1958" ht="26.25" customHeight="1" x14ac:dyDescent="0.2"/>
    <row r="1959" ht="26.25" customHeight="1" x14ac:dyDescent="0.2"/>
    <row r="1960" ht="26.25" customHeight="1" x14ac:dyDescent="0.2"/>
    <row r="1961" ht="26.25" customHeight="1" x14ac:dyDescent="0.2"/>
    <row r="1962" ht="26.25" customHeight="1" x14ac:dyDescent="0.2"/>
    <row r="1963" ht="26.25" customHeight="1" x14ac:dyDescent="0.2"/>
    <row r="1964" ht="26.25" customHeight="1" x14ac:dyDescent="0.2"/>
    <row r="1965" ht="26.25" customHeight="1" x14ac:dyDescent="0.2"/>
    <row r="1966" ht="26.25" customHeight="1" x14ac:dyDescent="0.2"/>
    <row r="1967" ht="26.25" customHeight="1" x14ac:dyDescent="0.2"/>
    <row r="1968" ht="26.25" customHeight="1" x14ac:dyDescent="0.2"/>
    <row r="1969" ht="26.25" customHeight="1" x14ac:dyDescent="0.2"/>
    <row r="1970" ht="26.25" customHeight="1" x14ac:dyDescent="0.2"/>
    <row r="1971" ht="26.25" customHeight="1" x14ac:dyDescent="0.2"/>
    <row r="1972" ht="26.25" customHeight="1" x14ac:dyDescent="0.2"/>
    <row r="1973" ht="26.25" customHeight="1" x14ac:dyDescent="0.2"/>
    <row r="1974" ht="26.25" customHeight="1" x14ac:dyDescent="0.2"/>
    <row r="1975" ht="26.25" customHeight="1" x14ac:dyDescent="0.2"/>
    <row r="1976" ht="26.25" customHeight="1" x14ac:dyDescent="0.2"/>
    <row r="1977" ht="26.25" customHeight="1" x14ac:dyDescent="0.2"/>
    <row r="1978" ht="26.25" customHeight="1" x14ac:dyDescent="0.2"/>
    <row r="1979" ht="26.25" customHeight="1" x14ac:dyDescent="0.2"/>
    <row r="1980" ht="26.25" customHeight="1" x14ac:dyDescent="0.2"/>
    <row r="1981" ht="26.25" customHeight="1" x14ac:dyDescent="0.2"/>
    <row r="1982" ht="26.25" customHeight="1" x14ac:dyDescent="0.2"/>
    <row r="1983" ht="26.25" customHeight="1" x14ac:dyDescent="0.2"/>
    <row r="1984" ht="26.25" customHeight="1" x14ac:dyDescent="0.2"/>
    <row r="1985" ht="26.25" customHeight="1" x14ac:dyDescent="0.2"/>
    <row r="1986" ht="26.25" customHeight="1" x14ac:dyDescent="0.2"/>
    <row r="1987" ht="26.25" customHeight="1" x14ac:dyDescent="0.2"/>
    <row r="1988" ht="26.25" customHeight="1" x14ac:dyDescent="0.2"/>
    <row r="1989" ht="26.25" customHeight="1" x14ac:dyDescent="0.2"/>
    <row r="1990" ht="26.25" customHeight="1" x14ac:dyDescent="0.2"/>
    <row r="1991" ht="26.25" customHeight="1" x14ac:dyDescent="0.2"/>
    <row r="1992" ht="26.25" customHeight="1" x14ac:dyDescent="0.2"/>
    <row r="1993" ht="26.25" customHeight="1" x14ac:dyDescent="0.2"/>
    <row r="1994" ht="26.25" customHeight="1" x14ac:dyDescent="0.2"/>
    <row r="1995" ht="26.25" customHeight="1" x14ac:dyDescent="0.2"/>
    <row r="1996" ht="26.25" customHeight="1" x14ac:dyDescent="0.2"/>
    <row r="1997" ht="26.25" customHeight="1" x14ac:dyDescent="0.2"/>
    <row r="1998" ht="26.25" customHeight="1" x14ac:dyDescent="0.2"/>
    <row r="1999" ht="26.25" customHeight="1" x14ac:dyDescent="0.2"/>
    <row r="2000" ht="26.25" customHeight="1" x14ac:dyDescent="0.2"/>
    <row r="2001" ht="26.25" customHeight="1" x14ac:dyDescent="0.2"/>
    <row r="2002" ht="26.25" customHeight="1" x14ac:dyDescent="0.2"/>
    <row r="2003" ht="26.25" customHeight="1" x14ac:dyDescent="0.2"/>
    <row r="2004" ht="26.25" customHeight="1" x14ac:dyDescent="0.2"/>
    <row r="2005" ht="26.25" customHeight="1" x14ac:dyDescent="0.2"/>
    <row r="2006" ht="26.25" customHeight="1" x14ac:dyDescent="0.2"/>
    <row r="2007" ht="26.25" customHeight="1" x14ac:dyDescent="0.2"/>
    <row r="2008" ht="26.25" customHeight="1" x14ac:dyDescent="0.2"/>
    <row r="2009" ht="26.25" customHeight="1" x14ac:dyDescent="0.2"/>
    <row r="2010" ht="26.25" customHeight="1" x14ac:dyDescent="0.2"/>
    <row r="2011" ht="26.25" customHeight="1" x14ac:dyDescent="0.2"/>
    <row r="2012" ht="26.25" customHeight="1" x14ac:dyDescent="0.2"/>
    <row r="2013" ht="26.25" customHeight="1" x14ac:dyDescent="0.2"/>
    <row r="2014" ht="26.25" customHeight="1" x14ac:dyDescent="0.2"/>
    <row r="2015" ht="26.25" customHeight="1" x14ac:dyDescent="0.2"/>
    <row r="2016" ht="26.25" customHeight="1" x14ac:dyDescent="0.2"/>
    <row r="2017" ht="26.25" customHeight="1" x14ac:dyDescent="0.2"/>
    <row r="2018" ht="26.25" customHeight="1" x14ac:dyDescent="0.2"/>
    <row r="2019" ht="26.25" customHeight="1" x14ac:dyDescent="0.2"/>
    <row r="2020" ht="26.25" customHeight="1" x14ac:dyDescent="0.2"/>
    <row r="2021" ht="26.25" customHeight="1" x14ac:dyDescent="0.2"/>
    <row r="2022" ht="26.25" customHeight="1" x14ac:dyDescent="0.2"/>
    <row r="2023" ht="26.25" customHeight="1" x14ac:dyDescent="0.2"/>
    <row r="2024" ht="26.25" customHeight="1" x14ac:dyDescent="0.2"/>
    <row r="2025" ht="26.25" customHeight="1" x14ac:dyDescent="0.2"/>
    <row r="2026" ht="26.25" customHeight="1" x14ac:dyDescent="0.2"/>
    <row r="2027" ht="26.25" customHeight="1" x14ac:dyDescent="0.2"/>
    <row r="2028" ht="26.25" customHeight="1" x14ac:dyDescent="0.2"/>
    <row r="2029" ht="26.25" customHeight="1" x14ac:dyDescent="0.2"/>
    <row r="2030" ht="26.25" customHeight="1" x14ac:dyDescent="0.2"/>
    <row r="2031" ht="26.25" customHeight="1" x14ac:dyDescent="0.2"/>
    <row r="2032" ht="26.25" customHeight="1" x14ac:dyDescent="0.2"/>
    <row r="2033" ht="26.25" customHeight="1" x14ac:dyDescent="0.2"/>
    <row r="2034" ht="26.25" customHeight="1" x14ac:dyDescent="0.2"/>
    <row r="2035" ht="26.25" customHeight="1" x14ac:dyDescent="0.2"/>
    <row r="2036" ht="26.25" customHeight="1" x14ac:dyDescent="0.2"/>
    <row r="2037" ht="26.25" customHeight="1" x14ac:dyDescent="0.2"/>
    <row r="2038" ht="26.25" customHeight="1" x14ac:dyDescent="0.2"/>
    <row r="2039" ht="26.25" customHeight="1" x14ac:dyDescent="0.2"/>
    <row r="2040" ht="26.25" customHeight="1" x14ac:dyDescent="0.2"/>
    <row r="2041" ht="26.25" customHeight="1" x14ac:dyDescent="0.2"/>
    <row r="2042" ht="26.25" customHeight="1" x14ac:dyDescent="0.2"/>
    <row r="2043" ht="26.25" customHeight="1" x14ac:dyDescent="0.2"/>
    <row r="2044" ht="26.25" customHeight="1" x14ac:dyDescent="0.2"/>
    <row r="2045" ht="26.25" customHeight="1" x14ac:dyDescent="0.2"/>
    <row r="2046" ht="26.25" customHeight="1" x14ac:dyDescent="0.2"/>
    <row r="2047" ht="26.25" customHeight="1" x14ac:dyDescent="0.2"/>
    <row r="2048" ht="26.25" customHeight="1" x14ac:dyDescent="0.2"/>
    <row r="2049" ht="26.25" customHeight="1" x14ac:dyDescent="0.2"/>
    <row r="2050" ht="26.25" customHeight="1" x14ac:dyDescent="0.2"/>
    <row r="2051" ht="26.25" customHeight="1" x14ac:dyDescent="0.2"/>
    <row r="2052" ht="26.25" customHeight="1" x14ac:dyDescent="0.2"/>
    <row r="2053" ht="26.25" customHeight="1" x14ac:dyDescent="0.2"/>
    <row r="2054" ht="26.25" customHeight="1" x14ac:dyDescent="0.2"/>
    <row r="2055" ht="26.25" customHeight="1" x14ac:dyDescent="0.2"/>
    <row r="2056" ht="26.25" customHeight="1" x14ac:dyDescent="0.2"/>
    <row r="2057" ht="26.25" customHeight="1" x14ac:dyDescent="0.2"/>
    <row r="2058" ht="26.25" customHeight="1" x14ac:dyDescent="0.2"/>
    <row r="2059" ht="26.25" customHeight="1" x14ac:dyDescent="0.2"/>
    <row r="2060" ht="26.25" customHeight="1" x14ac:dyDescent="0.2"/>
    <row r="2061" ht="26.25" customHeight="1" x14ac:dyDescent="0.2"/>
    <row r="2062" ht="26.25" customHeight="1" x14ac:dyDescent="0.2"/>
    <row r="2063" ht="26.25" customHeight="1" x14ac:dyDescent="0.2"/>
    <row r="2064" ht="26.25" customHeight="1" x14ac:dyDescent="0.2"/>
    <row r="2065" ht="26.25" customHeight="1" x14ac:dyDescent="0.2"/>
    <row r="2066" ht="26.25" customHeight="1" x14ac:dyDescent="0.2"/>
    <row r="2067" ht="26.25" customHeight="1" x14ac:dyDescent="0.2"/>
    <row r="2068" ht="26.25" customHeight="1" x14ac:dyDescent="0.2"/>
    <row r="2069" ht="26.25" customHeight="1" x14ac:dyDescent="0.2"/>
    <row r="2070" ht="26.25" customHeight="1" x14ac:dyDescent="0.2"/>
    <row r="2071" ht="26.25" customHeight="1" x14ac:dyDescent="0.2"/>
    <row r="2072" ht="26.25" customHeight="1" x14ac:dyDescent="0.2"/>
    <row r="2073" ht="26.25" customHeight="1" x14ac:dyDescent="0.2"/>
    <row r="2074" ht="26.25" customHeight="1" x14ac:dyDescent="0.2"/>
    <row r="2075" ht="26.25" customHeight="1" x14ac:dyDescent="0.2"/>
    <row r="2076" ht="26.25" customHeight="1" x14ac:dyDescent="0.2"/>
    <row r="2077" ht="26.25" customHeight="1" x14ac:dyDescent="0.2"/>
    <row r="2078" ht="26.25" customHeight="1" x14ac:dyDescent="0.2"/>
    <row r="2079" ht="26.25" customHeight="1" x14ac:dyDescent="0.2"/>
    <row r="2080" ht="26.25" customHeight="1" x14ac:dyDescent="0.2"/>
    <row r="2081" ht="26.25" customHeight="1" x14ac:dyDescent="0.2"/>
    <row r="2082" ht="26.25" customHeight="1" x14ac:dyDescent="0.2"/>
    <row r="2083" ht="26.25" customHeight="1" x14ac:dyDescent="0.2"/>
    <row r="2084" ht="26.25" customHeight="1" x14ac:dyDescent="0.2"/>
    <row r="2085" ht="26.25" customHeight="1" x14ac:dyDescent="0.2"/>
    <row r="2086" ht="26.25" customHeight="1" x14ac:dyDescent="0.2"/>
    <row r="2087" ht="26.25" customHeight="1" x14ac:dyDescent="0.2"/>
    <row r="2088" ht="26.25" customHeight="1" x14ac:dyDescent="0.2"/>
    <row r="2089" ht="26.25" customHeight="1" x14ac:dyDescent="0.2"/>
    <row r="2090" ht="26.25" customHeight="1" x14ac:dyDescent="0.2"/>
    <row r="2091" ht="26.25" customHeight="1" x14ac:dyDescent="0.2"/>
    <row r="2092" ht="26.25" customHeight="1" x14ac:dyDescent="0.2"/>
    <row r="2093" ht="26.25" customHeight="1" x14ac:dyDescent="0.2"/>
    <row r="2094" ht="26.25" customHeight="1" x14ac:dyDescent="0.2"/>
    <row r="2095" ht="26.25" customHeight="1" x14ac:dyDescent="0.2"/>
    <row r="2096" ht="26.25" customHeight="1" x14ac:dyDescent="0.2"/>
    <row r="2097" ht="26.25" customHeight="1" x14ac:dyDescent="0.2"/>
    <row r="2098" ht="26.25" customHeight="1" x14ac:dyDescent="0.2"/>
    <row r="2099" ht="26.25" customHeight="1" x14ac:dyDescent="0.2"/>
    <row r="2100" ht="26.25" customHeight="1" x14ac:dyDescent="0.2"/>
    <row r="2101" ht="26.25" customHeight="1" x14ac:dyDescent="0.2"/>
    <row r="2102" ht="26.25" customHeight="1" x14ac:dyDescent="0.2"/>
    <row r="2103" ht="26.25" customHeight="1" x14ac:dyDescent="0.2"/>
    <row r="2104" ht="26.25" customHeight="1" x14ac:dyDescent="0.2"/>
    <row r="2105" ht="26.25" customHeight="1" x14ac:dyDescent="0.2"/>
    <row r="2106" ht="26.25" customHeight="1" x14ac:dyDescent="0.2"/>
    <row r="2107" ht="26.25" customHeight="1" x14ac:dyDescent="0.2"/>
    <row r="2108" ht="26.25" customHeight="1" x14ac:dyDescent="0.2"/>
    <row r="2109" ht="26.25" customHeight="1" x14ac:dyDescent="0.2"/>
    <row r="2110" ht="26.25" customHeight="1" x14ac:dyDescent="0.2"/>
    <row r="2111" ht="26.25" customHeight="1" x14ac:dyDescent="0.2"/>
    <row r="2112" ht="26.25" customHeight="1" x14ac:dyDescent="0.2"/>
    <row r="2113" ht="26.25" customHeight="1" x14ac:dyDescent="0.2"/>
    <row r="2114" ht="26.25" customHeight="1" x14ac:dyDescent="0.2"/>
    <row r="2115" ht="26.25" customHeight="1" x14ac:dyDescent="0.2"/>
    <row r="2116" ht="26.25" customHeight="1" x14ac:dyDescent="0.2"/>
    <row r="2117" ht="26.25" customHeight="1" x14ac:dyDescent="0.2"/>
    <row r="2118" ht="26.25" customHeight="1" x14ac:dyDescent="0.2"/>
    <row r="2119" ht="26.25" customHeight="1" x14ac:dyDescent="0.2"/>
    <row r="2120" ht="26.25" customHeight="1" x14ac:dyDescent="0.2"/>
    <row r="2121" ht="26.25" customHeight="1" x14ac:dyDescent="0.2"/>
    <row r="2122" ht="26.25" customHeight="1" x14ac:dyDescent="0.2"/>
    <row r="2123" ht="26.25" customHeight="1" x14ac:dyDescent="0.2"/>
    <row r="2124" ht="26.25" customHeight="1" x14ac:dyDescent="0.2"/>
    <row r="2125" ht="26.25" customHeight="1" x14ac:dyDescent="0.2"/>
    <row r="2126" ht="26.25" customHeight="1" x14ac:dyDescent="0.2"/>
    <row r="2127" ht="26.25" customHeight="1" x14ac:dyDescent="0.2"/>
    <row r="2128" ht="26.25" customHeight="1" x14ac:dyDescent="0.2"/>
    <row r="2129" ht="26.25" customHeight="1" x14ac:dyDescent="0.2"/>
    <row r="2130" ht="26.25" customHeight="1" x14ac:dyDescent="0.2"/>
    <row r="2131" ht="26.25" customHeight="1" x14ac:dyDescent="0.2"/>
    <row r="2132" ht="26.25" customHeight="1" x14ac:dyDescent="0.2"/>
    <row r="2133" ht="26.25" customHeight="1" x14ac:dyDescent="0.2"/>
    <row r="2134" ht="26.25" customHeight="1" x14ac:dyDescent="0.2"/>
    <row r="2135" ht="26.25" customHeight="1" x14ac:dyDescent="0.2"/>
    <row r="2136" ht="26.25" customHeight="1" x14ac:dyDescent="0.2"/>
    <row r="2137" ht="26.25" customHeight="1" x14ac:dyDescent="0.2"/>
    <row r="2138" ht="26.25" customHeight="1" x14ac:dyDescent="0.2"/>
    <row r="2139" ht="26.25" customHeight="1" x14ac:dyDescent="0.2"/>
    <row r="2140" ht="26.25" customHeight="1" x14ac:dyDescent="0.2"/>
    <row r="2141" ht="26.25" customHeight="1" x14ac:dyDescent="0.2"/>
    <row r="2142" ht="26.25" customHeight="1" x14ac:dyDescent="0.2"/>
    <row r="2143" ht="26.25" customHeight="1" x14ac:dyDescent="0.2"/>
    <row r="2144" ht="26.25" customHeight="1" x14ac:dyDescent="0.2"/>
    <row r="2145" ht="26.25" customHeight="1" x14ac:dyDescent="0.2"/>
    <row r="2146" ht="26.25" customHeight="1" x14ac:dyDescent="0.2"/>
    <row r="2147" ht="26.25" customHeight="1" x14ac:dyDescent="0.2"/>
    <row r="2148" ht="26.25" customHeight="1" x14ac:dyDescent="0.2"/>
    <row r="2149" ht="26.25" customHeight="1" x14ac:dyDescent="0.2"/>
    <row r="2150" ht="26.25" customHeight="1" x14ac:dyDescent="0.2"/>
    <row r="2151" ht="26.25" customHeight="1" x14ac:dyDescent="0.2"/>
    <row r="2152" ht="26.25" customHeight="1" x14ac:dyDescent="0.2"/>
    <row r="2153" ht="26.25" customHeight="1" x14ac:dyDescent="0.2"/>
    <row r="2154" ht="26.25" customHeight="1" x14ac:dyDescent="0.2"/>
    <row r="2155" ht="26.25" customHeight="1" x14ac:dyDescent="0.2"/>
    <row r="2156" ht="26.25" customHeight="1" x14ac:dyDescent="0.2"/>
    <row r="2157" ht="26.25" customHeight="1" x14ac:dyDescent="0.2"/>
    <row r="2158" ht="26.25" customHeight="1" x14ac:dyDescent="0.2"/>
    <row r="2159" ht="26.25" customHeight="1" x14ac:dyDescent="0.2"/>
    <row r="2160" ht="26.25" customHeight="1" x14ac:dyDescent="0.2"/>
    <row r="2161" ht="26.25" customHeight="1" x14ac:dyDescent="0.2"/>
    <row r="2162" ht="26.25" customHeight="1" x14ac:dyDescent="0.2"/>
    <row r="2163" ht="26.25" customHeight="1" x14ac:dyDescent="0.2"/>
    <row r="2164" ht="26.25" customHeight="1" x14ac:dyDescent="0.2"/>
    <row r="2165" ht="26.25" customHeight="1" x14ac:dyDescent="0.2"/>
    <row r="2166" ht="26.25" customHeight="1" x14ac:dyDescent="0.2"/>
    <row r="2167" ht="26.25" customHeight="1" x14ac:dyDescent="0.2"/>
    <row r="2168" ht="26.25" customHeight="1" x14ac:dyDescent="0.2"/>
    <row r="2169" ht="26.25" customHeight="1" x14ac:dyDescent="0.2"/>
    <row r="2170" ht="26.25" customHeight="1" x14ac:dyDescent="0.2"/>
    <row r="2171" ht="26.25" customHeight="1" x14ac:dyDescent="0.2"/>
    <row r="2172" ht="26.25" customHeight="1" x14ac:dyDescent="0.2"/>
    <row r="2173" ht="26.25" customHeight="1" x14ac:dyDescent="0.2"/>
    <row r="2174" ht="26.25" customHeight="1" x14ac:dyDescent="0.2"/>
    <row r="2175" ht="26.25" customHeight="1" x14ac:dyDescent="0.2"/>
    <row r="2176" ht="26.25" customHeight="1" x14ac:dyDescent="0.2"/>
    <row r="2177" ht="26.25" customHeight="1" x14ac:dyDescent="0.2"/>
    <row r="2178" ht="26.25" customHeight="1" x14ac:dyDescent="0.2"/>
    <row r="2179" ht="26.25" customHeight="1" x14ac:dyDescent="0.2"/>
    <row r="2180" ht="26.25" customHeight="1" x14ac:dyDescent="0.2"/>
    <row r="2181" ht="26.25" customHeight="1" x14ac:dyDescent="0.2"/>
    <row r="2182" ht="26.25" customHeight="1" x14ac:dyDescent="0.2"/>
    <row r="2183" ht="26.25" customHeight="1" x14ac:dyDescent="0.2"/>
    <row r="2184" ht="26.25" customHeight="1" x14ac:dyDescent="0.2"/>
    <row r="2185" ht="26.25" customHeight="1" x14ac:dyDescent="0.2"/>
    <row r="2186" ht="26.25" customHeight="1" x14ac:dyDescent="0.2"/>
    <row r="2187" ht="26.25" customHeight="1" x14ac:dyDescent="0.2"/>
    <row r="2188" ht="26.25" customHeight="1" x14ac:dyDescent="0.2"/>
    <row r="2189" ht="26.25" customHeight="1" x14ac:dyDescent="0.2"/>
    <row r="2190" ht="26.25" customHeight="1" x14ac:dyDescent="0.2"/>
    <row r="2191" ht="26.25" customHeight="1" x14ac:dyDescent="0.2"/>
    <row r="2192" ht="26.25" customHeight="1" x14ac:dyDescent="0.2"/>
    <row r="2193" ht="26.25" customHeight="1" x14ac:dyDescent="0.2"/>
    <row r="2194" ht="26.25" customHeight="1" x14ac:dyDescent="0.2"/>
    <row r="2195" ht="26.25" customHeight="1" x14ac:dyDescent="0.2"/>
    <row r="2196" ht="26.25" customHeight="1" x14ac:dyDescent="0.2"/>
    <row r="2197" ht="26.25" customHeight="1" x14ac:dyDescent="0.2"/>
    <row r="2198" ht="26.25" customHeight="1" x14ac:dyDescent="0.2"/>
    <row r="2199" ht="26.25" customHeight="1" x14ac:dyDescent="0.2"/>
    <row r="2200" ht="26.25" customHeight="1" x14ac:dyDescent="0.2"/>
    <row r="2201" ht="26.25" customHeight="1" x14ac:dyDescent="0.2"/>
    <row r="2202" ht="26.25" customHeight="1" x14ac:dyDescent="0.2"/>
    <row r="2203" ht="26.25" customHeight="1" x14ac:dyDescent="0.2"/>
    <row r="2204" ht="26.25" customHeight="1" x14ac:dyDescent="0.2"/>
    <row r="2205" ht="26.25" customHeight="1" x14ac:dyDescent="0.2"/>
    <row r="2206" ht="26.25" customHeight="1" x14ac:dyDescent="0.2"/>
    <row r="2207" ht="26.25" customHeight="1" x14ac:dyDescent="0.2"/>
    <row r="2208" ht="26.25" customHeight="1" x14ac:dyDescent="0.2"/>
    <row r="2209" ht="26.25" customHeight="1" x14ac:dyDescent="0.2"/>
    <row r="2210" ht="26.25" customHeight="1" x14ac:dyDescent="0.2"/>
    <row r="2211" ht="26.25" customHeight="1" x14ac:dyDescent="0.2"/>
    <row r="2212" ht="26.25" customHeight="1" x14ac:dyDescent="0.2"/>
    <row r="2213" ht="26.25" customHeight="1" x14ac:dyDescent="0.2"/>
    <row r="2214" ht="26.25" customHeight="1" x14ac:dyDescent="0.2"/>
    <row r="2215" ht="26.25" customHeight="1" x14ac:dyDescent="0.2"/>
    <row r="2216" ht="26.25" customHeight="1" x14ac:dyDescent="0.2"/>
    <row r="2217" ht="26.25" customHeight="1" x14ac:dyDescent="0.2"/>
    <row r="2218" ht="26.25" customHeight="1" x14ac:dyDescent="0.2"/>
    <row r="2219" ht="26.25" customHeight="1" x14ac:dyDescent="0.2"/>
    <row r="2220" ht="26.25" customHeight="1" x14ac:dyDescent="0.2"/>
    <row r="2221" ht="26.25" customHeight="1" x14ac:dyDescent="0.2"/>
    <row r="2222" ht="26.25" customHeight="1" x14ac:dyDescent="0.2"/>
    <row r="2223" ht="26.25" customHeight="1" x14ac:dyDescent="0.2"/>
    <row r="2224" ht="26.25" customHeight="1" x14ac:dyDescent="0.2"/>
    <row r="2225" ht="26.25" customHeight="1" x14ac:dyDescent="0.2"/>
    <row r="2226" ht="26.25" customHeight="1" x14ac:dyDescent="0.2"/>
    <row r="2227" ht="26.25" customHeight="1" x14ac:dyDescent="0.2"/>
    <row r="2228" ht="26.25" customHeight="1" x14ac:dyDescent="0.2"/>
    <row r="2229" ht="26.25" customHeight="1" x14ac:dyDescent="0.2"/>
    <row r="2230" ht="26.25" customHeight="1" x14ac:dyDescent="0.2"/>
    <row r="2231" ht="26.25" customHeight="1" x14ac:dyDescent="0.2"/>
    <row r="2232" ht="26.25" customHeight="1" x14ac:dyDescent="0.2"/>
    <row r="2233" ht="26.25" customHeight="1" x14ac:dyDescent="0.2"/>
    <row r="2234" ht="26.25" customHeight="1" x14ac:dyDescent="0.2"/>
    <row r="2235" ht="26.25" customHeight="1" x14ac:dyDescent="0.2"/>
    <row r="2236" ht="26.25" customHeight="1" x14ac:dyDescent="0.2"/>
    <row r="2237" ht="26.25" customHeight="1" x14ac:dyDescent="0.2"/>
    <row r="2238" ht="26.25" customHeight="1" x14ac:dyDescent="0.2"/>
    <row r="2239" ht="26.25" customHeight="1" x14ac:dyDescent="0.2"/>
    <row r="2240" ht="26.25" customHeight="1" x14ac:dyDescent="0.2"/>
    <row r="2241" ht="26.25" customHeight="1" x14ac:dyDescent="0.2"/>
    <row r="2242" ht="26.25" customHeight="1" x14ac:dyDescent="0.2"/>
    <row r="2243" ht="26.25" customHeight="1" x14ac:dyDescent="0.2"/>
    <row r="2244" ht="26.25" customHeight="1" x14ac:dyDescent="0.2"/>
    <row r="2245" ht="26.25" customHeight="1" x14ac:dyDescent="0.2"/>
    <row r="2246" ht="26.25" customHeight="1" x14ac:dyDescent="0.2"/>
    <row r="2247" ht="26.25" customHeight="1" x14ac:dyDescent="0.2"/>
    <row r="2248" ht="26.25" customHeight="1" x14ac:dyDescent="0.2"/>
    <row r="2249" ht="26.25" customHeight="1" x14ac:dyDescent="0.2"/>
    <row r="2250" ht="26.25" customHeight="1" x14ac:dyDescent="0.2"/>
    <row r="2251" ht="26.25" customHeight="1" x14ac:dyDescent="0.2"/>
    <row r="2252" ht="26.25" customHeight="1" x14ac:dyDescent="0.2"/>
    <row r="2253" ht="26.25" customHeight="1" x14ac:dyDescent="0.2"/>
    <row r="2254" ht="26.25" customHeight="1" x14ac:dyDescent="0.2"/>
    <row r="2255" ht="26.25" customHeight="1" x14ac:dyDescent="0.2"/>
    <row r="2256" ht="26.25" customHeight="1" x14ac:dyDescent="0.2"/>
    <row r="2257" ht="26.25" customHeight="1" x14ac:dyDescent="0.2"/>
    <row r="2258" ht="26.25" customHeight="1" x14ac:dyDescent="0.2"/>
    <row r="2259" ht="26.25" customHeight="1" x14ac:dyDescent="0.2"/>
    <row r="2260" ht="26.25" customHeight="1" x14ac:dyDescent="0.2"/>
    <row r="2261" ht="26.25" customHeight="1" x14ac:dyDescent="0.2"/>
    <row r="2262" ht="26.25" customHeight="1" x14ac:dyDescent="0.2"/>
    <row r="2263" ht="26.25" customHeight="1" x14ac:dyDescent="0.2"/>
    <row r="2264" ht="26.25" customHeight="1" x14ac:dyDescent="0.2"/>
    <row r="2265" ht="26.25" customHeight="1" x14ac:dyDescent="0.2"/>
    <row r="2266" ht="26.25" customHeight="1" x14ac:dyDescent="0.2"/>
    <row r="2267" ht="26.25" customHeight="1" x14ac:dyDescent="0.2"/>
    <row r="2268" ht="26.25" customHeight="1" x14ac:dyDescent="0.2"/>
    <row r="2269" ht="26.25" customHeight="1" x14ac:dyDescent="0.2"/>
    <row r="2270" ht="26.25" customHeight="1" x14ac:dyDescent="0.2"/>
    <row r="2271" ht="26.25" customHeight="1" x14ac:dyDescent="0.2"/>
    <row r="2272" ht="26.25" customHeight="1" x14ac:dyDescent="0.2"/>
    <row r="2273" ht="26.25" customHeight="1" x14ac:dyDescent="0.2"/>
    <row r="2274" ht="26.25" customHeight="1" x14ac:dyDescent="0.2"/>
    <row r="2275" ht="26.25" customHeight="1" x14ac:dyDescent="0.2"/>
    <row r="2276" ht="26.25" customHeight="1" x14ac:dyDescent="0.2"/>
    <row r="2277" ht="26.25" customHeight="1" x14ac:dyDescent="0.2"/>
    <row r="2278" ht="26.25" customHeight="1" x14ac:dyDescent="0.2"/>
    <row r="2279" ht="26.25" customHeight="1" x14ac:dyDescent="0.2"/>
    <row r="2280" ht="26.25" customHeight="1" x14ac:dyDescent="0.2"/>
    <row r="2281" ht="26.25" customHeight="1" x14ac:dyDescent="0.2"/>
    <row r="2282" ht="26.25" customHeight="1" x14ac:dyDescent="0.2"/>
    <row r="2283" ht="26.25" customHeight="1" x14ac:dyDescent="0.2"/>
    <row r="2284" ht="26.25" customHeight="1" x14ac:dyDescent="0.2"/>
    <row r="2285" ht="26.25" customHeight="1" x14ac:dyDescent="0.2"/>
    <row r="2286" ht="26.25" customHeight="1" x14ac:dyDescent="0.2"/>
    <row r="2287" ht="26.25" customHeight="1" x14ac:dyDescent="0.2"/>
    <row r="2288" ht="26.25" customHeight="1" x14ac:dyDescent="0.2"/>
    <row r="2289" ht="26.25" customHeight="1" x14ac:dyDescent="0.2"/>
    <row r="2290" ht="26.25" customHeight="1" x14ac:dyDescent="0.2"/>
    <row r="2291" ht="26.25" customHeight="1" x14ac:dyDescent="0.2"/>
    <row r="2292" ht="26.25" customHeight="1" x14ac:dyDescent="0.2"/>
    <row r="2293" ht="26.25" customHeight="1" x14ac:dyDescent="0.2"/>
    <row r="2294" ht="26.25" customHeight="1" x14ac:dyDescent="0.2"/>
    <row r="2295" ht="26.25" customHeight="1" x14ac:dyDescent="0.2"/>
    <row r="2296" ht="26.25" customHeight="1" x14ac:dyDescent="0.2"/>
    <row r="2297" ht="26.25" customHeight="1" x14ac:dyDescent="0.2"/>
    <row r="2298" ht="26.25" customHeight="1" x14ac:dyDescent="0.2"/>
    <row r="2299" ht="26.25" customHeight="1" x14ac:dyDescent="0.2"/>
    <row r="2300" ht="26.25" customHeight="1" x14ac:dyDescent="0.2"/>
    <row r="2301" ht="26.25" customHeight="1" x14ac:dyDescent="0.2"/>
    <row r="2302" ht="26.25" customHeight="1" x14ac:dyDescent="0.2"/>
    <row r="2303" ht="26.25" customHeight="1" x14ac:dyDescent="0.2"/>
    <row r="2304" ht="26.25" customHeight="1" x14ac:dyDescent="0.2"/>
    <row r="2305" ht="26.25" customHeight="1" x14ac:dyDescent="0.2"/>
    <row r="2306" ht="26.25" customHeight="1" x14ac:dyDescent="0.2"/>
    <row r="2307" ht="26.25" customHeight="1" x14ac:dyDescent="0.2"/>
    <row r="2308" ht="26.25" customHeight="1" x14ac:dyDescent="0.2"/>
    <row r="2309" ht="26.25" customHeight="1" x14ac:dyDescent="0.2"/>
    <row r="2310" ht="26.25" customHeight="1" x14ac:dyDescent="0.2"/>
    <row r="2311" ht="26.25" customHeight="1" x14ac:dyDescent="0.2"/>
    <row r="2312" ht="26.25" customHeight="1" x14ac:dyDescent="0.2"/>
    <row r="2313" ht="26.25" customHeight="1" x14ac:dyDescent="0.2"/>
    <row r="2314" ht="26.25" customHeight="1" x14ac:dyDescent="0.2"/>
    <row r="2315" ht="26.25" customHeight="1" x14ac:dyDescent="0.2"/>
    <row r="2316" ht="26.25" customHeight="1" x14ac:dyDescent="0.2"/>
    <row r="2317" ht="26.25" customHeight="1" x14ac:dyDescent="0.2"/>
    <row r="2318" ht="26.25" customHeight="1" x14ac:dyDescent="0.2"/>
    <row r="2319" ht="26.25" customHeight="1" x14ac:dyDescent="0.2"/>
    <row r="2320" ht="26.25" customHeight="1" x14ac:dyDescent="0.2"/>
    <row r="2321" ht="26.25" customHeight="1" x14ac:dyDescent="0.2"/>
    <row r="2322" ht="26.25" customHeight="1" x14ac:dyDescent="0.2"/>
    <row r="2323" ht="26.25" customHeight="1" x14ac:dyDescent="0.2"/>
    <row r="2324" ht="26.25" customHeight="1" x14ac:dyDescent="0.2"/>
    <row r="2325" ht="26.25" customHeight="1" x14ac:dyDescent="0.2"/>
    <row r="2326" ht="26.25" customHeight="1" x14ac:dyDescent="0.2"/>
    <row r="2327" ht="26.25" customHeight="1" x14ac:dyDescent="0.2"/>
    <row r="2328" ht="26.25" customHeight="1" x14ac:dyDescent="0.2"/>
    <row r="2329" ht="26.25" customHeight="1" x14ac:dyDescent="0.2"/>
    <row r="2330" ht="26.25" customHeight="1" x14ac:dyDescent="0.2"/>
    <row r="2331" ht="26.25" customHeight="1" x14ac:dyDescent="0.2"/>
    <row r="2332" ht="26.25" customHeight="1" x14ac:dyDescent="0.2"/>
    <row r="2333" ht="26.25" customHeight="1" x14ac:dyDescent="0.2"/>
    <row r="2334" ht="26.25" customHeight="1" x14ac:dyDescent="0.2"/>
    <row r="2335" ht="26.25" customHeight="1" x14ac:dyDescent="0.2"/>
    <row r="2336" ht="26.25" customHeight="1" x14ac:dyDescent="0.2"/>
    <row r="2337" ht="26.25" customHeight="1" x14ac:dyDescent="0.2"/>
    <row r="2338" ht="26.25" customHeight="1" x14ac:dyDescent="0.2"/>
    <row r="2339" ht="26.25" customHeight="1" x14ac:dyDescent="0.2"/>
    <row r="2340" ht="26.25" customHeight="1" x14ac:dyDescent="0.2"/>
    <row r="2341" ht="26.25" customHeight="1" x14ac:dyDescent="0.2"/>
    <row r="2342" ht="26.25" customHeight="1" x14ac:dyDescent="0.2"/>
    <row r="2343" ht="26.25" customHeight="1" x14ac:dyDescent="0.2"/>
    <row r="2344" ht="26.25" customHeight="1" x14ac:dyDescent="0.2"/>
    <row r="2345" ht="26.25" customHeight="1" x14ac:dyDescent="0.2"/>
    <row r="2346" ht="26.25" customHeight="1" x14ac:dyDescent="0.2"/>
    <row r="2347" ht="26.25" customHeight="1" x14ac:dyDescent="0.2"/>
    <row r="2348" ht="26.25" customHeight="1" x14ac:dyDescent="0.2"/>
    <row r="2349" ht="26.25" customHeight="1" x14ac:dyDescent="0.2"/>
    <row r="2350" ht="26.25" customHeight="1" x14ac:dyDescent="0.2"/>
    <row r="2351" ht="26.25" customHeight="1" x14ac:dyDescent="0.2"/>
    <row r="2352" ht="26.25" customHeight="1" x14ac:dyDescent="0.2"/>
    <row r="2353" ht="26.25" customHeight="1" x14ac:dyDescent="0.2"/>
    <row r="2354" ht="26.25" customHeight="1" x14ac:dyDescent="0.2"/>
    <row r="2355" ht="26.25" customHeight="1" x14ac:dyDescent="0.2"/>
    <row r="2356" ht="26.25" customHeight="1" x14ac:dyDescent="0.2"/>
    <row r="2357" ht="26.25" customHeight="1" x14ac:dyDescent="0.2"/>
    <row r="2358" ht="26.25" customHeight="1" x14ac:dyDescent="0.2"/>
    <row r="2359" ht="26.25" customHeight="1" x14ac:dyDescent="0.2"/>
    <row r="2360" ht="26.25" customHeight="1" x14ac:dyDescent="0.2"/>
    <row r="2361" ht="26.25" customHeight="1" x14ac:dyDescent="0.2"/>
    <row r="2362" ht="26.25" customHeight="1" x14ac:dyDescent="0.2"/>
    <row r="2363" ht="26.25" customHeight="1" x14ac:dyDescent="0.2"/>
    <row r="2364" ht="26.25" customHeight="1" x14ac:dyDescent="0.2"/>
    <row r="2365" ht="26.25" customHeight="1" x14ac:dyDescent="0.2"/>
    <row r="2366" ht="26.25" customHeight="1" x14ac:dyDescent="0.2"/>
    <row r="2367" ht="26.25" customHeight="1" x14ac:dyDescent="0.2"/>
    <row r="2368" ht="26.25" customHeight="1" x14ac:dyDescent="0.2"/>
    <row r="2369" ht="26.25" customHeight="1" x14ac:dyDescent="0.2"/>
    <row r="2370" ht="26.25" customHeight="1" x14ac:dyDescent="0.2"/>
    <row r="2371" ht="26.25" customHeight="1" x14ac:dyDescent="0.2"/>
    <row r="2372" ht="26.25" customHeight="1" x14ac:dyDescent="0.2"/>
    <row r="2373" ht="26.25" customHeight="1" x14ac:dyDescent="0.2"/>
    <row r="2374" ht="26.25" customHeight="1" x14ac:dyDescent="0.2"/>
    <row r="2375" ht="26.25" customHeight="1" x14ac:dyDescent="0.2"/>
    <row r="2376" ht="26.25" customHeight="1" x14ac:dyDescent="0.2"/>
    <row r="2377" ht="26.25" customHeight="1" x14ac:dyDescent="0.2"/>
    <row r="2378" ht="26.25" customHeight="1" x14ac:dyDescent="0.2"/>
    <row r="2379" ht="26.25" customHeight="1" x14ac:dyDescent="0.2"/>
    <row r="2380" ht="26.25" customHeight="1" x14ac:dyDescent="0.2"/>
    <row r="2381" ht="26.25" customHeight="1" x14ac:dyDescent="0.2"/>
    <row r="2382" ht="26.25" customHeight="1" x14ac:dyDescent="0.2"/>
    <row r="2383" ht="26.25" customHeight="1" x14ac:dyDescent="0.2"/>
    <row r="2384" ht="26.25" customHeight="1" x14ac:dyDescent="0.2"/>
    <row r="2385" ht="26.25" customHeight="1" x14ac:dyDescent="0.2"/>
    <row r="2386" ht="26.25" customHeight="1" x14ac:dyDescent="0.2"/>
    <row r="2387" ht="26.25" customHeight="1" x14ac:dyDescent="0.2"/>
    <row r="2388" ht="26.25" customHeight="1" x14ac:dyDescent="0.2"/>
    <row r="2389" ht="26.25" customHeight="1" x14ac:dyDescent="0.2"/>
    <row r="2390" ht="26.25" customHeight="1" x14ac:dyDescent="0.2"/>
    <row r="2391" ht="26.25" customHeight="1" x14ac:dyDescent="0.2"/>
    <row r="2392" ht="26.25" customHeight="1" x14ac:dyDescent="0.2"/>
    <row r="2393" ht="26.25" customHeight="1" x14ac:dyDescent="0.2"/>
    <row r="2394" ht="26.25" customHeight="1" x14ac:dyDescent="0.2"/>
    <row r="2395" ht="26.25" customHeight="1" x14ac:dyDescent="0.2"/>
    <row r="2396" ht="26.25" customHeight="1" x14ac:dyDescent="0.2"/>
    <row r="2397" ht="26.25" customHeight="1" x14ac:dyDescent="0.2"/>
    <row r="2398" ht="26.25" customHeight="1" x14ac:dyDescent="0.2"/>
    <row r="2399" ht="26.25" customHeight="1" x14ac:dyDescent="0.2"/>
    <row r="2400" ht="26.25" customHeight="1" x14ac:dyDescent="0.2"/>
    <row r="2401" ht="26.25" customHeight="1" x14ac:dyDescent="0.2"/>
    <row r="2402" ht="26.25" customHeight="1" x14ac:dyDescent="0.2"/>
    <row r="2403" ht="26.25" customHeight="1" x14ac:dyDescent="0.2"/>
    <row r="2404" ht="26.25" customHeight="1" x14ac:dyDescent="0.2"/>
    <row r="2405" ht="26.25" customHeight="1" x14ac:dyDescent="0.2"/>
    <row r="2406" ht="26.25" customHeight="1" x14ac:dyDescent="0.2"/>
    <row r="2407" ht="26.25" customHeight="1" x14ac:dyDescent="0.2"/>
    <row r="2408" ht="26.25" customHeight="1" x14ac:dyDescent="0.2"/>
    <row r="2409" ht="26.25" customHeight="1" x14ac:dyDescent="0.2"/>
    <row r="2410" ht="26.25" customHeight="1" x14ac:dyDescent="0.2"/>
    <row r="2411" ht="26.25" customHeight="1" x14ac:dyDescent="0.2"/>
    <row r="2412" ht="26.25" customHeight="1" x14ac:dyDescent="0.2"/>
    <row r="2413" ht="26.25" customHeight="1" x14ac:dyDescent="0.2"/>
    <row r="2414" ht="26.25" customHeight="1" x14ac:dyDescent="0.2"/>
    <row r="2415" ht="26.25" customHeight="1" x14ac:dyDescent="0.2"/>
    <row r="2416" ht="26.25" customHeight="1" x14ac:dyDescent="0.2"/>
    <row r="2417" ht="26.25" customHeight="1" x14ac:dyDescent="0.2"/>
    <row r="2418" ht="26.25" customHeight="1" x14ac:dyDescent="0.2"/>
    <row r="2419" ht="26.25" customHeight="1" x14ac:dyDescent="0.2"/>
    <row r="2420" ht="26.25" customHeight="1" x14ac:dyDescent="0.2"/>
    <row r="2421" ht="26.25" customHeight="1" x14ac:dyDescent="0.2"/>
    <row r="2422" ht="26.25" customHeight="1" x14ac:dyDescent="0.2"/>
    <row r="2423" ht="26.25" customHeight="1" x14ac:dyDescent="0.2"/>
    <row r="2424" ht="26.25" customHeight="1" x14ac:dyDescent="0.2"/>
    <row r="2425" ht="26.25" customHeight="1" x14ac:dyDescent="0.2"/>
    <row r="2426" ht="26.25" customHeight="1" x14ac:dyDescent="0.2"/>
    <row r="2427" ht="26.25" customHeight="1" x14ac:dyDescent="0.2"/>
    <row r="2428" ht="26.25" customHeight="1" x14ac:dyDescent="0.2"/>
    <row r="2429" ht="26.25" customHeight="1" x14ac:dyDescent="0.2"/>
    <row r="2430" ht="26.25" customHeight="1" x14ac:dyDescent="0.2"/>
    <row r="2431" ht="26.25" customHeight="1" x14ac:dyDescent="0.2"/>
    <row r="2432" ht="26.25" customHeight="1" x14ac:dyDescent="0.2"/>
    <row r="2433" ht="26.25" customHeight="1" x14ac:dyDescent="0.2"/>
    <row r="2434" ht="26.25" customHeight="1" x14ac:dyDescent="0.2"/>
    <row r="2435" ht="26.25" customHeight="1" x14ac:dyDescent="0.2"/>
    <row r="2436" ht="26.25" customHeight="1" x14ac:dyDescent="0.2"/>
    <row r="2437" ht="26.25" customHeight="1" x14ac:dyDescent="0.2"/>
    <row r="2438" ht="26.25" customHeight="1" x14ac:dyDescent="0.2"/>
    <row r="2439" ht="26.25" customHeight="1" x14ac:dyDescent="0.2"/>
    <row r="2440" ht="26.25" customHeight="1" x14ac:dyDescent="0.2"/>
    <row r="2441" ht="26.25" customHeight="1" x14ac:dyDescent="0.2"/>
    <row r="2442" ht="26.25" customHeight="1" x14ac:dyDescent="0.2"/>
    <row r="2443" ht="26.25" customHeight="1" x14ac:dyDescent="0.2"/>
    <row r="2444" ht="26.25" customHeight="1" x14ac:dyDescent="0.2"/>
    <row r="2445" ht="26.25" customHeight="1" x14ac:dyDescent="0.2"/>
    <row r="2446" ht="26.25" customHeight="1" x14ac:dyDescent="0.2"/>
    <row r="2447" ht="26.25" customHeight="1" x14ac:dyDescent="0.2"/>
    <row r="2448" ht="26.25" customHeight="1" x14ac:dyDescent="0.2"/>
    <row r="2449" ht="26.25" customHeight="1" x14ac:dyDescent="0.2"/>
    <row r="2450" ht="26.25" customHeight="1" x14ac:dyDescent="0.2"/>
    <row r="2451" ht="26.25" customHeight="1" x14ac:dyDescent="0.2"/>
    <row r="2452" ht="26.25" customHeight="1" x14ac:dyDescent="0.2"/>
    <row r="2453" ht="26.25" customHeight="1" x14ac:dyDescent="0.2"/>
    <row r="2454" ht="26.25" customHeight="1" x14ac:dyDescent="0.2"/>
    <row r="2455" ht="26.25" customHeight="1" x14ac:dyDescent="0.2"/>
    <row r="2456" ht="26.25" customHeight="1" x14ac:dyDescent="0.2"/>
    <row r="2457" ht="26.25" customHeight="1" x14ac:dyDescent="0.2"/>
    <row r="2458" ht="26.25" customHeight="1" x14ac:dyDescent="0.2"/>
    <row r="2459" ht="26.25" customHeight="1" x14ac:dyDescent="0.2"/>
    <row r="2460" ht="26.25" customHeight="1" x14ac:dyDescent="0.2"/>
    <row r="2461" ht="26.25" customHeight="1" x14ac:dyDescent="0.2"/>
    <row r="2462" ht="26.25" customHeight="1" x14ac:dyDescent="0.2"/>
    <row r="2463" ht="26.25" customHeight="1" x14ac:dyDescent="0.2"/>
    <row r="2464" ht="26.25" customHeight="1" x14ac:dyDescent="0.2"/>
    <row r="2465" ht="26.25" customHeight="1" x14ac:dyDescent="0.2"/>
    <row r="2466" ht="26.25" customHeight="1" x14ac:dyDescent="0.2"/>
    <row r="2467" ht="26.25" customHeight="1" x14ac:dyDescent="0.2"/>
    <row r="2468" ht="26.25" customHeight="1" x14ac:dyDescent="0.2"/>
    <row r="2469" ht="26.25" customHeight="1" x14ac:dyDescent="0.2"/>
    <row r="2470" ht="26.25" customHeight="1" x14ac:dyDescent="0.2"/>
    <row r="2471" ht="26.25" customHeight="1" x14ac:dyDescent="0.2"/>
    <row r="2472" ht="26.25" customHeight="1" x14ac:dyDescent="0.2"/>
    <row r="2473" ht="26.25" customHeight="1" x14ac:dyDescent="0.2"/>
    <row r="2474" ht="26.25" customHeight="1" x14ac:dyDescent="0.2"/>
    <row r="2475" ht="26.25" customHeight="1" x14ac:dyDescent="0.2"/>
    <row r="2476" ht="26.25" customHeight="1" x14ac:dyDescent="0.2"/>
    <row r="2477" ht="26.25" customHeight="1" x14ac:dyDescent="0.2"/>
    <row r="2478" ht="26.25" customHeight="1" x14ac:dyDescent="0.2"/>
    <row r="2479" ht="26.25" customHeight="1" x14ac:dyDescent="0.2"/>
    <row r="2480" ht="26.25" customHeight="1" x14ac:dyDescent="0.2"/>
    <row r="2481" ht="26.25" customHeight="1" x14ac:dyDescent="0.2"/>
    <row r="2482" ht="26.25" customHeight="1" x14ac:dyDescent="0.2"/>
    <row r="2483" ht="26.25" customHeight="1" x14ac:dyDescent="0.2"/>
    <row r="2484" ht="26.25" customHeight="1" x14ac:dyDescent="0.2"/>
    <row r="2485" ht="26.25" customHeight="1" x14ac:dyDescent="0.2"/>
    <row r="2486" ht="26.25" customHeight="1" x14ac:dyDescent="0.2"/>
    <row r="2487" ht="26.25" customHeight="1" x14ac:dyDescent="0.2"/>
    <row r="2488" ht="26.25" customHeight="1" x14ac:dyDescent="0.2"/>
    <row r="2489" ht="26.25" customHeight="1" x14ac:dyDescent="0.2"/>
    <row r="2490" ht="26.25" customHeight="1" x14ac:dyDescent="0.2"/>
    <row r="2491" ht="26.25" customHeight="1" x14ac:dyDescent="0.2"/>
    <row r="2492" ht="26.25" customHeight="1" x14ac:dyDescent="0.2"/>
    <row r="2493" ht="26.25" customHeight="1" x14ac:dyDescent="0.2"/>
    <row r="2494" ht="26.25" customHeight="1" x14ac:dyDescent="0.2"/>
    <row r="2495" ht="26.25" customHeight="1" x14ac:dyDescent="0.2"/>
    <row r="2496" ht="26.25" customHeight="1" x14ac:dyDescent="0.2"/>
    <row r="2497" ht="26.25" customHeight="1" x14ac:dyDescent="0.2"/>
    <row r="2498" ht="26.25" customHeight="1" x14ac:dyDescent="0.2"/>
    <row r="2499" ht="26.25" customHeight="1" x14ac:dyDescent="0.2"/>
    <row r="2500" ht="26.25" customHeight="1" x14ac:dyDescent="0.2"/>
    <row r="2501" ht="26.25" customHeight="1" x14ac:dyDescent="0.2"/>
    <row r="2502" ht="26.25" customHeight="1" x14ac:dyDescent="0.2"/>
    <row r="2503" ht="26.25" customHeight="1" x14ac:dyDescent="0.2"/>
    <row r="2504" ht="26.25" customHeight="1" x14ac:dyDescent="0.2"/>
    <row r="2505" ht="26.25" customHeight="1" x14ac:dyDescent="0.2"/>
    <row r="2506" ht="26.25" customHeight="1" x14ac:dyDescent="0.2"/>
    <row r="2507" ht="26.25" customHeight="1" x14ac:dyDescent="0.2"/>
    <row r="2508" ht="26.25" customHeight="1" x14ac:dyDescent="0.2"/>
    <row r="2509" ht="26.25" customHeight="1" x14ac:dyDescent="0.2"/>
    <row r="2510" ht="26.25" customHeight="1" x14ac:dyDescent="0.2"/>
    <row r="2511" ht="26.25" customHeight="1" x14ac:dyDescent="0.2"/>
    <row r="2512" ht="26.25" customHeight="1" x14ac:dyDescent="0.2"/>
    <row r="2513" ht="26.25" customHeight="1" x14ac:dyDescent="0.2"/>
    <row r="2514" ht="26.25" customHeight="1" x14ac:dyDescent="0.2"/>
    <row r="2515" ht="26.25" customHeight="1" x14ac:dyDescent="0.2"/>
    <row r="2516" ht="26.25" customHeight="1" x14ac:dyDescent="0.2"/>
    <row r="2517" ht="26.25" customHeight="1" x14ac:dyDescent="0.2"/>
    <row r="2518" ht="26.25" customHeight="1" x14ac:dyDescent="0.2"/>
    <row r="2519" ht="26.25" customHeight="1" x14ac:dyDescent="0.2"/>
    <row r="2520" ht="26.25" customHeight="1" x14ac:dyDescent="0.2"/>
    <row r="2521" ht="26.25" customHeight="1" x14ac:dyDescent="0.2"/>
    <row r="2522" ht="26.25" customHeight="1" x14ac:dyDescent="0.2"/>
    <row r="2523" ht="26.25" customHeight="1" x14ac:dyDescent="0.2"/>
    <row r="2524" ht="26.25" customHeight="1" x14ac:dyDescent="0.2"/>
    <row r="2525" ht="26.25" customHeight="1" x14ac:dyDescent="0.2"/>
    <row r="2526" ht="26.25" customHeight="1" x14ac:dyDescent="0.2"/>
    <row r="2527" ht="26.25" customHeight="1" x14ac:dyDescent="0.2"/>
    <row r="2528" ht="26.25" customHeight="1" x14ac:dyDescent="0.2"/>
    <row r="2529" ht="26.25" customHeight="1" x14ac:dyDescent="0.2"/>
    <row r="2530" ht="26.25" customHeight="1" x14ac:dyDescent="0.2"/>
    <row r="2531" ht="26.25" customHeight="1" x14ac:dyDescent="0.2"/>
    <row r="2532" ht="26.25" customHeight="1" x14ac:dyDescent="0.2"/>
    <row r="2533" ht="26.25" customHeight="1" x14ac:dyDescent="0.2"/>
    <row r="2534" ht="26.25" customHeight="1" x14ac:dyDescent="0.2"/>
    <row r="2535" ht="26.25" customHeight="1" x14ac:dyDescent="0.2"/>
    <row r="2536" ht="26.25" customHeight="1" x14ac:dyDescent="0.2"/>
    <row r="2537" ht="26.25" customHeight="1" x14ac:dyDescent="0.2"/>
    <row r="2538" ht="26.25" customHeight="1" x14ac:dyDescent="0.2"/>
    <row r="2539" ht="26.25" customHeight="1" x14ac:dyDescent="0.2"/>
    <row r="2540" ht="26.25" customHeight="1" x14ac:dyDescent="0.2"/>
    <row r="2541" ht="26.25" customHeight="1" x14ac:dyDescent="0.2"/>
    <row r="2542" ht="26.25" customHeight="1" x14ac:dyDescent="0.2"/>
    <row r="2543" ht="26.25" customHeight="1" x14ac:dyDescent="0.2"/>
    <row r="2544" ht="26.25" customHeight="1" x14ac:dyDescent="0.2"/>
    <row r="2545" ht="26.25" customHeight="1" x14ac:dyDescent="0.2"/>
    <row r="2546" ht="26.25" customHeight="1" x14ac:dyDescent="0.2"/>
    <row r="2547" ht="26.25" customHeight="1" x14ac:dyDescent="0.2"/>
    <row r="2548" ht="26.25" customHeight="1" x14ac:dyDescent="0.2"/>
    <row r="2549" ht="26.25" customHeight="1" x14ac:dyDescent="0.2"/>
    <row r="2550" ht="26.25" customHeight="1" x14ac:dyDescent="0.2"/>
    <row r="2551" ht="26.25" customHeight="1" x14ac:dyDescent="0.2"/>
    <row r="2552" ht="26.25" customHeight="1" x14ac:dyDescent="0.2"/>
    <row r="2553" ht="26.25" customHeight="1" x14ac:dyDescent="0.2"/>
    <row r="2554" ht="26.25" customHeight="1" x14ac:dyDescent="0.2"/>
    <row r="2555" ht="26.25" customHeight="1" x14ac:dyDescent="0.2"/>
    <row r="2556" ht="26.25" customHeight="1" x14ac:dyDescent="0.2"/>
    <row r="2557" ht="26.25" customHeight="1" x14ac:dyDescent="0.2"/>
    <row r="2558" ht="26.25" customHeight="1" x14ac:dyDescent="0.2"/>
    <row r="2559" ht="26.25" customHeight="1" x14ac:dyDescent="0.2"/>
    <row r="2560" ht="26.25" customHeight="1" x14ac:dyDescent="0.2"/>
    <row r="2561" ht="26.25" customHeight="1" x14ac:dyDescent="0.2"/>
    <row r="2562" ht="26.25" customHeight="1" x14ac:dyDescent="0.2"/>
    <row r="2563" ht="26.25" customHeight="1" x14ac:dyDescent="0.2"/>
    <row r="2564" ht="26.25" customHeight="1" x14ac:dyDescent="0.2"/>
    <row r="2565" ht="26.25" customHeight="1" x14ac:dyDescent="0.2"/>
    <row r="2566" ht="26.25" customHeight="1" x14ac:dyDescent="0.2"/>
    <row r="2567" ht="26.25" customHeight="1" x14ac:dyDescent="0.2"/>
    <row r="2568" ht="26.25" customHeight="1" x14ac:dyDescent="0.2"/>
    <row r="2569" ht="26.25" customHeight="1" x14ac:dyDescent="0.2"/>
    <row r="2570" ht="26.25" customHeight="1" x14ac:dyDescent="0.2"/>
    <row r="2571" ht="26.25" customHeight="1" x14ac:dyDescent="0.2"/>
    <row r="2572" ht="26.25" customHeight="1" x14ac:dyDescent="0.2"/>
    <row r="2573" ht="26.25" customHeight="1" x14ac:dyDescent="0.2"/>
    <row r="2574" ht="26.25" customHeight="1" x14ac:dyDescent="0.2"/>
    <row r="2575" ht="26.25" customHeight="1" x14ac:dyDescent="0.2"/>
    <row r="2576" ht="26.25" customHeight="1" x14ac:dyDescent="0.2"/>
    <row r="2577" ht="26.25" customHeight="1" x14ac:dyDescent="0.2"/>
    <row r="2578" ht="26.25" customHeight="1" x14ac:dyDescent="0.2"/>
    <row r="2579" ht="26.25" customHeight="1" x14ac:dyDescent="0.2"/>
    <row r="2580" ht="26.25" customHeight="1" x14ac:dyDescent="0.2"/>
    <row r="2581" ht="26.25" customHeight="1" x14ac:dyDescent="0.2"/>
    <row r="2582" ht="26.25" customHeight="1" x14ac:dyDescent="0.2"/>
    <row r="2583" ht="26.25" customHeight="1" x14ac:dyDescent="0.2"/>
    <row r="2584" ht="26.25" customHeight="1" x14ac:dyDescent="0.2"/>
    <row r="2585" ht="26.25" customHeight="1" x14ac:dyDescent="0.2"/>
    <row r="2586" ht="26.25" customHeight="1" x14ac:dyDescent="0.2"/>
    <row r="2587" ht="26.25" customHeight="1" x14ac:dyDescent="0.2"/>
    <row r="2588" ht="26.25" customHeight="1" x14ac:dyDescent="0.2"/>
    <row r="2589" ht="26.25" customHeight="1" x14ac:dyDescent="0.2"/>
    <row r="2590" ht="26.25" customHeight="1" x14ac:dyDescent="0.2"/>
    <row r="2591" ht="26.25" customHeight="1" x14ac:dyDescent="0.2"/>
    <row r="2592" ht="26.25" customHeight="1" x14ac:dyDescent="0.2"/>
    <row r="2593" ht="26.25" customHeight="1" x14ac:dyDescent="0.2"/>
    <row r="2594" ht="26.25" customHeight="1" x14ac:dyDescent="0.2"/>
    <row r="2595" ht="26.25" customHeight="1" x14ac:dyDescent="0.2"/>
    <row r="2596" ht="26.25" customHeight="1" x14ac:dyDescent="0.2"/>
    <row r="2597" ht="26.25" customHeight="1" x14ac:dyDescent="0.2"/>
    <row r="2598" ht="26.25" customHeight="1" x14ac:dyDescent="0.2"/>
    <row r="2599" ht="26.25" customHeight="1" x14ac:dyDescent="0.2"/>
    <row r="2600" ht="26.25" customHeight="1" x14ac:dyDescent="0.2"/>
    <row r="2601" ht="26.25" customHeight="1" x14ac:dyDescent="0.2"/>
    <row r="2602" ht="26.25" customHeight="1" x14ac:dyDescent="0.2"/>
    <row r="2603" ht="26.25" customHeight="1" x14ac:dyDescent="0.2"/>
    <row r="2604" ht="26.25" customHeight="1" x14ac:dyDescent="0.2"/>
    <row r="2605" ht="26.25" customHeight="1" x14ac:dyDescent="0.2"/>
    <row r="2606" ht="26.25" customHeight="1" x14ac:dyDescent="0.2"/>
    <row r="2607" ht="26.25" customHeight="1" x14ac:dyDescent="0.2"/>
    <row r="2608" ht="26.25" customHeight="1" x14ac:dyDescent="0.2"/>
    <row r="2609" ht="26.25" customHeight="1" x14ac:dyDescent="0.2"/>
    <row r="2610" ht="26.25" customHeight="1" x14ac:dyDescent="0.2"/>
    <row r="2611" ht="26.25" customHeight="1" x14ac:dyDescent="0.2"/>
    <row r="2612" ht="26.25" customHeight="1" x14ac:dyDescent="0.2"/>
    <row r="2613" ht="26.25" customHeight="1" x14ac:dyDescent="0.2"/>
    <row r="2614" ht="26.25" customHeight="1" x14ac:dyDescent="0.2"/>
    <row r="2615" ht="26.25" customHeight="1" x14ac:dyDescent="0.2"/>
    <row r="2616" ht="26.25" customHeight="1" x14ac:dyDescent="0.2"/>
    <row r="2617" ht="26.25" customHeight="1" x14ac:dyDescent="0.2"/>
    <row r="2618" ht="26.25" customHeight="1" x14ac:dyDescent="0.2"/>
    <row r="2619" ht="26.25" customHeight="1" x14ac:dyDescent="0.2"/>
    <row r="2620" ht="26.25" customHeight="1" x14ac:dyDescent="0.2"/>
    <row r="2621" ht="26.25" customHeight="1" x14ac:dyDescent="0.2"/>
    <row r="2622" ht="26.25" customHeight="1" x14ac:dyDescent="0.2"/>
    <row r="2623" ht="26.25" customHeight="1" x14ac:dyDescent="0.2"/>
    <row r="2624" ht="26.25" customHeight="1" x14ac:dyDescent="0.2"/>
    <row r="2625" ht="26.25" customHeight="1" x14ac:dyDescent="0.2"/>
    <row r="2626" ht="26.25" customHeight="1" x14ac:dyDescent="0.2"/>
    <row r="2627" ht="26.25" customHeight="1" x14ac:dyDescent="0.2"/>
    <row r="2628" ht="26.25" customHeight="1" x14ac:dyDescent="0.2"/>
    <row r="2629" ht="26.25" customHeight="1" x14ac:dyDescent="0.2"/>
    <row r="2630" ht="26.25" customHeight="1" x14ac:dyDescent="0.2"/>
    <row r="2631" ht="26.25" customHeight="1" x14ac:dyDescent="0.2"/>
    <row r="2632" ht="26.25" customHeight="1" x14ac:dyDescent="0.2"/>
    <row r="2633" ht="26.25" customHeight="1" x14ac:dyDescent="0.2"/>
    <row r="2634" ht="26.25" customHeight="1" x14ac:dyDescent="0.2"/>
    <row r="2635" ht="26.25" customHeight="1" x14ac:dyDescent="0.2"/>
    <row r="2636" ht="26.25" customHeight="1" x14ac:dyDescent="0.2"/>
    <row r="2637" ht="26.25" customHeight="1" x14ac:dyDescent="0.2"/>
    <row r="2638" ht="26.25" customHeight="1" x14ac:dyDescent="0.2"/>
    <row r="2639" ht="26.25" customHeight="1" x14ac:dyDescent="0.2"/>
    <row r="2640" ht="26.25" customHeight="1" x14ac:dyDescent="0.2"/>
    <row r="2641" ht="26.25" customHeight="1" x14ac:dyDescent="0.2"/>
    <row r="2642" ht="26.25" customHeight="1" x14ac:dyDescent="0.2"/>
    <row r="2643" ht="26.25" customHeight="1" x14ac:dyDescent="0.2"/>
    <row r="2644" ht="26.25" customHeight="1" x14ac:dyDescent="0.2"/>
    <row r="2645" ht="26.25" customHeight="1" x14ac:dyDescent="0.2"/>
    <row r="2646" ht="26.25" customHeight="1" x14ac:dyDescent="0.2"/>
    <row r="2647" ht="26.25" customHeight="1" x14ac:dyDescent="0.2"/>
    <row r="2648" ht="26.25" customHeight="1" x14ac:dyDescent="0.2"/>
    <row r="2649" ht="26.25" customHeight="1" x14ac:dyDescent="0.2"/>
    <row r="2650" ht="26.25" customHeight="1" x14ac:dyDescent="0.2"/>
    <row r="2651" ht="26.25" customHeight="1" x14ac:dyDescent="0.2"/>
    <row r="2652" ht="26.25" customHeight="1" x14ac:dyDescent="0.2"/>
    <row r="2653" ht="26.25" customHeight="1" x14ac:dyDescent="0.2"/>
    <row r="2654" ht="26.25" customHeight="1" x14ac:dyDescent="0.2"/>
    <row r="2655" ht="26.25" customHeight="1" x14ac:dyDescent="0.2"/>
    <row r="2656" ht="26.25" customHeight="1" x14ac:dyDescent="0.2"/>
    <row r="2657" ht="26.25" customHeight="1" x14ac:dyDescent="0.2"/>
    <row r="2658" ht="26.25" customHeight="1" x14ac:dyDescent="0.2"/>
    <row r="2659" ht="26.25" customHeight="1" x14ac:dyDescent="0.2"/>
    <row r="2660" ht="26.25" customHeight="1" x14ac:dyDescent="0.2"/>
    <row r="2661" ht="26.25" customHeight="1" x14ac:dyDescent="0.2"/>
    <row r="2662" ht="26.25" customHeight="1" x14ac:dyDescent="0.2"/>
    <row r="2663" ht="26.25" customHeight="1" x14ac:dyDescent="0.2"/>
    <row r="2664" ht="26.25" customHeight="1" x14ac:dyDescent="0.2"/>
    <row r="2665" ht="26.25" customHeight="1" x14ac:dyDescent="0.2"/>
    <row r="2666" ht="26.25" customHeight="1" x14ac:dyDescent="0.2"/>
    <row r="2667" ht="26.25" customHeight="1" x14ac:dyDescent="0.2"/>
    <row r="2668" ht="26.25" customHeight="1" x14ac:dyDescent="0.2"/>
    <row r="2669" ht="26.25" customHeight="1" x14ac:dyDescent="0.2"/>
    <row r="2670" ht="26.25" customHeight="1" x14ac:dyDescent="0.2"/>
    <row r="2671" ht="26.25" customHeight="1" x14ac:dyDescent="0.2"/>
    <row r="2672" ht="26.25" customHeight="1" x14ac:dyDescent="0.2"/>
    <row r="2673" ht="26.25" customHeight="1" x14ac:dyDescent="0.2"/>
    <row r="2674" ht="26.25" customHeight="1" x14ac:dyDescent="0.2"/>
    <row r="2675" ht="26.25" customHeight="1" x14ac:dyDescent="0.2"/>
    <row r="2676" ht="26.25" customHeight="1" x14ac:dyDescent="0.2"/>
    <row r="2677" ht="26.25" customHeight="1" x14ac:dyDescent="0.2"/>
    <row r="2678" ht="26.25" customHeight="1" x14ac:dyDescent="0.2"/>
    <row r="2679" ht="26.25" customHeight="1" x14ac:dyDescent="0.2"/>
    <row r="2680" ht="26.25" customHeight="1" x14ac:dyDescent="0.2"/>
    <row r="2681" ht="26.25" customHeight="1" x14ac:dyDescent="0.2"/>
    <row r="2682" ht="26.25" customHeight="1" x14ac:dyDescent="0.2"/>
    <row r="2683" ht="26.25" customHeight="1" x14ac:dyDescent="0.2"/>
    <row r="2684" ht="26.25" customHeight="1" x14ac:dyDescent="0.2"/>
    <row r="2685" ht="26.25" customHeight="1" x14ac:dyDescent="0.2"/>
    <row r="2686" ht="26.25" customHeight="1" x14ac:dyDescent="0.2"/>
    <row r="2687" ht="26.25" customHeight="1" x14ac:dyDescent="0.2"/>
    <row r="2688" ht="26.25" customHeight="1" x14ac:dyDescent="0.2"/>
    <row r="2689" ht="26.25" customHeight="1" x14ac:dyDescent="0.2"/>
    <row r="2690" ht="26.25" customHeight="1" x14ac:dyDescent="0.2"/>
    <row r="2691" ht="26.25" customHeight="1" x14ac:dyDescent="0.2"/>
    <row r="2692" ht="26.25" customHeight="1" x14ac:dyDescent="0.2"/>
    <row r="2693" ht="26.25" customHeight="1" x14ac:dyDescent="0.2"/>
    <row r="2694" ht="26.25" customHeight="1" x14ac:dyDescent="0.2"/>
    <row r="2695" ht="26.25" customHeight="1" x14ac:dyDescent="0.2"/>
    <row r="2696" ht="26.25" customHeight="1" x14ac:dyDescent="0.2"/>
    <row r="2697" ht="26.25" customHeight="1" x14ac:dyDescent="0.2"/>
    <row r="2698" ht="26.25" customHeight="1" x14ac:dyDescent="0.2"/>
    <row r="2699" ht="26.25" customHeight="1" x14ac:dyDescent="0.2"/>
    <row r="2700" ht="26.25" customHeight="1" x14ac:dyDescent="0.2"/>
    <row r="2701" ht="26.25" customHeight="1" x14ac:dyDescent="0.2"/>
    <row r="2702" ht="26.25" customHeight="1" x14ac:dyDescent="0.2"/>
    <row r="2703" ht="26.25" customHeight="1" x14ac:dyDescent="0.2"/>
    <row r="2704" ht="26.25" customHeight="1" x14ac:dyDescent="0.2"/>
    <row r="2705" ht="26.25" customHeight="1" x14ac:dyDescent="0.2"/>
    <row r="2706" ht="26.25" customHeight="1" x14ac:dyDescent="0.2"/>
    <row r="2707" ht="26.25" customHeight="1" x14ac:dyDescent="0.2"/>
    <row r="2708" ht="26.25" customHeight="1" x14ac:dyDescent="0.2"/>
    <row r="2709" ht="26.25" customHeight="1" x14ac:dyDescent="0.2"/>
    <row r="2710" ht="26.25" customHeight="1" x14ac:dyDescent="0.2"/>
    <row r="2711" ht="26.25" customHeight="1" x14ac:dyDescent="0.2"/>
    <row r="2712" ht="26.25" customHeight="1" x14ac:dyDescent="0.2"/>
    <row r="2713" ht="26.25" customHeight="1" x14ac:dyDescent="0.2"/>
    <row r="2714" ht="26.25" customHeight="1" x14ac:dyDescent="0.2"/>
    <row r="2715" ht="26.25" customHeight="1" x14ac:dyDescent="0.2"/>
    <row r="2716" ht="26.25" customHeight="1" x14ac:dyDescent="0.2"/>
    <row r="2717" ht="26.25" customHeight="1" x14ac:dyDescent="0.2"/>
    <row r="2718" ht="26.25" customHeight="1" x14ac:dyDescent="0.2"/>
    <row r="2719" ht="26.25" customHeight="1" x14ac:dyDescent="0.2"/>
    <row r="2720" ht="26.25" customHeight="1" x14ac:dyDescent="0.2"/>
    <row r="2721" ht="26.25" customHeight="1" x14ac:dyDescent="0.2"/>
    <row r="2722" ht="26.25" customHeight="1" x14ac:dyDescent="0.2"/>
    <row r="2723" ht="26.25" customHeight="1" x14ac:dyDescent="0.2"/>
    <row r="2724" ht="26.25" customHeight="1" x14ac:dyDescent="0.2"/>
    <row r="2725" ht="26.25" customHeight="1" x14ac:dyDescent="0.2"/>
    <row r="2726" ht="26.25" customHeight="1" x14ac:dyDescent="0.2"/>
    <row r="2727" ht="26.25" customHeight="1" x14ac:dyDescent="0.2"/>
    <row r="2728" ht="26.25" customHeight="1" x14ac:dyDescent="0.2"/>
    <row r="2729" ht="26.25" customHeight="1" x14ac:dyDescent="0.2"/>
    <row r="2730" ht="26.25" customHeight="1" x14ac:dyDescent="0.2"/>
    <row r="2731" ht="26.25" customHeight="1" x14ac:dyDescent="0.2"/>
    <row r="2732" ht="26.25" customHeight="1" x14ac:dyDescent="0.2"/>
    <row r="2733" ht="26.25" customHeight="1" x14ac:dyDescent="0.2"/>
    <row r="2734" ht="26.25" customHeight="1" x14ac:dyDescent="0.2"/>
    <row r="2735" ht="26.25" customHeight="1" x14ac:dyDescent="0.2"/>
    <row r="2736" ht="26.25" customHeight="1" x14ac:dyDescent="0.2"/>
    <row r="2737" ht="26.25" customHeight="1" x14ac:dyDescent="0.2"/>
    <row r="2738" ht="26.25" customHeight="1" x14ac:dyDescent="0.2"/>
    <row r="2739" ht="26.25" customHeight="1" x14ac:dyDescent="0.2"/>
    <row r="2740" ht="26.25" customHeight="1" x14ac:dyDescent="0.2"/>
    <row r="2741" ht="26.25" customHeight="1" x14ac:dyDescent="0.2"/>
    <row r="2742" ht="26.25" customHeight="1" x14ac:dyDescent="0.2"/>
    <row r="2743" ht="26.25" customHeight="1" x14ac:dyDescent="0.2"/>
    <row r="2744" ht="26.25" customHeight="1" x14ac:dyDescent="0.2"/>
    <row r="2745" ht="26.25" customHeight="1" x14ac:dyDescent="0.2"/>
    <row r="2746" ht="26.25" customHeight="1" x14ac:dyDescent="0.2"/>
    <row r="2747" ht="26.25" customHeight="1" x14ac:dyDescent="0.2"/>
    <row r="2748" ht="26.25" customHeight="1" x14ac:dyDescent="0.2"/>
    <row r="2749" ht="26.25" customHeight="1" x14ac:dyDescent="0.2"/>
    <row r="2750" ht="26.25" customHeight="1" x14ac:dyDescent="0.2"/>
    <row r="2751" ht="26.25" customHeight="1" x14ac:dyDescent="0.2"/>
    <row r="2752" ht="26.25" customHeight="1" x14ac:dyDescent="0.2"/>
    <row r="2753" ht="26.25" customHeight="1" x14ac:dyDescent="0.2"/>
    <row r="2754" ht="26.25" customHeight="1" x14ac:dyDescent="0.2"/>
    <row r="2755" ht="26.25" customHeight="1" x14ac:dyDescent="0.2"/>
    <row r="2756" ht="26.25" customHeight="1" x14ac:dyDescent="0.2"/>
    <row r="2757" ht="26.25" customHeight="1" x14ac:dyDescent="0.2"/>
    <row r="2758" ht="26.25" customHeight="1" x14ac:dyDescent="0.2"/>
    <row r="2759" ht="26.25" customHeight="1" x14ac:dyDescent="0.2"/>
    <row r="2760" ht="26.25" customHeight="1" x14ac:dyDescent="0.2"/>
    <row r="2761" ht="26.25" customHeight="1" x14ac:dyDescent="0.2"/>
    <row r="2762" ht="26.25" customHeight="1" x14ac:dyDescent="0.2"/>
    <row r="2763" ht="26.25" customHeight="1" x14ac:dyDescent="0.2"/>
    <row r="2764" ht="26.25" customHeight="1" x14ac:dyDescent="0.2"/>
    <row r="2765" ht="26.25" customHeight="1" x14ac:dyDescent="0.2"/>
    <row r="2766" ht="26.25" customHeight="1" x14ac:dyDescent="0.2"/>
    <row r="2767" ht="26.25" customHeight="1" x14ac:dyDescent="0.2"/>
    <row r="2768" ht="26.25" customHeight="1" x14ac:dyDescent="0.2"/>
    <row r="2769" ht="26.25" customHeight="1" x14ac:dyDescent="0.2"/>
    <row r="2770" ht="26.25" customHeight="1" x14ac:dyDescent="0.2"/>
    <row r="2771" ht="26.25" customHeight="1" x14ac:dyDescent="0.2"/>
    <row r="2772" ht="26.25" customHeight="1" x14ac:dyDescent="0.2"/>
    <row r="2773" ht="26.25" customHeight="1" x14ac:dyDescent="0.2"/>
    <row r="2774" ht="26.25" customHeight="1" x14ac:dyDescent="0.2"/>
    <row r="2775" ht="26.25" customHeight="1" x14ac:dyDescent="0.2"/>
    <row r="2776" ht="26.25" customHeight="1" x14ac:dyDescent="0.2"/>
    <row r="2777" ht="26.25" customHeight="1" x14ac:dyDescent="0.2"/>
    <row r="2778" ht="26.25" customHeight="1" x14ac:dyDescent="0.2"/>
    <row r="2779" ht="26.25" customHeight="1" x14ac:dyDescent="0.2"/>
    <row r="2780" ht="26.25" customHeight="1" x14ac:dyDescent="0.2"/>
    <row r="2781" ht="26.25" customHeight="1" x14ac:dyDescent="0.2"/>
    <row r="2782" ht="26.25" customHeight="1" x14ac:dyDescent="0.2"/>
    <row r="2783" ht="26.25" customHeight="1" x14ac:dyDescent="0.2"/>
    <row r="2784" ht="26.25" customHeight="1" x14ac:dyDescent="0.2"/>
    <row r="2785" ht="26.25" customHeight="1" x14ac:dyDescent="0.2"/>
    <row r="2786" ht="26.25" customHeight="1" x14ac:dyDescent="0.2"/>
    <row r="2787" ht="26.25" customHeight="1" x14ac:dyDescent="0.2"/>
    <row r="2788" ht="26.25" customHeight="1" x14ac:dyDescent="0.2"/>
    <row r="2789" ht="26.25" customHeight="1" x14ac:dyDescent="0.2"/>
    <row r="2790" ht="26.25" customHeight="1" x14ac:dyDescent="0.2"/>
    <row r="2791" ht="26.25" customHeight="1" x14ac:dyDescent="0.2"/>
    <row r="2792" ht="26.25" customHeight="1" x14ac:dyDescent="0.2"/>
    <row r="2793" ht="26.25" customHeight="1" x14ac:dyDescent="0.2"/>
    <row r="2794" ht="26.25" customHeight="1" x14ac:dyDescent="0.2"/>
    <row r="2795" ht="26.25" customHeight="1" x14ac:dyDescent="0.2"/>
    <row r="2796" ht="26.25" customHeight="1" x14ac:dyDescent="0.2"/>
    <row r="2797" ht="26.25" customHeight="1" x14ac:dyDescent="0.2"/>
    <row r="2798" ht="26.25" customHeight="1" x14ac:dyDescent="0.2"/>
    <row r="2799" ht="26.25" customHeight="1" x14ac:dyDescent="0.2"/>
    <row r="2800" ht="26.25" customHeight="1" x14ac:dyDescent="0.2"/>
    <row r="2801" ht="26.25" customHeight="1" x14ac:dyDescent="0.2"/>
    <row r="2802" ht="26.25" customHeight="1" x14ac:dyDescent="0.2"/>
    <row r="2803" ht="26.25" customHeight="1" x14ac:dyDescent="0.2"/>
    <row r="2804" ht="26.25" customHeight="1" x14ac:dyDescent="0.2"/>
    <row r="2805" ht="26.25" customHeight="1" x14ac:dyDescent="0.2"/>
    <row r="2806" ht="26.25" customHeight="1" x14ac:dyDescent="0.2"/>
    <row r="2807" ht="26.25" customHeight="1" x14ac:dyDescent="0.2"/>
    <row r="2808" ht="26.25" customHeight="1" x14ac:dyDescent="0.2"/>
    <row r="2809" ht="26.25" customHeight="1" x14ac:dyDescent="0.2"/>
    <row r="2810" ht="26.25" customHeight="1" x14ac:dyDescent="0.2"/>
    <row r="2811" ht="26.25" customHeight="1" x14ac:dyDescent="0.2"/>
    <row r="2812" ht="26.25" customHeight="1" x14ac:dyDescent="0.2"/>
    <row r="2813" ht="26.25" customHeight="1" x14ac:dyDescent="0.2"/>
    <row r="2814" ht="26.25" customHeight="1" x14ac:dyDescent="0.2"/>
    <row r="2815" ht="26.25" customHeight="1" x14ac:dyDescent="0.2"/>
    <row r="2816" ht="26.25" customHeight="1" x14ac:dyDescent="0.2"/>
    <row r="2817" ht="26.25" customHeight="1" x14ac:dyDescent="0.2"/>
    <row r="2818" ht="26.25" customHeight="1" x14ac:dyDescent="0.2"/>
    <row r="2819" ht="26.25" customHeight="1" x14ac:dyDescent="0.2"/>
    <row r="2820" ht="26.25" customHeight="1" x14ac:dyDescent="0.2"/>
    <row r="2821" ht="26.25" customHeight="1" x14ac:dyDescent="0.2"/>
    <row r="2822" ht="26.25" customHeight="1" x14ac:dyDescent="0.2"/>
    <row r="2823" ht="26.25" customHeight="1" x14ac:dyDescent="0.2"/>
    <row r="2824" ht="26.25" customHeight="1" x14ac:dyDescent="0.2"/>
    <row r="2825" ht="26.25" customHeight="1" x14ac:dyDescent="0.2"/>
    <row r="2826" ht="26.25" customHeight="1" x14ac:dyDescent="0.2"/>
    <row r="2827" ht="26.25" customHeight="1" x14ac:dyDescent="0.2"/>
    <row r="2828" ht="26.25" customHeight="1" x14ac:dyDescent="0.2"/>
    <row r="2829" ht="26.25" customHeight="1" x14ac:dyDescent="0.2"/>
    <row r="2830" ht="26.25" customHeight="1" x14ac:dyDescent="0.2"/>
    <row r="2831" ht="26.25" customHeight="1" x14ac:dyDescent="0.2"/>
    <row r="2832" ht="26.25" customHeight="1" x14ac:dyDescent="0.2"/>
    <row r="2833" ht="26.25" customHeight="1" x14ac:dyDescent="0.2"/>
    <row r="2834" ht="26.25" customHeight="1" x14ac:dyDescent="0.2"/>
    <row r="2835" ht="26.25" customHeight="1" x14ac:dyDescent="0.2"/>
    <row r="2836" ht="26.25" customHeight="1" x14ac:dyDescent="0.2"/>
    <row r="2837" ht="26.25" customHeight="1" x14ac:dyDescent="0.2"/>
    <row r="2838" ht="26.25" customHeight="1" x14ac:dyDescent="0.2"/>
    <row r="2839" ht="26.25" customHeight="1" x14ac:dyDescent="0.2"/>
    <row r="2840" ht="26.25" customHeight="1" x14ac:dyDescent="0.2"/>
    <row r="2841" ht="26.25" customHeight="1" x14ac:dyDescent="0.2"/>
    <row r="2842" ht="26.25" customHeight="1" x14ac:dyDescent="0.2"/>
    <row r="2843" ht="26.25" customHeight="1" x14ac:dyDescent="0.2"/>
    <row r="2844" ht="26.25" customHeight="1" x14ac:dyDescent="0.2"/>
    <row r="2845" ht="26.25" customHeight="1" x14ac:dyDescent="0.2"/>
    <row r="2846" ht="26.25" customHeight="1" x14ac:dyDescent="0.2"/>
    <row r="2847" ht="26.25" customHeight="1" x14ac:dyDescent="0.2"/>
    <row r="2848" ht="26.25" customHeight="1" x14ac:dyDescent="0.2"/>
    <row r="2849" ht="26.25" customHeight="1" x14ac:dyDescent="0.2"/>
    <row r="2850" ht="26.25" customHeight="1" x14ac:dyDescent="0.2"/>
    <row r="2851" ht="26.25" customHeight="1" x14ac:dyDescent="0.2"/>
    <row r="2852" ht="26.25" customHeight="1" x14ac:dyDescent="0.2"/>
    <row r="2853" ht="26.25" customHeight="1" x14ac:dyDescent="0.2"/>
    <row r="2854" ht="26.25" customHeight="1" x14ac:dyDescent="0.2"/>
    <row r="2855" ht="26.25" customHeight="1" x14ac:dyDescent="0.2"/>
    <row r="2856" ht="26.25" customHeight="1" x14ac:dyDescent="0.2"/>
    <row r="2857" ht="26.25" customHeight="1" x14ac:dyDescent="0.2"/>
    <row r="2858" ht="26.25" customHeight="1" x14ac:dyDescent="0.2"/>
    <row r="2859" ht="26.25" customHeight="1" x14ac:dyDescent="0.2"/>
    <row r="2860" ht="26.25" customHeight="1" x14ac:dyDescent="0.2"/>
    <row r="2861" ht="26.25" customHeight="1" x14ac:dyDescent="0.2"/>
    <row r="2862" ht="26.25" customHeight="1" x14ac:dyDescent="0.2"/>
    <row r="2863" ht="26.25" customHeight="1" x14ac:dyDescent="0.2"/>
    <row r="2864" ht="26.25" customHeight="1" x14ac:dyDescent="0.2"/>
    <row r="2865" ht="26.25" customHeight="1" x14ac:dyDescent="0.2"/>
    <row r="2866" ht="26.25" customHeight="1" x14ac:dyDescent="0.2"/>
    <row r="2867" ht="26.25" customHeight="1" x14ac:dyDescent="0.2"/>
    <row r="2868" ht="26.25" customHeight="1" x14ac:dyDescent="0.2"/>
    <row r="2869" ht="26.25" customHeight="1" x14ac:dyDescent="0.2"/>
    <row r="2870" ht="26.25" customHeight="1" x14ac:dyDescent="0.2"/>
    <row r="2871" ht="26.25" customHeight="1" x14ac:dyDescent="0.2"/>
    <row r="2872" ht="26.25" customHeight="1" x14ac:dyDescent="0.2"/>
    <row r="2873" ht="26.25" customHeight="1" x14ac:dyDescent="0.2"/>
    <row r="2874" ht="26.25" customHeight="1" x14ac:dyDescent="0.2"/>
    <row r="2875" ht="26.25" customHeight="1" x14ac:dyDescent="0.2"/>
    <row r="2876" ht="26.25" customHeight="1" x14ac:dyDescent="0.2"/>
    <row r="2877" ht="26.25" customHeight="1" x14ac:dyDescent="0.2"/>
    <row r="2878" ht="26.25" customHeight="1" x14ac:dyDescent="0.2"/>
    <row r="2879" ht="26.25" customHeight="1" x14ac:dyDescent="0.2"/>
    <row r="2880" ht="26.25" customHeight="1" x14ac:dyDescent="0.2"/>
    <row r="2881" ht="26.25" customHeight="1" x14ac:dyDescent="0.2"/>
    <row r="2882" ht="26.25" customHeight="1" x14ac:dyDescent="0.2"/>
    <row r="2883" ht="26.25" customHeight="1" x14ac:dyDescent="0.2"/>
    <row r="2884" ht="26.25" customHeight="1" x14ac:dyDescent="0.2"/>
    <row r="2885" ht="26.25" customHeight="1" x14ac:dyDescent="0.2"/>
    <row r="2886" ht="26.25" customHeight="1" x14ac:dyDescent="0.2"/>
    <row r="2887" ht="26.25" customHeight="1" x14ac:dyDescent="0.2"/>
    <row r="2888" ht="26.25" customHeight="1" x14ac:dyDescent="0.2"/>
    <row r="2889" ht="26.25" customHeight="1" x14ac:dyDescent="0.2"/>
    <row r="2890" ht="26.25" customHeight="1" x14ac:dyDescent="0.2"/>
    <row r="2891" ht="26.25" customHeight="1" x14ac:dyDescent="0.2"/>
    <row r="2892" ht="26.25" customHeight="1" x14ac:dyDescent="0.2"/>
    <row r="2893" ht="26.25" customHeight="1" x14ac:dyDescent="0.2"/>
    <row r="2894" ht="26.25" customHeight="1" x14ac:dyDescent="0.2"/>
    <row r="2895" ht="26.25" customHeight="1" x14ac:dyDescent="0.2"/>
    <row r="2896" ht="26.25" customHeight="1" x14ac:dyDescent="0.2"/>
    <row r="2897" ht="26.25" customHeight="1" x14ac:dyDescent="0.2"/>
    <row r="2898" ht="26.25" customHeight="1" x14ac:dyDescent="0.2"/>
    <row r="2899" ht="26.25" customHeight="1" x14ac:dyDescent="0.2"/>
    <row r="2900" ht="26.25" customHeight="1" x14ac:dyDescent="0.2"/>
    <row r="2901" ht="26.25" customHeight="1" x14ac:dyDescent="0.2"/>
    <row r="2902" ht="26.25" customHeight="1" x14ac:dyDescent="0.2"/>
    <row r="2903" ht="26.25" customHeight="1" x14ac:dyDescent="0.2"/>
    <row r="2904" ht="26.25" customHeight="1" x14ac:dyDescent="0.2"/>
    <row r="2905" ht="26.25" customHeight="1" x14ac:dyDescent="0.2"/>
    <row r="2906" ht="26.25" customHeight="1" x14ac:dyDescent="0.2"/>
    <row r="2907" ht="26.25" customHeight="1" x14ac:dyDescent="0.2"/>
    <row r="2908" ht="26.25" customHeight="1" x14ac:dyDescent="0.2"/>
    <row r="2909" ht="26.25" customHeight="1" x14ac:dyDescent="0.2"/>
    <row r="2910" ht="26.25" customHeight="1" x14ac:dyDescent="0.2"/>
    <row r="2911" ht="26.25" customHeight="1" x14ac:dyDescent="0.2"/>
    <row r="2912" ht="26.25" customHeight="1" x14ac:dyDescent="0.2"/>
    <row r="2913" ht="26.25" customHeight="1" x14ac:dyDescent="0.2"/>
    <row r="2914" ht="26.25" customHeight="1" x14ac:dyDescent="0.2"/>
    <row r="2915" ht="26.25" customHeight="1" x14ac:dyDescent="0.2"/>
    <row r="2916" ht="26.25" customHeight="1" x14ac:dyDescent="0.2"/>
    <row r="2917" ht="26.25" customHeight="1" x14ac:dyDescent="0.2"/>
    <row r="2918" ht="26.25" customHeight="1" x14ac:dyDescent="0.2"/>
    <row r="2919" ht="26.25" customHeight="1" x14ac:dyDescent="0.2"/>
    <row r="2920" ht="26.25" customHeight="1" x14ac:dyDescent="0.2"/>
    <row r="2921" ht="26.25" customHeight="1" x14ac:dyDescent="0.2"/>
    <row r="2922" ht="26.25" customHeight="1" x14ac:dyDescent="0.2"/>
    <row r="2923" ht="26.25" customHeight="1" x14ac:dyDescent="0.2"/>
    <row r="2924" ht="26.25" customHeight="1" x14ac:dyDescent="0.2"/>
    <row r="2925" ht="26.25" customHeight="1" x14ac:dyDescent="0.2"/>
    <row r="2926" ht="26.25" customHeight="1" x14ac:dyDescent="0.2"/>
    <row r="2927" ht="26.25" customHeight="1" x14ac:dyDescent="0.2"/>
    <row r="2928" ht="26.25" customHeight="1" x14ac:dyDescent="0.2"/>
    <row r="2929" ht="26.25" customHeight="1" x14ac:dyDescent="0.2"/>
    <row r="2930" ht="26.25" customHeight="1" x14ac:dyDescent="0.2"/>
    <row r="2931" ht="26.25" customHeight="1" x14ac:dyDescent="0.2"/>
    <row r="2932" ht="26.25" customHeight="1" x14ac:dyDescent="0.2"/>
    <row r="2933" ht="26.25" customHeight="1" x14ac:dyDescent="0.2"/>
    <row r="2934" ht="26.25" customHeight="1" x14ac:dyDescent="0.2"/>
    <row r="2935" ht="26.25" customHeight="1" x14ac:dyDescent="0.2"/>
    <row r="2936" ht="26.25" customHeight="1" x14ac:dyDescent="0.2"/>
    <row r="2937" ht="26.25" customHeight="1" x14ac:dyDescent="0.2"/>
    <row r="2938" ht="26.25" customHeight="1" x14ac:dyDescent="0.2"/>
    <row r="2939" ht="26.25" customHeight="1" x14ac:dyDescent="0.2"/>
    <row r="2940" ht="26.25" customHeight="1" x14ac:dyDescent="0.2"/>
    <row r="2941" ht="26.25" customHeight="1" x14ac:dyDescent="0.2"/>
    <row r="2942" ht="26.25" customHeight="1" x14ac:dyDescent="0.2"/>
    <row r="2943" ht="26.25" customHeight="1" x14ac:dyDescent="0.2"/>
    <row r="2944" ht="26.25" customHeight="1" x14ac:dyDescent="0.2"/>
    <row r="2945" ht="26.25" customHeight="1" x14ac:dyDescent="0.2"/>
    <row r="2946" ht="26.25" customHeight="1" x14ac:dyDescent="0.2"/>
    <row r="2947" ht="26.25" customHeight="1" x14ac:dyDescent="0.2"/>
    <row r="2948" ht="26.25" customHeight="1" x14ac:dyDescent="0.2"/>
    <row r="2949" ht="26.25" customHeight="1" x14ac:dyDescent="0.2"/>
    <row r="2950" ht="26.25" customHeight="1" x14ac:dyDescent="0.2"/>
    <row r="2951" ht="26.25" customHeight="1" x14ac:dyDescent="0.2"/>
    <row r="2952" ht="26.25" customHeight="1" x14ac:dyDescent="0.2"/>
    <row r="2953" ht="26.25" customHeight="1" x14ac:dyDescent="0.2"/>
    <row r="2954" ht="26.25" customHeight="1" x14ac:dyDescent="0.2"/>
    <row r="2955" ht="26.25" customHeight="1" x14ac:dyDescent="0.2"/>
    <row r="2956" ht="26.25" customHeight="1" x14ac:dyDescent="0.2"/>
    <row r="2957" ht="26.25" customHeight="1" x14ac:dyDescent="0.2"/>
    <row r="2958" ht="26.25" customHeight="1" x14ac:dyDescent="0.2"/>
    <row r="2959" ht="26.25" customHeight="1" x14ac:dyDescent="0.2"/>
    <row r="2960" ht="26.25" customHeight="1" x14ac:dyDescent="0.2"/>
    <row r="2961" ht="26.25" customHeight="1" x14ac:dyDescent="0.2"/>
    <row r="2962" ht="26.25" customHeight="1" x14ac:dyDescent="0.2"/>
    <row r="2963" ht="26.25" customHeight="1" x14ac:dyDescent="0.2"/>
    <row r="2964" ht="26.25" customHeight="1" x14ac:dyDescent="0.2"/>
    <row r="2965" ht="26.25" customHeight="1" x14ac:dyDescent="0.2"/>
    <row r="2966" ht="26.25" customHeight="1" x14ac:dyDescent="0.2"/>
    <row r="2967" ht="26.25" customHeight="1" x14ac:dyDescent="0.2"/>
    <row r="2968" ht="26.25" customHeight="1" x14ac:dyDescent="0.2"/>
    <row r="2969" ht="26.25" customHeight="1" x14ac:dyDescent="0.2"/>
    <row r="2970" ht="26.25" customHeight="1" x14ac:dyDescent="0.2"/>
    <row r="2971" ht="26.25" customHeight="1" x14ac:dyDescent="0.2"/>
    <row r="2972" ht="26.25" customHeight="1" x14ac:dyDescent="0.2"/>
    <row r="2973" ht="26.25" customHeight="1" x14ac:dyDescent="0.2"/>
    <row r="2974" ht="26.25" customHeight="1" x14ac:dyDescent="0.2"/>
    <row r="2975" ht="26.25" customHeight="1" x14ac:dyDescent="0.2"/>
    <row r="2976" ht="26.25" customHeight="1" x14ac:dyDescent="0.2"/>
    <row r="2977" ht="26.25" customHeight="1" x14ac:dyDescent="0.2"/>
    <row r="2978" ht="26.25" customHeight="1" x14ac:dyDescent="0.2"/>
    <row r="2979" ht="26.25" customHeight="1" x14ac:dyDescent="0.2"/>
    <row r="2980" ht="26.25" customHeight="1" x14ac:dyDescent="0.2"/>
    <row r="2981" ht="26.25" customHeight="1" x14ac:dyDescent="0.2"/>
    <row r="2982" ht="26.25" customHeight="1" x14ac:dyDescent="0.2"/>
    <row r="2983" ht="26.25" customHeight="1" x14ac:dyDescent="0.2"/>
    <row r="2984" ht="26.25" customHeight="1" x14ac:dyDescent="0.2"/>
    <row r="2985" ht="26.25" customHeight="1" x14ac:dyDescent="0.2"/>
    <row r="2986" ht="26.25" customHeight="1" x14ac:dyDescent="0.2"/>
    <row r="2987" ht="26.25" customHeight="1" x14ac:dyDescent="0.2"/>
    <row r="2988" ht="26.25" customHeight="1" x14ac:dyDescent="0.2"/>
    <row r="2989" ht="26.25" customHeight="1" x14ac:dyDescent="0.2"/>
    <row r="2990" ht="26.25" customHeight="1" x14ac:dyDescent="0.2"/>
    <row r="2991" ht="26.25" customHeight="1" x14ac:dyDescent="0.2"/>
    <row r="2992" ht="26.25" customHeight="1" x14ac:dyDescent="0.2"/>
    <row r="2993" ht="26.25" customHeight="1" x14ac:dyDescent="0.2"/>
    <row r="2994" ht="26.25" customHeight="1" x14ac:dyDescent="0.2"/>
    <row r="2995" ht="26.25" customHeight="1" x14ac:dyDescent="0.2"/>
    <row r="2996" ht="26.25" customHeight="1" x14ac:dyDescent="0.2"/>
    <row r="2997" ht="26.25" customHeight="1" x14ac:dyDescent="0.2"/>
    <row r="2998" ht="26.25" customHeight="1" x14ac:dyDescent="0.2"/>
    <row r="2999" ht="26.25" customHeight="1" x14ac:dyDescent="0.2"/>
    <row r="3000" ht="26.25" customHeight="1" x14ac:dyDescent="0.2"/>
    <row r="3001" ht="26.25" customHeight="1" x14ac:dyDescent="0.2"/>
    <row r="3002" ht="26.25" customHeight="1" x14ac:dyDescent="0.2"/>
    <row r="3003" ht="26.25" customHeight="1" x14ac:dyDescent="0.2"/>
    <row r="3004" ht="26.25" customHeight="1" x14ac:dyDescent="0.2"/>
    <row r="3005" ht="26.25" customHeight="1" x14ac:dyDescent="0.2"/>
    <row r="3006" ht="26.25" customHeight="1" x14ac:dyDescent="0.2"/>
    <row r="3007" ht="26.25" customHeight="1" x14ac:dyDescent="0.2"/>
    <row r="3008" ht="26.25" customHeight="1" x14ac:dyDescent="0.2"/>
    <row r="3009" ht="26.25" customHeight="1" x14ac:dyDescent="0.2"/>
    <row r="3010" ht="26.25" customHeight="1" x14ac:dyDescent="0.2"/>
    <row r="3011" ht="26.25" customHeight="1" x14ac:dyDescent="0.2"/>
    <row r="3012" ht="26.25" customHeight="1" x14ac:dyDescent="0.2"/>
    <row r="3013" ht="26.25" customHeight="1" x14ac:dyDescent="0.2"/>
    <row r="3014" ht="26.25" customHeight="1" x14ac:dyDescent="0.2"/>
    <row r="3015" ht="26.25" customHeight="1" x14ac:dyDescent="0.2"/>
    <row r="3016" ht="26.25" customHeight="1" x14ac:dyDescent="0.2"/>
    <row r="3017" ht="26.25" customHeight="1" x14ac:dyDescent="0.2"/>
    <row r="3018" ht="26.25" customHeight="1" x14ac:dyDescent="0.2"/>
    <row r="3019" ht="26.25" customHeight="1" x14ac:dyDescent="0.2"/>
    <row r="3020" ht="26.25" customHeight="1" x14ac:dyDescent="0.2"/>
    <row r="3021" ht="26.25" customHeight="1" x14ac:dyDescent="0.2"/>
    <row r="3022" ht="26.25" customHeight="1" x14ac:dyDescent="0.2"/>
    <row r="3023" ht="26.25" customHeight="1" x14ac:dyDescent="0.2"/>
    <row r="3024" ht="26.25" customHeight="1" x14ac:dyDescent="0.2"/>
    <row r="3025" ht="26.25" customHeight="1" x14ac:dyDescent="0.2"/>
    <row r="3026" ht="26.25" customHeight="1" x14ac:dyDescent="0.2"/>
    <row r="3027" ht="26.25" customHeight="1" x14ac:dyDescent="0.2"/>
    <row r="3028" ht="26.25" customHeight="1" x14ac:dyDescent="0.2"/>
    <row r="3029" ht="26.25" customHeight="1" x14ac:dyDescent="0.2"/>
    <row r="3030" ht="26.25" customHeight="1" x14ac:dyDescent="0.2"/>
    <row r="3031" ht="26.25" customHeight="1" x14ac:dyDescent="0.2"/>
    <row r="3032" ht="26.25" customHeight="1" x14ac:dyDescent="0.2"/>
    <row r="3033" ht="26.25" customHeight="1" x14ac:dyDescent="0.2"/>
    <row r="3034" ht="26.25" customHeight="1" x14ac:dyDescent="0.2"/>
    <row r="3035" ht="26.25" customHeight="1" x14ac:dyDescent="0.2"/>
    <row r="3036" ht="26.25" customHeight="1" x14ac:dyDescent="0.2"/>
    <row r="3037" ht="26.25" customHeight="1" x14ac:dyDescent="0.2"/>
    <row r="3038" ht="26.25" customHeight="1" x14ac:dyDescent="0.2"/>
    <row r="3039" ht="26.25" customHeight="1" x14ac:dyDescent="0.2"/>
    <row r="3040" ht="26.25" customHeight="1" x14ac:dyDescent="0.2"/>
    <row r="3041" ht="26.25" customHeight="1" x14ac:dyDescent="0.2"/>
    <row r="3042" ht="26.25" customHeight="1" x14ac:dyDescent="0.2"/>
    <row r="3043" ht="26.25" customHeight="1" x14ac:dyDescent="0.2"/>
    <row r="3044" ht="26.25" customHeight="1" x14ac:dyDescent="0.2"/>
    <row r="3045" ht="26.25" customHeight="1" x14ac:dyDescent="0.2"/>
    <row r="3046" ht="26.25" customHeight="1" x14ac:dyDescent="0.2"/>
    <row r="3047" ht="26.25" customHeight="1" x14ac:dyDescent="0.2"/>
    <row r="3048" ht="26.25" customHeight="1" x14ac:dyDescent="0.2"/>
    <row r="3049" ht="26.25" customHeight="1" x14ac:dyDescent="0.2"/>
    <row r="3050" ht="26.25" customHeight="1" x14ac:dyDescent="0.2"/>
    <row r="3051" ht="26.25" customHeight="1" x14ac:dyDescent="0.2"/>
    <row r="3052" ht="26.25" customHeight="1" x14ac:dyDescent="0.2"/>
    <row r="3053" ht="26.25" customHeight="1" x14ac:dyDescent="0.2"/>
    <row r="3054" ht="26.25" customHeight="1" x14ac:dyDescent="0.2"/>
    <row r="3055" ht="26.25" customHeight="1" x14ac:dyDescent="0.2"/>
    <row r="3056" ht="26.25" customHeight="1" x14ac:dyDescent="0.2"/>
    <row r="3057" ht="26.25" customHeight="1" x14ac:dyDescent="0.2"/>
    <row r="3058" ht="26.25" customHeight="1" x14ac:dyDescent="0.2"/>
    <row r="3059" ht="26.25" customHeight="1" x14ac:dyDescent="0.2"/>
    <row r="3060" ht="26.25" customHeight="1" x14ac:dyDescent="0.2"/>
    <row r="3061" ht="26.25" customHeight="1" x14ac:dyDescent="0.2"/>
    <row r="3062" ht="26.25" customHeight="1" x14ac:dyDescent="0.2"/>
    <row r="3063" ht="26.25" customHeight="1" x14ac:dyDescent="0.2"/>
    <row r="3064" ht="26.25" customHeight="1" x14ac:dyDescent="0.2"/>
    <row r="3065" ht="26.25" customHeight="1" x14ac:dyDescent="0.2"/>
    <row r="3066" ht="26.25" customHeight="1" x14ac:dyDescent="0.2"/>
    <row r="3067" ht="26.25" customHeight="1" x14ac:dyDescent="0.2"/>
    <row r="3068" ht="26.25" customHeight="1" x14ac:dyDescent="0.2"/>
    <row r="3069" ht="26.25" customHeight="1" x14ac:dyDescent="0.2"/>
    <row r="3070" ht="26.25" customHeight="1" x14ac:dyDescent="0.2"/>
    <row r="3071" ht="26.25" customHeight="1" x14ac:dyDescent="0.2"/>
    <row r="3072" ht="26.25" customHeight="1" x14ac:dyDescent="0.2"/>
    <row r="3073" ht="26.25" customHeight="1" x14ac:dyDescent="0.2"/>
    <row r="3074" ht="26.25" customHeight="1" x14ac:dyDescent="0.2"/>
    <row r="3075" ht="26.25" customHeight="1" x14ac:dyDescent="0.2"/>
    <row r="3076" ht="26.25" customHeight="1" x14ac:dyDescent="0.2"/>
    <row r="3077" ht="26.25" customHeight="1" x14ac:dyDescent="0.2"/>
    <row r="3078" ht="26.25" customHeight="1" x14ac:dyDescent="0.2"/>
    <row r="3079" ht="26.25" customHeight="1" x14ac:dyDescent="0.2"/>
    <row r="3080" ht="26.25" customHeight="1" x14ac:dyDescent="0.2"/>
    <row r="3081" ht="26.25" customHeight="1" x14ac:dyDescent="0.2"/>
    <row r="3082" ht="26.25" customHeight="1" x14ac:dyDescent="0.2"/>
    <row r="3083" ht="26.25" customHeight="1" x14ac:dyDescent="0.2"/>
    <row r="3084" ht="26.25" customHeight="1" x14ac:dyDescent="0.2"/>
    <row r="3085" ht="26.25" customHeight="1" x14ac:dyDescent="0.2"/>
    <row r="3086" ht="26.25" customHeight="1" x14ac:dyDescent="0.2"/>
    <row r="3087" ht="26.25" customHeight="1" x14ac:dyDescent="0.2"/>
    <row r="3088" ht="26.25" customHeight="1" x14ac:dyDescent="0.2"/>
    <row r="3089" ht="26.25" customHeight="1" x14ac:dyDescent="0.2"/>
    <row r="3090" ht="26.25" customHeight="1" x14ac:dyDescent="0.2"/>
    <row r="3091" ht="26.25" customHeight="1" x14ac:dyDescent="0.2"/>
    <row r="3092" ht="26.25" customHeight="1" x14ac:dyDescent="0.2"/>
    <row r="3093" ht="26.25" customHeight="1" x14ac:dyDescent="0.2"/>
    <row r="3094" ht="26.25" customHeight="1" x14ac:dyDescent="0.2"/>
    <row r="3095" ht="26.25" customHeight="1" x14ac:dyDescent="0.2"/>
    <row r="3096" ht="26.25" customHeight="1" x14ac:dyDescent="0.2"/>
    <row r="3097" ht="26.25" customHeight="1" x14ac:dyDescent="0.2"/>
    <row r="3098" ht="26.25" customHeight="1" x14ac:dyDescent="0.2"/>
    <row r="3099" ht="26.25" customHeight="1" x14ac:dyDescent="0.2"/>
    <row r="3100" ht="26.25" customHeight="1" x14ac:dyDescent="0.2"/>
    <row r="3101" ht="26.25" customHeight="1" x14ac:dyDescent="0.2"/>
    <row r="3102" ht="26.25" customHeight="1" x14ac:dyDescent="0.2"/>
    <row r="3103" ht="26.25" customHeight="1" x14ac:dyDescent="0.2"/>
    <row r="3104" ht="26.25" customHeight="1" x14ac:dyDescent="0.2"/>
    <row r="3105" ht="26.25" customHeight="1" x14ac:dyDescent="0.2"/>
    <row r="3106" ht="26.25" customHeight="1" x14ac:dyDescent="0.2"/>
    <row r="3107" ht="26.25" customHeight="1" x14ac:dyDescent="0.2"/>
    <row r="3108" ht="26.25" customHeight="1" x14ac:dyDescent="0.2"/>
    <row r="3109" ht="26.25" customHeight="1" x14ac:dyDescent="0.2"/>
    <row r="3110" ht="26.25" customHeight="1" x14ac:dyDescent="0.2"/>
    <row r="3111" ht="26.25" customHeight="1" x14ac:dyDescent="0.2"/>
    <row r="3112" ht="26.25" customHeight="1" x14ac:dyDescent="0.2"/>
    <row r="3113" ht="26.25" customHeight="1" x14ac:dyDescent="0.2"/>
    <row r="3114" ht="26.25" customHeight="1" x14ac:dyDescent="0.2"/>
    <row r="3115" ht="26.25" customHeight="1" x14ac:dyDescent="0.2"/>
    <row r="3116" ht="26.25" customHeight="1" x14ac:dyDescent="0.2"/>
    <row r="3117" ht="26.25" customHeight="1" x14ac:dyDescent="0.2"/>
    <row r="3118" ht="26.25" customHeight="1" x14ac:dyDescent="0.2"/>
    <row r="3119" ht="26.25" customHeight="1" x14ac:dyDescent="0.2"/>
    <row r="3120" ht="26.25" customHeight="1" x14ac:dyDescent="0.2"/>
    <row r="3121" ht="26.25" customHeight="1" x14ac:dyDescent="0.2"/>
    <row r="3122" ht="26.25" customHeight="1" x14ac:dyDescent="0.2"/>
    <row r="3123" ht="26.25" customHeight="1" x14ac:dyDescent="0.2"/>
    <row r="3124" ht="26.25" customHeight="1" x14ac:dyDescent="0.2"/>
    <row r="3125" ht="26.25" customHeight="1" x14ac:dyDescent="0.2"/>
    <row r="3126" ht="26.25" customHeight="1" x14ac:dyDescent="0.2"/>
    <row r="3127" ht="26.25" customHeight="1" x14ac:dyDescent="0.2"/>
    <row r="3128" ht="26.25" customHeight="1" x14ac:dyDescent="0.2"/>
    <row r="3129" ht="26.25" customHeight="1" x14ac:dyDescent="0.2"/>
    <row r="3130" ht="26.25" customHeight="1" x14ac:dyDescent="0.2"/>
    <row r="3131" ht="26.25" customHeight="1" x14ac:dyDescent="0.2"/>
    <row r="3132" ht="26.25" customHeight="1" x14ac:dyDescent="0.2"/>
    <row r="3133" ht="26.25" customHeight="1" x14ac:dyDescent="0.2"/>
    <row r="3134" ht="26.25" customHeight="1" x14ac:dyDescent="0.2"/>
    <row r="3135" ht="26.25" customHeight="1" x14ac:dyDescent="0.2"/>
    <row r="3136" ht="26.25" customHeight="1" x14ac:dyDescent="0.2"/>
    <row r="3137" ht="26.25" customHeight="1" x14ac:dyDescent="0.2"/>
    <row r="3138" ht="26.25" customHeight="1" x14ac:dyDescent="0.2"/>
    <row r="3139" ht="26.25" customHeight="1" x14ac:dyDescent="0.2"/>
    <row r="3140" ht="26.25" customHeight="1" x14ac:dyDescent="0.2"/>
    <row r="3141" ht="26.25" customHeight="1" x14ac:dyDescent="0.2"/>
    <row r="3142" ht="26.25" customHeight="1" x14ac:dyDescent="0.2"/>
    <row r="3143" ht="26.25" customHeight="1" x14ac:dyDescent="0.2"/>
    <row r="3144" ht="26.25" customHeight="1" x14ac:dyDescent="0.2"/>
    <row r="3145" ht="26.25" customHeight="1" x14ac:dyDescent="0.2"/>
    <row r="3146" ht="26.25" customHeight="1" x14ac:dyDescent="0.2"/>
    <row r="3147" ht="26.25" customHeight="1" x14ac:dyDescent="0.2"/>
    <row r="3148" ht="26.25" customHeight="1" x14ac:dyDescent="0.2"/>
    <row r="3149" ht="26.25" customHeight="1" x14ac:dyDescent="0.2"/>
    <row r="3150" ht="26.25" customHeight="1" x14ac:dyDescent="0.2"/>
    <row r="3151" ht="26.25" customHeight="1" x14ac:dyDescent="0.2"/>
    <row r="3152" ht="26.25" customHeight="1" x14ac:dyDescent="0.2"/>
    <row r="3153" ht="26.25" customHeight="1" x14ac:dyDescent="0.2"/>
    <row r="3154" ht="26.25" customHeight="1" x14ac:dyDescent="0.2"/>
    <row r="3155" ht="26.25" customHeight="1" x14ac:dyDescent="0.2"/>
    <row r="3156" ht="26.25" customHeight="1" x14ac:dyDescent="0.2"/>
    <row r="3157" ht="26.25" customHeight="1" x14ac:dyDescent="0.2"/>
    <row r="3158" ht="26.25" customHeight="1" x14ac:dyDescent="0.2"/>
    <row r="3159" ht="26.25" customHeight="1" x14ac:dyDescent="0.2"/>
    <row r="3160" ht="26.25" customHeight="1" x14ac:dyDescent="0.2"/>
    <row r="3161" ht="26.25" customHeight="1" x14ac:dyDescent="0.2"/>
    <row r="3162" ht="26.25" customHeight="1" x14ac:dyDescent="0.2"/>
    <row r="3163" ht="26.25" customHeight="1" x14ac:dyDescent="0.2"/>
    <row r="3164" ht="26.25" customHeight="1" x14ac:dyDescent="0.2"/>
    <row r="3165" ht="26.25" customHeight="1" x14ac:dyDescent="0.2"/>
    <row r="3166" ht="26.25" customHeight="1" x14ac:dyDescent="0.2"/>
    <row r="3167" ht="26.25" customHeight="1" x14ac:dyDescent="0.2"/>
    <row r="3168" ht="26.25" customHeight="1" x14ac:dyDescent="0.2"/>
    <row r="3169" ht="26.25" customHeight="1" x14ac:dyDescent="0.2"/>
    <row r="3170" ht="26.25" customHeight="1" x14ac:dyDescent="0.2"/>
    <row r="3171" ht="26.25" customHeight="1" x14ac:dyDescent="0.2"/>
    <row r="3172" ht="26.25" customHeight="1" x14ac:dyDescent="0.2"/>
    <row r="3173" ht="26.25" customHeight="1" x14ac:dyDescent="0.2"/>
    <row r="3174" ht="26.25" customHeight="1" x14ac:dyDescent="0.2"/>
    <row r="3175" ht="26.25" customHeight="1" x14ac:dyDescent="0.2"/>
    <row r="3176" ht="26.25" customHeight="1" x14ac:dyDescent="0.2"/>
    <row r="3177" ht="26.25" customHeight="1" x14ac:dyDescent="0.2"/>
    <row r="3178" ht="26.25" customHeight="1" x14ac:dyDescent="0.2"/>
    <row r="3179" ht="26.25" customHeight="1" x14ac:dyDescent="0.2"/>
    <row r="3180" ht="26.25" customHeight="1" x14ac:dyDescent="0.2"/>
    <row r="3181" ht="26.25" customHeight="1" x14ac:dyDescent="0.2"/>
    <row r="3182" ht="26.25" customHeight="1" x14ac:dyDescent="0.2"/>
    <row r="3183" ht="26.25" customHeight="1" x14ac:dyDescent="0.2"/>
    <row r="3184" ht="26.25" customHeight="1" x14ac:dyDescent="0.2"/>
    <row r="3185" ht="26.25" customHeight="1" x14ac:dyDescent="0.2"/>
    <row r="3186" ht="26.25" customHeight="1" x14ac:dyDescent="0.2"/>
    <row r="3187" ht="26.25" customHeight="1" x14ac:dyDescent="0.2"/>
    <row r="3188" ht="26.25" customHeight="1" x14ac:dyDescent="0.2"/>
    <row r="3189" ht="26.25" customHeight="1" x14ac:dyDescent="0.2"/>
    <row r="3190" ht="26.25" customHeight="1" x14ac:dyDescent="0.2"/>
    <row r="3191" ht="26.25" customHeight="1" x14ac:dyDescent="0.2"/>
    <row r="3192" ht="26.25" customHeight="1" x14ac:dyDescent="0.2"/>
    <row r="3193" ht="26.25" customHeight="1" x14ac:dyDescent="0.2"/>
    <row r="3194" ht="26.25" customHeight="1" x14ac:dyDescent="0.2"/>
    <row r="3195" ht="26.25" customHeight="1" x14ac:dyDescent="0.2"/>
    <row r="3196" ht="26.25" customHeight="1" x14ac:dyDescent="0.2"/>
    <row r="3197" ht="26.25" customHeight="1" x14ac:dyDescent="0.2"/>
    <row r="3198" ht="26.25" customHeight="1" x14ac:dyDescent="0.2"/>
    <row r="3199" ht="26.25" customHeight="1" x14ac:dyDescent="0.2"/>
    <row r="3200" ht="26.25" customHeight="1" x14ac:dyDescent="0.2"/>
    <row r="3201" ht="26.25" customHeight="1" x14ac:dyDescent="0.2"/>
    <row r="3202" ht="26.25" customHeight="1" x14ac:dyDescent="0.2"/>
    <row r="3203" ht="26.25" customHeight="1" x14ac:dyDescent="0.2"/>
    <row r="3204" ht="26.25" customHeight="1" x14ac:dyDescent="0.2"/>
    <row r="3205" ht="26.25" customHeight="1" x14ac:dyDescent="0.2"/>
    <row r="3206" ht="26.25" customHeight="1" x14ac:dyDescent="0.2"/>
    <row r="3207" ht="26.25" customHeight="1" x14ac:dyDescent="0.2"/>
    <row r="3208" ht="26.25" customHeight="1" x14ac:dyDescent="0.2"/>
    <row r="3209" ht="26.25" customHeight="1" x14ac:dyDescent="0.2"/>
    <row r="3210" ht="26.25" customHeight="1" x14ac:dyDescent="0.2"/>
    <row r="3211" ht="26.25" customHeight="1" x14ac:dyDescent="0.2"/>
    <row r="3212" ht="26.25" customHeight="1" x14ac:dyDescent="0.2"/>
    <row r="3213" ht="26.25" customHeight="1" x14ac:dyDescent="0.2"/>
    <row r="3214" ht="26.25" customHeight="1" x14ac:dyDescent="0.2"/>
    <row r="3215" ht="26.25" customHeight="1" x14ac:dyDescent="0.2"/>
    <row r="3216" ht="26.25" customHeight="1" x14ac:dyDescent="0.2"/>
    <row r="3217" ht="26.25" customHeight="1" x14ac:dyDescent="0.2"/>
    <row r="3218" ht="26.25" customHeight="1" x14ac:dyDescent="0.2"/>
    <row r="3219" ht="26.25" customHeight="1" x14ac:dyDescent="0.2"/>
    <row r="3220" ht="26.25" customHeight="1" x14ac:dyDescent="0.2"/>
    <row r="3221" ht="26.25" customHeight="1" x14ac:dyDescent="0.2"/>
    <row r="3222" ht="26.25" customHeight="1" x14ac:dyDescent="0.2"/>
    <row r="3223" ht="26.25" customHeight="1" x14ac:dyDescent="0.2"/>
    <row r="3224" ht="26.25" customHeight="1" x14ac:dyDescent="0.2"/>
    <row r="3225" ht="26.25" customHeight="1" x14ac:dyDescent="0.2"/>
    <row r="3226" ht="26.25" customHeight="1" x14ac:dyDescent="0.2"/>
    <row r="3227" ht="26.25" customHeight="1" x14ac:dyDescent="0.2"/>
    <row r="3228" ht="26.25" customHeight="1" x14ac:dyDescent="0.2"/>
    <row r="3229" ht="26.25" customHeight="1" x14ac:dyDescent="0.2"/>
    <row r="3230" ht="26.25" customHeight="1" x14ac:dyDescent="0.2"/>
    <row r="3231" ht="26.25" customHeight="1" x14ac:dyDescent="0.2"/>
    <row r="3232" ht="26.25" customHeight="1" x14ac:dyDescent="0.2"/>
    <row r="3233" ht="26.25" customHeight="1" x14ac:dyDescent="0.2"/>
    <row r="3234" ht="26.25" customHeight="1" x14ac:dyDescent="0.2"/>
    <row r="3235" ht="26.25" customHeight="1" x14ac:dyDescent="0.2"/>
    <row r="3236" ht="26.25" customHeight="1" x14ac:dyDescent="0.2"/>
    <row r="3237" ht="26.25" customHeight="1" x14ac:dyDescent="0.2"/>
    <row r="3238" ht="26.25" customHeight="1" x14ac:dyDescent="0.2"/>
    <row r="3239" ht="26.25" customHeight="1" x14ac:dyDescent="0.2"/>
    <row r="3240" ht="26.25" customHeight="1" x14ac:dyDescent="0.2"/>
    <row r="3241" ht="26.25" customHeight="1" x14ac:dyDescent="0.2"/>
    <row r="3242" ht="26.25" customHeight="1" x14ac:dyDescent="0.2"/>
    <row r="3243" ht="26.25" customHeight="1" x14ac:dyDescent="0.2"/>
    <row r="3244" ht="26.25" customHeight="1" x14ac:dyDescent="0.2"/>
    <row r="3245" ht="26.25" customHeight="1" x14ac:dyDescent="0.2"/>
    <row r="3246" ht="26.25" customHeight="1" x14ac:dyDescent="0.2"/>
    <row r="3247" ht="26.25" customHeight="1" x14ac:dyDescent="0.2"/>
    <row r="3248" ht="26.25" customHeight="1" x14ac:dyDescent="0.2"/>
    <row r="3249" ht="26.25" customHeight="1" x14ac:dyDescent="0.2"/>
    <row r="3250" ht="26.25" customHeight="1" x14ac:dyDescent="0.2"/>
    <row r="3251" ht="26.25" customHeight="1" x14ac:dyDescent="0.2"/>
    <row r="3252" ht="26.25" customHeight="1" x14ac:dyDescent="0.2"/>
    <row r="3253" ht="26.25" customHeight="1" x14ac:dyDescent="0.2"/>
    <row r="3254" ht="26.25" customHeight="1" x14ac:dyDescent="0.2"/>
    <row r="3255" ht="26.25" customHeight="1" x14ac:dyDescent="0.2"/>
    <row r="3256" ht="26.25" customHeight="1" x14ac:dyDescent="0.2"/>
    <row r="3257" ht="26.25" customHeight="1" x14ac:dyDescent="0.2"/>
    <row r="3258" ht="26.25" customHeight="1" x14ac:dyDescent="0.2"/>
    <row r="3259" ht="26.25" customHeight="1" x14ac:dyDescent="0.2"/>
    <row r="3260" ht="26.25" customHeight="1" x14ac:dyDescent="0.2"/>
    <row r="3261" ht="26.25" customHeight="1" x14ac:dyDescent="0.2"/>
    <row r="3262" ht="26.25" customHeight="1" x14ac:dyDescent="0.2"/>
    <row r="3263" ht="26.25" customHeight="1" x14ac:dyDescent="0.2"/>
    <row r="3264" ht="26.25" customHeight="1" x14ac:dyDescent="0.2"/>
    <row r="3265" ht="26.25" customHeight="1" x14ac:dyDescent="0.2"/>
    <row r="3266" ht="26.25" customHeight="1" x14ac:dyDescent="0.2"/>
    <row r="3267" ht="26.25" customHeight="1" x14ac:dyDescent="0.2"/>
    <row r="3268" ht="26.25" customHeight="1" x14ac:dyDescent="0.2"/>
    <row r="3269" ht="26.25" customHeight="1" x14ac:dyDescent="0.2"/>
    <row r="3270" ht="26.25" customHeight="1" x14ac:dyDescent="0.2"/>
    <row r="3271" ht="26.25" customHeight="1" x14ac:dyDescent="0.2"/>
    <row r="3272" ht="26.25" customHeight="1" x14ac:dyDescent="0.2"/>
    <row r="3273" ht="26.25" customHeight="1" x14ac:dyDescent="0.2"/>
    <row r="3274" ht="26.25" customHeight="1" x14ac:dyDescent="0.2"/>
    <row r="3275" ht="26.25" customHeight="1" x14ac:dyDescent="0.2"/>
    <row r="3276" ht="26.25" customHeight="1" x14ac:dyDescent="0.2"/>
    <row r="3277" ht="26.25" customHeight="1" x14ac:dyDescent="0.2"/>
    <row r="3278" ht="26.25" customHeight="1" x14ac:dyDescent="0.2"/>
    <row r="3279" ht="26.25" customHeight="1" x14ac:dyDescent="0.2"/>
    <row r="3280" ht="26.25" customHeight="1" x14ac:dyDescent="0.2"/>
    <row r="3281" ht="26.25" customHeight="1" x14ac:dyDescent="0.2"/>
    <row r="3282" ht="26.25" customHeight="1" x14ac:dyDescent="0.2"/>
    <row r="3283" ht="26.25" customHeight="1" x14ac:dyDescent="0.2"/>
    <row r="3284" ht="26.25" customHeight="1" x14ac:dyDescent="0.2"/>
    <row r="3285" ht="26.25" customHeight="1" x14ac:dyDescent="0.2"/>
    <row r="3286" ht="26.25" customHeight="1" x14ac:dyDescent="0.2"/>
    <row r="3287" ht="26.25" customHeight="1" x14ac:dyDescent="0.2"/>
    <row r="3288" ht="26.25" customHeight="1" x14ac:dyDescent="0.2"/>
    <row r="3289" ht="26.25" customHeight="1" x14ac:dyDescent="0.2"/>
    <row r="3290" ht="26.25" customHeight="1" x14ac:dyDescent="0.2"/>
    <row r="3291" ht="26.25" customHeight="1" x14ac:dyDescent="0.2"/>
    <row r="3292" ht="26.25" customHeight="1" x14ac:dyDescent="0.2"/>
    <row r="3293" ht="26.25" customHeight="1" x14ac:dyDescent="0.2"/>
    <row r="3294" ht="26.25" customHeight="1" x14ac:dyDescent="0.2"/>
    <row r="3295" ht="26.25" customHeight="1" x14ac:dyDescent="0.2"/>
    <row r="3296" ht="26.25" customHeight="1" x14ac:dyDescent="0.2"/>
    <row r="3297" ht="26.25" customHeight="1" x14ac:dyDescent="0.2"/>
    <row r="3298" ht="26.25" customHeight="1" x14ac:dyDescent="0.2"/>
    <row r="3299" ht="26.25" customHeight="1" x14ac:dyDescent="0.2"/>
    <row r="3300" ht="26.25" customHeight="1" x14ac:dyDescent="0.2"/>
    <row r="3301" ht="26.25" customHeight="1" x14ac:dyDescent="0.2"/>
    <row r="3302" ht="26.25" customHeight="1" x14ac:dyDescent="0.2"/>
    <row r="3303" ht="26.25" customHeight="1" x14ac:dyDescent="0.2"/>
    <row r="3304" ht="26.25" customHeight="1" x14ac:dyDescent="0.2"/>
    <row r="3305" ht="26.25" customHeight="1" x14ac:dyDescent="0.2"/>
    <row r="3306" ht="26.25" customHeight="1" x14ac:dyDescent="0.2"/>
    <row r="3307" ht="26.25" customHeight="1" x14ac:dyDescent="0.2"/>
    <row r="3308" ht="26.25" customHeight="1" x14ac:dyDescent="0.2"/>
    <row r="3309" ht="26.25" customHeight="1" x14ac:dyDescent="0.2"/>
    <row r="3310" ht="26.25" customHeight="1" x14ac:dyDescent="0.2"/>
    <row r="3311" ht="26.25" customHeight="1" x14ac:dyDescent="0.2"/>
    <row r="3312" ht="26.25" customHeight="1" x14ac:dyDescent="0.2"/>
    <row r="3313" ht="26.25" customHeight="1" x14ac:dyDescent="0.2"/>
    <row r="3314" ht="26.25" customHeight="1" x14ac:dyDescent="0.2"/>
    <row r="3315" ht="26.25" customHeight="1" x14ac:dyDescent="0.2"/>
    <row r="3316" ht="26.25" customHeight="1" x14ac:dyDescent="0.2"/>
    <row r="3317" ht="26.25" customHeight="1" x14ac:dyDescent="0.2"/>
    <row r="3318" ht="26.25" customHeight="1" x14ac:dyDescent="0.2"/>
    <row r="3319" ht="26.25" customHeight="1" x14ac:dyDescent="0.2"/>
    <row r="3320" ht="26.25" customHeight="1" x14ac:dyDescent="0.2"/>
    <row r="3321" ht="26.25" customHeight="1" x14ac:dyDescent="0.2"/>
    <row r="3322" ht="26.25" customHeight="1" x14ac:dyDescent="0.2"/>
    <row r="3323" ht="26.25" customHeight="1" x14ac:dyDescent="0.2"/>
    <row r="3324" ht="26.25" customHeight="1" x14ac:dyDescent="0.2"/>
    <row r="3325" ht="26.25" customHeight="1" x14ac:dyDescent="0.2"/>
    <row r="3326" ht="26.25" customHeight="1" x14ac:dyDescent="0.2"/>
    <row r="3327" ht="26.25" customHeight="1" x14ac:dyDescent="0.2"/>
    <row r="3328" ht="26.25" customHeight="1" x14ac:dyDescent="0.2"/>
    <row r="3329" ht="26.25" customHeight="1" x14ac:dyDescent="0.2"/>
    <row r="3330" ht="26.25" customHeight="1" x14ac:dyDescent="0.2"/>
    <row r="3331" ht="26.25" customHeight="1" x14ac:dyDescent="0.2"/>
    <row r="3332" ht="26.25" customHeight="1" x14ac:dyDescent="0.2"/>
    <row r="3333" ht="26.25" customHeight="1" x14ac:dyDescent="0.2"/>
    <row r="3334" ht="26.25" customHeight="1" x14ac:dyDescent="0.2"/>
    <row r="3335" ht="26.25" customHeight="1" x14ac:dyDescent="0.2"/>
    <row r="3336" ht="26.25" customHeight="1" x14ac:dyDescent="0.2"/>
    <row r="3337" ht="26.25" customHeight="1" x14ac:dyDescent="0.2"/>
    <row r="3338" ht="26.25" customHeight="1" x14ac:dyDescent="0.2"/>
    <row r="3339" ht="26.25" customHeight="1" x14ac:dyDescent="0.2"/>
    <row r="3340" ht="26.25" customHeight="1" x14ac:dyDescent="0.2"/>
    <row r="3341" ht="26.25" customHeight="1" x14ac:dyDescent="0.2"/>
    <row r="3342" ht="26.25" customHeight="1" x14ac:dyDescent="0.2"/>
    <row r="3343" ht="26.25" customHeight="1" x14ac:dyDescent="0.2"/>
    <row r="3344" ht="26.25" customHeight="1" x14ac:dyDescent="0.2"/>
    <row r="3345" ht="26.25" customHeight="1" x14ac:dyDescent="0.2"/>
    <row r="3346" ht="26.25" customHeight="1" x14ac:dyDescent="0.2"/>
    <row r="3347" ht="26.25" customHeight="1" x14ac:dyDescent="0.2"/>
    <row r="3348" ht="26.25" customHeight="1" x14ac:dyDescent="0.2"/>
    <row r="3349" ht="26.25" customHeight="1" x14ac:dyDescent="0.2"/>
    <row r="3350" ht="26.25" customHeight="1" x14ac:dyDescent="0.2"/>
    <row r="3351" ht="26.25" customHeight="1" x14ac:dyDescent="0.2"/>
    <row r="3352" ht="26.25" customHeight="1" x14ac:dyDescent="0.2"/>
    <row r="3353" ht="26.25" customHeight="1" x14ac:dyDescent="0.2"/>
    <row r="3354" ht="26.25" customHeight="1" x14ac:dyDescent="0.2"/>
    <row r="3355" ht="26.25" customHeight="1" x14ac:dyDescent="0.2"/>
    <row r="3356" ht="26.25" customHeight="1" x14ac:dyDescent="0.2"/>
    <row r="3357" ht="26.25" customHeight="1" x14ac:dyDescent="0.2"/>
    <row r="3358" ht="26.25" customHeight="1" x14ac:dyDescent="0.2"/>
    <row r="3359" ht="26.25" customHeight="1" x14ac:dyDescent="0.2"/>
    <row r="3360" ht="26.25" customHeight="1" x14ac:dyDescent="0.2"/>
    <row r="3361" ht="26.25" customHeight="1" x14ac:dyDescent="0.2"/>
    <row r="3362" ht="26.25" customHeight="1" x14ac:dyDescent="0.2"/>
    <row r="3363" ht="26.25" customHeight="1" x14ac:dyDescent="0.2"/>
    <row r="3364" ht="26.25" customHeight="1" x14ac:dyDescent="0.2"/>
    <row r="3365" ht="26.25" customHeight="1" x14ac:dyDescent="0.2"/>
    <row r="3366" ht="26.25" customHeight="1" x14ac:dyDescent="0.2"/>
    <row r="3367" ht="26.25" customHeight="1" x14ac:dyDescent="0.2"/>
    <row r="3368" ht="26.25" customHeight="1" x14ac:dyDescent="0.2"/>
    <row r="3369" ht="26.25" customHeight="1" x14ac:dyDescent="0.2"/>
    <row r="3370" ht="26.25" customHeight="1" x14ac:dyDescent="0.2"/>
    <row r="3371" ht="26.25" customHeight="1" x14ac:dyDescent="0.2"/>
    <row r="3372" ht="26.25" customHeight="1" x14ac:dyDescent="0.2"/>
    <row r="3373" ht="26.25" customHeight="1" x14ac:dyDescent="0.2"/>
    <row r="3374" ht="26.25" customHeight="1" x14ac:dyDescent="0.2"/>
    <row r="3375" ht="26.25" customHeight="1" x14ac:dyDescent="0.2"/>
    <row r="3376" ht="26.25" customHeight="1" x14ac:dyDescent="0.2"/>
    <row r="3377" ht="26.25" customHeight="1" x14ac:dyDescent="0.2"/>
    <row r="3378" ht="26.25" customHeight="1" x14ac:dyDescent="0.2"/>
    <row r="3379" ht="26.25" customHeight="1" x14ac:dyDescent="0.2"/>
    <row r="3380" ht="26.25" customHeight="1" x14ac:dyDescent="0.2"/>
    <row r="3381" ht="26.25" customHeight="1" x14ac:dyDescent="0.2"/>
    <row r="3382" ht="26.25" customHeight="1" x14ac:dyDescent="0.2"/>
    <row r="3383" ht="26.25" customHeight="1" x14ac:dyDescent="0.2"/>
    <row r="3384" ht="26.25" customHeight="1" x14ac:dyDescent="0.2"/>
    <row r="3385" ht="26.25" customHeight="1" x14ac:dyDescent="0.2"/>
    <row r="3386" ht="26.25" customHeight="1" x14ac:dyDescent="0.2"/>
    <row r="3387" ht="26.25" customHeight="1" x14ac:dyDescent="0.2"/>
    <row r="3388" ht="26.25" customHeight="1" x14ac:dyDescent="0.2"/>
    <row r="3389" ht="26.25" customHeight="1" x14ac:dyDescent="0.2"/>
    <row r="3390" ht="26.25" customHeight="1" x14ac:dyDescent="0.2"/>
    <row r="3391" ht="26.25" customHeight="1" x14ac:dyDescent="0.2"/>
    <row r="3392" ht="26.25" customHeight="1" x14ac:dyDescent="0.2"/>
    <row r="3393" ht="26.25" customHeight="1" x14ac:dyDescent="0.2"/>
    <row r="3394" ht="26.25" customHeight="1" x14ac:dyDescent="0.2"/>
    <row r="3395" ht="26.25" customHeight="1" x14ac:dyDescent="0.2"/>
    <row r="3396" ht="26.25" customHeight="1" x14ac:dyDescent="0.2"/>
    <row r="3397" ht="26.25" customHeight="1" x14ac:dyDescent="0.2"/>
    <row r="3398" ht="26.25" customHeight="1" x14ac:dyDescent="0.2"/>
    <row r="3399" ht="26.25" customHeight="1" x14ac:dyDescent="0.2"/>
    <row r="3400" ht="26.25" customHeight="1" x14ac:dyDescent="0.2"/>
    <row r="3401" ht="26.25" customHeight="1" x14ac:dyDescent="0.2"/>
    <row r="3402" ht="26.25" customHeight="1" x14ac:dyDescent="0.2"/>
    <row r="3403" ht="26.25" customHeight="1" x14ac:dyDescent="0.2"/>
    <row r="3404" ht="26.25" customHeight="1" x14ac:dyDescent="0.2"/>
    <row r="3405" ht="26.25" customHeight="1" x14ac:dyDescent="0.2"/>
    <row r="3406" ht="26.25" customHeight="1" x14ac:dyDescent="0.2"/>
    <row r="3407" ht="26.25" customHeight="1" x14ac:dyDescent="0.2"/>
    <row r="3408" ht="26.25" customHeight="1" x14ac:dyDescent="0.2"/>
    <row r="3409" ht="26.25" customHeight="1" x14ac:dyDescent="0.2"/>
    <row r="3410" ht="26.25" customHeight="1" x14ac:dyDescent="0.2"/>
    <row r="3411" ht="26.25" customHeight="1" x14ac:dyDescent="0.2"/>
    <row r="3412" ht="26.25" customHeight="1" x14ac:dyDescent="0.2"/>
    <row r="3413" ht="26.25" customHeight="1" x14ac:dyDescent="0.2"/>
    <row r="3414" ht="26.25" customHeight="1" x14ac:dyDescent="0.2"/>
    <row r="3415" ht="26.25" customHeight="1" x14ac:dyDescent="0.2"/>
    <row r="3416" ht="26.25" customHeight="1" x14ac:dyDescent="0.2"/>
    <row r="3417" ht="26.25" customHeight="1" x14ac:dyDescent="0.2"/>
    <row r="3418" ht="26.25" customHeight="1" x14ac:dyDescent="0.2"/>
    <row r="3419" ht="26.25" customHeight="1" x14ac:dyDescent="0.2"/>
    <row r="3420" ht="26.25" customHeight="1" x14ac:dyDescent="0.2"/>
    <row r="3421" ht="26.25" customHeight="1" x14ac:dyDescent="0.2"/>
    <row r="3422" ht="26.25" customHeight="1" x14ac:dyDescent="0.2"/>
    <row r="3423" ht="26.25" customHeight="1" x14ac:dyDescent="0.2"/>
    <row r="3424" ht="26.25" customHeight="1" x14ac:dyDescent="0.2"/>
    <row r="3425" ht="26.25" customHeight="1" x14ac:dyDescent="0.2"/>
    <row r="3426" ht="26.25" customHeight="1" x14ac:dyDescent="0.2"/>
    <row r="3427" ht="26.25" customHeight="1" x14ac:dyDescent="0.2"/>
    <row r="3428" ht="26.25" customHeight="1" x14ac:dyDescent="0.2"/>
    <row r="3429" ht="26.25" customHeight="1" x14ac:dyDescent="0.2"/>
    <row r="3430" ht="26.25" customHeight="1" x14ac:dyDescent="0.2"/>
    <row r="3431" ht="26.25" customHeight="1" x14ac:dyDescent="0.2"/>
    <row r="3432" ht="26.25" customHeight="1" x14ac:dyDescent="0.2"/>
    <row r="3433" ht="26.25" customHeight="1" x14ac:dyDescent="0.2"/>
    <row r="3434" ht="26.25" customHeight="1" x14ac:dyDescent="0.2"/>
    <row r="3435" ht="26.25" customHeight="1" x14ac:dyDescent="0.2"/>
    <row r="3436" ht="26.25" customHeight="1" x14ac:dyDescent="0.2"/>
    <row r="3437" ht="26.25" customHeight="1" x14ac:dyDescent="0.2"/>
    <row r="3438" ht="26.25" customHeight="1" x14ac:dyDescent="0.2"/>
    <row r="3439" ht="26.25" customHeight="1" x14ac:dyDescent="0.2"/>
    <row r="3440" ht="26.25" customHeight="1" x14ac:dyDescent="0.2"/>
    <row r="3441" ht="26.25" customHeight="1" x14ac:dyDescent="0.2"/>
    <row r="3442" ht="26.25" customHeight="1" x14ac:dyDescent="0.2"/>
    <row r="3443" ht="26.25" customHeight="1" x14ac:dyDescent="0.2"/>
    <row r="3444" ht="26.25" customHeight="1" x14ac:dyDescent="0.2"/>
    <row r="3445" ht="26.25" customHeight="1" x14ac:dyDescent="0.2"/>
    <row r="3446" ht="26.25" customHeight="1" x14ac:dyDescent="0.2"/>
    <row r="3447" ht="26.25" customHeight="1" x14ac:dyDescent="0.2"/>
    <row r="3448" ht="26.25" customHeight="1" x14ac:dyDescent="0.2"/>
    <row r="3449" ht="26.25" customHeight="1" x14ac:dyDescent="0.2"/>
    <row r="3450" ht="26.25" customHeight="1" x14ac:dyDescent="0.2"/>
    <row r="3451" ht="26.25" customHeight="1" x14ac:dyDescent="0.2"/>
    <row r="3452" ht="26.25" customHeight="1" x14ac:dyDescent="0.2"/>
    <row r="3453" ht="26.25" customHeight="1" x14ac:dyDescent="0.2"/>
    <row r="3454" ht="26.25" customHeight="1" x14ac:dyDescent="0.2"/>
    <row r="3455" ht="26.25" customHeight="1" x14ac:dyDescent="0.2"/>
    <row r="3456" ht="26.25" customHeight="1" x14ac:dyDescent="0.2"/>
    <row r="3457" ht="26.25" customHeight="1" x14ac:dyDescent="0.2"/>
    <row r="3458" ht="26.25" customHeight="1" x14ac:dyDescent="0.2"/>
    <row r="3459" ht="26.25" customHeight="1" x14ac:dyDescent="0.2"/>
    <row r="3460" ht="26.25" customHeight="1" x14ac:dyDescent="0.2"/>
    <row r="3461" ht="26.25" customHeight="1" x14ac:dyDescent="0.2"/>
    <row r="3462" ht="26.25" customHeight="1" x14ac:dyDescent="0.2"/>
    <row r="3463" ht="26.25" customHeight="1" x14ac:dyDescent="0.2"/>
    <row r="3464" ht="26.25" customHeight="1" x14ac:dyDescent="0.2"/>
    <row r="3465" ht="26.25" customHeight="1" x14ac:dyDescent="0.2"/>
    <row r="3466" ht="26.25" customHeight="1" x14ac:dyDescent="0.2"/>
    <row r="3467" ht="26.25" customHeight="1" x14ac:dyDescent="0.2"/>
    <row r="3468" ht="26.25" customHeight="1" x14ac:dyDescent="0.2"/>
    <row r="3469" ht="26.25" customHeight="1" x14ac:dyDescent="0.2"/>
    <row r="3470" ht="26.25" customHeight="1" x14ac:dyDescent="0.2"/>
    <row r="3471" ht="26.25" customHeight="1" x14ac:dyDescent="0.2"/>
    <row r="3472" ht="26.25" customHeight="1" x14ac:dyDescent="0.2"/>
    <row r="3473" ht="26.25" customHeight="1" x14ac:dyDescent="0.2"/>
    <row r="3474" ht="26.25" customHeight="1" x14ac:dyDescent="0.2"/>
    <row r="3475" ht="26.25" customHeight="1" x14ac:dyDescent="0.2"/>
    <row r="3476" ht="26.25" customHeight="1" x14ac:dyDescent="0.2"/>
    <row r="3477" ht="26.25" customHeight="1" x14ac:dyDescent="0.2"/>
    <row r="3478" ht="26.25" customHeight="1" x14ac:dyDescent="0.2"/>
    <row r="3479" ht="26.25" customHeight="1" x14ac:dyDescent="0.2"/>
    <row r="3480" ht="26.25" customHeight="1" x14ac:dyDescent="0.2"/>
    <row r="3481" ht="26.25" customHeight="1" x14ac:dyDescent="0.2"/>
    <row r="3482" ht="26.25" customHeight="1" x14ac:dyDescent="0.2"/>
    <row r="3483" ht="26.25" customHeight="1" x14ac:dyDescent="0.2"/>
    <row r="3484" ht="26.25" customHeight="1" x14ac:dyDescent="0.2"/>
    <row r="3485" ht="26.25" customHeight="1" x14ac:dyDescent="0.2"/>
    <row r="3486" ht="26.25" customHeight="1" x14ac:dyDescent="0.2"/>
    <row r="3487" ht="26.25" customHeight="1" x14ac:dyDescent="0.2"/>
    <row r="3488" ht="26.25" customHeight="1" x14ac:dyDescent="0.2"/>
    <row r="3489" ht="26.25" customHeight="1" x14ac:dyDescent="0.2"/>
    <row r="3490" ht="26.25" customHeight="1" x14ac:dyDescent="0.2"/>
    <row r="3491" ht="26.25" customHeight="1" x14ac:dyDescent="0.2"/>
    <row r="3492" ht="26.25" customHeight="1" x14ac:dyDescent="0.2"/>
    <row r="3493" ht="26.25" customHeight="1" x14ac:dyDescent="0.2"/>
    <row r="3494" ht="26.25" customHeight="1" x14ac:dyDescent="0.2"/>
    <row r="3495" ht="26.25" customHeight="1" x14ac:dyDescent="0.2"/>
    <row r="3496" ht="26.25" customHeight="1" x14ac:dyDescent="0.2"/>
    <row r="3497" ht="26.25" customHeight="1" x14ac:dyDescent="0.2"/>
    <row r="3498" ht="26.25" customHeight="1" x14ac:dyDescent="0.2"/>
    <row r="3499" ht="26.25" customHeight="1" x14ac:dyDescent="0.2"/>
    <row r="3500" ht="26.25" customHeight="1" x14ac:dyDescent="0.2"/>
    <row r="3501" ht="26.25" customHeight="1" x14ac:dyDescent="0.2"/>
    <row r="3502" ht="26.25" customHeight="1" x14ac:dyDescent="0.2"/>
    <row r="3503" ht="26.25" customHeight="1" x14ac:dyDescent="0.2"/>
    <row r="3504" ht="26.25" customHeight="1" x14ac:dyDescent="0.2"/>
    <row r="3505" ht="26.25" customHeight="1" x14ac:dyDescent="0.2"/>
    <row r="3506" ht="26.25" customHeight="1" x14ac:dyDescent="0.2"/>
    <row r="3507" ht="26.25" customHeight="1" x14ac:dyDescent="0.2"/>
    <row r="3508" ht="26.25" customHeight="1" x14ac:dyDescent="0.2"/>
    <row r="3509" ht="26.25" customHeight="1" x14ac:dyDescent="0.2"/>
    <row r="3510" ht="26.25" customHeight="1" x14ac:dyDescent="0.2"/>
    <row r="3511" ht="26.25" customHeight="1" x14ac:dyDescent="0.2"/>
    <row r="3512" ht="26.25" customHeight="1" x14ac:dyDescent="0.2"/>
    <row r="3513" ht="26.25" customHeight="1" x14ac:dyDescent="0.2"/>
    <row r="3514" ht="26.25" customHeight="1" x14ac:dyDescent="0.2"/>
    <row r="3515" ht="26.25" customHeight="1" x14ac:dyDescent="0.2"/>
    <row r="3516" ht="26.25" customHeight="1" x14ac:dyDescent="0.2"/>
    <row r="3517" ht="26.25" customHeight="1" x14ac:dyDescent="0.2"/>
    <row r="3518" ht="26.25" customHeight="1" x14ac:dyDescent="0.2"/>
    <row r="3519" ht="26.25" customHeight="1" x14ac:dyDescent="0.2"/>
    <row r="3520" ht="26.25" customHeight="1" x14ac:dyDescent="0.2"/>
    <row r="3521" ht="26.25" customHeight="1" x14ac:dyDescent="0.2"/>
    <row r="3522" ht="26.25" customHeight="1" x14ac:dyDescent="0.2"/>
    <row r="3523" ht="26.25" customHeight="1" x14ac:dyDescent="0.2"/>
    <row r="3524" ht="26.25" customHeight="1" x14ac:dyDescent="0.2"/>
    <row r="3525" ht="26.25" customHeight="1" x14ac:dyDescent="0.2"/>
    <row r="3526" ht="26.25" customHeight="1" x14ac:dyDescent="0.2"/>
    <row r="3527" ht="26.25" customHeight="1" x14ac:dyDescent="0.2"/>
    <row r="3528" ht="26.25" customHeight="1" x14ac:dyDescent="0.2"/>
    <row r="3529" ht="26.25" customHeight="1" x14ac:dyDescent="0.2"/>
    <row r="3530" ht="26.25" customHeight="1" x14ac:dyDescent="0.2"/>
    <row r="3531" ht="26.25" customHeight="1" x14ac:dyDescent="0.2"/>
    <row r="3532" ht="26.25" customHeight="1" x14ac:dyDescent="0.2"/>
    <row r="3533" ht="26.25" customHeight="1" x14ac:dyDescent="0.2"/>
    <row r="3534" ht="26.25" customHeight="1" x14ac:dyDescent="0.2"/>
    <row r="3535" ht="26.25" customHeight="1" x14ac:dyDescent="0.2"/>
    <row r="3536" ht="26.25" customHeight="1" x14ac:dyDescent="0.2"/>
    <row r="3537" ht="26.25" customHeight="1" x14ac:dyDescent="0.2"/>
    <row r="3538" ht="26.25" customHeight="1" x14ac:dyDescent="0.2"/>
    <row r="3539" ht="26.25" customHeight="1" x14ac:dyDescent="0.2"/>
    <row r="3540" ht="26.25" customHeight="1" x14ac:dyDescent="0.2"/>
    <row r="3541" ht="26.25" customHeight="1" x14ac:dyDescent="0.2"/>
    <row r="3542" ht="26.25" customHeight="1" x14ac:dyDescent="0.2"/>
    <row r="3543" ht="26.25" customHeight="1" x14ac:dyDescent="0.2"/>
    <row r="3544" ht="26.25" customHeight="1" x14ac:dyDescent="0.2"/>
    <row r="3545" ht="26.25" customHeight="1" x14ac:dyDescent="0.2"/>
    <row r="3546" ht="26.25" customHeight="1" x14ac:dyDescent="0.2"/>
    <row r="3547" ht="26.25" customHeight="1" x14ac:dyDescent="0.2"/>
    <row r="3548" ht="26.25" customHeight="1" x14ac:dyDescent="0.2"/>
    <row r="3549" ht="26.25" customHeight="1" x14ac:dyDescent="0.2"/>
    <row r="3550" ht="26.25" customHeight="1" x14ac:dyDescent="0.2"/>
    <row r="3551" ht="26.25" customHeight="1" x14ac:dyDescent="0.2"/>
    <row r="3552" ht="26.25" customHeight="1" x14ac:dyDescent="0.2"/>
    <row r="3553" ht="26.25" customHeight="1" x14ac:dyDescent="0.2"/>
    <row r="3554" ht="26.25" customHeight="1" x14ac:dyDescent="0.2"/>
    <row r="3555" ht="26.25" customHeight="1" x14ac:dyDescent="0.2"/>
    <row r="3556" ht="26.25" customHeight="1" x14ac:dyDescent="0.2"/>
    <row r="3557" ht="26.25" customHeight="1" x14ac:dyDescent="0.2"/>
    <row r="3558" ht="26.25" customHeight="1" x14ac:dyDescent="0.2"/>
    <row r="3559" ht="26.25" customHeight="1" x14ac:dyDescent="0.2"/>
    <row r="3560" ht="26.25" customHeight="1" x14ac:dyDescent="0.2"/>
    <row r="3561" ht="26.25" customHeight="1" x14ac:dyDescent="0.2"/>
    <row r="3562" ht="26.25" customHeight="1" x14ac:dyDescent="0.2"/>
    <row r="3563" ht="26.25" customHeight="1" x14ac:dyDescent="0.2"/>
    <row r="3564" ht="26.25" customHeight="1" x14ac:dyDescent="0.2"/>
    <row r="3565" ht="26.25" customHeight="1" x14ac:dyDescent="0.2"/>
    <row r="3566" ht="26.25" customHeight="1" x14ac:dyDescent="0.2"/>
    <row r="3567" ht="26.25" customHeight="1" x14ac:dyDescent="0.2"/>
    <row r="3568" ht="26.25" customHeight="1" x14ac:dyDescent="0.2"/>
    <row r="3569" ht="26.25" customHeight="1" x14ac:dyDescent="0.2"/>
    <row r="3570" ht="26.25" customHeight="1" x14ac:dyDescent="0.2"/>
    <row r="3571" ht="26.25" customHeight="1" x14ac:dyDescent="0.2"/>
    <row r="3572" ht="26.25" customHeight="1" x14ac:dyDescent="0.2"/>
    <row r="3573" ht="26.25" customHeight="1" x14ac:dyDescent="0.2"/>
    <row r="3574" ht="26.25" customHeight="1" x14ac:dyDescent="0.2"/>
    <row r="3575" ht="26.25" customHeight="1" x14ac:dyDescent="0.2"/>
    <row r="3576" ht="26.25" customHeight="1" x14ac:dyDescent="0.2"/>
    <row r="3577" ht="26.25" customHeight="1" x14ac:dyDescent="0.2"/>
    <row r="3578" ht="26.25" customHeight="1" x14ac:dyDescent="0.2"/>
    <row r="3579" ht="26.25" customHeight="1" x14ac:dyDescent="0.2"/>
    <row r="3580" ht="26.25" customHeight="1" x14ac:dyDescent="0.2"/>
    <row r="3581" ht="26.25" customHeight="1" x14ac:dyDescent="0.2"/>
    <row r="3582" ht="26.25" customHeight="1" x14ac:dyDescent="0.2"/>
    <row r="3583" ht="26.25" customHeight="1" x14ac:dyDescent="0.2"/>
    <row r="3584" ht="26.25" customHeight="1" x14ac:dyDescent="0.2"/>
    <row r="3585" ht="26.25" customHeight="1" x14ac:dyDescent="0.2"/>
    <row r="3586" ht="26.25" customHeight="1" x14ac:dyDescent="0.2"/>
    <row r="3587" ht="26.25" customHeight="1" x14ac:dyDescent="0.2"/>
    <row r="3588" ht="26.25" customHeight="1" x14ac:dyDescent="0.2"/>
    <row r="3589" ht="26.25" customHeight="1" x14ac:dyDescent="0.2"/>
    <row r="3590" ht="26.25" customHeight="1" x14ac:dyDescent="0.2"/>
    <row r="3591" ht="26.25" customHeight="1" x14ac:dyDescent="0.2"/>
    <row r="3592" ht="26.25" customHeight="1" x14ac:dyDescent="0.2"/>
    <row r="3593" ht="26.25" customHeight="1" x14ac:dyDescent="0.2"/>
    <row r="3594" ht="26.25" customHeight="1" x14ac:dyDescent="0.2"/>
    <row r="3595" ht="26.25" customHeight="1" x14ac:dyDescent="0.2"/>
    <row r="3596" ht="26.25" customHeight="1" x14ac:dyDescent="0.2"/>
    <row r="3597" ht="26.25" customHeight="1" x14ac:dyDescent="0.2"/>
    <row r="3598" ht="26.25" customHeight="1" x14ac:dyDescent="0.2"/>
    <row r="3599" ht="26.25" customHeight="1" x14ac:dyDescent="0.2"/>
    <row r="3600" ht="26.25" customHeight="1" x14ac:dyDescent="0.2"/>
    <row r="3601" ht="26.25" customHeight="1" x14ac:dyDescent="0.2"/>
    <row r="3602" ht="26.25" customHeight="1" x14ac:dyDescent="0.2"/>
    <row r="3603" ht="26.25" customHeight="1" x14ac:dyDescent="0.2"/>
    <row r="3604" ht="26.25" customHeight="1" x14ac:dyDescent="0.2"/>
    <row r="3605" ht="26.25" customHeight="1" x14ac:dyDescent="0.2"/>
    <row r="3606" ht="26.25" customHeight="1" x14ac:dyDescent="0.2"/>
    <row r="3607" ht="26.25" customHeight="1" x14ac:dyDescent="0.2"/>
    <row r="3608" ht="26.25" customHeight="1" x14ac:dyDescent="0.2"/>
    <row r="3609" ht="26.25" customHeight="1" x14ac:dyDescent="0.2"/>
    <row r="3610" ht="26.25" customHeight="1" x14ac:dyDescent="0.2"/>
    <row r="3611" ht="26.25" customHeight="1" x14ac:dyDescent="0.2"/>
    <row r="3612" ht="26.25" customHeight="1" x14ac:dyDescent="0.2"/>
    <row r="3613" ht="26.25" customHeight="1" x14ac:dyDescent="0.2"/>
    <row r="3614" ht="26.25" customHeight="1" x14ac:dyDescent="0.2"/>
    <row r="3615" ht="26.25" customHeight="1" x14ac:dyDescent="0.2"/>
    <row r="3616" ht="26.25" customHeight="1" x14ac:dyDescent="0.2"/>
    <row r="3617" ht="26.25" customHeight="1" x14ac:dyDescent="0.2"/>
    <row r="3618" ht="26.25" customHeight="1" x14ac:dyDescent="0.2"/>
    <row r="3619" ht="26.25" customHeight="1" x14ac:dyDescent="0.2"/>
    <row r="3620" ht="26.25" customHeight="1" x14ac:dyDescent="0.2"/>
    <row r="3621" ht="26.25" customHeight="1" x14ac:dyDescent="0.2"/>
    <row r="3622" ht="26.25" customHeight="1" x14ac:dyDescent="0.2"/>
    <row r="3623" ht="26.25" customHeight="1" x14ac:dyDescent="0.2"/>
    <row r="3624" ht="26.25" customHeight="1" x14ac:dyDescent="0.2"/>
    <row r="3625" ht="26.25" customHeight="1" x14ac:dyDescent="0.2"/>
    <row r="3626" ht="26.25" customHeight="1" x14ac:dyDescent="0.2"/>
    <row r="3627" ht="26.25" customHeight="1" x14ac:dyDescent="0.2"/>
    <row r="3628" ht="26.25" customHeight="1" x14ac:dyDescent="0.2"/>
    <row r="3629" ht="26.25" customHeight="1" x14ac:dyDescent="0.2"/>
    <row r="3630" ht="26.25" customHeight="1" x14ac:dyDescent="0.2"/>
    <row r="3631" ht="26.25" customHeight="1" x14ac:dyDescent="0.2"/>
    <row r="3632" ht="26.25" customHeight="1" x14ac:dyDescent="0.2"/>
    <row r="3633" ht="26.25" customHeight="1" x14ac:dyDescent="0.2"/>
    <row r="3634" ht="26.25" customHeight="1" x14ac:dyDescent="0.2"/>
    <row r="3635" ht="26.25" customHeight="1" x14ac:dyDescent="0.2"/>
    <row r="3636" ht="26.25" customHeight="1" x14ac:dyDescent="0.2"/>
    <row r="3637" ht="26.25" customHeight="1" x14ac:dyDescent="0.2"/>
    <row r="3638" ht="26.25" customHeight="1" x14ac:dyDescent="0.2"/>
    <row r="3639" ht="26.25" customHeight="1" x14ac:dyDescent="0.2"/>
    <row r="3640" ht="26.25" customHeight="1" x14ac:dyDescent="0.2"/>
    <row r="3641" ht="26.25" customHeight="1" x14ac:dyDescent="0.2"/>
    <row r="3642" ht="26.25" customHeight="1" x14ac:dyDescent="0.2"/>
    <row r="3643" ht="26.25" customHeight="1" x14ac:dyDescent="0.2"/>
    <row r="3644" ht="26.25" customHeight="1" x14ac:dyDescent="0.2"/>
    <row r="3645" ht="26.25" customHeight="1" x14ac:dyDescent="0.2"/>
    <row r="3646" ht="26.25" customHeight="1" x14ac:dyDescent="0.2"/>
    <row r="3647" ht="26.25" customHeight="1" x14ac:dyDescent="0.2"/>
    <row r="3648" ht="26.25" customHeight="1" x14ac:dyDescent="0.2"/>
    <row r="3649" ht="26.25" customHeight="1" x14ac:dyDescent="0.2"/>
    <row r="3650" ht="26.25" customHeight="1" x14ac:dyDescent="0.2"/>
    <row r="3651" ht="26.25" customHeight="1" x14ac:dyDescent="0.2"/>
    <row r="3652" ht="26.25" customHeight="1" x14ac:dyDescent="0.2"/>
    <row r="3653" ht="26.25" customHeight="1" x14ac:dyDescent="0.2"/>
    <row r="3654" ht="26.25" customHeight="1" x14ac:dyDescent="0.2"/>
    <row r="3655" ht="26.25" customHeight="1" x14ac:dyDescent="0.2"/>
    <row r="3656" ht="26.25" customHeight="1" x14ac:dyDescent="0.2"/>
    <row r="3657" ht="26.25" customHeight="1" x14ac:dyDescent="0.2"/>
    <row r="3658" ht="26.25" customHeight="1" x14ac:dyDescent="0.2"/>
    <row r="3659" ht="26.25" customHeight="1" x14ac:dyDescent="0.2"/>
    <row r="3660" ht="26.25" customHeight="1" x14ac:dyDescent="0.2"/>
    <row r="3661" ht="26.25" customHeight="1" x14ac:dyDescent="0.2"/>
    <row r="3662" ht="26.25" customHeight="1" x14ac:dyDescent="0.2"/>
    <row r="3663" ht="26.25" customHeight="1" x14ac:dyDescent="0.2"/>
    <row r="3664" ht="26.25" customHeight="1" x14ac:dyDescent="0.2"/>
    <row r="3665" ht="26.25" customHeight="1" x14ac:dyDescent="0.2"/>
    <row r="3666" ht="26.25" customHeight="1" x14ac:dyDescent="0.2"/>
    <row r="3667" ht="26.25" customHeight="1" x14ac:dyDescent="0.2"/>
    <row r="3668" ht="26.25" customHeight="1" x14ac:dyDescent="0.2"/>
    <row r="3669" ht="26.25" customHeight="1" x14ac:dyDescent="0.2"/>
    <row r="3670" ht="26.25" customHeight="1" x14ac:dyDescent="0.2"/>
    <row r="3671" ht="26.25" customHeight="1" x14ac:dyDescent="0.2"/>
    <row r="3672" ht="26.25" customHeight="1" x14ac:dyDescent="0.2"/>
    <row r="3673" ht="26.25" customHeight="1" x14ac:dyDescent="0.2"/>
    <row r="3674" ht="26.25" customHeight="1" x14ac:dyDescent="0.2"/>
    <row r="3675" ht="26.25" customHeight="1" x14ac:dyDescent="0.2"/>
    <row r="3676" ht="26.25" customHeight="1" x14ac:dyDescent="0.2"/>
    <row r="3677" ht="26.25" customHeight="1" x14ac:dyDescent="0.2"/>
    <row r="3678" ht="26.25" customHeight="1" x14ac:dyDescent="0.2"/>
    <row r="3679" ht="26.25" customHeight="1" x14ac:dyDescent="0.2"/>
    <row r="3680" ht="26.25" customHeight="1" x14ac:dyDescent="0.2"/>
    <row r="3681" ht="26.25" customHeight="1" x14ac:dyDescent="0.2"/>
    <row r="3682" ht="26.25" customHeight="1" x14ac:dyDescent="0.2"/>
    <row r="3683" ht="26.25" customHeight="1" x14ac:dyDescent="0.2"/>
    <row r="3684" ht="26.25" customHeight="1" x14ac:dyDescent="0.2"/>
    <row r="3685" ht="26.25" customHeight="1" x14ac:dyDescent="0.2"/>
    <row r="3686" ht="26.25" customHeight="1" x14ac:dyDescent="0.2"/>
    <row r="3687" ht="26.25" customHeight="1" x14ac:dyDescent="0.2"/>
    <row r="3688" ht="26.25" customHeight="1" x14ac:dyDescent="0.2"/>
    <row r="3689" ht="26.25" customHeight="1" x14ac:dyDescent="0.2"/>
    <row r="3690" ht="26.25" customHeight="1" x14ac:dyDescent="0.2"/>
    <row r="3691" ht="26.25" customHeight="1" x14ac:dyDescent="0.2"/>
    <row r="3692" ht="26.25" customHeight="1" x14ac:dyDescent="0.2"/>
    <row r="3693" ht="26.25" customHeight="1" x14ac:dyDescent="0.2"/>
    <row r="3694" ht="26.25" customHeight="1" x14ac:dyDescent="0.2"/>
    <row r="3695" ht="26.25" customHeight="1" x14ac:dyDescent="0.2"/>
    <row r="3696" ht="26.25" customHeight="1" x14ac:dyDescent="0.2"/>
    <row r="3697" ht="26.25" customHeight="1" x14ac:dyDescent="0.2"/>
    <row r="3698" ht="26.25" customHeight="1" x14ac:dyDescent="0.2"/>
    <row r="3699" ht="26.25" customHeight="1" x14ac:dyDescent="0.2"/>
    <row r="3700" ht="26.25" customHeight="1" x14ac:dyDescent="0.2"/>
    <row r="3701" ht="26.25" customHeight="1" x14ac:dyDescent="0.2"/>
    <row r="3702" ht="26.25" customHeight="1" x14ac:dyDescent="0.2"/>
    <row r="3703" ht="26.25" customHeight="1" x14ac:dyDescent="0.2"/>
    <row r="3704" ht="26.25" customHeight="1" x14ac:dyDescent="0.2"/>
    <row r="3705" ht="26.25" customHeight="1" x14ac:dyDescent="0.2"/>
    <row r="3706" ht="26.25" customHeight="1" x14ac:dyDescent="0.2"/>
    <row r="3707" ht="26.25" customHeight="1" x14ac:dyDescent="0.2"/>
    <row r="3708" ht="26.25" customHeight="1" x14ac:dyDescent="0.2"/>
    <row r="3709" ht="26.25" customHeight="1" x14ac:dyDescent="0.2"/>
    <row r="3710" ht="26.25" customHeight="1" x14ac:dyDescent="0.2"/>
    <row r="3711" ht="26.25" customHeight="1" x14ac:dyDescent="0.2"/>
    <row r="3712" ht="26.25" customHeight="1" x14ac:dyDescent="0.2"/>
    <row r="3713" ht="26.25" customHeight="1" x14ac:dyDescent="0.2"/>
    <row r="3714" ht="26.25" customHeight="1" x14ac:dyDescent="0.2"/>
    <row r="3715" ht="26.25" customHeight="1" x14ac:dyDescent="0.2"/>
    <row r="3716" ht="26.25" customHeight="1" x14ac:dyDescent="0.2"/>
    <row r="3717" ht="26.25" customHeight="1" x14ac:dyDescent="0.2"/>
    <row r="3718" ht="26.25" customHeight="1" x14ac:dyDescent="0.2"/>
    <row r="3719" ht="26.25" customHeight="1" x14ac:dyDescent="0.2"/>
    <row r="3720" ht="26.25" customHeight="1" x14ac:dyDescent="0.2"/>
    <row r="3721" ht="26.25" customHeight="1" x14ac:dyDescent="0.2"/>
    <row r="3722" ht="26.25" customHeight="1" x14ac:dyDescent="0.2"/>
    <row r="3723" ht="26.25" customHeight="1" x14ac:dyDescent="0.2"/>
    <row r="3724" ht="26.25" customHeight="1" x14ac:dyDescent="0.2"/>
    <row r="3725" ht="26.25" customHeight="1" x14ac:dyDescent="0.2"/>
    <row r="3726" ht="26.25" customHeight="1" x14ac:dyDescent="0.2"/>
    <row r="3727" ht="26.25" customHeight="1" x14ac:dyDescent="0.2"/>
    <row r="3728" ht="26.25" customHeight="1" x14ac:dyDescent="0.2"/>
    <row r="3729" ht="26.25" customHeight="1" x14ac:dyDescent="0.2"/>
    <row r="3730" ht="26.25" customHeight="1" x14ac:dyDescent="0.2"/>
    <row r="3731" ht="26.25" customHeight="1" x14ac:dyDescent="0.2"/>
    <row r="3732" ht="26.25" customHeight="1" x14ac:dyDescent="0.2"/>
    <row r="3733" ht="26.25" customHeight="1" x14ac:dyDescent="0.2"/>
    <row r="3734" ht="26.25" customHeight="1" x14ac:dyDescent="0.2"/>
    <row r="3735" ht="26.25" customHeight="1" x14ac:dyDescent="0.2"/>
    <row r="3736" ht="26.25" customHeight="1" x14ac:dyDescent="0.2"/>
    <row r="3737" ht="26.25" customHeight="1" x14ac:dyDescent="0.2"/>
    <row r="3738" ht="26.25" customHeight="1" x14ac:dyDescent="0.2"/>
    <row r="3739" ht="26.25" customHeight="1" x14ac:dyDescent="0.2"/>
    <row r="3740" ht="26.25" customHeight="1" x14ac:dyDescent="0.2"/>
    <row r="3741" ht="26.25" customHeight="1" x14ac:dyDescent="0.2"/>
    <row r="3742" ht="26.25" customHeight="1" x14ac:dyDescent="0.2"/>
    <row r="3743" ht="26.25" customHeight="1" x14ac:dyDescent="0.2"/>
    <row r="3744" ht="26.25" customHeight="1" x14ac:dyDescent="0.2"/>
    <row r="3745" ht="26.25" customHeight="1" x14ac:dyDescent="0.2"/>
    <row r="3746" ht="26.25" customHeight="1" x14ac:dyDescent="0.2"/>
    <row r="3747" ht="26.25" customHeight="1" x14ac:dyDescent="0.2"/>
    <row r="3748" ht="26.25" customHeight="1" x14ac:dyDescent="0.2"/>
    <row r="3749" ht="26.25" customHeight="1" x14ac:dyDescent="0.2"/>
    <row r="3750" ht="26.25" customHeight="1" x14ac:dyDescent="0.2"/>
    <row r="3751" ht="26.25" customHeight="1" x14ac:dyDescent="0.2"/>
    <row r="3752" ht="26.25" customHeight="1" x14ac:dyDescent="0.2"/>
    <row r="3753" ht="26.25" customHeight="1" x14ac:dyDescent="0.2"/>
    <row r="3754" ht="26.25" customHeight="1" x14ac:dyDescent="0.2"/>
    <row r="3755" ht="26.25" customHeight="1" x14ac:dyDescent="0.2"/>
    <row r="3756" ht="26.25" customHeight="1" x14ac:dyDescent="0.2"/>
    <row r="3757" ht="26.25" customHeight="1" x14ac:dyDescent="0.2"/>
    <row r="3758" ht="26.25" customHeight="1" x14ac:dyDescent="0.2"/>
    <row r="3759" ht="26.25" customHeight="1" x14ac:dyDescent="0.2"/>
    <row r="3760" ht="26.25" customHeight="1" x14ac:dyDescent="0.2"/>
    <row r="3761" ht="26.25" customHeight="1" x14ac:dyDescent="0.2"/>
    <row r="3762" ht="26.25" customHeight="1" x14ac:dyDescent="0.2"/>
    <row r="3763" ht="26.25" customHeight="1" x14ac:dyDescent="0.2"/>
    <row r="3764" ht="26.25" customHeight="1" x14ac:dyDescent="0.2"/>
    <row r="3765" ht="26.25" customHeight="1" x14ac:dyDescent="0.2"/>
    <row r="3766" ht="26.25" customHeight="1" x14ac:dyDescent="0.2"/>
    <row r="3767" ht="26.25" customHeight="1" x14ac:dyDescent="0.2"/>
    <row r="3768" ht="26.25" customHeight="1" x14ac:dyDescent="0.2"/>
    <row r="3769" ht="26.25" customHeight="1" x14ac:dyDescent="0.2"/>
    <row r="3770" ht="26.25" customHeight="1" x14ac:dyDescent="0.2"/>
    <row r="3771" ht="26.25" customHeight="1" x14ac:dyDescent="0.2"/>
    <row r="3772" ht="26.25" customHeight="1" x14ac:dyDescent="0.2"/>
    <row r="3773" ht="26.25" customHeight="1" x14ac:dyDescent="0.2"/>
    <row r="3774" ht="26.25" customHeight="1" x14ac:dyDescent="0.2"/>
    <row r="3775" ht="26.25" customHeight="1" x14ac:dyDescent="0.2"/>
    <row r="3776" ht="26.25" customHeight="1" x14ac:dyDescent="0.2"/>
    <row r="3777" ht="26.25" customHeight="1" x14ac:dyDescent="0.2"/>
    <row r="3778" ht="26.25" customHeight="1" x14ac:dyDescent="0.2"/>
    <row r="3779" ht="26.25" customHeight="1" x14ac:dyDescent="0.2"/>
    <row r="3780" ht="26.25" customHeight="1" x14ac:dyDescent="0.2"/>
    <row r="3781" ht="26.25" customHeight="1" x14ac:dyDescent="0.2"/>
    <row r="3782" ht="26.25" customHeight="1" x14ac:dyDescent="0.2"/>
    <row r="3783" ht="26.25" customHeight="1" x14ac:dyDescent="0.2"/>
    <row r="3784" ht="26.25" customHeight="1" x14ac:dyDescent="0.2"/>
    <row r="3785" ht="26.25" customHeight="1" x14ac:dyDescent="0.2"/>
    <row r="3786" ht="26.25" customHeight="1" x14ac:dyDescent="0.2"/>
    <row r="3787" ht="26.25" customHeight="1" x14ac:dyDescent="0.2"/>
    <row r="3788" ht="26.25" customHeight="1" x14ac:dyDescent="0.2"/>
    <row r="3789" ht="26.25" customHeight="1" x14ac:dyDescent="0.2"/>
    <row r="3790" ht="26.25" customHeight="1" x14ac:dyDescent="0.2"/>
    <row r="3791" ht="26.25" customHeight="1" x14ac:dyDescent="0.2"/>
    <row r="3792" ht="26.25" customHeight="1" x14ac:dyDescent="0.2"/>
    <row r="3793" ht="26.25" customHeight="1" x14ac:dyDescent="0.2"/>
    <row r="3794" ht="26.25" customHeight="1" x14ac:dyDescent="0.2"/>
    <row r="3795" ht="26.25" customHeight="1" x14ac:dyDescent="0.2"/>
    <row r="3796" ht="26.25" customHeight="1" x14ac:dyDescent="0.2"/>
    <row r="3797" ht="26.25" customHeight="1" x14ac:dyDescent="0.2"/>
    <row r="3798" ht="26.25" customHeight="1" x14ac:dyDescent="0.2"/>
    <row r="3799" ht="26.25" customHeight="1" x14ac:dyDescent="0.2"/>
    <row r="3800" ht="26.25" customHeight="1" x14ac:dyDescent="0.2"/>
    <row r="3801" ht="26.25" customHeight="1" x14ac:dyDescent="0.2"/>
    <row r="3802" ht="26.25" customHeight="1" x14ac:dyDescent="0.2"/>
    <row r="3803" ht="26.25" customHeight="1" x14ac:dyDescent="0.2"/>
    <row r="3804" ht="26.25" customHeight="1" x14ac:dyDescent="0.2"/>
    <row r="3805" ht="26.25" customHeight="1" x14ac:dyDescent="0.2"/>
    <row r="3806" ht="26.25" customHeight="1" x14ac:dyDescent="0.2"/>
    <row r="3807" ht="26.25" customHeight="1" x14ac:dyDescent="0.2"/>
    <row r="3808" ht="26.25" customHeight="1" x14ac:dyDescent="0.2"/>
    <row r="3809" ht="26.25" customHeight="1" x14ac:dyDescent="0.2"/>
    <row r="3810" ht="26.25" customHeight="1" x14ac:dyDescent="0.2"/>
    <row r="3811" ht="26.25" customHeight="1" x14ac:dyDescent="0.2"/>
    <row r="3812" ht="26.25" customHeight="1" x14ac:dyDescent="0.2"/>
    <row r="3813" ht="26.25" customHeight="1" x14ac:dyDescent="0.2"/>
    <row r="3814" ht="26.25" customHeight="1" x14ac:dyDescent="0.2"/>
    <row r="3815" ht="26.25" customHeight="1" x14ac:dyDescent="0.2"/>
    <row r="3816" ht="26.25" customHeight="1" x14ac:dyDescent="0.2"/>
    <row r="3817" ht="26.25" customHeight="1" x14ac:dyDescent="0.2"/>
    <row r="3818" ht="26.25" customHeight="1" x14ac:dyDescent="0.2"/>
    <row r="3819" ht="26.25" customHeight="1" x14ac:dyDescent="0.2"/>
    <row r="3820" ht="26.25" customHeight="1" x14ac:dyDescent="0.2"/>
    <row r="3821" ht="26.25" customHeight="1" x14ac:dyDescent="0.2"/>
    <row r="3822" ht="26.25" customHeight="1" x14ac:dyDescent="0.2"/>
    <row r="3823" ht="26.25" customHeight="1" x14ac:dyDescent="0.2"/>
    <row r="3824" ht="26.25" customHeight="1" x14ac:dyDescent="0.2"/>
    <row r="3825" ht="26.25" customHeight="1" x14ac:dyDescent="0.2"/>
    <row r="3826" ht="26.25" customHeight="1" x14ac:dyDescent="0.2"/>
    <row r="3827" ht="26.25" customHeight="1" x14ac:dyDescent="0.2"/>
    <row r="3828" ht="26.25" customHeight="1" x14ac:dyDescent="0.2"/>
    <row r="3829" ht="26.25" customHeight="1" x14ac:dyDescent="0.2"/>
    <row r="3830" ht="26.25" customHeight="1" x14ac:dyDescent="0.2"/>
    <row r="3831" ht="26.25" customHeight="1" x14ac:dyDescent="0.2"/>
    <row r="3832" ht="26.25" customHeight="1" x14ac:dyDescent="0.2"/>
    <row r="3833" ht="26.25" customHeight="1" x14ac:dyDescent="0.2"/>
    <row r="3834" ht="26.25" customHeight="1" x14ac:dyDescent="0.2"/>
    <row r="3835" ht="26.25" customHeight="1" x14ac:dyDescent="0.2"/>
    <row r="3836" ht="26.25" customHeight="1" x14ac:dyDescent="0.2"/>
    <row r="3837" ht="26.25" customHeight="1" x14ac:dyDescent="0.2"/>
    <row r="3838" ht="26.25" customHeight="1" x14ac:dyDescent="0.2"/>
    <row r="3839" ht="26.25" customHeight="1" x14ac:dyDescent="0.2"/>
    <row r="3840" ht="26.25" customHeight="1" x14ac:dyDescent="0.2"/>
    <row r="3841" ht="26.25" customHeight="1" x14ac:dyDescent="0.2"/>
    <row r="3842" ht="26.25" customHeight="1" x14ac:dyDescent="0.2"/>
    <row r="3843" ht="26.25" customHeight="1" x14ac:dyDescent="0.2"/>
    <row r="3844" ht="26.25" customHeight="1" x14ac:dyDescent="0.2"/>
    <row r="3845" ht="26.25" customHeight="1" x14ac:dyDescent="0.2"/>
    <row r="3846" ht="26.25" customHeight="1" x14ac:dyDescent="0.2"/>
    <row r="3847" ht="26.25" customHeight="1" x14ac:dyDescent="0.2"/>
    <row r="3848" ht="26.25" customHeight="1" x14ac:dyDescent="0.2"/>
    <row r="3849" ht="26.25" customHeight="1" x14ac:dyDescent="0.2"/>
    <row r="3850" ht="26.25" customHeight="1" x14ac:dyDescent="0.2"/>
    <row r="3851" ht="26.25" customHeight="1" x14ac:dyDescent="0.2"/>
    <row r="3852" ht="26.25" customHeight="1" x14ac:dyDescent="0.2"/>
    <row r="3853" ht="26.25" customHeight="1" x14ac:dyDescent="0.2"/>
    <row r="3854" ht="26.25" customHeight="1" x14ac:dyDescent="0.2"/>
    <row r="3855" ht="26.25" customHeight="1" x14ac:dyDescent="0.2"/>
    <row r="3856" ht="26.25" customHeight="1" x14ac:dyDescent="0.2"/>
    <row r="3857" ht="26.25" customHeight="1" x14ac:dyDescent="0.2"/>
    <row r="3858" ht="26.25" customHeight="1" x14ac:dyDescent="0.2"/>
    <row r="3859" ht="26.25" customHeight="1" x14ac:dyDescent="0.2"/>
    <row r="3860" ht="26.25" customHeight="1" x14ac:dyDescent="0.2"/>
    <row r="3861" ht="26.25" customHeight="1" x14ac:dyDescent="0.2"/>
    <row r="3862" ht="26.25" customHeight="1" x14ac:dyDescent="0.2"/>
    <row r="3863" ht="26.25" customHeight="1" x14ac:dyDescent="0.2"/>
    <row r="3864" ht="26.25" customHeight="1" x14ac:dyDescent="0.2"/>
    <row r="3865" ht="26.25" customHeight="1" x14ac:dyDescent="0.2"/>
    <row r="3866" ht="26.25" customHeight="1" x14ac:dyDescent="0.2"/>
    <row r="3867" ht="26.25" customHeight="1" x14ac:dyDescent="0.2"/>
    <row r="3868" ht="26.25" customHeight="1" x14ac:dyDescent="0.2"/>
    <row r="3869" ht="26.25" customHeight="1" x14ac:dyDescent="0.2"/>
    <row r="3870" ht="26.25" customHeight="1" x14ac:dyDescent="0.2"/>
    <row r="3871" ht="26.25" customHeight="1" x14ac:dyDescent="0.2"/>
    <row r="3872" ht="26.25" customHeight="1" x14ac:dyDescent="0.2"/>
    <row r="3873" ht="26.25" customHeight="1" x14ac:dyDescent="0.2"/>
    <row r="3874" ht="26.25" customHeight="1" x14ac:dyDescent="0.2"/>
    <row r="3875" ht="26.25" customHeight="1" x14ac:dyDescent="0.2"/>
    <row r="3876" ht="26.25" customHeight="1" x14ac:dyDescent="0.2"/>
    <row r="3877" ht="26.25" customHeight="1" x14ac:dyDescent="0.2"/>
    <row r="3878" ht="26.25" customHeight="1" x14ac:dyDescent="0.2"/>
    <row r="3879" ht="26.25" customHeight="1" x14ac:dyDescent="0.2"/>
    <row r="3880" ht="26.25" customHeight="1" x14ac:dyDescent="0.2"/>
    <row r="3881" ht="26.25" customHeight="1" x14ac:dyDescent="0.2"/>
    <row r="3882" ht="26.25" customHeight="1" x14ac:dyDescent="0.2"/>
    <row r="3883" ht="26.25" customHeight="1" x14ac:dyDescent="0.2"/>
    <row r="3884" ht="26.25" customHeight="1" x14ac:dyDescent="0.2"/>
    <row r="3885" ht="26.25" customHeight="1" x14ac:dyDescent="0.2"/>
    <row r="3886" ht="26.25" customHeight="1" x14ac:dyDescent="0.2"/>
    <row r="3887" ht="26.25" customHeight="1" x14ac:dyDescent="0.2"/>
    <row r="3888" ht="26.25" customHeight="1" x14ac:dyDescent="0.2"/>
    <row r="3889" ht="26.25" customHeight="1" x14ac:dyDescent="0.2"/>
    <row r="3890" ht="26.25" customHeight="1" x14ac:dyDescent="0.2"/>
    <row r="3891" ht="26.25" customHeight="1" x14ac:dyDescent="0.2"/>
    <row r="3892" ht="26.25" customHeight="1" x14ac:dyDescent="0.2"/>
    <row r="3893" ht="26.25" customHeight="1" x14ac:dyDescent="0.2"/>
    <row r="3894" ht="26.25" customHeight="1" x14ac:dyDescent="0.2"/>
    <row r="3895" ht="26.25" customHeight="1" x14ac:dyDescent="0.2"/>
    <row r="3896" ht="26.25" customHeight="1" x14ac:dyDescent="0.2"/>
    <row r="3897" ht="26.25" customHeight="1" x14ac:dyDescent="0.2"/>
    <row r="3898" ht="26.25" customHeight="1" x14ac:dyDescent="0.2"/>
    <row r="3899" ht="26.25" customHeight="1" x14ac:dyDescent="0.2"/>
    <row r="3900" ht="26.25" customHeight="1" x14ac:dyDescent="0.2"/>
    <row r="3901" ht="26.25" customHeight="1" x14ac:dyDescent="0.2"/>
    <row r="3902" ht="26.25" customHeight="1" x14ac:dyDescent="0.2"/>
    <row r="3903" ht="26.25" customHeight="1" x14ac:dyDescent="0.2"/>
    <row r="3904" ht="26.25" customHeight="1" x14ac:dyDescent="0.2"/>
    <row r="3905" ht="26.25" customHeight="1" x14ac:dyDescent="0.2"/>
    <row r="3906" ht="26.25" customHeight="1" x14ac:dyDescent="0.2"/>
    <row r="3907" ht="26.25" customHeight="1" x14ac:dyDescent="0.2"/>
    <row r="3908" ht="26.25" customHeight="1" x14ac:dyDescent="0.2"/>
    <row r="3909" ht="26.25" customHeight="1" x14ac:dyDescent="0.2"/>
    <row r="3910" ht="26.25" customHeight="1" x14ac:dyDescent="0.2"/>
    <row r="3911" ht="26.25" customHeight="1" x14ac:dyDescent="0.2"/>
    <row r="3912" ht="26.25" customHeight="1" x14ac:dyDescent="0.2"/>
    <row r="3913" ht="26.25" customHeight="1" x14ac:dyDescent="0.2"/>
    <row r="3914" ht="26.25" customHeight="1" x14ac:dyDescent="0.2"/>
    <row r="3915" ht="26.25" customHeight="1" x14ac:dyDescent="0.2"/>
    <row r="3916" ht="26.25" customHeight="1" x14ac:dyDescent="0.2"/>
    <row r="3917" ht="26.25" customHeight="1" x14ac:dyDescent="0.2"/>
    <row r="3918" ht="26.25" customHeight="1" x14ac:dyDescent="0.2"/>
    <row r="3919" ht="26.25" customHeight="1" x14ac:dyDescent="0.2"/>
    <row r="3920" ht="26.25" customHeight="1" x14ac:dyDescent="0.2"/>
    <row r="3921" ht="26.25" customHeight="1" x14ac:dyDescent="0.2"/>
    <row r="3922" ht="26.25" customHeight="1" x14ac:dyDescent="0.2"/>
    <row r="3923" ht="26.25" customHeight="1" x14ac:dyDescent="0.2"/>
    <row r="3924" ht="26.25" customHeight="1" x14ac:dyDescent="0.2"/>
    <row r="3925" ht="26.25" customHeight="1" x14ac:dyDescent="0.2"/>
    <row r="3926" ht="26.25" customHeight="1" x14ac:dyDescent="0.2"/>
    <row r="3927" ht="26.25" customHeight="1" x14ac:dyDescent="0.2"/>
    <row r="3928" ht="26.25" customHeight="1" x14ac:dyDescent="0.2"/>
    <row r="3929" ht="26.25" customHeight="1" x14ac:dyDescent="0.2"/>
    <row r="3930" ht="26.25" customHeight="1" x14ac:dyDescent="0.2"/>
    <row r="3931" ht="26.25" customHeight="1" x14ac:dyDescent="0.2"/>
    <row r="3932" ht="26.25" customHeight="1" x14ac:dyDescent="0.2"/>
    <row r="3933" ht="26.25" customHeight="1" x14ac:dyDescent="0.2"/>
    <row r="3934" ht="26.25" customHeight="1" x14ac:dyDescent="0.2"/>
    <row r="3935" ht="26.25" customHeight="1" x14ac:dyDescent="0.2"/>
    <row r="3936" ht="26.25" customHeight="1" x14ac:dyDescent="0.2"/>
    <row r="3937" ht="26.25" customHeight="1" x14ac:dyDescent="0.2"/>
    <row r="3938" ht="26.25" customHeight="1" x14ac:dyDescent="0.2"/>
    <row r="3939" ht="26.25" customHeight="1" x14ac:dyDescent="0.2"/>
    <row r="3940" ht="26.25" customHeight="1" x14ac:dyDescent="0.2"/>
    <row r="3941" ht="26.25" customHeight="1" x14ac:dyDescent="0.2"/>
    <row r="3942" ht="26.25" customHeight="1" x14ac:dyDescent="0.2"/>
    <row r="3943" ht="26.25" customHeight="1" x14ac:dyDescent="0.2"/>
    <row r="3944" ht="26.25" customHeight="1" x14ac:dyDescent="0.2"/>
    <row r="3945" ht="26.25" customHeight="1" x14ac:dyDescent="0.2"/>
    <row r="3946" ht="26.25" customHeight="1" x14ac:dyDescent="0.2"/>
    <row r="3947" ht="26.25" customHeight="1" x14ac:dyDescent="0.2"/>
    <row r="3948" ht="26.25" customHeight="1" x14ac:dyDescent="0.2"/>
    <row r="3949" ht="26.25" customHeight="1" x14ac:dyDescent="0.2"/>
    <row r="3950" ht="26.25" customHeight="1" x14ac:dyDescent="0.2"/>
    <row r="3951" ht="26.25" customHeight="1" x14ac:dyDescent="0.2"/>
    <row r="3952" ht="26.25" customHeight="1" x14ac:dyDescent="0.2"/>
    <row r="3953" ht="26.25" customHeight="1" x14ac:dyDescent="0.2"/>
    <row r="3954" ht="26.25" customHeight="1" x14ac:dyDescent="0.2"/>
    <row r="3955" ht="26.25" customHeight="1" x14ac:dyDescent="0.2"/>
    <row r="3956" ht="26.25" customHeight="1" x14ac:dyDescent="0.2"/>
    <row r="3957" ht="26.25" customHeight="1" x14ac:dyDescent="0.2"/>
    <row r="3958" ht="26.25" customHeight="1" x14ac:dyDescent="0.2"/>
    <row r="3959" ht="26.25" customHeight="1" x14ac:dyDescent="0.2"/>
    <row r="3960" ht="26.25" customHeight="1" x14ac:dyDescent="0.2"/>
    <row r="3961" ht="26.25" customHeight="1" x14ac:dyDescent="0.2"/>
    <row r="3962" ht="26.25" customHeight="1" x14ac:dyDescent="0.2"/>
    <row r="3963" ht="26.25" customHeight="1" x14ac:dyDescent="0.2"/>
    <row r="3964" ht="26.25" customHeight="1" x14ac:dyDescent="0.2"/>
    <row r="3965" ht="26.25" customHeight="1" x14ac:dyDescent="0.2"/>
    <row r="3966" ht="26.25" customHeight="1" x14ac:dyDescent="0.2"/>
    <row r="3967" ht="26.25" customHeight="1" x14ac:dyDescent="0.2"/>
    <row r="3968" ht="26.25" customHeight="1" x14ac:dyDescent="0.2"/>
    <row r="3969" ht="26.25" customHeight="1" x14ac:dyDescent="0.2"/>
    <row r="3970" ht="26.25" customHeight="1" x14ac:dyDescent="0.2"/>
    <row r="3971" ht="26.25" customHeight="1" x14ac:dyDescent="0.2"/>
    <row r="3972" ht="26.25" customHeight="1" x14ac:dyDescent="0.2"/>
    <row r="3973" ht="26.25" customHeight="1" x14ac:dyDescent="0.2"/>
    <row r="3974" ht="26.25" customHeight="1" x14ac:dyDescent="0.2"/>
    <row r="3975" ht="26.25" customHeight="1" x14ac:dyDescent="0.2"/>
    <row r="3976" ht="26.25" customHeight="1" x14ac:dyDescent="0.2"/>
    <row r="3977" ht="26.25" customHeight="1" x14ac:dyDescent="0.2"/>
    <row r="3978" ht="26.25" customHeight="1" x14ac:dyDescent="0.2"/>
    <row r="3979" ht="26.25" customHeight="1" x14ac:dyDescent="0.2"/>
    <row r="3980" ht="26.25" customHeight="1" x14ac:dyDescent="0.2"/>
    <row r="3981" ht="26.25" customHeight="1" x14ac:dyDescent="0.2"/>
    <row r="3982" ht="26.25" customHeight="1" x14ac:dyDescent="0.2"/>
    <row r="3983" ht="26.25" customHeight="1" x14ac:dyDescent="0.2"/>
    <row r="3984" ht="26.25" customHeight="1" x14ac:dyDescent="0.2"/>
    <row r="3985" ht="26.25" customHeight="1" x14ac:dyDescent="0.2"/>
    <row r="3986" ht="26.25" customHeight="1" x14ac:dyDescent="0.2"/>
    <row r="3987" ht="26.25" customHeight="1" x14ac:dyDescent="0.2"/>
    <row r="3988" ht="26.25" customHeight="1" x14ac:dyDescent="0.2"/>
    <row r="3989" ht="26.25" customHeight="1" x14ac:dyDescent="0.2"/>
    <row r="3990" ht="26.25" customHeight="1" x14ac:dyDescent="0.2"/>
    <row r="3991" ht="26.25" customHeight="1" x14ac:dyDescent="0.2"/>
    <row r="3992" ht="26.25" customHeight="1" x14ac:dyDescent="0.2"/>
    <row r="3993" ht="26.25" customHeight="1" x14ac:dyDescent="0.2"/>
    <row r="3994" ht="26.25" customHeight="1" x14ac:dyDescent="0.2"/>
    <row r="3995" ht="26.25" customHeight="1" x14ac:dyDescent="0.2"/>
    <row r="3996" ht="26.25" customHeight="1" x14ac:dyDescent="0.2"/>
    <row r="3997" ht="26.25" customHeight="1" x14ac:dyDescent="0.2"/>
    <row r="3998" ht="26.25" customHeight="1" x14ac:dyDescent="0.2"/>
    <row r="3999" ht="26.25" customHeight="1" x14ac:dyDescent="0.2"/>
    <row r="4000" ht="26.25" customHeight="1" x14ac:dyDescent="0.2"/>
    <row r="4001" ht="26.25" customHeight="1" x14ac:dyDescent="0.2"/>
    <row r="4002" ht="26.25" customHeight="1" x14ac:dyDescent="0.2"/>
    <row r="4003" ht="26.25" customHeight="1" x14ac:dyDescent="0.2"/>
    <row r="4004" ht="26.25" customHeight="1" x14ac:dyDescent="0.2"/>
    <row r="4005" ht="26.25" customHeight="1" x14ac:dyDescent="0.2"/>
    <row r="4006" ht="26.25" customHeight="1" x14ac:dyDescent="0.2"/>
    <row r="4007" ht="26.25" customHeight="1" x14ac:dyDescent="0.2"/>
    <row r="4008" ht="26.25" customHeight="1" x14ac:dyDescent="0.2"/>
    <row r="4009" ht="26.25" customHeight="1" x14ac:dyDescent="0.2"/>
    <row r="4010" ht="26.25" customHeight="1" x14ac:dyDescent="0.2"/>
    <row r="4011" ht="26.25" customHeight="1" x14ac:dyDescent="0.2"/>
    <row r="4012" ht="26.25" customHeight="1" x14ac:dyDescent="0.2"/>
    <row r="4013" ht="26.25" customHeight="1" x14ac:dyDescent="0.2"/>
    <row r="4014" ht="26.25" customHeight="1" x14ac:dyDescent="0.2"/>
    <row r="4015" ht="26.25" customHeight="1" x14ac:dyDescent="0.2"/>
    <row r="4016" ht="26.25" customHeight="1" x14ac:dyDescent="0.2"/>
    <row r="4017" ht="26.25" customHeight="1" x14ac:dyDescent="0.2"/>
    <row r="4018" ht="26.25" customHeight="1" x14ac:dyDescent="0.2"/>
    <row r="4019" ht="26.25" customHeight="1" x14ac:dyDescent="0.2"/>
    <row r="4020" ht="26.25" customHeight="1" x14ac:dyDescent="0.2"/>
    <row r="4021" ht="26.25" customHeight="1" x14ac:dyDescent="0.2"/>
    <row r="4022" ht="26.25" customHeight="1" x14ac:dyDescent="0.2"/>
    <row r="4023" ht="26.25" customHeight="1" x14ac:dyDescent="0.2"/>
    <row r="4024" ht="26.25" customHeight="1" x14ac:dyDescent="0.2"/>
    <row r="4025" ht="26.25" customHeight="1" x14ac:dyDescent="0.2"/>
    <row r="4026" ht="26.25" customHeight="1" x14ac:dyDescent="0.2"/>
    <row r="4027" ht="26.25" customHeight="1" x14ac:dyDescent="0.2"/>
    <row r="4028" ht="26.25" customHeight="1" x14ac:dyDescent="0.2"/>
    <row r="4029" ht="26.25" customHeight="1" x14ac:dyDescent="0.2"/>
    <row r="4030" ht="26.25" customHeight="1" x14ac:dyDescent="0.2"/>
    <row r="4031" ht="26.25" customHeight="1" x14ac:dyDescent="0.2"/>
    <row r="4032" ht="26.25" customHeight="1" x14ac:dyDescent="0.2"/>
    <row r="4033" ht="26.25" customHeight="1" x14ac:dyDescent="0.2"/>
    <row r="4034" ht="26.25" customHeight="1" x14ac:dyDescent="0.2"/>
    <row r="4035" ht="26.25" customHeight="1" x14ac:dyDescent="0.2"/>
    <row r="4036" ht="26.25" customHeight="1" x14ac:dyDescent="0.2"/>
    <row r="4037" ht="26.25" customHeight="1" x14ac:dyDescent="0.2"/>
    <row r="4038" ht="26.25" customHeight="1" x14ac:dyDescent="0.2"/>
    <row r="4039" ht="26.25" customHeight="1" x14ac:dyDescent="0.2"/>
    <row r="4040" ht="26.25" customHeight="1" x14ac:dyDescent="0.2"/>
    <row r="4041" ht="26.25" customHeight="1" x14ac:dyDescent="0.2"/>
    <row r="4042" ht="26.25" customHeight="1" x14ac:dyDescent="0.2"/>
    <row r="4043" ht="26.25" customHeight="1" x14ac:dyDescent="0.2"/>
    <row r="4044" ht="26.25" customHeight="1" x14ac:dyDescent="0.2"/>
    <row r="4045" ht="26.25" customHeight="1" x14ac:dyDescent="0.2"/>
    <row r="4046" ht="26.25" customHeight="1" x14ac:dyDescent="0.2"/>
    <row r="4047" ht="26.25" customHeight="1" x14ac:dyDescent="0.2"/>
    <row r="4048" ht="26.25" customHeight="1" x14ac:dyDescent="0.2"/>
    <row r="4049" ht="26.25" customHeight="1" x14ac:dyDescent="0.2"/>
    <row r="4050" ht="26.25" customHeight="1" x14ac:dyDescent="0.2"/>
    <row r="4051" ht="26.25" customHeight="1" x14ac:dyDescent="0.2"/>
    <row r="4052" ht="26.25" customHeight="1" x14ac:dyDescent="0.2"/>
    <row r="4053" ht="26.25" customHeight="1" x14ac:dyDescent="0.2"/>
    <row r="4054" ht="26.25" customHeight="1" x14ac:dyDescent="0.2"/>
    <row r="4055" ht="26.25" customHeight="1" x14ac:dyDescent="0.2"/>
    <row r="4056" ht="26.25" customHeight="1" x14ac:dyDescent="0.2"/>
    <row r="4057" ht="26.25" customHeight="1" x14ac:dyDescent="0.2"/>
    <row r="4058" ht="26.25" customHeight="1" x14ac:dyDescent="0.2"/>
    <row r="4059" ht="26.25" customHeight="1" x14ac:dyDescent="0.2"/>
    <row r="4060" ht="26.25" customHeight="1" x14ac:dyDescent="0.2"/>
    <row r="4061" ht="26.25" customHeight="1" x14ac:dyDescent="0.2"/>
    <row r="4062" ht="26.25" customHeight="1" x14ac:dyDescent="0.2"/>
    <row r="4063" ht="26.25" customHeight="1" x14ac:dyDescent="0.2"/>
    <row r="4064" ht="26.25" customHeight="1" x14ac:dyDescent="0.2"/>
    <row r="4065" ht="26.25" customHeight="1" x14ac:dyDescent="0.2"/>
    <row r="4066" ht="26.25" customHeight="1" x14ac:dyDescent="0.2"/>
    <row r="4067" ht="26.25" customHeight="1" x14ac:dyDescent="0.2"/>
    <row r="4068" ht="26.25" customHeight="1" x14ac:dyDescent="0.2"/>
    <row r="4069" ht="26.25" customHeight="1" x14ac:dyDescent="0.2"/>
    <row r="4070" ht="26.25" customHeight="1" x14ac:dyDescent="0.2"/>
    <row r="4071" ht="26.25" customHeight="1" x14ac:dyDescent="0.2"/>
    <row r="4072" ht="26.25" customHeight="1" x14ac:dyDescent="0.2"/>
    <row r="4073" ht="26.25" customHeight="1" x14ac:dyDescent="0.2"/>
    <row r="4074" ht="26.25" customHeight="1" x14ac:dyDescent="0.2"/>
    <row r="4075" ht="26.25" customHeight="1" x14ac:dyDescent="0.2"/>
    <row r="4076" ht="26.25" customHeight="1" x14ac:dyDescent="0.2"/>
    <row r="4077" ht="26.25" customHeight="1" x14ac:dyDescent="0.2"/>
    <row r="4078" ht="26.25" customHeight="1" x14ac:dyDescent="0.2"/>
    <row r="4079" ht="26.25" customHeight="1" x14ac:dyDescent="0.2"/>
    <row r="4080" ht="26.25" customHeight="1" x14ac:dyDescent="0.2"/>
    <row r="4081" ht="26.25" customHeight="1" x14ac:dyDescent="0.2"/>
    <row r="4082" ht="26.25" customHeight="1" x14ac:dyDescent="0.2"/>
    <row r="4083" ht="26.25" customHeight="1" x14ac:dyDescent="0.2"/>
    <row r="4084" ht="26.25" customHeight="1" x14ac:dyDescent="0.2"/>
    <row r="4085" ht="26.25" customHeight="1" x14ac:dyDescent="0.2"/>
    <row r="4086" ht="26.25" customHeight="1" x14ac:dyDescent="0.2"/>
    <row r="4087" ht="26.25" customHeight="1" x14ac:dyDescent="0.2"/>
    <row r="4088" ht="26.25" customHeight="1" x14ac:dyDescent="0.2"/>
    <row r="4089" ht="26.25" customHeight="1" x14ac:dyDescent="0.2"/>
    <row r="4090" ht="26.25" customHeight="1" x14ac:dyDescent="0.2"/>
    <row r="4091" ht="26.25" customHeight="1" x14ac:dyDescent="0.2"/>
    <row r="4092" ht="26.25" customHeight="1" x14ac:dyDescent="0.2"/>
    <row r="4093" ht="26.25" customHeight="1" x14ac:dyDescent="0.2"/>
    <row r="4094" ht="26.25" customHeight="1" x14ac:dyDescent="0.2"/>
    <row r="4095" ht="26.25" customHeight="1" x14ac:dyDescent="0.2"/>
    <row r="4096" ht="26.25" customHeight="1" x14ac:dyDescent="0.2"/>
    <row r="4097" ht="26.25" customHeight="1" x14ac:dyDescent="0.2"/>
    <row r="4098" ht="26.25" customHeight="1" x14ac:dyDescent="0.2"/>
    <row r="4099" ht="26.25" customHeight="1" x14ac:dyDescent="0.2"/>
    <row r="4100" ht="26.25" customHeight="1" x14ac:dyDescent="0.2"/>
    <row r="4101" ht="26.25" customHeight="1" x14ac:dyDescent="0.2"/>
    <row r="4102" ht="26.25" customHeight="1" x14ac:dyDescent="0.2"/>
    <row r="4103" ht="26.25" customHeight="1" x14ac:dyDescent="0.2"/>
    <row r="4104" ht="26.25" customHeight="1" x14ac:dyDescent="0.2"/>
    <row r="4105" ht="26.25" customHeight="1" x14ac:dyDescent="0.2"/>
    <row r="4106" ht="26.25" customHeight="1" x14ac:dyDescent="0.2"/>
    <row r="4107" ht="26.25" customHeight="1" x14ac:dyDescent="0.2"/>
    <row r="4108" ht="26.25" customHeight="1" x14ac:dyDescent="0.2"/>
    <row r="4109" ht="26.25" customHeight="1" x14ac:dyDescent="0.2"/>
    <row r="4110" ht="26.25" customHeight="1" x14ac:dyDescent="0.2"/>
    <row r="4111" ht="26.25" customHeight="1" x14ac:dyDescent="0.2"/>
    <row r="4112" ht="26.25" customHeight="1" x14ac:dyDescent="0.2"/>
    <row r="4113" ht="26.25" customHeight="1" x14ac:dyDescent="0.2"/>
    <row r="4114" ht="26.25" customHeight="1" x14ac:dyDescent="0.2"/>
    <row r="4115" ht="26.25" customHeight="1" x14ac:dyDescent="0.2"/>
    <row r="4116" ht="26.25" customHeight="1" x14ac:dyDescent="0.2"/>
    <row r="4117" ht="26.25" customHeight="1" x14ac:dyDescent="0.2"/>
    <row r="4118" ht="26.25" customHeight="1" x14ac:dyDescent="0.2"/>
    <row r="4119" ht="26.25" customHeight="1" x14ac:dyDescent="0.2"/>
    <row r="4120" ht="26.25" customHeight="1" x14ac:dyDescent="0.2"/>
    <row r="4121" ht="26.25" customHeight="1" x14ac:dyDescent="0.2"/>
    <row r="4122" ht="26.25" customHeight="1" x14ac:dyDescent="0.2"/>
    <row r="4123" ht="26.25" customHeight="1" x14ac:dyDescent="0.2"/>
    <row r="4124" ht="26.25" customHeight="1" x14ac:dyDescent="0.2"/>
    <row r="4125" ht="26.25" customHeight="1" x14ac:dyDescent="0.2"/>
    <row r="4126" ht="26.25" customHeight="1" x14ac:dyDescent="0.2"/>
    <row r="4127" ht="26.25" customHeight="1" x14ac:dyDescent="0.2"/>
    <row r="4128" ht="26.25" customHeight="1" x14ac:dyDescent="0.2"/>
    <row r="4129" ht="26.25" customHeight="1" x14ac:dyDescent="0.2"/>
    <row r="4130" ht="26.25" customHeight="1" x14ac:dyDescent="0.2"/>
    <row r="4131" ht="26.25" customHeight="1" x14ac:dyDescent="0.2"/>
    <row r="4132" ht="26.25" customHeight="1" x14ac:dyDescent="0.2"/>
    <row r="4133" ht="26.25" customHeight="1" x14ac:dyDescent="0.2"/>
    <row r="4134" ht="26.25" customHeight="1" x14ac:dyDescent="0.2"/>
    <row r="4135" ht="26.25" customHeight="1" x14ac:dyDescent="0.2"/>
    <row r="4136" ht="26.25" customHeight="1" x14ac:dyDescent="0.2"/>
    <row r="4137" ht="26.25" customHeight="1" x14ac:dyDescent="0.2"/>
    <row r="4138" ht="26.25" customHeight="1" x14ac:dyDescent="0.2"/>
    <row r="4139" ht="26.25" customHeight="1" x14ac:dyDescent="0.2"/>
    <row r="4140" ht="26.25" customHeight="1" x14ac:dyDescent="0.2"/>
    <row r="4141" ht="26.25" customHeight="1" x14ac:dyDescent="0.2"/>
    <row r="4142" ht="26.25" customHeight="1" x14ac:dyDescent="0.2"/>
    <row r="4143" ht="26.25" customHeight="1" x14ac:dyDescent="0.2"/>
    <row r="4144" ht="26.25" customHeight="1" x14ac:dyDescent="0.2"/>
    <row r="4145" ht="26.25" customHeight="1" x14ac:dyDescent="0.2"/>
    <row r="4146" ht="26.25" customHeight="1" x14ac:dyDescent="0.2"/>
    <row r="4147" ht="26.25" customHeight="1" x14ac:dyDescent="0.2"/>
    <row r="4148" ht="26.25" customHeight="1" x14ac:dyDescent="0.2"/>
    <row r="4149" ht="26.25" customHeight="1" x14ac:dyDescent="0.2"/>
    <row r="4150" ht="26.25" customHeight="1" x14ac:dyDescent="0.2"/>
    <row r="4151" ht="26.25" customHeight="1" x14ac:dyDescent="0.2"/>
    <row r="4152" ht="26.25" customHeight="1" x14ac:dyDescent="0.2"/>
    <row r="4153" ht="26.25" customHeight="1" x14ac:dyDescent="0.2"/>
    <row r="4154" ht="26.25" customHeight="1" x14ac:dyDescent="0.2"/>
    <row r="4155" ht="26.25" customHeight="1" x14ac:dyDescent="0.2"/>
    <row r="4156" ht="26.25" customHeight="1" x14ac:dyDescent="0.2"/>
    <row r="4157" ht="26.25" customHeight="1" x14ac:dyDescent="0.2"/>
    <row r="4158" ht="26.25" customHeight="1" x14ac:dyDescent="0.2"/>
    <row r="4159" ht="26.25" customHeight="1" x14ac:dyDescent="0.2"/>
    <row r="4160" ht="26.25" customHeight="1" x14ac:dyDescent="0.2"/>
    <row r="4161" ht="26.25" customHeight="1" x14ac:dyDescent="0.2"/>
    <row r="4162" ht="26.25" customHeight="1" x14ac:dyDescent="0.2"/>
    <row r="4163" ht="26.25" customHeight="1" x14ac:dyDescent="0.2"/>
    <row r="4164" ht="26.25" customHeight="1" x14ac:dyDescent="0.2"/>
    <row r="4165" ht="26.25" customHeight="1" x14ac:dyDescent="0.2"/>
    <row r="4166" ht="26.25" customHeight="1" x14ac:dyDescent="0.2"/>
    <row r="4167" ht="26.25" customHeight="1" x14ac:dyDescent="0.2"/>
    <row r="4168" ht="26.25" customHeight="1" x14ac:dyDescent="0.2"/>
    <row r="4169" ht="26.25" customHeight="1" x14ac:dyDescent="0.2"/>
    <row r="4170" ht="26.25" customHeight="1" x14ac:dyDescent="0.2"/>
    <row r="4171" ht="26.25" customHeight="1" x14ac:dyDescent="0.2"/>
    <row r="4172" ht="26.25" customHeight="1" x14ac:dyDescent="0.2"/>
    <row r="4173" ht="26.25" customHeight="1" x14ac:dyDescent="0.2"/>
    <row r="4174" ht="26.25" customHeight="1" x14ac:dyDescent="0.2"/>
    <row r="4175" ht="26.25" customHeight="1" x14ac:dyDescent="0.2"/>
    <row r="4176" ht="26.25" customHeight="1" x14ac:dyDescent="0.2"/>
    <row r="4177" ht="26.25" customHeight="1" x14ac:dyDescent="0.2"/>
    <row r="4178" ht="26.25" customHeight="1" x14ac:dyDescent="0.2"/>
    <row r="4179" ht="26.25" customHeight="1" x14ac:dyDescent="0.2"/>
    <row r="4180" ht="26.25" customHeight="1" x14ac:dyDescent="0.2"/>
    <row r="4181" ht="26.25" customHeight="1" x14ac:dyDescent="0.2"/>
    <row r="4182" ht="26.25" customHeight="1" x14ac:dyDescent="0.2"/>
    <row r="4183" ht="26.25" customHeight="1" x14ac:dyDescent="0.2"/>
    <row r="4184" ht="26.25" customHeight="1" x14ac:dyDescent="0.2"/>
    <row r="4185" ht="26.25" customHeight="1" x14ac:dyDescent="0.2"/>
    <row r="4186" ht="26.25" customHeight="1" x14ac:dyDescent="0.2"/>
    <row r="4187" ht="26.25" customHeight="1" x14ac:dyDescent="0.2"/>
    <row r="4188" ht="26.25" customHeight="1" x14ac:dyDescent="0.2"/>
    <row r="4189" ht="26.25" customHeight="1" x14ac:dyDescent="0.2"/>
    <row r="4190" ht="26.25" customHeight="1" x14ac:dyDescent="0.2"/>
    <row r="4191" ht="26.25" customHeight="1" x14ac:dyDescent="0.2"/>
    <row r="4192" ht="26.25" customHeight="1" x14ac:dyDescent="0.2"/>
    <row r="4193" ht="26.25" customHeight="1" x14ac:dyDescent="0.2"/>
    <row r="4194" ht="26.25" customHeight="1" x14ac:dyDescent="0.2"/>
    <row r="4195" ht="26.25" customHeight="1" x14ac:dyDescent="0.2"/>
    <row r="4196" ht="26.25" customHeight="1" x14ac:dyDescent="0.2"/>
    <row r="4197" ht="26.25" customHeight="1" x14ac:dyDescent="0.2"/>
    <row r="4198" ht="26.25" customHeight="1" x14ac:dyDescent="0.2"/>
    <row r="4199" ht="26.25" customHeight="1" x14ac:dyDescent="0.2"/>
    <row r="4200" ht="26.25" customHeight="1" x14ac:dyDescent="0.2"/>
    <row r="4201" ht="26.25" customHeight="1" x14ac:dyDescent="0.2"/>
    <row r="4202" ht="26.25" customHeight="1" x14ac:dyDescent="0.2"/>
    <row r="4203" ht="26.25" customHeight="1" x14ac:dyDescent="0.2"/>
    <row r="4204" ht="26.25" customHeight="1" x14ac:dyDescent="0.2"/>
    <row r="4205" ht="26.25" customHeight="1" x14ac:dyDescent="0.2"/>
    <row r="4206" ht="26.25" customHeight="1" x14ac:dyDescent="0.2"/>
    <row r="4207" ht="26.25" customHeight="1" x14ac:dyDescent="0.2"/>
    <row r="4208" ht="26.25" customHeight="1" x14ac:dyDescent="0.2"/>
    <row r="4209" ht="26.25" customHeight="1" x14ac:dyDescent="0.2"/>
    <row r="4210" ht="26.25" customHeight="1" x14ac:dyDescent="0.2"/>
    <row r="4211" ht="26.25" customHeight="1" x14ac:dyDescent="0.2"/>
    <row r="4212" ht="26.25" customHeight="1" x14ac:dyDescent="0.2"/>
    <row r="4213" ht="26.25" customHeight="1" x14ac:dyDescent="0.2"/>
    <row r="4214" ht="26.25" customHeight="1" x14ac:dyDescent="0.2"/>
    <row r="4215" ht="26.25" customHeight="1" x14ac:dyDescent="0.2"/>
    <row r="4216" ht="26.25" customHeight="1" x14ac:dyDescent="0.2"/>
    <row r="4217" ht="26.25" customHeight="1" x14ac:dyDescent="0.2"/>
    <row r="4218" ht="26.25" customHeight="1" x14ac:dyDescent="0.2"/>
    <row r="4219" ht="26.25" customHeight="1" x14ac:dyDescent="0.2"/>
    <row r="4220" ht="26.25" customHeight="1" x14ac:dyDescent="0.2"/>
    <row r="4221" ht="26.25" customHeight="1" x14ac:dyDescent="0.2"/>
    <row r="4222" ht="26.25" customHeight="1" x14ac:dyDescent="0.2"/>
    <row r="4223" ht="26.25" customHeight="1" x14ac:dyDescent="0.2"/>
    <row r="4224" ht="26.25" customHeight="1" x14ac:dyDescent="0.2"/>
    <row r="4225" ht="26.25" customHeight="1" x14ac:dyDescent="0.2"/>
    <row r="4226" ht="26.25" customHeight="1" x14ac:dyDescent="0.2"/>
    <row r="4227" ht="26.25" customHeight="1" x14ac:dyDescent="0.2"/>
    <row r="4228" ht="26.25" customHeight="1" x14ac:dyDescent="0.2"/>
    <row r="4229" ht="26.25" customHeight="1" x14ac:dyDescent="0.2"/>
    <row r="4230" ht="26.25" customHeight="1" x14ac:dyDescent="0.2"/>
    <row r="4231" ht="26.25" customHeight="1" x14ac:dyDescent="0.2"/>
    <row r="4232" ht="26.25" customHeight="1" x14ac:dyDescent="0.2"/>
    <row r="4233" ht="26.25" customHeight="1" x14ac:dyDescent="0.2"/>
    <row r="4234" ht="26.25" customHeight="1" x14ac:dyDescent="0.2"/>
    <row r="4235" ht="26.25" customHeight="1" x14ac:dyDescent="0.2"/>
    <row r="4236" ht="26.25" customHeight="1" x14ac:dyDescent="0.2"/>
    <row r="4237" ht="26.25" customHeight="1" x14ac:dyDescent="0.2"/>
    <row r="4238" ht="26.25" customHeight="1" x14ac:dyDescent="0.2"/>
    <row r="4239" ht="26.25" customHeight="1" x14ac:dyDescent="0.2"/>
    <row r="4240" ht="26.25" customHeight="1" x14ac:dyDescent="0.2"/>
    <row r="4241" ht="26.25" customHeight="1" x14ac:dyDescent="0.2"/>
    <row r="4242" ht="26.25" customHeight="1" x14ac:dyDescent="0.2"/>
    <row r="4243" ht="26.25" customHeight="1" x14ac:dyDescent="0.2"/>
    <row r="4244" ht="26.25" customHeight="1" x14ac:dyDescent="0.2"/>
    <row r="4245" ht="26.25" customHeight="1" x14ac:dyDescent="0.2"/>
    <row r="4246" ht="26.25" customHeight="1" x14ac:dyDescent="0.2"/>
    <row r="4247" ht="26.25" customHeight="1" x14ac:dyDescent="0.2"/>
    <row r="4248" ht="26.25" customHeight="1" x14ac:dyDescent="0.2"/>
    <row r="4249" ht="26.25" customHeight="1" x14ac:dyDescent="0.2"/>
    <row r="4250" ht="26.25" customHeight="1" x14ac:dyDescent="0.2"/>
    <row r="4251" ht="26.25" customHeight="1" x14ac:dyDescent="0.2"/>
    <row r="4252" ht="26.25" customHeight="1" x14ac:dyDescent="0.2"/>
    <row r="4253" ht="26.25" customHeight="1" x14ac:dyDescent="0.2"/>
    <row r="4254" ht="26.25" customHeight="1" x14ac:dyDescent="0.2"/>
    <row r="4255" ht="26.25" customHeight="1" x14ac:dyDescent="0.2"/>
    <row r="4256" ht="26.25" customHeight="1" x14ac:dyDescent="0.2"/>
    <row r="4257" ht="26.25" customHeight="1" x14ac:dyDescent="0.2"/>
    <row r="4258" ht="26.25" customHeight="1" x14ac:dyDescent="0.2"/>
    <row r="4259" ht="26.25" customHeight="1" x14ac:dyDescent="0.2"/>
    <row r="4260" ht="26.25" customHeight="1" x14ac:dyDescent="0.2"/>
    <row r="4261" ht="26.25" customHeight="1" x14ac:dyDescent="0.2"/>
    <row r="4262" ht="26.25" customHeight="1" x14ac:dyDescent="0.2"/>
    <row r="4263" ht="26.25" customHeight="1" x14ac:dyDescent="0.2"/>
    <row r="4264" ht="26.25" customHeight="1" x14ac:dyDescent="0.2"/>
    <row r="4265" ht="26.25" customHeight="1" x14ac:dyDescent="0.2"/>
    <row r="4266" ht="26.25" customHeight="1" x14ac:dyDescent="0.2"/>
    <row r="4267" ht="26.25" customHeight="1" x14ac:dyDescent="0.2"/>
    <row r="4268" ht="26.25" customHeight="1" x14ac:dyDescent="0.2"/>
    <row r="4269" ht="26.25" customHeight="1" x14ac:dyDescent="0.2"/>
    <row r="4270" ht="26.25" customHeight="1" x14ac:dyDescent="0.2"/>
    <row r="4271" ht="26.25" customHeight="1" x14ac:dyDescent="0.2"/>
    <row r="4272" ht="26.25" customHeight="1" x14ac:dyDescent="0.2"/>
    <row r="4273" ht="26.25" customHeight="1" x14ac:dyDescent="0.2"/>
    <row r="4274" ht="26.25" customHeight="1" x14ac:dyDescent="0.2"/>
    <row r="4275" ht="26.25" customHeight="1" x14ac:dyDescent="0.2"/>
    <row r="4276" ht="26.25" customHeight="1" x14ac:dyDescent="0.2"/>
    <row r="4277" ht="26.25" customHeight="1" x14ac:dyDescent="0.2"/>
    <row r="4278" ht="26.25" customHeight="1" x14ac:dyDescent="0.2"/>
    <row r="4279" ht="26.25" customHeight="1" x14ac:dyDescent="0.2"/>
    <row r="4280" ht="26.25" customHeight="1" x14ac:dyDescent="0.2"/>
    <row r="4281" ht="26.25" customHeight="1" x14ac:dyDescent="0.2"/>
    <row r="4282" ht="26.25" customHeight="1" x14ac:dyDescent="0.2"/>
    <row r="4283" ht="26.25" customHeight="1" x14ac:dyDescent="0.2"/>
    <row r="4284" ht="26.25" customHeight="1" x14ac:dyDescent="0.2"/>
    <row r="4285" ht="26.25" customHeight="1" x14ac:dyDescent="0.2"/>
    <row r="4286" ht="26.25" customHeight="1" x14ac:dyDescent="0.2"/>
    <row r="4287" ht="26.25" customHeight="1" x14ac:dyDescent="0.2"/>
    <row r="4288" ht="26.25" customHeight="1" x14ac:dyDescent="0.2"/>
    <row r="4289" ht="26.25" customHeight="1" x14ac:dyDescent="0.2"/>
    <row r="4290" ht="26.25" customHeight="1" x14ac:dyDescent="0.2"/>
    <row r="4291" ht="26.25" customHeight="1" x14ac:dyDescent="0.2"/>
    <row r="4292" ht="26.25" customHeight="1" x14ac:dyDescent="0.2"/>
    <row r="4293" ht="26.25" customHeight="1" x14ac:dyDescent="0.2"/>
    <row r="4294" ht="26.25" customHeight="1" x14ac:dyDescent="0.2"/>
    <row r="4295" ht="26.25" customHeight="1" x14ac:dyDescent="0.2"/>
    <row r="4296" ht="26.25" customHeight="1" x14ac:dyDescent="0.2"/>
    <row r="4297" ht="26.25" customHeight="1" x14ac:dyDescent="0.2"/>
    <row r="4298" ht="26.25" customHeight="1" x14ac:dyDescent="0.2"/>
    <row r="4299" ht="26.25" customHeight="1" x14ac:dyDescent="0.2"/>
    <row r="4300" ht="26.25" customHeight="1" x14ac:dyDescent="0.2"/>
    <row r="4301" ht="26.25" customHeight="1" x14ac:dyDescent="0.2"/>
    <row r="4302" ht="26.25" customHeight="1" x14ac:dyDescent="0.2"/>
    <row r="4303" ht="26.25" customHeight="1" x14ac:dyDescent="0.2"/>
    <row r="4304" ht="26.25" customHeight="1" x14ac:dyDescent="0.2"/>
    <row r="4305" ht="26.25" customHeight="1" x14ac:dyDescent="0.2"/>
    <row r="4306" ht="26.25" customHeight="1" x14ac:dyDescent="0.2"/>
    <row r="4307" ht="26.25" customHeight="1" x14ac:dyDescent="0.2"/>
    <row r="4308" ht="26.25" customHeight="1" x14ac:dyDescent="0.2"/>
    <row r="4309" ht="26.25" customHeight="1" x14ac:dyDescent="0.2"/>
    <row r="4310" ht="26.25" customHeight="1" x14ac:dyDescent="0.2"/>
    <row r="4311" ht="26.25" customHeight="1" x14ac:dyDescent="0.2"/>
    <row r="4312" ht="26.25" customHeight="1" x14ac:dyDescent="0.2"/>
    <row r="4313" ht="26.25" customHeight="1" x14ac:dyDescent="0.2"/>
    <row r="4314" ht="26.25" customHeight="1" x14ac:dyDescent="0.2"/>
    <row r="4315" ht="26.25" customHeight="1" x14ac:dyDescent="0.2"/>
    <row r="4316" ht="26.25" customHeight="1" x14ac:dyDescent="0.2"/>
    <row r="4317" ht="26.25" customHeight="1" x14ac:dyDescent="0.2"/>
    <row r="4318" ht="26.25" customHeight="1" x14ac:dyDescent="0.2"/>
    <row r="4319" ht="26.25" customHeight="1" x14ac:dyDescent="0.2"/>
    <row r="4320" ht="26.25" customHeight="1" x14ac:dyDescent="0.2"/>
    <row r="4321" ht="26.25" customHeight="1" x14ac:dyDescent="0.2"/>
    <row r="4322" ht="26.25" customHeight="1" x14ac:dyDescent="0.2"/>
    <row r="4323" ht="26.25" customHeight="1" x14ac:dyDescent="0.2"/>
    <row r="4324" ht="26.25" customHeight="1" x14ac:dyDescent="0.2"/>
    <row r="4325" ht="26.25" customHeight="1" x14ac:dyDescent="0.2"/>
    <row r="4326" ht="26.25" customHeight="1" x14ac:dyDescent="0.2"/>
    <row r="4327" ht="26.25" customHeight="1" x14ac:dyDescent="0.2"/>
    <row r="4328" ht="26.25" customHeight="1" x14ac:dyDescent="0.2"/>
    <row r="4329" ht="26.25" customHeight="1" x14ac:dyDescent="0.2"/>
    <row r="4330" ht="26.25" customHeight="1" x14ac:dyDescent="0.2"/>
    <row r="4331" ht="26.25" customHeight="1" x14ac:dyDescent="0.2"/>
    <row r="4332" ht="26.25" customHeight="1" x14ac:dyDescent="0.2"/>
    <row r="4333" ht="26.25" customHeight="1" x14ac:dyDescent="0.2"/>
    <row r="4334" ht="26.25" customHeight="1" x14ac:dyDescent="0.2"/>
    <row r="4335" ht="26.25" customHeight="1" x14ac:dyDescent="0.2"/>
    <row r="4336" ht="26.25" customHeight="1" x14ac:dyDescent="0.2"/>
    <row r="4337" ht="26.25" customHeight="1" x14ac:dyDescent="0.2"/>
    <row r="4338" ht="26.25" customHeight="1" x14ac:dyDescent="0.2"/>
    <row r="4339" ht="26.25" customHeight="1" x14ac:dyDescent="0.2"/>
    <row r="4340" ht="26.25" customHeight="1" x14ac:dyDescent="0.2"/>
    <row r="4341" ht="26.25" customHeight="1" x14ac:dyDescent="0.2"/>
    <row r="4342" ht="26.25" customHeight="1" x14ac:dyDescent="0.2"/>
    <row r="4343" ht="26.25" customHeight="1" x14ac:dyDescent="0.2"/>
    <row r="4344" ht="26.25" customHeight="1" x14ac:dyDescent="0.2"/>
    <row r="4345" ht="26.25" customHeight="1" x14ac:dyDescent="0.2"/>
    <row r="4346" ht="26.25" customHeight="1" x14ac:dyDescent="0.2"/>
    <row r="4347" ht="26.25" customHeight="1" x14ac:dyDescent="0.2"/>
    <row r="4348" ht="26.25" customHeight="1" x14ac:dyDescent="0.2"/>
    <row r="4349" ht="26.25" customHeight="1" x14ac:dyDescent="0.2"/>
    <row r="4350" ht="26.25" customHeight="1" x14ac:dyDescent="0.2"/>
    <row r="4351" ht="26.25" customHeight="1" x14ac:dyDescent="0.2"/>
    <row r="4352" ht="26.25" customHeight="1" x14ac:dyDescent="0.2"/>
    <row r="4353" ht="26.25" customHeight="1" x14ac:dyDescent="0.2"/>
    <row r="4354" ht="26.25" customHeight="1" x14ac:dyDescent="0.2"/>
    <row r="4355" ht="26.25" customHeight="1" x14ac:dyDescent="0.2"/>
    <row r="4356" ht="26.25" customHeight="1" x14ac:dyDescent="0.2"/>
    <row r="4357" ht="26.25" customHeight="1" x14ac:dyDescent="0.2"/>
    <row r="4358" ht="26.25" customHeight="1" x14ac:dyDescent="0.2"/>
    <row r="4359" ht="26.25" customHeight="1" x14ac:dyDescent="0.2"/>
    <row r="4360" ht="26.25" customHeight="1" x14ac:dyDescent="0.2"/>
    <row r="4361" ht="26.25" customHeight="1" x14ac:dyDescent="0.2"/>
    <row r="4362" ht="26.25" customHeight="1" x14ac:dyDescent="0.2"/>
    <row r="4363" ht="26.25" customHeight="1" x14ac:dyDescent="0.2"/>
    <row r="4364" ht="26.25" customHeight="1" x14ac:dyDescent="0.2"/>
    <row r="4365" ht="26.25" customHeight="1" x14ac:dyDescent="0.2"/>
    <row r="4366" ht="26.25" customHeight="1" x14ac:dyDescent="0.2"/>
    <row r="4367" ht="26.25" customHeight="1" x14ac:dyDescent="0.2"/>
    <row r="4368" ht="26.25" customHeight="1" x14ac:dyDescent="0.2"/>
    <row r="4369" ht="26.25" customHeight="1" x14ac:dyDescent="0.2"/>
    <row r="4370" ht="26.25" customHeight="1" x14ac:dyDescent="0.2"/>
    <row r="4371" ht="26.25" customHeight="1" x14ac:dyDescent="0.2"/>
    <row r="4372" ht="26.25" customHeight="1" x14ac:dyDescent="0.2"/>
    <row r="4373" ht="26.25" customHeight="1" x14ac:dyDescent="0.2"/>
    <row r="4374" ht="26.25" customHeight="1" x14ac:dyDescent="0.2"/>
    <row r="4375" ht="26.25" customHeight="1" x14ac:dyDescent="0.2"/>
    <row r="4376" ht="26.25" customHeight="1" x14ac:dyDescent="0.2"/>
    <row r="4377" ht="26.25" customHeight="1" x14ac:dyDescent="0.2"/>
    <row r="4378" ht="26.25" customHeight="1" x14ac:dyDescent="0.2"/>
    <row r="4379" ht="26.25" customHeight="1" x14ac:dyDescent="0.2"/>
    <row r="4380" ht="26.25" customHeight="1" x14ac:dyDescent="0.2"/>
    <row r="4381" ht="26.25" customHeight="1" x14ac:dyDescent="0.2"/>
    <row r="4382" ht="26.25" customHeight="1" x14ac:dyDescent="0.2"/>
    <row r="4383" ht="26.25" customHeight="1" x14ac:dyDescent="0.2"/>
    <row r="4384" ht="26.25" customHeight="1" x14ac:dyDescent="0.2"/>
    <row r="4385" ht="26.25" customHeight="1" x14ac:dyDescent="0.2"/>
    <row r="4386" ht="26.25" customHeight="1" x14ac:dyDescent="0.2"/>
    <row r="4387" ht="26.25" customHeight="1" x14ac:dyDescent="0.2"/>
    <row r="4388" ht="26.25" customHeight="1" x14ac:dyDescent="0.2"/>
    <row r="4389" ht="26.25" customHeight="1" x14ac:dyDescent="0.2"/>
    <row r="4390" ht="26.25" customHeight="1" x14ac:dyDescent="0.2"/>
    <row r="4391" ht="26.25" customHeight="1" x14ac:dyDescent="0.2"/>
    <row r="4392" ht="26.25" customHeight="1" x14ac:dyDescent="0.2"/>
    <row r="4393" ht="26.25" customHeight="1" x14ac:dyDescent="0.2"/>
    <row r="4394" ht="26.25" customHeight="1" x14ac:dyDescent="0.2"/>
    <row r="4395" ht="26.25" customHeight="1" x14ac:dyDescent="0.2"/>
    <row r="4396" ht="26.25" customHeight="1" x14ac:dyDescent="0.2"/>
    <row r="4397" ht="26.25" customHeight="1" x14ac:dyDescent="0.2"/>
    <row r="4398" ht="26.25" customHeight="1" x14ac:dyDescent="0.2"/>
    <row r="4399" ht="26.25" customHeight="1" x14ac:dyDescent="0.2"/>
    <row r="4400" ht="26.25" customHeight="1" x14ac:dyDescent="0.2"/>
    <row r="4401" ht="26.25" customHeight="1" x14ac:dyDescent="0.2"/>
    <row r="4402" ht="26.25" customHeight="1" x14ac:dyDescent="0.2"/>
    <row r="4403" ht="26.25" customHeight="1" x14ac:dyDescent="0.2"/>
    <row r="4404" ht="26.25" customHeight="1" x14ac:dyDescent="0.2"/>
    <row r="4405" ht="26.25" customHeight="1" x14ac:dyDescent="0.2"/>
    <row r="4406" ht="26.25" customHeight="1" x14ac:dyDescent="0.2"/>
    <row r="4407" ht="26.25" customHeight="1" x14ac:dyDescent="0.2"/>
    <row r="4408" ht="26.25" customHeight="1" x14ac:dyDescent="0.2"/>
    <row r="4409" ht="26.25" customHeight="1" x14ac:dyDescent="0.2"/>
    <row r="4410" ht="26.25" customHeight="1" x14ac:dyDescent="0.2"/>
    <row r="4411" ht="26.25" customHeight="1" x14ac:dyDescent="0.2"/>
    <row r="4412" ht="26.25" customHeight="1" x14ac:dyDescent="0.2"/>
    <row r="4413" ht="26.25" customHeight="1" x14ac:dyDescent="0.2"/>
    <row r="4414" ht="26.25" customHeight="1" x14ac:dyDescent="0.2"/>
    <row r="4415" ht="26.25" customHeight="1" x14ac:dyDescent="0.2"/>
    <row r="4416" ht="26.25" customHeight="1" x14ac:dyDescent="0.2"/>
    <row r="4417" ht="26.25" customHeight="1" x14ac:dyDescent="0.2"/>
    <row r="4418" ht="26.25" customHeight="1" x14ac:dyDescent="0.2"/>
    <row r="4419" ht="26.25" customHeight="1" x14ac:dyDescent="0.2"/>
    <row r="4420" ht="26.25" customHeight="1" x14ac:dyDescent="0.2"/>
    <row r="4421" ht="26.25" customHeight="1" x14ac:dyDescent="0.2"/>
    <row r="4422" ht="26.25" customHeight="1" x14ac:dyDescent="0.2"/>
    <row r="4423" ht="26.25" customHeight="1" x14ac:dyDescent="0.2"/>
    <row r="4424" ht="26.25" customHeight="1" x14ac:dyDescent="0.2"/>
    <row r="4425" ht="26.25" customHeight="1" x14ac:dyDescent="0.2"/>
    <row r="4426" ht="26.25" customHeight="1" x14ac:dyDescent="0.2"/>
    <row r="4427" ht="26.25" customHeight="1" x14ac:dyDescent="0.2"/>
    <row r="4428" ht="26.25" customHeight="1" x14ac:dyDescent="0.2"/>
    <row r="4429" ht="26.25" customHeight="1" x14ac:dyDescent="0.2"/>
    <row r="4430" ht="26.25" customHeight="1" x14ac:dyDescent="0.2"/>
    <row r="4431" ht="26.25" customHeight="1" x14ac:dyDescent="0.2"/>
    <row r="4432" ht="26.25" customHeight="1" x14ac:dyDescent="0.2"/>
    <row r="4433" ht="26.25" customHeight="1" x14ac:dyDescent="0.2"/>
    <row r="4434" ht="26.25" customHeight="1" x14ac:dyDescent="0.2"/>
    <row r="4435" ht="26.25" customHeight="1" x14ac:dyDescent="0.2"/>
    <row r="4436" ht="26.25" customHeight="1" x14ac:dyDescent="0.2"/>
    <row r="4437" ht="26.25" customHeight="1" x14ac:dyDescent="0.2"/>
    <row r="4438" ht="26.25" customHeight="1" x14ac:dyDescent="0.2"/>
    <row r="4439" ht="26.25" customHeight="1" x14ac:dyDescent="0.2"/>
    <row r="4440" ht="26.25" customHeight="1" x14ac:dyDescent="0.2"/>
    <row r="4441" ht="26.25" customHeight="1" x14ac:dyDescent="0.2"/>
    <row r="4442" ht="26.25" customHeight="1" x14ac:dyDescent="0.2"/>
    <row r="4443" ht="26.25" customHeight="1" x14ac:dyDescent="0.2"/>
    <row r="4444" ht="26.25" customHeight="1" x14ac:dyDescent="0.2"/>
    <row r="4445" ht="26.25" customHeight="1" x14ac:dyDescent="0.2"/>
    <row r="4446" ht="26.25" customHeight="1" x14ac:dyDescent="0.2"/>
    <row r="4447" ht="26.25" customHeight="1" x14ac:dyDescent="0.2"/>
    <row r="4448" ht="26.25" customHeight="1" x14ac:dyDescent="0.2"/>
    <row r="4449" ht="26.25" customHeight="1" x14ac:dyDescent="0.2"/>
    <row r="4450" ht="26.25" customHeight="1" x14ac:dyDescent="0.2"/>
    <row r="4451" ht="26.25" customHeight="1" x14ac:dyDescent="0.2"/>
    <row r="4452" ht="26.25" customHeight="1" x14ac:dyDescent="0.2"/>
    <row r="4453" ht="26.25" customHeight="1" x14ac:dyDescent="0.2"/>
    <row r="4454" ht="26.25" customHeight="1" x14ac:dyDescent="0.2"/>
    <row r="4455" ht="26.25" customHeight="1" x14ac:dyDescent="0.2"/>
    <row r="4456" ht="26.25" customHeight="1" x14ac:dyDescent="0.2"/>
    <row r="4457" ht="26.25" customHeight="1" x14ac:dyDescent="0.2"/>
    <row r="4458" ht="26.25" customHeight="1" x14ac:dyDescent="0.2"/>
    <row r="4459" ht="26.25" customHeight="1" x14ac:dyDescent="0.2"/>
    <row r="4460" ht="26.25" customHeight="1" x14ac:dyDescent="0.2"/>
    <row r="4461" ht="26.25" customHeight="1" x14ac:dyDescent="0.2"/>
    <row r="4462" ht="26.25" customHeight="1" x14ac:dyDescent="0.2"/>
    <row r="4463" ht="26.25" customHeight="1" x14ac:dyDescent="0.2"/>
    <row r="4464" ht="26.25" customHeight="1" x14ac:dyDescent="0.2"/>
    <row r="4465" ht="26.25" customHeight="1" x14ac:dyDescent="0.2"/>
    <row r="4466" ht="26.25" customHeight="1" x14ac:dyDescent="0.2"/>
    <row r="4467" ht="26.25" customHeight="1" x14ac:dyDescent="0.2"/>
    <row r="4468" ht="26.25" customHeight="1" x14ac:dyDescent="0.2"/>
    <row r="4469" ht="26.25" customHeight="1" x14ac:dyDescent="0.2"/>
    <row r="4470" ht="26.25" customHeight="1" x14ac:dyDescent="0.2"/>
    <row r="4471" ht="26.25" customHeight="1" x14ac:dyDescent="0.2"/>
    <row r="4472" ht="26.25" customHeight="1" x14ac:dyDescent="0.2"/>
    <row r="4473" ht="26.25" customHeight="1" x14ac:dyDescent="0.2"/>
    <row r="4474" ht="26.25" customHeight="1" x14ac:dyDescent="0.2"/>
    <row r="4475" ht="26.25" customHeight="1" x14ac:dyDescent="0.2"/>
    <row r="4476" ht="26.25" customHeight="1" x14ac:dyDescent="0.2"/>
    <row r="4477" ht="26.25" customHeight="1" x14ac:dyDescent="0.2"/>
    <row r="4478" ht="26.25" customHeight="1" x14ac:dyDescent="0.2"/>
    <row r="4479" ht="26.25" customHeight="1" x14ac:dyDescent="0.2"/>
    <row r="4480" ht="26.25" customHeight="1" x14ac:dyDescent="0.2"/>
    <row r="4481" ht="26.25" customHeight="1" x14ac:dyDescent="0.2"/>
    <row r="4482" ht="26.25" customHeight="1" x14ac:dyDescent="0.2"/>
    <row r="4483" ht="26.25" customHeight="1" x14ac:dyDescent="0.2"/>
    <row r="4484" ht="26.25" customHeight="1" x14ac:dyDescent="0.2"/>
    <row r="4485" ht="26.25" customHeight="1" x14ac:dyDescent="0.2"/>
    <row r="4486" ht="26.25" customHeight="1" x14ac:dyDescent="0.2"/>
    <row r="4487" ht="26.25" customHeight="1" x14ac:dyDescent="0.2"/>
    <row r="4488" ht="26.25" customHeight="1" x14ac:dyDescent="0.2"/>
    <row r="4489" ht="26.25" customHeight="1" x14ac:dyDescent="0.2"/>
    <row r="4490" ht="26.25" customHeight="1" x14ac:dyDescent="0.2"/>
    <row r="4491" ht="26.25" customHeight="1" x14ac:dyDescent="0.2"/>
    <row r="4492" ht="26.25" customHeight="1" x14ac:dyDescent="0.2"/>
    <row r="4493" ht="26.25" customHeight="1" x14ac:dyDescent="0.2"/>
    <row r="4494" ht="26.25" customHeight="1" x14ac:dyDescent="0.2"/>
    <row r="4495" ht="26.25" customHeight="1" x14ac:dyDescent="0.2"/>
    <row r="4496" ht="26.25" customHeight="1" x14ac:dyDescent="0.2"/>
    <row r="4497" ht="26.25" customHeight="1" x14ac:dyDescent="0.2"/>
    <row r="4498" ht="26.25" customHeight="1" x14ac:dyDescent="0.2"/>
    <row r="4499" ht="26.25" customHeight="1" x14ac:dyDescent="0.2"/>
    <row r="4500" ht="26.25" customHeight="1" x14ac:dyDescent="0.2"/>
    <row r="4501" ht="26.25" customHeight="1" x14ac:dyDescent="0.2"/>
    <row r="4502" ht="26.25" customHeight="1" x14ac:dyDescent="0.2"/>
    <row r="4503" ht="26.25" customHeight="1" x14ac:dyDescent="0.2"/>
    <row r="4504" ht="26.25" customHeight="1" x14ac:dyDescent="0.2"/>
    <row r="4505" ht="26.25" customHeight="1" x14ac:dyDescent="0.2"/>
    <row r="4506" ht="26.25" customHeight="1" x14ac:dyDescent="0.2"/>
    <row r="4507" ht="26.25" customHeight="1" x14ac:dyDescent="0.2"/>
    <row r="4508" ht="26.25" customHeight="1" x14ac:dyDescent="0.2"/>
    <row r="4509" ht="26.25" customHeight="1" x14ac:dyDescent="0.2"/>
    <row r="4510" ht="26.25" customHeight="1" x14ac:dyDescent="0.2"/>
    <row r="4511" ht="26.25" customHeight="1" x14ac:dyDescent="0.2"/>
    <row r="4512" ht="26.25" customHeight="1" x14ac:dyDescent="0.2"/>
    <row r="4513" ht="26.25" customHeight="1" x14ac:dyDescent="0.2"/>
    <row r="4514" ht="26.25" customHeight="1" x14ac:dyDescent="0.2"/>
    <row r="4515" ht="26.25" customHeight="1" x14ac:dyDescent="0.2"/>
    <row r="4516" ht="26.25" customHeight="1" x14ac:dyDescent="0.2"/>
    <row r="4517" ht="26.25" customHeight="1" x14ac:dyDescent="0.2"/>
    <row r="4518" ht="26.25" customHeight="1" x14ac:dyDescent="0.2"/>
    <row r="4519" ht="26.25" customHeight="1" x14ac:dyDescent="0.2"/>
    <row r="4520" ht="26.25" customHeight="1" x14ac:dyDescent="0.2"/>
    <row r="4521" ht="26.25" customHeight="1" x14ac:dyDescent="0.2"/>
    <row r="4522" ht="26.25" customHeight="1" x14ac:dyDescent="0.2"/>
    <row r="4523" ht="26.25" customHeight="1" x14ac:dyDescent="0.2"/>
    <row r="4524" ht="26.25" customHeight="1" x14ac:dyDescent="0.2"/>
    <row r="4525" ht="26.25" customHeight="1" x14ac:dyDescent="0.2"/>
    <row r="4526" ht="26.25" customHeight="1" x14ac:dyDescent="0.2"/>
    <row r="4527" ht="26.25" customHeight="1" x14ac:dyDescent="0.2"/>
    <row r="4528" ht="26.25" customHeight="1" x14ac:dyDescent="0.2"/>
    <row r="4529" ht="26.25" customHeight="1" x14ac:dyDescent="0.2"/>
    <row r="4530" ht="26.25" customHeight="1" x14ac:dyDescent="0.2"/>
    <row r="4531" ht="26.25" customHeight="1" x14ac:dyDescent="0.2"/>
    <row r="4532" ht="26.25" customHeight="1" x14ac:dyDescent="0.2"/>
    <row r="4533" ht="26.25" customHeight="1" x14ac:dyDescent="0.2"/>
    <row r="4534" ht="26.25" customHeight="1" x14ac:dyDescent="0.2"/>
    <row r="4535" ht="26.25" customHeight="1" x14ac:dyDescent="0.2"/>
    <row r="4536" ht="26.25" customHeight="1" x14ac:dyDescent="0.2"/>
    <row r="4537" ht="26.25" customHeight="1" x14ac:dyDescent="0.2"/>
    <row r="4538" ht="26.25" customHeight="1" x14ac:dyDescent="0.2"/>
    <row r="4539" ht="26.25" customHeight="1" x14ac:dyDescent="0.2"/>
    <row r="4540" ht="26.25" customHeight="1" x14ac:dyDescent="0.2"/>
    <row r="4541" ht="26.25" customHeight="1" x14ac:dyDescent="0.2"/>
    <row r="4542" ht="26.25" customHeight="1" x14ac:dyDescent="0.2"/>
    <row r="4543" ht="26.25" customHeight="1" x14ac:dyDescent="0.2"/>
    <row r="4544" ht="26.25" customHeight="1" x14ac:dyDescent="0.2"/>
    <row r="4545" ht="26.25" customHeight="1" x14ac:dyDescent="0.2"/>
    <row r="4546" ht="26.25" customHeight="1" x14ac:dyDescent="0.2"/>
    <row r="4547" ht="26.25" customHeight="1" x14ac:dyDescent="0.2"/>
    <row r="4548" ht="26.25" customHeight="1" x14ac:dyDescent="0.2"/>
    <row r="4549" ht="26.25" customHeight="1" x14ac:dyDescent="0.2"/>
    <row r="4550" ht="26.25" customHeight="1" x14ac:dyDescent="0.2"/>
    <row r="4551" ht="26.25" customHeight="1" x14ac:dyDescent="0.2"/>
    <row r="4552" ht="26.25" customHeight="1" x14ac:dyDescent="0.2"/>
    <row r="4553" ht="26.25" customHeight="1" x14ac:dyDescent="0.2"/>
    <row r="4554" ht="26.25" customHeight="1" x14ac:dyDescent="0.2"/>
    <row r="4555" ht="26.25" customHeight="1" x14ac:dyDescent="0.2"/>
    <row r="4556" ht="26.25" customHeight="1" x14ac:dyDescent="0.2"/>
    <row r="4557" ht="26.25" customHeight="1" x14ac:dyDescent="0.2"/>
    <row r="4558" ht="26.25" customHeight="1" x14ac:dyDescent="0.2"/>
    <row r="4559" ht="26.25" customHeight="1" x14ac:dyDescent="0.2"/>
    <row r="4560" ht="26.25" customHeight="1" x14ac:dyDescent="0.2"/>
    <row r="4561" ht="26.25" customHeight="1" x14ac:dyDescent="0.2"/>
    <row r="4562" ht="26.25" customHeight="1" x14ac:dyDescent="0.2"/>
    <row r="4563" ht="26.25" customHeight="1" x14ac:dyDescent="0.2"/>
    <row r="4564" ht="26.25" customHeight="1" x14ac:dyDescent="0.2"/>
    <row r="4565" ht="26.25" customHeight="1" x14ac:dyDescent="0.2"/>
    <row r="4566" ht="26.25" customHeight="1" x14ac:dyDescent="0.2"/>
    <row r="4567" ht="26.25" customHeight="1" x14ac:dyDescent="0.2"/>
    <row r="4568" ht="26.25" customHeight="1" x14ac:dyDescent="0.2"/>
    <row r="4569" ht="26.25" customHeight="1" x14ac:dyDescent="0.2"/>
    <row r="4570" ht="26.25" customHeight="1" x14ac:dyDescent="0.2"/>
    <row r="4571" ht="26.25" customHeight="1" x14ac:dyDescent="0.2"/>
    <row r="4572" ht="26.25" customHeight="1" x14ac:dyDescent="0.2"/>
    <row r="4573" ht="26.25" customHeight="1" x14ac:dyDescent="0.2"/>
    <row r="4574" ht="26.25" customHeight="1" x14ac:dyDescent="0.2"/>
    <row r="4575" ht="26.25" customHeight="1" x14ac:dyDescent="0.2"/>
    <row r="4576" ht="26.25" customHeight="1" x14ac:dyDescent="0.2"/>
    <row r="4577" ht="26.25" customHeight="1" x14ac:dyDescent="0.2"/>
    <row r="4578" ht="26.25" customHeight="1" x14ac:dyDescent="0.2"/>
    <row r="4579" ht="26.25" customHeight="1" x14ac:dyDescent="0.2"/>
    <row r="4580" ht="26.25" customHeight="1" x14ac:dyDescent="0.2"/>
    <row r="4581" ht="26.25" customHeight="1" x14ac:dyDescent="0.2"/>
    <row r="4582" ht="26.25" customHeight="1" x14ac:dyDescent="0.2"/>
    <row r="4583" ht="26.25" customHeight="1" x14ac:dyDescent="0.2"/>
    <row r="4584" ht="26.25" customHeight="1" x14ac:dyDescent="0.2"/>
    <row r="4585" ht="26.25" customHeight="1" x14ac:dyDescent="0.2"/>
    <row r="4586" ht="26.25" customHeight="1" x14ac:dyDescent="0.2"/>
    <row r="4587" ht="26.25" customHeight="1" x14ac:dyDescent="0.2"/>
    <row r="4588" ht="26.25" customHeight="1" x14ac:dyDescent="0.2"/>
    <row r="4589" ht="26.25" customHeight="1" x14ac:dyDescent="0.2"/>
    <row r="4590" ht="26.25" customHeight="1" x14ac:dyDescent="0.2"/>
    <row r="4591" ht="26.25" customHeight="1" x14ac:dyDescent="0.2"/>
    <row r="4592" ht="26.25" customHeight="1" x14ac:dyDescent="0.2"/>
    <row r="4593" ht="26.25" customHeight="1" x14ac:dyDescent="0.2"/>
    <row r="4594" ht="26.25" customHeight="1" x14ac:dyDescent="0.2"/>
    <row r="4595" ht="26.25" customHeight="1" x14ac:dyDescent="0.2"/>
    <row r="4596" ht="26.25" customHeight="1" x14ac:dyDescent="0.2"/>
    <row r="4597" ht="26.25" customHeight="1" x14ac:dyDescent="0.2"/>
    <row r="4598" ht="26.25" customHeight="1" x14ac:dyDescent="0.2"/>
    <row r="4599" ht="26.25" customHeight="1" x14ac:dyDescent="0.2"/>
    <row r="4600" ht="26.25" customHeight="1" x14ac:dyDescent="0.2"/>
    <row r="4601" ht="26.25" customHeight="1" x14ac:dyDescent="0.2"/>
    <row r="4602" ht="26.25" customHeight="1" x14ac:dyDescent="0.2"/>
    <row r="4603" ht="26.25" customHeight="1" x14ac:dyDescent="0.2"/>
    <row r="4604" ht="26.25" customHeight="1" x14ac:dyDescent="0.2"/>
    <row r="4605" ht="26.25" customHeight="1" x14ac:dyDescent="0.2"/>
    <row r="4606" ht="26.25" customHeight="1" x14ac:dyDescent="0.2"/>
    <row r="4607" ht="26.25" customHeight="1" x14ac:dyDescent="0.2"/>
    <row r="4608" ht="26.25" customHeight="1" x14ac:dyDescent="0.2"/>
    <row r="4609" ht="26.25" customHeight="1" x14ac:dyDescent="0.2"/>
    <row r="4610" ht="26.25" customHeight="1" x14ac:dyDescent="0.2"/>
    <row r="4611" ht="26.25" customHeight="1" x14ac:dyDescent="0.2"/>
    <row r="4612" ht="26.25" customHeight="1" x14ac:dyDescent="0.2"/>
    <row r="4613" ht="26.25" customHeight="1" x14ac:dyDescent="0.2"/>
    <row r="4614" ht="26.25" customHeight="1" x14ac:dyDescent="0.2"/>
    <row r="4615" ht="26.25" customHeight="1" x14ac:dyDescent="0.2"/>
    <row r="4616" ht="26.25" customHeight="1" x14ac:dyDescent="0.2"/>
    <row r="4617" ht="26.25" customHeight="1" x14ac:dyDescent="0.2"/>
    <row r="4618" ht="26.25" customHeight="1" x14ac:dyDescent="0.2"/>
    <row r="4619" ht="26.25" customHeight="1" x14ac:dyDescent="0.2"/>
    <row r="4620" ht="26.25" customHeight="1" x14ac:dyDescent="0.2"/>
    <row r="4621" ht="26.25" customHeight="1" x14ac:dyDescent="0.2"/>
    <row r="4622" ht="26.25" customHeight="1" x14ac:dyDescent="0.2"/>
    <row r="4623" ht="26.25" customHeight="1" x14ac:dyDescent="0.2"/>
    <row r="4624" ht="26.25" customHeight="1" x14ac:dyDescent="0.2"/>
    <row r="4625" ht="26.25" customHeight="1" x14ac:dyDescent="0.2"/>
    <row r="4626" ht="26.25" customHeight="1" x14ac:dyDescent="0.2"/>
    <row r="4627" ht="26.25" customHeight="1" x14ac:dyDescent="0.2"/>
    <row r="4628" ht="26.25" customHeight="1" x14ac:dyDescent="0.2"/>
    <row r="4629" ht="26.25" customHeight="1" x14ac:dyDescent="0.2"/>
    <row r="4630" ht="26.25" customHeight="1" x14ac:dyDescent="0.2"/>
    <row r="4631" ht="26.25" customHeight="1" x14ac:dyDescent="0.2"/>
    <row r="4632" ht="26.25" customHeight="1" x14ac:dyDescent="0.2"/>
    <row r="4633" ht="26.25" customHeight="1" x14ac:dyDescent="0.2"/>
    <row r="4634" ht="26.25" customHeight="1" x14ac:dyDescent="0.2"/>
    <row r="4635" ht="26.25" customHeight="1" x14ac:dyDescent="0.2"/>
    <row r="4636" ht="26.25" customHeight="1" x14ac:dyDescent="0.2"/>
    <row r="4637" ht="26.25" customHeight="1" x14ac:dyDescent="0.2"/>
    <row r="4638" ht="26.25" customHeight="1" x14ac:dyDescent="0.2"/>
    <row r="4639" ht="26.25" customHeight="1" x14ac:dyDescent="0.2"/>
    <row r="4640" ht="26.25" customHeight="1" x14ac:dyDescent="0.2"/>
    <row r="4641" ht="26.25" customHeight="1" x14ac:dyDescent="0.2"/>
    <row r="4642" ht="26.25" customHeight="1" x14ac:dyDescent="0.2"/>
    <row r="4643" ht="26.25" customHeight="1" x14ac:dyDescent="0.2"/>
    <row r="4644" ht="26.25" customHeight="1" x14ac:dyDescent="0.2"/>
    <row r="4645" ht="26.25" customHeight="1" x14ac:dyDescent="0.2"/>
    <row r="4646" ht="26.25" customHeight="1" x14ac:dyDescent="0.2"/>
    <row r="4647" ht="26.25" customHeight="1" x14ac:dyDescent="0.2"/>
    <row r="4648" ht="26.25" customHeight="1" x14ac:dyDescent="0.2"/>
    <row r="4649" ht="26.25" customHeight="1" x14ac:dyDescent="0.2"/>
    <row r="4650" ht="26.25" customHeight="1" x14ac:dyDescent="0.2"/>
    <row r="4651" ht="26.25" customHeight="1" x14ac:dyDescent="0.2"/>
    <row r="4652" ht="26.25" customHeight="1" x14ac:dyDescent="0.2"/>
    <row r="4653" ht="26.25" customHeight="1" x14ac:dyDescent="0.2"/>
    <row r="4654" ht="26.25" customHeight="1" x14ac:dyDescent="0.2"/>
    <row r="4655" ht="26.25" customHeight="1" x14ac:dyDescent="0.2"/>
    <row r="4656" ht="26.25" customHeight="1" x14ac:dyDescent="0.2"/>
    <row r="4657" ht="26.25" customHeight="1" x14ac:dyDescent="0.2"/>
    <row r="4658" ht="26.25" customHeight="1" x14ac:dyDescent="0.2"/>
    <row r="4659" ht="26.25" customHeight="1" x14ac:dyDescent="0.2"/>
    <row r="4660" ht="26.25" customHeight="1" x14ac:dyDescent="0.2"/>
    <row r="4661" ht="26.25" customHeight="1" x14ac:dyDescent="0.2"/>
    <row r="4662" ht="26.25" customHeight="1" x14ac:dyDescent="0.2"/>
    <row r="4663" ht="26.25" customHeight="1" x14ac:dyDescent="0.2"/>
    <row r="4664" ht="26.25" customHeight="1" x14ac:dyDescent="0.2"/>
    <row r="4665" ht="26.25" customHeight="1" x14ac:dyDescent="0.2"/>
    <row r="4666" ht="26.25" customHeight="1" x14ac:dyDescent="0.2"/>
    <row r="4667" ht="26.25" customHeight="1" x14ac:dyDescent="0.2"/>
    <row r="4668" ht="26.25" customHeight="1" x14ac:dyDescent="0.2"/>
    <row r="4669" ht="26.25" customHeight="1" x14ac:dyDescent="0.2"/>
    <row r="4670" ht="26.25" customHeight="1" x14ac:dyDescent="0.2"/>
    <row r="4671" ht="26.25" customHeight="1" x14ac:dyDescent="0.2"/>
    <row r="4672" ht="26.25" customHeight="1" x14ac:dyDescent="0.2"/>
    <row r="4673" ht="26.25" customHeight="1" x14ac:dyDescent="0.2"/>
    <row r="4674" ht="26.25" customHeight="1" x14ac:dyDescent="0.2"/>
    <row r="4675" ht="26.25" customHeight="1" x14ac:dyDescent="0.2"/>
    <row r="4676" ht="26.25" customHeight="1" x14ac:dyDescent="0.2"/>
    <row r="4677" ht="26.25" customHeight="1" x14ac:dyDescent="0.2"/>
    <row r="4678" ht="26.25" customHeight="1" x14ac:dyDescent="0.2"/>
    <row r="4679" ht="26.25" customHeight="1" x14ac:dyDescent="0.2"/>
    <row r="4680" ht="26.25" customHeight="1" x14ac:dyDescent="0.2"/>
    <row r="4681" ht="26.25" customHeight="1" x14ac:dyDescent="0.2"/>
    <row r="4682" ht="26.25" customHeight="1" x14ac:dyDescent="0.2"/>
    <row r="4683" ht="26.25" customHeight="1" x14ac:dyDescent="0.2"/>
    <row r="4684" ht="26.25" customHeight="1" x14ac:dyDescent="0.2"/>
    <row r="4685" ht="26.25" customHeight="1" x14ac:dyDescent="0.2"/>
    <row r="4686" ht="26.25" customHeight="1" x14ac:dyDescent="0.2"/>
    <row r="4687" ht="26.25" customHeight="1" x14ac:dyDescent="0.2"/>
    <row r="4688" ht="26.25" customHeight="1" x14ac:dyDescent="0.2"/>
    <row r="4689" ht="26.25" customHeight="1" x14ac:dyDescent="0.2"/>
    <row r="4690" ht="26.25" customHeight="1" x14ac:dyDescent="0.2"/>
    <row r="4691" ht="26.25" customHeight="1" x14ac:dyDescent="0.2"/>
    <row r="4692" ht="26.25" customHeight="1" x14ac:dyDescent="0.2"/>
    <row r="4693" ht="26.25" customHeight="1" x14ac:dyDescent="0.2"/>
    <row r="4694" ht="26.25" customHeight="1" x14ac:dyDescent="0.2"/>
    <row r="4695" ht="26.25" customHeight="1" x14ac:dyDescent="0.2"/>
    <row r="4696" ht="26.25" customHeight="1" x14ac:dyDescent="0.2"/>
    <row r="4697" ht="26.25" customHeight="1" x14ac:dyDescent="0.2"/>
    <row r="4698" ht="26.25" customHeight="1" x14ac:dyDescent="0.2"/>
    <row r="4699" ht="26.25" customHeight="1" x14ac:dyDescent="0.2"/>
    <row r="4700" ht="26.25" customHeight="1" x14ac:dyDescent="0.2"/>
    <row r="4701" ht="26.25" customHeight="1" x14ac:dyDescent="0.2"/>
    <row r="4702" ht="26.25" customHeight="1" x14ac:dyDescent="0.2"/>
    <row r="4703" ht="26.25" customHeight="1" x14ac:dyDescent="0.2"/>
    <row r="4704" ht="26.25" customHeight="1" x14ac:dyDescent="0.2"/>
    <row r="4705" ht="26.25" customHeight="1" x14ac:dyDescent="0.2"/>
    <row r="4706" ht="26.25" customHeight="1" x14ac:dyDescent="0.2"/>
    <row r="4707" ht="26.25" customHeight="1" x14ac:dyDescent="0.2"/>
    <row r="4708" ht="26.25" customHeight="1" x14ac:dyDescent="0.2"/>
    <row r="4709" ht="26.25" customHeight="1" x14ac:dyDescent="0.2"/>
    <row r="4710" ht="26.25" customHeight="1" x14ac:dyDescent="0.2"/>
    <row r="4711" ht="26.25" customHeight="1" x14ac:dyDescent="0.2"/>
    <row r="4712" ht="26.25" customHeight="1" x14ac:dyDescent="0.2"/>
    <row r="4713" ht="26.25" customHeight="1" x14ac:dyDescent="0.2"/>
    <row r="4714" ht="26.25" customHeight="1" x14ac:dyDescent="0.2"/>
    <row r="4715" ht="26.25" customHeight="1" x14ac:dyDescent="0.2"/>
    <row r="4716" ht="26.25" customHeight="1" x14ac:dyDescent="0.2"/>
    <row r="4717" ht="26.25" customHeight="1" x14ac:dyDescent="0.2"/>
    <row r="4718" ht="26.25" customHeight="1" x14ac:dyDescent="0.2"/>
    <row r="4719" ht="26.25" customHeight="1" x14ac:dyDescent="0.2"/>
    <row r="4720" ht="26.25" customHeight="1" x14ac:dyDescent="0.2"/>
    <row r="4721" ht="26.25" customHeight="1" x14ac:dyDescent="0.2"/>
    <row r="4722" ht="26.25" customHeight="1" x14ac:dyDescent="0.2"/>
    <row r="4723" ht="26.25" customHeight="1" x14ac:dyDescent="0.2"/>
    <row r="4724" ht="26.25" customHeight="1" x14ac:dyDescent="0.2"/>
    <row r="4725" ht="26.25" customHeight="1" x14ac:dyDescent="0.2"/>
    <row r="4726" ht="26.25" customHeight="1" x14ac:dyDescent="0.2"/>
    <row r="4727" ht="26.25" customHeight="1" x14ac:dyDescent="0.2"/>
    <row r="4728" ht="26.25" customHeight="1" x14ac:dyDescent="0.2"/>
    <row r="4729" ht="26.25" customHeight="1" x14ac:dyDescent="0.2"/>
    <row r="4730" ht="26.25" customHeight="1" x14ac:dyDescent="0.2"/>
    <row r="4731" ht="26.25" customHeight="1" x14ac:dyDescent="0.2"/>
    <row r="4732" ht="26.25" customHeight="1" x14ac:dyDescent="0.2"/>
    <row r="4733" ht="26.25" customHeight="1" x14ac:dyDescent="0.2"/>
    <row r="4734" ht="26.25" customHeight="1" x14ac:dyDescent="0.2"/>
    <row r="4735" ht="26.25" customHeight="1" x14ac:dyDescent="0.2"/>
    <row r="4736" ht="26.25" customHeight="1" x14ac:dyDescent="0.2"/>
    <row r="4737" ht="26.25" customHeight="1" x14ac:dyDescent="0.2"/>
    <row r="4738" ht="26.25" customHeight="1" x14ac:dyDescent="0.2"/>
    <row r="4739" ht="26.25" customHeight="1" x14ac:dyDescent="0.2"/>
    <row r="4740" ht="26.25" customHeight="1" x14ac:dyDescent="0.2"/>
    <row r="4741" ht="26.25" customHeight="1" x14ac:dyDescent="0.2"/>
    <row r="4742" ht="26.25" customHeight="1" x14ac:dyDescent="0.2"/>
    <row r="4743" ht="26.25" customHeight="1" x14ac:dyDescent="0.2"/>
    <row r="4744" ht="26.25" customHeight="1" x14ac:dyDescent="0.2"/>
    <row r="4745" ht="26.25" customHeight="1" x14ac:dyDescent="0.2"/>
    <row r="4746" ht="26.25" customHeight="1" x14ac:dyDescent="0.2"/>
    <row r="4747" ht="26.25" customHeight="1" x14ac:dyDescent="0.2"/>
    <row r="4748" ht="26.25" customHeight="1" x14ac:dyDescent="0.2"/>
    <row r="4749" ht="26.25" customHeight="1" x14ac:dyDescent="0.2"/>
    <row r="4750" ht="26.25" customHeight="1" x14ac:dyDescent="0.2"/>
    <row r="4751" ht="26.25" customHeight="1" x14ac:dyDescent="0.2"/>
    <row r="4752" ht="26.25" customHeight="1" x14ac:dyDescent="0.2"/>
    <row r="4753" ht="26.25" customHeight="1" x14ac:dyDescent="0.2"/>
    <row r="4754" ht="26.25" customHeight="1" x14ac:dyDescent="0.2"/>
    <row r="4755" ht="26.25" customHeight="1" x14ac:dyDescent="0.2"/>
    <row r="4756" ht="26.25" customHeight="1" x14ac:dyDescent="0.2"/>
    <row r="4757" ht="26.25" customHeight="1" x14ac:dyDescent="0.2"/>
    <row r="4758" ht="26.25" customHeight="1" x14ac:dyDescent="0.2"/>
    <row r="4759" ht="26.25" customHeight="1" x14ac:dyDescent="0.2"/>
    <row r="4760" ht="26.25" customHeight="1" x14ac:dyDescent="0.2"/>
    <row r="4761" ht="26.25" customHeight="1" x14ac:dyDescent="0.2"/>
    <row r="4762" ht="26.25" customHeight="1" x14ac:dyDescent="0.2"/>
    <row r="4763" ht="26.25" customHeight="1" x14ac:dyDescent="0.2"/>
    <row r="4764" ht="26.25" customHeight="1" x14ac:dyDescent="0.2"/>
    <row r="4765" ht="26.25" customHeight="1" x14ac:dyDescent="0.2"/>
    <row r="4766" ht="26.25" customHeight="1" x14ac:dyDescent="0.2"/>
    <row r="4767" ht="26.25" customHeight="1" x14ac:dyDescent="0.2"/>
    <row r="4768" ht="26.25" customHeight="1" x14ac:dyDescent="0.2"/>
    <row r="4769" ht="26.25" customHeight="1" x14ac:dyDescent="0.2"/>
    <row r="4770" ht="26.25" customHeight="1" x14ac:dyDescent="0.2"/>
    <row r="4771" ht="26.25" customHeight="1" x14ac:dyDescent="0.2"/>
    <row r="4772" ht="26.25" customHeight="1" x14ac:dyDescent="0.2"/>
    <row r="4773" ht="26.25" customHeight="1" x14ac:dyDescent="0.2"/>
    <row r="4774" ht="26.25" customHeight="1" x14ac:dyDescent="0.2"/>
    <row r="4775" ht="26.25" customHeight="1" x14ac:dyDescent="0.2"/>
    <row r="4776" ht="26.25" customHeight="1" x14ac:dyDescent="0.2"/>
    <row r="4777" ht="26.25" customHeight="1" x14ac:dyDescent="0.2"/>
    <row r="4778" ht="26.25" customHeight="1" x14ac:dyDescent="0.2"/>
    <row r="4779" ht="26.25" customHeight="1" x14ac:dyDescent="0.2"/>
    <row r="4780" ht="26.25" customHeight="1" x14ac:dyDescent="0.2"/>
    <row r="4781" ht="26.25" customHeight="1" x14ac:dyDescent="0.2"/>
    <row r="4782" ht="26.25" customHeight="1" x14ac:dyDescent="0.2"/>
    <row r="4783" ht="26.25" customHeight="1" x14ac:dyDescent="0.2"/>
    <row r="4784" ht="26.25" customHeight="1" x14ac:dyDescent="0.2"/>
    <row r="4785" ht="26.25" customHeight="1" x14ac:dyDescent="0.2"/>
    <row r="4786" ht="26.25" customHeight="1" x14ac:dyDescent="0.2"/>
    <row r="4787" ht="26.25" customHeight="1" x14ac:dyDescent="0.2"/>
    <row r="4788" ht="26.25" customHeight="1" x14ac:dyDescent="0.2"/>
    <row r="4789" ht="26.25" customHeight="1" x14ac:dyDescent="0.2"/>
    <row r="4790" ht="26.25" customHeight="1" x14ac:dyDescent="0.2"/>
    <row r="4791" ht="26.25" customHeight="1" x14ac:dyDescent="0.2"/>
    <row r="4792" ht="26.25" customHeight="1" x14ac:dyDescent="0.2"/>
    <row r="4793" ht="26.25" customHeight="1" x14ac:dyDescent="0.2"/>
    <row r="4794" ht="26.25" customHeight="1" x14ac:dyDescent="0.2"/>
    <row r="4795" ht="26.25" customHeight="1" x14ac:dyDescent="0.2"/>
    <row r="4796" ht="26.25" customHeight="1" x14ac:dyDescent="0.2"/>
    <row r="4797" ht="26.25" customHeight="1" x14ac:dyDescent="0.2"/>
    <row r="4798" ht="26.25" customHeight="1" x14ac:dyDescent="0.2"/>
    <row r="4799" ht="26.25" customHeight="1" x14ac:dyDescent="0.2"/>
    <row r="4800" ht="26.25" customHeight="1" x14ac:dyDescent="0.2"/>
    <row r="4801" ht="26.25" customHeight="1" x14ac:dyDescent="0.2"/>
    <row r="4802" ht="26.25" customHeight="1" x14ac:dyDescent="0.2"/>
    <row r="4803" ht="26.25" customHeight="1" x14ac:dyDescent="0.2"/>
    <row r="4804" ht="26.25" customHeight="1" x14ac:dyDescent="0.2"/>
    <row r="4805" ht="26.25" customHeight="1" x14ac:dyDescent="0.2"/>
    <row r="4806" ht="26.25" customHeight="1" x14ac:dyDescent="0.2"/>
    <row r="4807" ht="26.25" customHeight="1" x14ac:dyDescent="0.2"/>
    <row r="4808" ht="26.25" customHeight="1" x14ac:dyDescent="0.2"/>
    <row r="4809" ht="26.25" customHeight="1" x14ac:dyDescent="0.2"/>
    <row r="4810" ht="26.25" customHeight="1" x14ac:dyDescent="0.2"/>
    <row r="4811" ht="26.25" customHeight="1" x14ac:dyDescent="0.2"/>
    <row r="4812" ht="26.25" customHeight="1" x14ac:dyDescent="0.2"/>
    <row r="4813" ht="26.25" customHeight="1" x14ac:dyDescent="0.2"/>
    <row r="4814" ht="26.25" customHeight="1" x14ac:dyDescent="0.2"/>
    <row r="4815" ht="26.25" customHeight="1" x14ac:dyDescent="0.2"/>
    <row r="4816" ht="26.25" customHeight="1" x14ac:dyDescent="0.2"/>
    <row r="4817" ht="26.25" customHeight="1" x14ac:dyDescent="0.2"/>
    <row r="4818" ht="26.25" customHeight="1" x14ac:dyDescent="0.2"/>
    <row r="4819" ht="26.25" customHeight="1" x14ac:dyDescent="0.2"/>
    <row r="4820" ht="26.25" customHeight="1" x14ac:dyDescent="0.2"/>
    <row r="4821" ht="26.25" customHeight="1" x14ac:dyDescent="0.2"/>
    <row r="4822" ht="26.25" customHeight="1" x14ac:dyDescent="0.2"/>
    <row r="4823" ht="26.25" customHeight="1" x14ac:dyDescent="0.2"/>
    <row r="4824" ht="26.25" customHeight="1" x14ac:dyDescent="0.2"/>
    <row r="4825" ht="26.25" customHeight="1" x14ac:dyDescent="0.2"/>
    <row r="4826" ht="26.25" customHeight="1" x14ac:dyDescent="0.2"/>
    <row r="4827" ht="26.25" customHeight="1" x14ac:dyDescent="0.2"/>
    <row r="4828" ht="26.25" customHeight="1" x14ac:dyDescent="0.2"/>
    <row r="4829" ht="26.25" customHeight="1" x14ac:dyDescent="0.2"/>
    <row r="4830" ht="26.25" customHeight="1" x14ac:dyDescent="0.2"/>
    <row r="4831" ht="26.25" customHeight="1" x14ac:dyDescent="0.2"/>
    <row r="4832" ht="26.25" customHeight="1" x14ac:dyDescent="0.2"/>
    <row r="4833" ht="26.25" customHeight="1" x14ac:dyDescent="0.2"/>
    <row r="4834" ht="26.25" customHeight="1" x14ac:dyDescent="0.2"/>
    <row r="4835" ht="26.25" customHeight="1" x14ac:dyDescent="0.2"/>
    <row r="4836" ht="26.25" customHeight="1" x14ac:dyDescent="0.2"/>
    <row r="4837" ht="26.25" customHeight="1" x14ac:dyDescent="0.2"/>
    <row r="4838" ht="26.25" customHeight="1" x14ac:dyDescent="0.2"/>
    <row r="4839" ht="26.25" customHeight="1" x14ac:dyDescent="0.2"/>
    <row r="4840" ht="26.25" customHeight="1" x14ac:dyDescent="0.2"/>
    <row r="4841" ht="26.25" customHeight="1" x14ac:dyDescent="0.2"/>
    <row r="4842" ht="26.25" customHeight="1" x14ac:dyDescent="0.2"/>
    <row r="4843" ht="26.25" customHeight="1" x14ac:dyDescent="0.2"/>
    <row r="4844" ht="26.25" customHeight="1" x14ac:dyDescent="0.2"/>
    <row r="4845" ht="26.25" customHeight="1" x14ac:dyDescent="0.2"/>
    <row r="4846" ht="26.25" customHeight="1" x14ac:dyDescent="0.2"/>
    <row r="4847" ht="26.25" customHeight="1" x14ac:dyDescent="0.2"/>
    <row r="4848" ht="26.25" customHeight="1" x14ac:dyDescent="0.2"/>
    <row r="4849" ht="26.25" customHeight="1" x14ac:dyDescent="0.2"/>
    <row r="4850" ht="26.25" customHeight="1" x14ac:dyDescent="0.2"/>
    <row r="4851" ht="26.25" customHeight="1" x14ac:dyDescent="0.2"/>
    <row r="4852" ht="26.25" customHeight="1" x14ac:dyDescent="0.2"/>
    <row r="4853" ht="26.25" customHeight="1" x14ac:dyDescent="0.2"/>
    <row r="4854" ht="26.25" customHeight="1" x14ac:dyDescent="0.2"/>
    <row r="4855" ht="26.25" customHeight="1" x14ac:dyDescent="0.2"/>
    <row r="4856" ht="26.25" customHeight="1" x14ac:dyDescent="0.2"/>
    <row r="4857" ht="26.25" customHeight="1" x14ac:dyDescent="0.2"/>
    <row r="4858" ht="26.25" customHeight="1" x14ac:dyDescent="0.2"/>
    <row r="4859" ht="26.25" customHeight="1" x14ac:dyDescent="0.2"/>
    <row r="4860" ht="26.25" customHeight="1" x14ac:dyDescent="0.2"/>
    <row r="4861" ht="26.25" customHeight="1" x14ac:dyDescent="0.2"/>
    <row r="4862" ht="26.25" customHeight="1" x14ac:dyDescent="0.2"/>
    <row r="4863" ht="26.25" customHeight="1" x14ac:dyDescent="0.2"/>
    <row r="4864" ht="26.25" customHeight="1" x14ac:dyDescent="0.2"/>
    <row r="4865" ht="26.25" customHeight="1" x14ac:dyDescent="0.2"/>
    <row r="4866" ht="26.25" customHeight="1" x14ac:dyDescent="0.2"/>
    <row r="4867" ht="26.25" customHeight="1" x14ac:dyDescent="0.2"/>
    <row r="4868" ht="26.25" customHeight="1" x14ac:dyDescent="0.2"/>
    <row r="4869" ht="26.25" customHeight="1" x14ac:dyDescent="0.2"/>
    <row r="4870" ht="26.25" customHeight="1" x14ac:dyDescent="0.2"/>
    <row r="4871" ht="26.25" customHeight="1" x14ac:dyDescent="0.2"/>
    <row r="4872" ht="26.25" customHeight="1" x14ac:dyDescent="0.2"/>
    <row r="4873" ht="26.25" customHeight="1" x14ac:dyDescent="0.2"/>
    <row r="4874" ht="26.25" customHeight="1" x14ac:dyDescent="0.2"/>
    <row r="4875" ht="26.25" customHeight="1" x14ac:dyDescent="0.2"/>
    <row r="4876" ht="26.25" customHeight="1" x14ac:dyDescent="0.2"/>
    <row r="4877" ht="26.25" customHeight="1" x14ac:dyDescent="0.2"/>
    <row r="4878" ht="26.25" customHeight="1" x14ac:dyDescent="0.2"/>
    <row r="4879" ht="26.25" customHeight="1" x14ac:dyDescent="0.2"/>
    <row r="4880" ht="26.25" customHeight="1" x14ac:dyDescent="0.2"/>
    <row r="4881" ht="26.25" customHeight="1" x14ac:dyDescent="0.2"/>
    <row r="4882" ht="26.25" customHeight="1" x14ac:dyDescent="0.2"/>
    <row r="4883" ht="26.25" customHeight="1" x14ac:dyDescent="0.2"/>
    <row r="4884" ht="26.25" customHeight="1" x14ac:dyDescent="0.2"/>
    <row r="4885" ht="26.25" customHeight="1" x14ac:dyDescent="0.2"/>
    <row r="4886" ht="26.25" customHeight="1" x14ac:dyDescent="0.2"/>
    <row r="4887" ht="26.25" customHeight="1" x14ac:dyDescent="0.2"/>
    <row r="4888" ht="26.25" customHeight="1" x14ac:dyDescent="0.2"/>
    <row r="4889" ht="26.25" customHeight="1" x14ac:dyDescent="0.2"/>
    <row r="4890" ht="26.25" customHeight="1" x14ac:dyDescent="0.2"/>
    <row r="4891" ht="26.25" customHeight="1" x14ac:dyDescent="0.2"/>
    <row r="4892" ht="26.25" customHeight="1" x14ac:dyDescent="0.2"/>
    <row r="4893" ht="26.25" customHeight="1" x14ac:dyDescent="0.2"/>
    <row r="4894" ht="26.25" customHeight="1" x14ac:dyDescent="0.2"/>
    <row r="4895" ht="26.25" customHeight="1" x14ac:dyDescent="0.2"/>
    <row r="4896" ht="26.25" customHeight="1" x14ac:dyDescent="0.2"/>
    <row r="4897" ht="26.25" customHeight="1" x14ac:dyDescent="0.2"/>
    <row r="4898" ht="26.25" customHeight="1" x14ac:dyDescent="0.2"/>
    <row r="4899" ht="26.25" customHeight="1" x14ac:dyDescent="0.2"/>
    <row r="4900" ht="26.25" customHeight="1" x14ac:dyDescent="0.2"/>
    <row r="4901" ht="26.25" customHeight="1" x14ac:dyDescent="0.2"/>
    <row r="4902" ht="26.25" customHeight="1" x14ac:dyDescent="0.2"/>
    <row r="4903" ht="26.25" customHeight="1" x14ac:dyDescent="0.2"/>
    <row r="4904" ht="26.25" customHeight="1" x14ac:dyDescent="0.2"/>
    <row r="4905" ht="26.25" customHeight="1" x14ac:dyDescent="0.2"/>
    <row r="4906" ht="26.25" customHeight="1" x14ac:dyDescent="0.2"/>
    <row r="4907" ht="26.25" customHeight="1" x14ac:dyDescent="0.2"/>
    <row r="4908" ht="26.25" customHeight="1" x14ac:dyDescent="0.2"/>
    <row r="4909" ht="26.25" customHeight="1" x14ac:dyDescent="0.2"/>
    <row r="4910" ht="26.25" customHeight="1" x14ac:dyDescent="0.2"/>
    <row r="4911" ht="26.25" customHeight="1" x14ac:dyDescent="0.2"/>
    <row r="4912" ht="26.25" customHeight="1" x14ac:dyDescent="0.2"/>
    <row r="4913" ht="26.25" customHeight="1" x14ac:dyDescent="0.2"/>
    <row r="4914" ht="26.25" customHeight="1" x14ac:dyDescent="0.2"/>
    <row r="4915" ht="26.25" customHeight="1" x14ac:dyDescent="0.2"/>
    <row r="4916" ht="26.25" customHeight="1" x14ac:dyDescent="0.2"/>
    <row r="4917" ht="26.25" customHeight="1" x14ac:dyDescent="0.2"/>
    <row r="4918" ht="26.25" customHeight="1" x14ac:dyDescent="0.2"/>
    <row r="4919" ht="26.25" customHeight="1" x14ac:dyDescent="0.2"/>
    <row r="4920" ht="26.25" customHeight="1" x14ac:dyDescent="0.2"/>
    <row r="4921" ht="26.25" customHeight="1" x14ac:dyDescent="0.2"/>
    <row r="4922" ht="26.25" customHeight="1" x14ac:dyDescent="0.2"/>
    <row r="4923" ht="26.25" customHeight="1" x14ac:dyDescent="0.2"/>
    <row r="4924" ht="26.25" customHeight="1" x14ac:dyDescent="0.2"/>
    <row r="4925" ht="26.25" customHeight="1" x14ac:dyDescent="0.2"/>
    <row r="4926" ht="26.25" customHeight="1" x14ac:dyDescent="0.2"/>
    <row r="4927" ht="26.25" customHeight="1" x14ac:dyDescent="0.2"/>
    <row r="4928" ht="26.25" customHeight="1" x14ac:dyDescent="0.2"/>
    <row r="4929" ht="26.25" customHeight="1" x14ac:dyDescent="0.2"/>
    <row r="4930" ht="26.25" customHeight="1" x14ac:dyDescent="0.2"/>
    <row r="4931" ht="26.25" customHeight="1" x14ac:dyDescent="0.2"/>
    <row r="4932" ht="26.25" customHeight="1" x14ac:dyDescent="0.2"/>
    <row r="4933" ht="26.25" customHeight="1" x14ac:dyDescent="0.2"/>
    <row r="4934" ht="26.25" customHeight="1" x14ac:dyDescent="0.2"/>
    <row r="4935" ht="26.25" customHeight="1" x14ac:dyDescent="0.2"/>
    <row r="4936" ht="26.25" customHeight="1" x14ac:dyDescent="0.2"/>
    <row r="4937" ht="26.25" customHeight="1" x14ac:dyDescent="0.2"/>
    <row r="4938" ht="26.25" customHeight="1" x14ac:dyDescent="0.2"/>
    <row r="4939" ht="26.25" customHeight="1" x14ac:dyDescent="0.2"/>
    <row r="4940" ht="26.25" customHeight="1" x14ac:dyDescent="0.2"/>
    <row r="4941" ht="26.25" customHeight="1" x14ac:dyDescent="0.2"/>
    <row r="4942" ht="26.25" customHeight="1" x14ac:dyDescent="0.2"/>
    <row r="4943" ht="26.25" customHeight="1" x14ac:dyDescent="0.2"/>
    <row r="4944" ht="26.25" customHeight="1" x14ac:dyDescent="0.2"/>
    <row r="4945" ht="26.25" customHeight="1" x14ac:dyDescent="0.2"/>
    <row r="4946" ht="26.25" customHeight="1" x14ac:dyDescent="0.2"/>
    <row r="4947" ht="26.25" customHeight="1" x14ac:dyDescent="0.2"/>
    <row r="4948" ht="26.25" customHeight="1" x14ac:dyDescent="0.2"/>
    <row r="4949" ht="26.25" customHeight="1" x14ac:dyDescent="0.2"/>
    <row r="4950" ht="26.25" customHeight="1" x14ac:dyDescent="0.2"/>
    <row r="4951" ht="26.25" customHeight="1" x14ac:dyDescent="0.2"/>
    <row r="4952" ht="26.25" customHeight="1" x14ac:dyDescent="0.2"/>
    <row r="4953" ht="26.25" customHeight="1" x14ac:dyDescent="0.2"/>
    <row r="4954" ht="26.25" customHeight="1" x14ac:dyDescent="0.2"/>
    <row r="4955" ht="26.25" customHeight="1" x14ac:dyDescent="0.2"/>
    <row r="4956" ht="26.25" customHeight="1" x14ac:dyDescent="0.2"/>
    <row r="4957" ht="26.25" customHeight="1" x14ac:dyDescent="0.2"/>
    <row r="4958" ht="26.25" customHeight="1" x14ac:dyDescent="0.2"/>
    <row r="4959" ht="26.25" customHeight="1" x14ac:dyDescent="0.2"/>
    <row r="4960" ht="26.25" customHeight="1" x14ac:dyDescent="0.2"/>
    <row r="4961" ht="26.25" customHeight="1" x14ac:dyDescent="0.2"/>
    <row r="4962" ht="26.25" customHeight="1" x14ac:dyDescent="0.2"/>
    <row r="4963" ht="26.25" customHeight="1" x14ac:dyDescent="0.2"/>
    <row r="4964" ht="26.25" customHeight="1" x14ac:dyDescent="0.2"/>
    <row r="4965" ht="26.25" customHeight="1" x14ac:dyDescent="0.2"/>
    <row r="4966" ht="26.25" customHeight="1" x14ac:dyDescent="0.2"/>
    <row r="4967" ht="26.25" customHeight="1" x14ac:dyDescent="0.2"/>
    <row r="4968" ht="26.25" customHeight="1" x14ac:dyDescent="0.2"/>
    <row r="4969" ht="26.25" customHeight="1" x14ac:dyDescent="0.2"/>
    <row r="4970" ht="26.25" customHeight="1" x14ac:dyDescent="0.2"/>
    <row r="4971" ht="26.25" customHeight="1" x14ac:dyDescent="0.2"/>
    <row r="4972" ht="26.25" customHeight="1" x14ac:dyDescent="0.2"/>
    <row r="4973" ht="26.25" customHeight="1" x14ac:dyDescent="0.2"/>
    <row r="4974" ht="26.25" customHeight="1" x14ac:dyDescent="0.2"/>
    <row r="4975" ht="26.25" customHeight="1" x14ac:dyDescent="0.2"/>
    <row r="4976" ht="26.25" customHeight="1" x14ac:dyDescent="0.2"/>
    <row r="4977" ht="26.25" customHeight="1" x14ac:dyDescent="0.2"/>
    <row r="4978" ht="26.25" customHeight="1" x14ac:dyDescent="0.2"/>
    <row r="4979" ht="26.25" customHeight="1" x14ac:dyDescent="0.2"/>
    <row r="4980" ht="26.25" customHeight="1" x14ac:dyDescent="0.2"/>
    <row r="4981" ht="26.25" customHeight="1" x14ac:dyDescent="0.2"/>
    <row r="4982" ht="26.25" customHeight="1" x14ac:dyDescent="0.2"/>
    <row r="4983" ht="26.25" customHeight="1" x14ac:dyDescent="0.2"/>
    <row r="4984" ht="26.25" customHeight="1" x14ac:dyDescent="0.2"/>
    <row r="4985" ht="26.25" customHeight="1" x14ac:dyDescent="0.2"/>
    <row r="4986" ht="26.25" customHeight="1" x14ac:dyDescent="0.2"/>
    <row r="4987" ht="26.25" customHeight="1" x14ac:dyDescent="0.2"/>
    <row r="4988" ht="26.25" customHeight="1" x14ac:dyDescent="0.2"/>
    <row r="4989" ht="26.25" customHeight="1" x14ac:dyDescent="0.2"/>
    <row r="4990" ht="26.25" customHeight="1" x14ac:dyDescent="0.2"/>
    <row r="4991" ht="26.25" customHeight="1" x14ac:dyDescent="0.2"/>
    <row r="4992" ht="26.25" customHeight="1" x14ac:dyDescent="0.2"/>
    <row r="4993" ht="26.25" customHeight="1" x14ac:dyDescent="0.2"/>
    <row r="4994" ht="26.25" customHeight="1" x14ac:dyDescent="0.2"/>
    <row r="4995" ht="26.25" customHeight="1" x14ac:dyDescent="0.2"/>
    <row r="4996" ht="26.25" customHeight="1" x14ac:dyDescent="0.2"/>
    <row r="4997" ht="26.25" customHeight="1" x14ac:dyDescent="0.2"/>
    <row r="4998" ht="26.25" customHeight="1" x14ac:dyDescent="0.2"/>
    <row r="4999" ht="26.25" customHeight="1" x14ac:dyDescent="0.2"/>
    <row r="5000" ht="26.25" customHeight="1" x14ac:dyDescent="0.2"/>
    <row r="5001" ht="26.25" customHeight="1" x14ac:dyDescent="0.2"/>
    <row r="5002" ht="26.25" customHeight="1" x14ac:dyDescent="0.2"/>
    <row r="5003" ht="26.25" customHeight="1" x14ac:dyDescent="0.2"/>
    <row r="5004" ht="26.25" customHeight="1" x14ac:dyDescent="0.2"/>
    <row r="5005" ht="26.25" customHeight="1" x14ac:dyDescent="0.2"/>
    <row r="5006" ht="26.25" customHeight="1" x14ac:dyDescent="0.2"/>
    <row r="5007" ht="26.25" customHeight="1" x14ac:dyDescent="0.2"/>
    <row r="5008" ht="26.25" customHeight="1" x14ac:dyDescent="0.2"/>
    <row r="5009" ht="26.25" customHeight="1" x14ac:dyDescent="0.2"/>
    <row r="5010" ht="26.25" customHeight="1" x14ac:dyDescent="0.2"/>
    <row r="5011" ht="26.25" customHeight="1" x14ac:dyDescent="0.2"/>
    <row r="5012" ht="26.25" customHeight="1" x14ac:dyDescent="0.2"/>
    <row r="5013" ht="26.25" customHeight="1" x14ac:dyDescent="0.2"/>
    <row r="5014" ht="26.25" customHeight="1" x14ac:dyDescent="0.2"/>
    <row r="5015" ht="26.25" customHeight="1" x14ac:dyDescent="0.2"/>
    <row r="5016" ht="26.25" customHeight="1" x14ac:dyDescent="0.2"/>
    <row r="5017" ht="26.25" customHeight="1" x14ac:dyDescent="0.2"/>
    <row r="5018" ht="26.25" customHeight="1" x14ac:dyDescent="0.2"/>
    <row r="5019" ht="26.25" customHeight="1" x14ac:dyDescent="0.2"/>
    <row r="5020" ht="26.25" customHeight="1" x14ac:dyDescent="0.2"/>
    <row r="5021" ht="26.25" customHeight="1" x14ac:dyDescent="0.2"/>
    <row r="5022" ht="26.25" customHeight="1" x14ac:dyDescent="0.2"/>
    <row r="5023" ht="26.25" customHeight="1" x14ac:dyDescent="0.2"/>
    <row r="5024" ht="26.25" customHeight="1" x14ac:dyDescent="0.2"/>
    <row r="5025" ht="26.25" customHeight="1" x14ac:dyDescent="0.2"/>
    <row r="5026" ht="26.25" customHeight="1" x14ac:dyDescent="0.2"/>
    <row r="5027" ht="26.25" customHeight="1" x14ac:dyDescent="0.2"/>
    <row r="5028" ht="26.25" customHeight="1" x14ac:dyDescent="0.2"/>
    <row r="5029" ht="26.25" customHeight="1" x14ac:dyDescent="0.2"/>
    <row r="5030" ht="26.25" customHeight="1" x14ac:dyDescent="0.2"/>
    <row r="5031" ht="26.25" customHeight="1" x14ac:dyDescent="0.2"/>
    <row r="5032" ht="26.25" customHeight="1" x14ac:dyDescent="0.2"/>
    <row r="5033" ht="26.25" customHeight="1" x14ac:dyDescent="0.2"/>
    <row r="5034" ht="26.25" customHeight="1" x14ac:dyDescent="0.2"/>
    <row r="5035" ht="26.25" customHeight="1" x14ac:dyDescent="0.2"/>
    <row r="5036" ht="26.25" customHeight="1" x14ac:dyDescent="0.2"/>
    <row r="5037" ht="26.25" customHeight="1" x14ac:dyDescent="0.2"/>
    <row r="5038" ht="26.25" customHeight="1" x14ac:dyDescent="0.2"/>
    <row r="5039" ht="26.25" customHeight="1" x14ac:dyDescent="0.2"/>
    <row r="5040" ht="26.25" customHeight="1" x14ac:dyDescent="0.2"/>
    <row r="5041" ht="26.25" customHeight="1" x14ac:dyDescent="0.2"/>
    <row r="5042" ht="26.25" customHeight="1" x14ac:dyDescent="0.2"/>
    <row r="5043" ht="26.25" customHeight="1" x14ac:dyDescent="0.2"/>
    <row r="5044" ht="26.25" customHeight="1" x14ac:dyDescent="0.2"/>
    <row r="5045" ht="26.25" customHeight="1" x14ac:dyDescent="0.2"/>
    <row r="5046" ht="26.25" customHeight="1" x14ac:dyDescent="0.2"/>
    <row r="5047" ht="26.25" customHeight="1" x14ac:dyDescent="0.2"/>
    <row r="5048" ht="26.25" customHeight="1" x14ac:dyDescent="0.2"/>
    <row r="5049" ht="26.25" customHeight="1" x14ac:dyDescent="0.2"/>
    <row r="5050" ht="26.25" customHeight="1" x14ac:dyDescent="0.2"/>
    <row r="5051" ht="26.25" customHeight="1" x14ac:dyDescent="0.2"/>
    <row r="5052" ht="26.25" customHeight="1" x14ac:dyDescent="0.2"/>
    <row r="5053" ht="26.25" customHeight="1" x14ac:dyDescent="0.2"/>
    <row r="5054" ht="26.25" customHeight="1" x14ac:dyDescent="0.2"/>
    <row r="5055" ht="26.25" customHeight="1" x14ac:dyDescent="0.2"/>
    <row r="5056" ht="26.25" customHeight="1" x14ac:dyDescent="0.2"/>
    <row r="5057" ht="26.25" customHeight="1" x14ac:dyDescent="0.2"/>
    <row r="5058" ht="26.25" customHeight="1" x14ac:dyDescent="0.2"/>
    <row r="5059" ht="26.25" customHeight="1" x14ac:dyDescent="0.2"/>
    <row r="5060" ht="26.25" customHeight="1" x14ac:dyDescent="0.2"/>
    <row r="5061" ht="26.25" customHeight="1" x14ac:dyDescent="0.2"/>
    <row r="5062" ht="26.25" customHeight="1" x14ac:dyDescent="0.2"/>
    <row r="5063" ht="26.25" customHeight="1" x14ac:dyDescent="0.2"/>
    <row r="5064" ht="26.25" customHeight="1" x14ac:dyDescent="0.2"/>
    <row r="5065" ht="26.25" customHeight="1" x14ac:dyDescent="0.2"/>
    <row r="5066" ht="26.25" customHeight="1" x14ac:dyDescent="0.2"/>
    <row r="5067" ht="26.25" customHeight="1" x14ac:dyDescent="0.2"/>
    <row r="5068" ht="26.25" customHeight="1" x14ac:dyDescent="0.2"/>
    <row r="5069" ht="26.25" customHeight="1" x14ac:dyDescent="0.2"/>
    <row r="5070" ht="26.25" customHeight="1" x14ac:dyDescent="0.2"/>
    <row r="5071" ht="26.25" customHeight="1" x14ac:dyDescent="0.2"/>
    <row r="5072" ht="26.25" customHeight="1" x14ac:dyDescent="0.2"/>
    <row r="5073" ht="26.25" customHeight="1" x14ac:dyDescent="0.2"/>
    <row r="5074" ht="26.25" customHeight="1" x14ac:dyDescent="0.2"/>
    <row r="5075" ht="26.25" customHeight="1" x14ac:dyDescent="0.2"/>
    <row r="5076" ht="26.25" customHeight="1" x14ac:dyDescent="0.2"/>
    <row r="5077" ht="26.25" customHeight="1" x14ac:dyDescent="0.2"/>
    <row r="5078" ht="26.25" customHeight="1" x14ac:dyDescent="0.2"/>
    <row r="5079" ht="26.25" customHeight="1" x14ac:dyDescent="0.2"/>
    <row r="5080" ht="26.25" customHeight="1" x14ac:dyDescent="0.2"/>
    <row r="5081" ht="26.25" customHeight="1" x14ac:dyDescent="0.2"/>
    <row r="5082" ht="26.25" customHeight="1" x14ac:dyDescent="0.2"/>
    <row r="5083" ht="26.25" customHeight="1" x14ac:dyDescent="0.2"/>
    <row r="5084" ht="26.25" customHeight="1" x14ac:dyDescent="0.2"/>
    <row r="5085" ht="26.25" customHeight="1" x14ac:dyDescent="0.2"/>
    <row r="5086" ht="26.25" customHeight="1" x14ac:dyDescent="0.2"/>
    <row r="5087" ht="26.25" customHeight="1" x14ac:dyDescent="0.2"/>
    <row r="5088" ht="26.25" customHeight="1" x14ac:dyDescent="0.2"/>
    <row r="5089" ht="26.25" customHeight="1" x14ac:dyDescent="0.2"/>
    <row r="5090" ht="26.25" customHeight="1" x14ac:dyDescent="0.2"/>
    <row r="5091" ht="26.25" customHeight="1" x14ac:dyDescent="0.2"/>
    <row r="5092" ht="26.25" customHeight="1" x14ac:dyDescent="0.2"/>
    <row r="5093" ht="26.25" customHeight="1" x14ac:dyDescent="0.2"/>
    <row r="5094" ht="26.25" customHeight="1" x14ac:dyDescent="0.2"/>
    <row r="5095" ht="26.25" customHeight="1" x14ac:dyDescent="0.2"/>
    <row r="5096" ht="26.25" customHeight="1" x14ac:dyDescent="0.2"/>
    <row r="5097" ht="26.25" customHeight="1" x14ac:dyDescent="0.2"/>
    <row r="5098" ht="26.25" customHeight="1" x14ac:dyDescent="0.2"/>
    <row r="5099" ht="26.25" customHeight="1" x14ac:dyDescent="0.2"/>
    <row r="5100" ht="26.25" customHeight="1" x14ac:dyDescent="0.2"/>
    <row r="5101" ht="26.25" customHeight="1" x14ac:dyDescent="0.2"/>
    <row r="5102" ht="26.25" customHeight="1" x14ac:dyDescent="0.2"/>
    <row r="5103" ht="26.25" customHeight="1" x14ac:dyDescent="0.2"/>
    <row r="5104" ht="26.25" customHeight="1" x14ac:dyDescent="0.2"/>
    <row r="5105" ht="26.25" customHeight="1" x14ac:dyDescent="0.2"/>
    <row r="5106" ht="26.25" customHeight="1" x14ac:dyDescent="0.2"/>
    <row r="5107" ht="26.25" customHeight="1" x14ac:dyDescent="0.2"/>
    <row r="5108" ht="26.25" customHeight="1" x14ac:dyDescent="0.2"/>
    <row r="5109" ht="26.25" customHeight="1" x14ac:dyDescent="0.2"/>
    <row r="5110" ht="26.25" customHeight="1" x14ac:dyDescent="0.2"/>
    <row r="5111" ht="26.25" customHeight="1" x14ac:dyDescent="0.2"/>
    <row r="5112" ht="26.25" customHeight="1" x14ac:dyDescent="0.2"/>
    <row r="5113" ht="26.25" customHeight="1" x14ac:dyDescent="0.2"/>
    <row r="5114" ht="26.25" customHeight="1" x14ac:dyDescent="0.2"/>
    <row r="5115" ht="26.25" customHeight="1" x14ac:dyDescent="0.2"/>
    <row r="5116" ht="26.25" customHeight="1" x14ac:dyDescent="0.2"/>
    <row r="5117" ht="26.25" customHeight="1" x14ac:dyDescent="0.2"/>
    <row r="5118" ht="26.25" customHeight="1" x14ac:dyDescent="0.2"/>
    <row r="5119" ht="26.25" customHeight="1" x14ac:dyDescent="0.2"/>
    <row r="5120" ht="26.25" customHeight="1" x14ac:dyDescent="0.2"/>
    <row r="5121" ht="26.25" customHeight="1" x14ac:dyDescent="0.2"/>
    <row r="5122" ht="26.25" customHeight="1" x14ac:dyDescent="0.2"/>
    <row r="5123" ht="26.25" customHeight="1" x14ac:dyDescent="0.2"/>
    <row r="5124" ht="26.25" customHeight="1" x14ac:dyDescent="0.2"/>
    <row r="5125" ht="26.25" customHeight="1" x14ac:dyDescent="0.2"/>
    <row r="5126" ht="26.25" customHeight="1" x14ac:dyDescent="0.2"/>
    <row r="5127" ht="26.25" customHeight="1" x14ac:dyDescent="0.2"/>
    <row r="5128" ht="26.25" customHeight="1" x14ac:dyDescent="0.2"/>
    <row r="5129" ht="26.25" customHeight="1" x14ac:dyDescent="0.2"/>
    <row r="5130" ht="26.25" customHeight="1" x14ac:dyDescent="0.2"/>
    <row r="5131" ht="26.25" customHeight="1" x14ac:dyDescent="0.2"/>
    <row r="5132" ht="26.25" customHeight="1" x14ac:dyDescent="0.2"/>
    <row r="5133" ht="26.25" customHeight="1" x14ac:dyDescent="0.2"/>
    <row r="5134" ht="26.25" customHeight="1" x14ac:dyDescent="0.2"/>
    <row r="5135" ht="26.25" customHeight="1" x14ac:dyDescent="0.2"/>
    <row r="5136" ht="26.25" customHeight="1" x14ac:dyDescent="0.2"/>
    <row r="5137" ht="26.25" customHeight="1" x14ac:dyDescent="0.2"/>
    <row r="5138" ht="26.25" customHeight="1" x14ac:dyDescent="0.2"/>
    <row r="5139" ht="26.25" customHeight="1" x14ac:dyDescent="0.2"/>
    <row r="5140" ht="26.25" customHeight="1" x14ac:dyDescent="0.2"/>
    <row r="5141" ht="26.25" customHeight="1" x14ac:dyDescent="0.2"/>
    <row r="5142" ht="26.25" customHeight="1" x14ac:dyDescent="0.2"/>
    <row r="5143" ht="26.25" customHeight="1" x14ac:dyDescent="0.2"/>
    <row r="5144" ht="26.25" customHeight="1" x14ac:dyDescent="0.2"/>
    <row r="5145" ht="26.25" customHeight="1" x14ac:dyDescent="0.2"/>
    <row r="5146" ht="26.25" customHeight="1" x14ac:dyDescent="0.2"/>
    <row r="5147" ht="26.25" customHeight="1" x14ac:dyDescent="0.2"/>
    <row r="5148" ht="26.25" customHeight="1" x14ac:dyDescent="0.2"/>
    <row r="5149" ht="26.25" customHeight="1" x14ac:dyDescent="0.2"/>
    <row r="5150" ht="26.25" customHeight="1" x14ac:dyDescent="0.2"/>
    <row r="5151" ht="26.25" customHeight="1" x14ac:dyDescent="0.2"/>
    <row r="5152" ht="26.25" customHeight="1" x14ac:dyDescent="0.2"/>
    <row r="5153" ht="26.25" customHeight="1" x14ac:dyDescent="0.2"/>
    <row r="5154" ht="26.25" customHeight="1" x14ac:dyDescent="0.2"/>
    <row r="5155" ht="26.25" customHeight="1" x14ac:dyDescent="0.2"/>
    <row r="5156" ht="26.25" customHeight="1" x14ac:dyDescent="0.2"/>
    <row r="5157" ht="26.25" customHeight="1" x14ac:dyDescent="0.2"/>
    <row r="5158" ht="26.25" customHeight="1" x14ac:dyDescent="0.2"/>
    <row r="5159" ht="26.25" customHeight="1" x14ac:dyDescent="0.2"/>
    <row r="5160" ht="26.25" customHeight="1" x14ac:dyDescent="0.2"/>
    <row r="5161" ht="26.25" customHeight="1" x14ac:dyDescent="0.2"/>
    <row r="5162" ht="26.25" customHeight="1" x14ac:dyDescent="0.2"/>
    <row r="5163" ht="26.25" customHeight="1" x14ac:dyDescent="0.2"/>
    <row r="5164" ht="26.25" customHeight="1" x14ac:dyDescent="0.2"/>
    <row r="5165" ht="26.25" customHeight="1" x14ac:dyDescent="0.2"/>
    <row r="5166" ht="26.25" customHeight="1" x14ac:dyDescent="0.2"/>
    <row r="5167" ht="26.25" customHeight="1" x14ac:dyDescent="0.2"/>
    <row r="5168" ht="26.25" customHeight="1" x14ac:dyDescent="0.2"/>
    <row r="5169" ht="26.25" customHeight="1" x14ac:dyDescent="0.2"/>
    <row r="5170" ht="26.25" customHeight="1" x14ac:dyDescent="0.2"/>
    <row r="5171" ht="26.25" customHeight="1" x14ac:dyDescent="0.2"/>
    <row r="5172" ht="26.25" customHeight="1" x14ac:dyDescent="0.2"/>
    <row r="5173" ht="26.25" customHeight="1" x14ac:dyDescent="0.2"/>
    <row r="5174" ht="26.25" customHeight="1" x14ac:dyDescent="0.2"/>
    <row r="5175" ht="26.25" customHeight="1" x14ac:dyDescent="0.2"/>
    <row r="5176" ht="26.25" customHeight="1" x14ac:dyDescent="0.2"/>
    <row r="5177" ht="26.25" customHeight="1" x14ac:dyDescent="0.2"/>
    <row r="5178" ht="26.25" customHeight="1" x14ac:dyDescent="0.2"/>
    <row r="5179" ht="26.25" customHeight="1" x14ac:dyDescent="0.2"/>
    <row r="5180" ht="26.25" customHeight="1" x14ac:dyDescent="0.2"/>
    <row r="5181" ht="26.25" customHeight="1" x14ac:dyDescent="0.2"/>
    <row r="5182" ht="26.25" customHeight="1" x14ac:dyDescent="0.2"/>
    <row r="5183" ht="26.25" customHeight="1" x14ac:dyDescent="0.2"/>
    <row r="5184" ht="26.25" customHeight="1" x14ac:dyDescent="0.2"/>
    <row r="5185" ht="26.25" customHeight="1" x14ac:dyDescent="0.2"/>
    <row r="5186" ht="26.25" customHeight="1" x14ac:dyDescent="0.2"/>
    <row r="5187" ht="26.25" customHeight="1" x14ac:dyDescent="0.2"/>
    <row r="5188" ht="26.25" customHeight="1" x14ac:dyDescent="0.2"/>
    <row r="5189" ht="26.25" customHeight="1" x14ac:dyDescent="0.2"/>
    <row r="5190" ht="26.25" customHeight="1" x14ac:dyDescent="0.2"/>
    <row r="5191" ht="26.25" customHeight="1" x14ac:dyDescent="0.2"/>
    <row r="5192" ht="26.25" customHeight="1" x14ac:dyDescent="0.2"/>
    <row r="5193" ht="26.25" customHeight="1" x14ac:dyDescent="0.2"/>
    <row r="5194" ht="26.25" customHeight="1" x14ac:dyDescent="0.2"/>
    <row r="5195" ht="26.25" customHeight="1" x14ac:dyDescent="0.2"/>
    <row r="5196" ht="26.25" customHeight="1" x14ac:dyDescent="0.2"/>
    <row r="5197" ht="26.25" customHeight="1" x14ac:dyDescent="0.2"/>
    <row r="5198" ht="26.25" customHeight="1" x14ac:dyDescent="0.2"/>
    <row r="5199" ht="26.25" customHeight="1" x14ac:dyDescent="0.2"/>
    <row r="5200" ht="26.25" customHeight="1" x14ac:dyDescent="0.2"/>
    <row r="5201" ht="26.25" customHeight="1" x14ac:dyDescent="0.2"/>
    <row r="5202" ht="26.25" customHeight="1" x14ac:dyDescent="0.2"/>
    <row r="5203" ht="26.25" customHeight="1" x14ac:dyDescent="0.2"/>
    <row r="5204" ht="26.25" customHeight="1" x14ac:dyDescent="0.2"/>
    <row r="5205" ht="26.25" customHeight="1" x14ac:dyDescent="0.2"/>
    <row r="5206" ht="26.25" customHeight="1" x14ac:dyDescent="0.2"/>
    <row r="5207" ht="26.25" customHeight="1" x14ac:dyDescent="0.2"/>
    <row r="5208" ht="26.25" customHeight="1" x14ac:dyDescent="0.2"/>
    <row r="5209" ht="26.25" customHeight="1" x14ac:dyDescent="0.2"/>
    <row r="5210" ht="26.25" customHeight="1" x14ac:dyDescent="0.2"/>
    <row r="5211" ht="26.25" customHeight="1" x14ac:dyDescent="0.2"/>
    <row r="5212" ht="26.25" customHeight="1" x14ac:dyDescent="0.2"/>
    <row r="5213" ht="26.25" customHeight="1" x14ac:dyDescent="0.2"/>
    <row r="5214" ht="26.25" customHeight="1" x14ac:dyDescent="0.2"/>
    <row r="5215" ht="26.25" customHeight="1" x14ac:dyDescent="0.2"/>
    <row r="5216" ht="26.25" customHeight="1" x14ac:dyDescent="0.2"/>
    <row r="5217" ht="26.25" customHeight="1" x14ac:dyDescent="0.2"/>
    <row r="5218" ht="26.25" customHeight="1" x14ac:dyDescent="0.2"/>
    <row r="5219" ht="26.25" customHeight="1" x14ac:dyDescent="0.2"/>
    <row r="5220" ht="26.25" customHeight="1" x14ac:dyDescent="0.2"/>
    <row r="5221" ht="26.25" customHeight="1" x14ac:dyDescent="0.2"/>
    <row r="5222" ht="26.25" customHeight="1" x14ac:dyDescent="0.2"/>
    <row r="5223" ht="26.25" customHeight="1" x14ac:dyDescent="0.2"/>
    <row r="5224" ht="26.25" customHeight="1" x14ac:dyDescent="0.2"/>
    <row r="5225" ht="26.25" customHeight="1" x14ac:dyDescent="0.2"/>
    <row r="5226" ht="26.25" customHeight="1" x14ac:dyDescent="0.2"/>
    <row r="5227" ht="26.25" customHeight="1" x14ac:dyDescent="0.2"/>
    <row r="5228" ht="26.25" customHeight="1" x14ac:dyDescent="0.2"/>
    <row r="5229" ht="26.25" customHeight="1" x14ac:dyDescent="0.2"/>
    <row r="5230" ht="26.25" customHeight="1" x14ac:dyDescent="0.2"/>
    <row r="5231" ht="26.25" customHeight="1" x14ac:dyDescent="0.2"/>
    <row r="5232" ht="26.25" customHeight="1" x14ac:dyDescent="0.2"/>
    <row r="5233" ht="26.25" customHeight="1" x14ac:dyDescent="0.2"/>
    <row r="5234" ht="26.25" customHeight="1" x14ac:dyDescent="0.2"/>
    <row r="5235" ht="26.25" customHeight="1" x14ac:dyDescent="0.2"/>
    <row r="5236" ht="26.25" customHeight="1" x14ac:dyDescent="0.2"/>
    <row r="5237" ht="26.25" customHeight="1" x14ac:dyDescent="0.2"/>
    <row r="5238" ht="26.25" customHeight="1" x14ac:dyDescent="0.2"/>
    <row r="5239" ht="26.25" customHeight="1" x14ac:dyDescent="0.2"/>
    <row r="5240" ht="26.25" customHeight="1" x14ac:dyDescent="0.2"/>
    <row r="5241" ht="26.25" customHeight="1" x14ac:dyDescent="0.2"/>
    <row r="5242" ht="26.25" customHeight="1" x14ac:dyDescent="0.2"/>
    <row r="5243" ht="26.25" customHeight="1" x14ac:dyDescent="0.2"/>
    <row r="5244" ht="26.25" customHeight="1" x14ac:dyDescent="0.2"/>
    <row r="5245" ht="26.25" customHeight="1" x14ac:dyDescent="0.2"/>
    <row r="5246" ht="26.25" customHeight="1" x14ac:dyDescent="0.2"/>
    <row r="5247" ht="26.25" customHeight="1" x14ac:dyDescent="0.2"/>
    <row r="5248" ht="26.25" customHeight="1" x14ac:dyDescent="0.2"/>
    <row r="5249" ht="26.25" customHeight="1" x14ac:dyDescent="0.2"/>
    <row r="5250" ht="26.25" customHeight="1" x14ac:dyDescent="0.2"/>
    <row r="5251" ht="26.25" customHeight="1" x14ac:dyDescent="0.2"/>
    <row r="5252" ht="26.25" customHeight="1" x14ac:dyDescent="0.2"/>
    <row r="5253" ht="26.25" customHeight="1" x14ac:dyDescent="0.2"/>
    <row r="5254" ht="26.25" customHeight="1" x14ac:dyDescent="0.2"/>
    <row r="5255" ht="26.25" customHeight="1" x14ac:dyDescent="0.2"/>
    <row r="5256" ht="26.25" customHeight="1" x14ac:dyDescent="0.2"/>
    <row r="5257" ht="26.25" customHeight="1" x14ac:dyDescent="0.2"/>
    <row r="5258" ht="26.25" customHeight="1" x14ac:dyDescent="0.2"/>
    <row r="5259" ht="26.25" customHeight="1" x14ac:dyDescent="0.2"/>
    <row r="5260" ht="26.25" customHeight="1" x14ac:dyDescent="0.2"/>
    <row r="5261" ht="26.25" customHeight="1" x14ac:dyDescent="0.2"/>
    <row r="5262" ht="26.25" customHeight="1" x14ac:dyDescent="0.2"/>
    <row r="5263" ht="26.25" customHeight="1" x14ac:dyDescent="0.2"/>
    <row r="5264" ht="26.25" customHeight="1" x14ac:dyDescent="0.2"/>
    <row r="5265" ht="26.25" customHeight="1" x14ac:dyDescent="0.2"/>
    <row r="5266" ht="26.25" customHeight="1" x14ac:dyDescent="0.2"/>
    <row r="5267" ht="26.25" customHeight="1" x14ac:dyDescent="0.2"/>
    <row r="5268" ht="26.25" customHeight="1" x14ac:dyDescent="0.2"/>
    <row r="5269" ht="26.25" customHeight="1" x14ac:dyDescent="0.2"/>
    <row r="5270" ht="26.25" customHeight="1" x14ac:dyDescent="0.2"/>
    <row r="5271" ht="26.25" customHeight="1" x14ac:dyDescent="0.2"/>
    <row r="5272" ht="26.25" customHeight="1" x14ac:dyDescent="0.2"/>
    <row r="5273" ht="26.25" customHeight="1" x14ac:dyDescent="0.2"/>
    <row r="5274" ht="26.25" customHeight="1" x14ac:dyDescent="0.2"/>
    <row r="5275" ht="26.25" customHeight="1" x14ac:dyDescent="0.2"/>
    <row r="5276" ht="26.25" customHeight="1" x14ac:dyDescent="0.2"/>
    <row r="5277" ht="26.25" customHeight="1" x14ac:dyDescent="0.2"/>
    <row r="5278" ht="26.25" customHeight="1" x14ac:dyDescent="0.2"/>
    <row r="5279" ht="26.25" customHeight="1" x14ac:dyDescent="0.2"/>
    <row r="5280" ht="26.25" customHeight="1" x14ac:dyDescent="0.2"/>
    <row r="5281" ht="26.25" customHeight="1" x14ac:dyDescent="0.2"/>
    <row r="5282" ht="26.25" customHeight="1" x14ac:dyDescent="0.2"/>
    <row r="5283" ht="26.25" customHeight="1" x14ac:dyDescent="0.2"/>
    <row r="5284" ht="26.25" customHeight="1" x14ac:dyDescent="0.2"/>
    <row r="5285" ht="26.25" customHeight="1" x14ac:dyDescent="0.2"/>
    <row r="5286" ht="26.25" customHeight="1" x14ac:dyDescent="0.2"/>
    <row r="5287" ht="26.25" customHeight="1" x14ac:dyDescent="0.2"/>
    <row r="5288" ht="26.25" customHeight="1" x14ac:dyDescent="0.2"/>
    <row r="5289" ht="26.25" customHeight="1" x14ac:dyDescent="0.2"/>
    <row r="5290" ht="26.25" customHeight="1" x14ac:dyDescent="0.2"/>
    <row r="5291" ht="26.25" customHeight="1" x14ac:dyDescent="0.2"/>
    <row r="5292" ht="26.25" customHeight="1" x14ac:dyDescent="0.2"/>
    <row r="5293" ht="26.25" customHeight="1" x14ac:dyDescent="0.2"/>
    <row r="5294" ht="26.25" customHeight="1" x14ac:dyDescent="0.2"/>
    <row r="5295" ht="26.25" customHeight="1" x14ac:dyDescent="0.2"/>
    <row r="5296" ht="26.25" customHeight="1" x14ac:dyDescent="0.2"/>
    <row r="5297" ht="26.25" customHeight="1" x14ac:dyDescent="0.2"/>
    <row r="5298" ht="26.25" customHeight="1" x14ac:dyDescent="0.2"/>
    <row r="5299" ht="26.25" customHeight="1" x14ac:dyDescent="0.2"/>
    <row r="5300" ht="26.25" customHeight="1" x14ac:dyDescent="0.2"/>
    <row r="5301" ht="26.25" customHeight="1" x14ac:dyDescent="0.2"/>
    <row r="5302" ht="26.25" customHeight="1" x14ac:dyDescent="0.2"/>
    <row r="5303" ht="26.25" customHeight="1" x14ac:dyDescent="0.2"/>
    <row r="5304" ht="26.25" customHeight="1" x14ac:dyDescent="0.2"/>
    <row r="5305" ht="26.25" customHeight="1" x14ac:dyDescent="0.2"/>
    <row r="5306" ht="26.25" customHeight="1" x14ac:dyDescent="0.2"/>
    <row r="5307" ht="26.25" customHeight="1" x14ac:dyDescent="0.2"/>
    <row r="5308" ht="26.25" customHeight="1" x14ac:dyDescent="0.2"/>
    <row r="5309" ht="26.25" customHeight="1" x14ac:dyDescent="0.2"/>
    <row r="5310" ht="26.25" customHeight="1" x14ac:dyDescent="0.2"/>
    <row r="5311" ht="26.25" customHeight="1" x14ac:dyDescent="0.2"/>
    <row r="5312" ht="26.25" customHeight="1" x14ac:dyDescent="0.2"/>
    <row r="5313" ht="26.25" customHeight="1" x14ac:dyDescent="0.2"/>
    <row r="5314" ht="26.25" customHeight="1" x14ac:dyDescent="0.2"/>
    <row r="5315" ht="26.25" customHeight="1" x14ac:dyDescent="0.2"/>
    <row r="5316" ht="26.25" customHeight="1" x14ac:dyDescent="0.2"/>
    <row r="5317" ht="26.25" customHeight="1" x14ac:dyDescent="0.2"/>
    <row r="5318" ht="26.25" customHeight="1" x14ac:dyDescent="0.2"/>
    <row r="5319" ht="26.25" customHeight="1" x14ac:dyDescent="0.2"/>
    <row r="5320" ht="26.25" customHeight="1" x14ac:dyDescent="0.2"/>
    <row r="5321" ht="26.25" customHeight="1" x14ac:dyDescent="0.2"/>
    <row r="5322" ht="26.25" customHeight="1" x14ac:dyDescent="0.2"/>
    <row r="5323" ht="26.25" customHeight="1" x14ac:dyDescent="0.2"/>
    <row r="5324" ht="26.25" customHeight="1" x14ac:dyDescent="0.2"/>
    <row r="5325" ht="26.25" customHeight="1" x14ac:dyDescent="0.2"/>
    <row r="5326" ht="26.25" customHeight="1" x14ac:dyDescent="0.2"/>
    <row r="5327" ht="26.25" customHeight="1" x14ac:dyDescent="0.2"/>
    <row r="5328" ht="26.25" customHeight="1" x14ac:dyDescent="0.2"/>
    <row r="5329" ht="26.25" customHeight="1" x14ac:dyDescent="0.2"/>
    <row r="5330" ht="26.25" customHeight="1" x14ac:dyDescent="0.2"/>
    <row r="5331" ht="26.25" customHeight="1" x14ac:dyDescent="0.2"/>
    <row r="5332" ht="26.25" customHeight="1" x14ac:dyDescent="0.2"/>
    <row r="5333" ht="26.25" customHeight="1" x14ac:dyDescent="0.2"/>
    <row r="5334" ht="26.25" customHeight="1" x14ac:dyDescent="0.2"/>
    <row r="5335" ht="26.25" customHeight="1" x14ac:dyDescent="0.2"/>
    <row r="5336" ht="26.25" customHeight="1" x14ac:dyDescent="0.2"/>
    <row r="5337" ht="26.25" customHeight="1" x14ac:dyDescent="0.2"/>
    <row r="5338" ht="26.25" customHeight="1" x14ac:dyDescent="0.2"/>
    <row r="5339" ht="26.25" customHeight="1" x14ac:dyDescent="0.2"/>
    <row r="5340" ht="26.25" customHeight="1" x14ac:dyDescent="0.2"/>
    <row r="5341" ht="26.25" customHeight="1" x14ac:dyDescent="0.2"/>
    <row r="5342" ht="26.25" customHeight="1" x14ac:dyDescent="0.2"/>
    <row r="5343" ht="26.25" customHeight="1" x14ac:dyDescent="0.2"/>
    <row r="5344" ht="26.25" customHeight="1" x14ac:dyDescent="0.2"/>
    <row r="5345" ht="26.25" customHeight="1" x14ac:dyDescent="0.2"/>
    <row r="5346" ht="26.25" customHeight="1" x14ac:dyDescent="0.2"/>
    <row r="5347" ht="26.25" customHeight="1" x14ac:dyDescent="0.2"/>
    <row r="5348" ht="26.25" customHeight="1" x14ac:dyDescent="0.2"/>
    <row r="5349" ht="26.25" customHeight="1" x14ac:dyDescent="0.2"/>
    <row r="5350" ht="26.25" customHeight="1" x14ac:dyDescent="0.2"/>
    <row r="5351" ht="26.25" customHeight="1" x14ac:dyDescent="0.2"/>
    <row r="5352" ht="26.25" customHeight="1" x14ac:dyDescent="0.2"/>
    <row r="5353" ht="26.25" customHeight="1" x14ac:dyDescent="0.2"/>
    <row r="5354" ht="26.25" customHeight="1" x14ac:dyDescent="0.2"/>
    <row r="5355" ht="26.25" customHeight="1" x14ac:dyDescent="0.2"/>
    <row r="5356" ht="26.25" customHeight="1" x14ac:dyDescent="0.2"/>
    <row r="5357" ht="26.25" customHeight="1" x14ac:dyDescent="0.2"/>
    <row r="5358" ht="26.25" customHeight="1" x14ac:dyDescent="0.2"/>
    <row r="5359" ht="26.25" customHeight="1" x14ac:dyDescent="0.2"/>
    <row r="5360" ht="26.25" customHeight="1" x14ac:dyDescent="0.2"/>
    <row r="5361" ht="26.25" customHeight="1" x14ac:dyDescent="0.2"/>
    <row r="5362" ht="26.25" customHeight="1" x14ac:dyDescent="0.2"/>
    <row r="5363" ht="26.25" customHeight="1" x14ac:dyDescent="0.2"/>
    <row r="5364" ht="26.25" customHeight="1" x14ac:dyDescent="0.2"/>
    <row r="5365" ht="26.25" customHeight="1" x14ac:dyDescent="0.2"/>
    <row r="5366" ht="26.25" customHeight="1" x14ac:dyDescent="0.2"/>
    <row r="5367" ht="26.25" customHeight="1" x14ac:dyDescent="0.2"/>
    <row r="5368" ht="26.25" customHeight="1" x14ac:dyDescent="0.2"/>
    <row r="5369" ht="26.25" customHeight="1" x14ac:dyDescent="0.2"/>
    <row r="5370" ht="26.25" customHeight="1" x14ac:dyDescent="0.2"/>
    <row r="5371" ht="26.25" customHeight="1" x14ac:dyDescent="0.2"/>
    <row r="5372" ht="26.25" customHeight="1" x14ac:dyDescent="0.2"/>
    <row r="5373" ht="26.25" customHeight="1" x14ac:dyDescent="0.2"/>
    <row r="5374" ht="26.25" customHeight="1" x14ac:dyDescent="0.2"/>
    <row r="5375" ht="26.25" customHeight="1" x14ac:dyDescent="0.2"/>
    <row r="5376" ht="26.25" customHeight="1" x14ac:dyDescent="0.2"/>
    <row r="5377" ht="26.25" customHeight="1" x14ac:dyDescent="0.2"/>
    <row r="5378" ht="26.25" customHeight="1" x14ac:dyDescent="0.2"/>
    <row r="5379" ht="26.25" customHeight="1" x14ac:dyDescent="0.2"/>
    <row r="5380" ht="26.25" customHeight="1" x14ac:dyDescent="0.2"/>
    <row r="5381" ht="26.25" customHeight="1" x14ac:dyDescent="0.2"/>
    <row r="5382" ht="26.25" customHeight="1" x14ac:dyDescent="0.2"/>
    <row r="5383" ht="26.25" customHeight="1" x14ac:dyDescent="0.2"/>
    <row r="5384" ht="26.25" customHeight="1" x14ac:dyDescent="0.2"/>
    <row r="5385" ht="26.25" customHeight="1" x14ac:dyDescent="0.2"/>
    <row r="5386" ht="26.25" customHeight="1" x14ac:dyDescent="0.2"/>
    <row r="5387" ht="26.25" customHeight="1" x14ac:dyDescent="0.2"/>
    <row r="5388" ht="26.25" customHeight="1" x14ac:dyDescent="0.2"/>
    <row r="5389" ht="26.25" customHeight="1" x14ac:dyDescent="0.2"/>
    <row r="5390" ht="26.25" customHeight="1" x14ac:dyDescent="0.2"/>
    <row r="5391" ht="26.25" customHeight="1" x14ac:dyDescent="0.2"/>
    <row r="5392" ht="26.25" customHeight="1" x14ac:dyDescent="0.2"/>
    <row r="5393" ht="26.25" customHeight="1" x14ac:dyDescent="0.2"/>
    <row r="5394" ht="26.25" customHeight="1" x14ac:dyDescent="0.2"/>
    <row r="5395" ht="26.25" customHeight="1" x14ac:dyDescent="0.2"/>
    <row r="5396" ht="26.25" customHeight="1" x14ac:dyDescent="0.2"/>
    <row r="5397" ht="26.25" customHeight="1" x14ac:dyDescent="0.2"/>
    <row r="5398" ht="26.25" customHeight="1" x14ac:dyDescent="0.2"/>
    <row r="5399" ht="26.25" customHeight="1" x14ac:dyDescent="0.2"/>
    <row r="5400" ht="26.25" customHeight="1" x14ac:dyDescent="0.2"/>
    <row r="5401" ht="26.25" customHeight="1" x14ac:dyDescent="0.2"/>
    <row r="5402" ht="26.25" customHeight="1" x14ac:dyDescent="0.2"/>
    <row r="5403" ht="26.25" customHeight="1" x14ac:dyDescent="0.2"/>
    <row r="5404" ht="26.25" customHeight="1" x14ac:dyDescent="0.2"/>
    <row r="5405" ht="26.25" customHeight="1" x14ac:dyDescent="0.2"/>
    <row r="5406" ht="26.25" customHeight="1" x14ac:dyDescent="0.2"/>
    <row r="5407" ht="26.25" customHeight="1" x14ac:dyDescent="0.2"/>
    <row r="5408" ht="26.25" customHeight="1" x14ac:dyDescent="0.2"/>
    <row r="5409" ht="26.25" customHeight="1" x14ac:dyDescent="0.2"/>
    <row r="5410" ht="26.25" customHeight="1" x14ac:dyDescent="0.2"/>
    <row r="5411" ht="26.25" customHeight="1" x14ac:dyDescent="0.2"/>
    <row r="5412" ht="26.25" customHeight="1" x14ac:dyDescent="0.2"/>
    <row r="5413" ht="26.25" customHeight="1" x14ac:dyDescent="0.2"/>
    <row r="5414" ht="26.25" customHeight="1" x14ac:dyDescent="0.2"/>
    <row r="5415" ht="26.25" customHeight="1" x14ac:dyDescent="0.2"/>
    <row r="5416" ht="26.25" customHeight="1" x14ac:dyDescent="0.2"/>
    <row r="5417" ht="26.25" customHeight="1" x14ac:dyDescent="0.2"/>
    <row r="5418" ht="26.25" customHeight="1" x14ac:dyDescent="0.2"/>
    <row r="5419" ht="26.25" customHeight="1" x14ac:dyDescent="0.2"/>
    <row r="5420" ht="26.25" customHeight="1" x14ac:dyDescent="0.2"/>
    <row r="5421" ht="26.25" customHeight="1" x14ac:dyDescent="0.2"/>
    <row r="5422" ht="26.25" customHeight="1" x14ac:dyDescent="0.2"/>
    <row r="5423" ht="26.25" customHeight="1" x14ac:dyDescent="0.2"/>
    <row r="5424" ht="26.25" customHeight="1" x14ac:dyDescent="0.2"/>
    <row r="5425" ht="26.25" customHeight="1" x14ac:dyDescent="0.2"/>
    <row r="5426" ht="26.25" customHeight="1" x14ac:dyDescent="0.2"/>
    <row r="5427" ht="26.25" customHeight="1" x14ac:dyDescent="0.2"/>
    <row r="5428" ht="26.25" customHeight="1" x14ac:dyDescent="0.2"/>
    <row r="5429" ht="26.25" customHeight="1" x14ac:dyDescent="0.2"/>
    <row r="5430" ht="26.25" customHeight="1" x14ac:dyDescent="0.2"/>
    <row r="5431" ht="26.25" customHeight="1" x14ac:dyDescent="0.2"/>
    <row r="5432" ht="26.25" customHeight="1" x14ac:dyDescent="0.2"/>
    <row r="5433" ht="26.25" customHeight="1" x14ac:dyDescent="0.2"/>
    <row r="5434" ht="26.25" customHeight="1" x14ac:dyDescent="0.2"/>
    <row r="5435" ht="26.25" customHeight="1" x14ac:dyDescent="0.2"/>
    <row r="5436" ht="26.25" customHeight="1" x14ac:dyDescent="0.2"/>
    <row r="5437" ht="26.25" customHeight="1" x14ac:dyDescent="0.2"/>
    <row r="5438" ht="26.25" customHeight="1" x14ac:dyDescent="0.2"/>
    <row r="5439" ht="26.25" customHeight="1" x14ac:dyDescent="0.2"/>
    <row r="5440" ht="26.25" customHeight="1" x14ac:dyDescent="0.2"/>
    <row r="5441" ht="26.25" customHeight="1" x14ac:dyDescent="0.2"/>
    <row r="5442" ht="26.25" customHeight="1" x14ac:dyDescent="0.2"/>
    <row r="5443" ht="26.25" customHeight="1" x14ac:dyDescent="0.2"/>
    <row r="5444" ht="26.25" customHeight="1" x14ac:dyDescent="0.2"/>
    <row r="5445" ht="26.25" customHeight="1" x14ac:dyDescent="0.2"/>
    <row r="5446" ht="26.25" customHeight="1" x14ac:dyDescent="0.2"/>
    <row r="5447" ht="26.25" customHeight="1" x14ac:dyDescent="0.2"/>
    <row r="5448" ht="26.25" customHeight="1" x14ac:dyDescent="0.2"/>
    <row r="5449" ht="26.25" customHeight="1" x14ac:dyDescent="0.2"/>
    <row r="5450" ht="26.25" customHeight="1" x14ac:dyDescent="0.2"/>
    <row r="5451" ht="26.25" customHeight="1" x14ac:dyDescent="0.2"/>
    <row r="5452" ht="26.25" customHeight="1" x14ac:dyDescent="0.2"/>
    <row r="5453" ht="26.25" customHeight="1" x14ac:dyDescent="0.2"/>
    <row r="5454" ht="26.25" customHeight="1" x14ac:dyDescent="0.2"/>
    <row r="5455" ht="26.25" customHeight="1" x14ac:dyDescent="0.2"/>
    <row r="5456" ht="26.25" customHeight="1" x14ac:dyDescent="0.2"/>
    <row r="5457" ht="26.25" customHeight="1" x14ac:dyDescent="0.2"/>
    <row r="5458" ht="26.25" customHeight="1" x14ac:dyDescent="0.2"/>
    <row r="5459" ht="26.25" customHeight="1" x14ac:dyDescent="0.2"/>
    <row r="5460" ht="26.25" customHeight="1" x14ac:dyDescent="0.2"/>
    <row r="5461" ht="26.25" customHeight="1" x14ac:dyDescent="0.2"/>
    <row r="5462" ht="26.25" customHeight="1" x14ac:dyDescent="0.2"/>
    <row r="5463" ht="26.25" customHeight="1" x14ac:dyDescent="0.2"/>
    <row r="5464" ht="26.25" customHeight="1" x14ac:dyDescent="0.2"/>
    <row r="5465" ht="26.25" customHeight="1" x14ac:dyDescent="0.2"/>
    <row r="5466" ht="26.25" customHeight="1" x14ac:dyDescent="0.2"/>
    <row r="5467" ht="26.25" customHeight="1" x14ac:dyDescent="0.2"/>
    <row r="5468" ht="26.25" customHeight="1" x14ac:dyDescent="0.2"/>
    <row r="5469" ht="26.25" customHeight="1" x14ac:dyDescent="0.2"/>
    <row r="5470" ht="26.25" customHeight="1" x14ac:dyDescent="0.2"/>
    <row r="5471" ht="26.25" customHeight="1" x14ac:dyDescent="0.2"/>
    <row r="5472" ht="26.25" customHeight="1" x14ac:dyDescent="0.2"/>
    <row r="5473" ht="26.25" customHeight="1" x14ac:dyDescent="0.2"/>
    <row r="5474" ht="26.25" customHeight="1" x14ac:dyDescent="0.2"/>
    <row r="5475" ht="26.25" customHeight="1" x14ac:dyDescent="0.2"/>
    <row r="5476" ht="26.25" customHeight="1" x14ac:dyDescent="0.2"/>
    <row r="5477" ht="26.25" customHeight="1" x14ac:dyDescent="0.2"/>
    <row r="5478" ht="26.25" customHeight="1" x14ac:dyDescent="0.2"/>
    <row r="5479" ht="26.25" customHeight="1" x14ac:dyDescent="0.2"/>
    <row r="5480" ht="26.25" customHeight="1" x14ac:dyDescent="0.2"/>
    <row r="5481" ht="26.25" customHeight="1" x14ac:dyDescent="0.2"/>
    <row r="5482" ht="26.25" customHeight="1" x14ac:dyDescent="0.2"/>
    <row r="5483" ht="26.25" customHeight="1" x14ac:dyDescent="0.2"/>
    <row r="5484" ht="26.25" customHeight="1" x14ac:dyDescent="0.2"/>
    <row r="5485" ht="26.25" customHeight="1" x14ac:dyDescent="0.2"/>
    <row r="5486" ht="26.25" customHeight="1" x14ac:dyDescent="0.2"/>
    <row r="5487" ht="26.25" customHeight="1" x14ac:dyDescent="0.2"/>
    <row r="5488" ht="26.25" customHeight="1" x14ac:dyDescent="0.2"/>
    <row r="5489" ht="26.25" customHeight="1" x14ac:dyDescent="0.2"/>
    <row r="5490" ht="26.25" customHeight="1" x14ac:dyDescent="0.2"/>
    <row r="5491" ht="26.25" customHeight="1" x14ac:dyDescent="0.2"/>
    <row r="5492" ht="26.25" customHeight="1" x14ac:dyDescent="0.2"/>
    <row r="5493" ht="26.25" customHeight="1" x14ac:dyDescent="0.2"/>
    <row r="5494" ht="26.25" customHeight="1" x14ac:dyDescent="0.2"/>
    <row r="5495" ht="26.25" customHeight="1" x14ac:dyDescent="0.2"/>
    <row r="5496" ht="26.25" customHeight="1" x14ac:dyDescent="0.2"/>
    <row r="5497" ht="26.25" customHeight="1" x14ac:dyDescent="0.2"/>
    <row r="5498" ht="26.25" customHeight="1" x14ac:dyDescent="0.2"/>
    <row r="5499" ht="26.25" customHeight="1" x14ac:dyDescent="0.2"/>
    <row r="5500" ht="26.25" customHeight="1" x14ac:dyDescent="0.2"/>
    <row r="5501" ht="26.25" customHeight="1" x14ac:dyDescent="0.2"/>
    <row r="5502" ht="26.25" customHeight="1" x14ac:dyDescent="0.2"/>
    <row r="5503" ht="26.25" customHeight="1" x14ac:dyDescent="0.2"/>
    <row r="5504" ht="26.25" customHeight="1" x14ac:dyDescent="0.2"/>
    <row r="5505" ht="26.25" customHeight="1" x14ac:dyDescent="0.2"/>
    <row r="5506" ht="26.25" customHeight="1" x14ac:dyDescent="0.2"/>
    <row r="5507" ht="26.25" customHeight="1" x14ac:dyDescent="0.2"/>
    <row r="5508" ht="26.25" customHeight="1" x14ac:dyDescent="0.2"/>
    <row r="5509" ht="26.25" customHeight="1" x14ac:dyDescent="0.2"/>
    <row r="5510" ht="26.25" customHeight="1" x14ac:dyDescent="0.2"/>
    <row r="5511" ht="26.25" customHeight="1" x14ac:dyDescent="0.2"/>
    <row r="5512" ht="26.25" customHeight="1" x14ac:dyDescent="0.2"/>
    <row r="5513" ht="26.25" customHeight="1" x14ac:dyDescent="0.2"/>
    <row r="5514" ht="26.25" customHeight="1" x14ac:dyDescent="0.2"/>
    <row r="5515" ht="26.25" customHeight="1" x14ac:dyDescent="0.2"/>
    <row r="5516" ht="26.25" customHeight="1" x14ac:dyDescent="0.2"/>
    <row r="5517" ht="26.25" customHeight="1" x14ac:dyDescent="0.2"/>
    <row r="5518" ht="26.25" customHeight="1" x14ac:dyDescent="0.2"/>
    <row r="5519" ht="26.25" customHeight="1" x14ac:dyDescent="0.2"/>
    <row r="5520" ht="26.25" customHeight="1" x14ac:dyDescent="0.2"/>
    <row r="5521" ht="26.25" customHeight="1" x14ac:dyDescent="0.2"/>
    <row r="5522" ht="26.25" customHeight="1" x14ac:dyDescent="0.2"/>
    <row r="5523" ht="26.25" customHeight="1" x14ac:dyDescent="0.2"/>
    <row r="5524" ht="26.25" customHeight="1" x14ac:dyDescent="0.2"/>
    <row r="5525" ht="26.25" customHeight="1" x14ac:dyDescent="0.2"/>
    <row r="5526" ht="26.25" customHeight="1" x14ac:dyDescent="0.2"/>
    <row r="5527" ht="26.25" customHeight="1" x14ac:dyDescent="0.2"/>
    <row r="5528" ht="26.25" customHeight="1" x14ac:dyDescent="0.2"/>
    <row r="5529" ht="26.25" customHeight="1" x14ac:dyDescent="0.2"/>
    <row r="5530" ht="26.25" customHeight="1" x14ac:dyDescent="0.2"/>
    <row r="5531" ht="26.25" customHeight="1" x14ac:dyDescent="0.2"/>
    <row r="5532" ht="26.25" customHeight="1" x14ac:dyDescent="0.2"/>
    <row r="5533" ht="26.25" customHeight="1" x14ac:dyDescent="0.2"/>
    <row r="5534" ht="26.25" customHeight="1" x14ac:dyDescent="0.2"/>
    <row r="5535" ht="26.25" customHeight="1" x14ac:dyDescent="0.2"/>
    <row r="5536" ht="26.25" customHeight="1" x14ac:dyDescent="0.2"/>
    <row r="5537" ht="26.25" customHeight="1" x14ac:dyDescent="0.2"/>
    <row r="5538" ht="26.25" customHeight="1" x14ac:dyDescent="0.2"/>
    <row r="5539" ht="26.25" customHeight="1" x14ac:dyDescent="0.2"/>
    <row r="5540" ht="26.25" customHeight="1" x14ac:dyDescent="0.2"/>
    <row r="5541" ht="26.25" customHeight="1" x14ac:dyDescent="0.2"/>
    <row r="5542" ht="26.25" customHeight="1" x14ac:dyDescent="0.2"/>
    <row r="5543" ht="26.25" customHeight="1" x14ac:dyDescent="0.2"/>
    <row r="5544" ht="26.25" customHeight="1" x14ac:dyDescent="0.2"/>
    <row r="5545" ht="26.25" customHeight="1" x14ac:dyDescent="0.2"/>
    <row r="5546" ht="26.25" customHeight="1" x14ac:dyDescent="0.2"/>
    <row r="5547" ht="26.25" customHeight="1" x14ac:dyDescent="0.2"/>
    <row r="5548" ht="26.25" customHeight="1" x14ac:dyDescent="0.2"/>
    <row r="5549" ht="26.25" customHeight="1" x14ac:dyDescent="0.2"/>
    <row r="5550" ht="26.25" customHeight="1" x14ac:dyDescent="0.2"/>
    <row r="5551" ht="26.25" customHeight="1" x14ac:dyDescent="0.2"/>
    <row r="5552" ht="26.25" customHeight="1" x14ac:dyDescent="0.2"/>
    <row r="5553" ht="26.25" customHeight="1" x14ac:dyDescent="0.2"/>
    <row r="5554" ht="26.25" customHeight="1" x14ac:dyDescent="0.2"/>
    <row r="5555" ht="26.25" customHeight="1" x14ac:dyDescent="0.2"/>
    <row r="5556" ht="26.25" customHeight="1" x14ac:dyDescent="0.2"/>
    <row r="5557" ht="26.25" customHeight="1" x14ac:dyDescent="0.2"/>
    <row r="5558" ht="26.25" customHeight="1" x14ac:dyDescent="0.2"/>
    <row r="5559" ht="26.25" customHeight="1" x14ac:dyDescent="0.2"/>
    <row r="5560" ht="26.25" customHeight="1" x14ac:dyDescent="0.2"/>
    <row r="5561" ht="26.25" customHeight="1" x14ac:dyDescent="0.2"/>
    <row r="5562" ht="26.25" customHeight="1" x14ac:dyDescent="0.2"/>
    <row r="5563" ht="26.25" customHeight="1" x14ac:dyDescent="0.2"/>
    <row r="5564" ht="26.25" customHeight="1" x14ac:dyDescent="0.2"/>
    <row r="5565" ht="26.25" customHeight="1" x14ac:dyDescent="0.2"/>
    <row r="5566" ht="26.25" customHeight="1" x14ac:dyDescent="0.2"/>
    <row r="5567" ht="26.25" customHeight="1" x14ac:dyDescent="0.2"/>
    <row r="5568" ht="26.25" customHeight="1" x14ac:dyDescent="0.2"/>
    <row r="5569" ht="26.25" customHeight="1" x14ac:dyDescent="0.2"/>
    <row r="5570" ht="26.25" customHeight="1" x14ac:dyDescent="0.2"/>
    <row r="5571" ht="26.25" customHeight="1" x14ac:dyDescent="0.2"/>
    <row r="5572" ht="26.25" customHeight="1" x14ac:dyDescent="0.2"/>
    <row r="5573" ht="26.25" customHeight="1" x14ac:dyDescent="0.2"/>
    <row r="5574" ht="26.25" customHeight="1" x14ac:dyDescent="0.2"/>
    <row r="5575" ht="26.25" customHeight="1" x14ac:dyDescent="0.2"/>
    <row r="5576" ht="26.25" customHeight="1" x14ac:dyDescent="0.2"/>
    <row r="5577" ht="26.25" customHeight="1" x14ac:dyDescent="0.2"/>
    <row r="5578" ht="26.25" customHeight="1" x14ac:dyDescent="0.2"/>
    <row r="5579" ht="26.25" customHeight="1" x14ac:dyDescent="0.2"/>
    <row r="5580" ht="26.25" customHeight="1" x14ac:dyDescent="0.2"/>
    <row r="5581" ht="26.25" customHeight="1" x14ac:dyDescent="0.2"/>
    <row r="5582" ht="26.25" customHeight="1" x14ac:dyDescent="0.2"/>
    <row r="5583" ht="26.25" customHeight="1" x14ac:dyDescent="0.2"/>
    <row r="5584" ht="26.25" customHeight="1" x14ac:dyDescent="0.2"/>
    <row r="5585" ht="26.25" customHeight="1" x14ac:dyDescent="0.2"/>
    <row r="5586" ht="26.25" customHeight="1" x14ac:dyDescent="0.2"/>
    <row r="5587" ht="26.25" customHeight="1" x14ac:dyDescent="0.2"/>
    <row r="5588" ht="26.25" customHeight="1" x14ac:dyDescent="0.2"/>
    <row r="5589" ht="26.25" customHeight="1" x14ac:dyDescent="0.2"/>
    <row r="5590" ht="26.25" customHeight="1" x14ac:dyDescent="0.2"/>
    <row r="5591" ht="26.25" customHeight="1" x14ac:dyDescent="0.2"/>
    <row r="5592" ht="26.25" customHeight="1" x14ac:dyDescent="0.2"/>
    <row r="5593" ht="26.25" customHeight="1" x14ac:dyDescent="0.2"/>
    <row r="5594" ht="26.25" customHeight="1" x14ac:dyDescent="0.2"/>
    <row r="5595" ht="26.25" customHeight="1" x14ac:dyDescent="0.2"/>
    <row r="5596" ht="26.25" customHeight="1" x14ac:dyDescent="0.2"/>
    <row r="5597" ht="26.25" customHeight="1" x14ac:dyDescent="0.2"/>
    <row r="5598" ht="26.25" customHeight="1" x14ac:dyDescent="0.2"/>
    <row r="5599" ht="26.25" customHeight="1" x14ac:dyDescent="0.2"/>
    <row r="5600" ht="26.25" customHeight="1" x14ac:dyDescent="0.2"/>
    <row r="5601" ht="26.25" customHeight="1" x14ac:dyDescent="0.2"/>
    <row r="5602" ht="26.25" customHeight="1" x14ac:dyDescent="0.2"/>
    <row r="5603" ht="26.25" customHeight="1" x14ac:dyDescent="0.2"/>
    <row r="5604" ht="26.25" customHeight="1" x14ac:dyDescent="0.2"/>
    <row r="5605" ht="26.25" customHeight="1" x14ac:dyDescent="0.2"/>
    <row r="5606" ht="26.25" customHeight="1" x14ac:dyDescent="0.2"/>
    <row r="5607" ht="26.25" customHeight="1" x14ac:dyDescent="0.2"/>
    <row r="5608" ht="26.25" customHeight="1" x14ac:dyDescent="0.2"/>
    <row r="5609" ht="26.25" customHeight="1" x14ac:dyDescent="0.2"/>
    <row r="5610" ht="26.25" customHeight="1" x14ac:dyDescent="0.2"/>
    <row r="5611" ht="26.25" customHeight="1" x14ac:dyDescent="0.2"/>
    <row r="5612" ht="26.25" customHeight="1" x14ac:dyDescent="0.2"/>
    <row r="5613" ht="26.25" customHeight="1" x14ac:dyDescent="0.2"/>
    <row r="5614" ht="26.25" customHeight="1" x14ac:dyDescent="0.2"/>
    <row r="5615" ht="26.25" customHeight="1" x14ac:dyDescent="0.2"/>
    <row r="5616" ht="26.25" customHeight="1" x14ac:dyDescent="0.2"/>
    <row r="5617" ht="26.25" customHeight="1" x14ac:dyDescent="0.2"/>
    <row r="5618" ht="26.25" customHeight="1" x14ac:dyDescent="0.2"/>
    <row r="5619" ht="26.25" customHeight="1" x14ac:dyDescent="0.2"/>
    <row r="5620" ht="26.25" customHeight="1" x14ac:dyDescent="0.2"/>
    <row r="5621" ht="26.25" customHeight="1" x14ac:dyDescent="0.2"/>
    <row r="5622" ht="26.25" customHeight="1" x14ac:dyDescent="0.2"/>
    <row r="5623" ht="26.25" customHeight="1" x14ac:dyDescent="0.2"/>
    <row r="5624" ht="26.25" customHeight="1" x14ac:dyDescent="0.2"/>
    <row r="5625" ht="26.25" customHeight="1" x14ac:dyDescent="0.2"/>
    <row r="5626" ht="26.25" customHeight="1" x14ac:dyDescent="0.2"/>
    <row r="5627" ht="26.25" customHeight="1" x14ac:dyDescent="0.2"/>
    <row r="5628" ht="26.25" customHeight="1" x14ac:dyDescent="0.2"/>
    <row r="5629" ht="26.25" customHeight="1" x14ac:dyDescent="0.2"/>
    <row r="5630" ht="26.25" customHeight="1" x14ac:dyDescent="0.2"/>
    <row r="5631" ht="26.25" customHeight="1" x14ac:dyDescent="0.2"/>
    <row r="5632" ht="26.25" customHeight="1" x14ac:dyDescent="0.2"/>
    <row r="5633" ht="26.25" customHeight="1" x14ac:dyDescent="0.2"/>
    <row r="5634" ht="26.25" customHeight="1" x14ac:dyDescent="0.2"/>
    <row r="5635" ht="26.25" customHeight="1" x14ac:dyDescent="0.2"/>
    <row r="5636" ht="26.25" customHeight="1" x14ac:dyDescent="0.2"/>
    <row r="5637" ht="26.25" customHeight="1" x14ac:dyDescent="0.2"/>
    <row r="5638" ht="26.25" customHeight="1" x14ac:dyDescent="0.2"/>
    <row r="5639" ht="26.25" customHeight="1" x14ac:dyDescent="0.2"/>
    <row r="5640" ht="26.25" customHeight="1" x14ac:dyDescent="0.2"/>
    <row r="5641" ht="26.25" customHeight="1" x14ac:dyDescent="0.2"/>
    <row r="5642" ht="26.25" customHeight="1" x14ac:dyDescent="0.2"/>
    <row r="5643" ht="26.25" customHeight="1" x14ac:dyDescent="0.2"/>
    <row r="5644" ht="26.25" customHeight="1" x14ac:dyDescent="0.2"/>
    <row r="5645" ht="26.25" customHeight="1" x14ac:dyDescent="0.2"/>
    <row r="5646" ht="26.25" customHeight="1" x14ac:dyDescent="0.2"/>
    <row r="5647" ht="26.25" customHeight="1" x14ac:dyDescent="0.2"/>
    <row r="5648" ht="26.25" customHeight="1" x14ac:dyDescent="0.2"/>
    <row r="5649" ht="26.25" customHeight="1" x14ac:dyDescent="0.2"/>
    <row r="5650" ht="26.25" customHeight="1" x14ac:dyDescent="0.2"/>
    <row r="5651" ht="26.25" customHeight="1" x14ac:dyDescent="0.2"/>
    <row r="5652" ht="26.25" customHeight="1" x14ac:dyDescent="0.2"/>
    <row r="5653" ht="26.25" customHeight="1" x14ac:dyDescent="0.2"/>
    <row r="5654" ht="26.25" customHeight="1" x14ac:dyDescent="0.2"/>
    <row r="5655" ht="26.25" customHeight="1" x14ac:dyDescent="0.2"/>
    <row r="5656" ht="26.25" customHeight="1" x14ac:dyDescent="0.2"/>
    <row r="5657" ht="26.25" customHeight="1" x14ac:dyDescent="0.2"/>
    <row r="5658" ht="26.25" customHeight="1" x14ac:dyDescent="0.2"/>
    <row r="5659" ht="26.25" customHeight="1" x14ac:dyDescent="0.2"/>
    <row r="5660" ht="26.25" customHeight="1" x14ac:dyDescent="0.2"/>
    <row r="5661" ht="26.25" customHeight="1" x14ac:dyDescent="0.2"/>
    <row r="5662" ht="26.25" customHeight="1" x14ac:dyDescent="0.2"/>
    <row r="5663" ht="26.25" customHeight="1" x14ac:dyDescent="0.2"/>
    <row r="5664" ht="26.25" customHeight="1" x14ac:dyDescent="0.2"/>
    <row r="5665" ht="26.25" customHeight="1" x14ac:dyDescent="0.2"/>
    <row r="5666" ht="26.25" customHeight="1" x14ac:dyDescent="0.2"/>
    <row r="5667" ht="26.25" customHeight="1" x14ac:dyDescent="0.2"/>
    <row r="5668" ht="26.25" customHeight="1" x14ac:dyDescent="0.2"/>
    <row r="5669" ht="26.25" customHeight="1" x14ac:dyDescent="0.2"/>
    <row r="5670" ht="26.25" customHeight="1" x14ac:dyDescent="0.2"/>
    <row r="5671" ht="26.25" customHeight="1" x14ac:dyDescent="0.2"/>
    <row r="5672" ht="26.25" customHeight="1" x14ac:dyDescent="0.2"/>
    <row r="5673" ht="26.25" customHeight="1" x14ac:dyDescent="0.2"/>
    <row r="5674" ht="26.25" customHeight="1" x14ac:dyDescent="0.2"/>
    <row r="5675" ht="26.25" customHeight="1" x14ac:dyDescent="0.2"/>
    <row r="5676" ht="26.25" customHeight="1" x14ac:dyDescent="0.2"/>
    <row r="5677" ht="26.25" customHeight="1" x14ac:dyDescent="0.2"/>
    <row r="5678" ht="26.25" customHeight="1" x14ac:dyDescent="0.2"/>
    <row r="5679" ht="26.25" customHeight="1" x14ac:dyDescent="0.2"/>
    <row r="5680" ht="26.25" customHeight="1" x14ac:dyDescent="0.2"/>
    <row r="5681" ht="26.25" customHeight="1" x14ac:dyDescent="0.2"/>
    <row r="5682" ht="26.25" customHeight="1" x14ac:dyDescent="0.2"/>
    <row r="5683" ht="26.25" customHeight="1" x14ac:dyDescent="0.2"/>
    <row r="5684" ht="26.25" customHeight="1" x14ac:dyDescent="0.2"/>
    <row r="5685" ht="26.25" customHeight="1" x14ac:dyDescent="0.2"/>
    <row r="5686" ht="26.25" customHeight="1" x14ac:dyDescent="0.2"/>
    <row r="5687" ht="26.25" customHeight="1" x14ac:dyDescent="0.2"/>
    <row r="5688" ht="26.25" customHeight="1" x14ac:dyDescent="0.2"/>
    <row r="5689" ht="26.25" customHeight="1" x14ac:dyDescent="0.2"/>
    <row r="5690" ht="26.25" customHeight="1" x14ac:dyDescent="0.2"/>
    <row r="5691" ht="26.25" customHeight="1" x14ac:dyDescent="0.2"/>
    <row r="5692" ht="26.25" customHeight="1" x14ac:dyDescent="0.2"/>
    <row r="5693" ht="26.25" customHeight="1" x14ac:dyDescent="0.2"/>
    <row r="5694" ht="26.25" customHeight="1" x14ac:dyDescent="0.2"/>
    <row r="5695" ht="26.25" customHeight="1" x14ac:dyDescent="0.2"/>
    <row r="5696" ht="26.25" customHeight="1" x14ac:dyDescent="0.2"/>
    <row r="5697" ht="26.25" customHeight="1" x14ac:dyDescent="0.2"/>
    <row r="5698" ht="26.25" customHeight="1" x14ac:dyDescent="0.2"/>
    <row r="5699" ht="26.25" customHeight="1" x14ac:dyDescent="0.2"/>
    <row r="5700" ht="26.25" customHeight="1" x14ac:dyDescent="0.2"/>
    <row r="5701" ht="26.25" customHeight="1" x14ac:dyDescent="0.2"/>
    <row r="5702" ht="26.25" customHeight="1" x14ac:dyDescent="0.2"/>
    <row r="5703" ht="26.25" customHeight="1" x14ac:dyDescent="0.2"/>
    <row r="5704" ht="26.25" customHeight="1" x14ac:dyDescent="0.2"/>
    <row r="5705" ht="26.25" customHeight="1" x14ac:dyDescent="0.2"/>
    <row r="5706" ht="26.25" customHeight="1" x14ac:dyDescent="0.2"/>
    <row r="5707" ht="26.25" customHeight="1" x14ac:dyDescent="0.2"/>
    <row r="5708" ht="26.25" customHeight="1" x14ac:dyDescent="0.2"/>
    <row r="5709" ht="26.25" customHeight="1" x14ac:dyDescent="0.2"/>
    <row r="5710" ht="26.25" customHeight="1" x14ac:dyDescent="0.2"/>
    <row r="5711" ht="26.25" customHeight="1" x14ac:dyDescent="0.2"/>
    <row r="5712" ht="26.25" customHeight="1" x14ac:dyDescent="0.2"/>
    <row r="5713" ht="26.25" customHeight="1" x14ac:dyDescent="0.2"/>
    <row r="5714" ht="26.25" customHeight="1" x14ac:dyDescent="0.2"/>
    <row r="5715" ht="26.25" customHeight="1" x14ac:dyDescent="0.2"/>
    <row r="5716" ht="26.25" customHeight="1" x14ac:dyDescent="0.2"/>
    <row r="5717" ht="26.25" customHeight="1" x14ac:dyDescent="0.2"/>
    <row r="5718" ht="26.25" customHeight="1" x14ac:dyDescent="0.2"/>
    <row r="5719" ht="26.25" customHeight="1" x14ac:dyDescent="0.2"/>
    <row r="5720" ht="26.25" customHeight="1" x14ac:dyDescent="0.2"/>
    <row r="5721" ht="26.25" customHeight="1" x14ac:dyDescent="0.2"/>
    <row r="5722" ht="26.25" customHeight="1" x14ac:dyDescent="0.2"/>
    <row r="5723" ht="26.25" customHeight="1" x14ac:dyDescent="0.2"/>
    <row r="5724" ht="26.25" customHeight="1" x14ac:dyDescent="0.2"/>
    <row r="5725" ht="26.25" customHeight="1" x14ac:dyDescent="0.2"/>
    <row r="5726" ht="26.25" customHeight="1" x14ac:dyDescent="0.2"/>
    <row r="5727" ht="26.25" customHeight="1" x14ac:dyDescent="0.2"/>
    <row r="5728" ht="26.25" customHeight="1" x14ac:dyDescent="0.2"/>
    <row r="5729" ht="26.25" customHeight="1" x14ac:dyDescent="0.2"/>
    <row r="5730" ht="26.25" customHeight="1" x14ac:dyDescent="0.2"/>
    <row r="5731" ht="26.25" customHeight="1" x14ac:dyDescent="0.2"/>
    <row r="5732" ht="26.25" customHeight="1" x14ac:dyDescent="0.2"/>
    <row r="5733" ht="26.25" customHeight="1" x14ac:dyDescent="0.2"/>
    <row r="5734" ht="26.25" customHeight="1" x14ac:dyDescent="0.2"/>
    <row r="5735" ht="26.25" customHeight="1" x14ac:dyDescent="0.2"/>
    <row r="5736" ht="26.25" customHeight="1" x14ac:dyDescent="0.2"/>
    <row r="5737" ht="26.25" customHeight="1" x14ac:dyDescent="0.2"/>
    <row r="5738" ht="26.25" customHeight="1" x14ac:dyDescent="0.2"/>
    <row r="5739" ht="26.25" customHeight="1" x14ac:dyDescent="0.2"/>
    <row r="5740" ht="26.25" customHeight="1" x14ac:dyDescent="0.2"/>
    <row r="5741" ht="26.25" customHeight="1" x14ac:dyDescent="0.2"/>
    <row r="5742" ht="26.25" customHeight="1" x14ac:dyDescent="0.2"/>
    <row r="5743" ht="26.25" customHeight="1" x14ac:dyDescent="0.2"/>
    <row r="5744" ht="26.25" customHeight="1" x14ac:dyDescent="0.2"/>
    <row r="5745" ht="26.25" customHeight="1" x14ac:dyDescent="0.2"/>
    <row r="5746" ht="26.25" customHeight="1" x14ac:dyDescent="0.2"/>
    <row r="5747" ht="26.25" customHeight="1" x14ac:dyDescent="0.2"/>
    <row r="5748" ht="26.25" customHeight="1" x14ac:dyDescent="0.2"/>
    <row r="5749" ht="26.25" customHeight="1" x14ac:dyDescent="0.2"/>
    <row r="5750" ht="26.25" customHeight="1" x14ac:dyDescent="0.2"/>
    <row r="5751" ht="26.25" customHeight="1" x14ac:dyDescent="0.2"/>
    <row r="5752" ht="26.25" customHeight="1" x14ac:dyDescent="0.2"/>
    <row r="5753" ht="26.25" customHeight="1" x14ac:dyDescent="0.2"/>
    <row r="5754" ht="26.25" customHeight="1" x14ac:dyDescent="0.2"/>
    <row r="5755" ht="26.25" customHeight="1" x14ac:dyDescent="0.2"/>
    <row r="5756" ht="26.25" customHeight="1" x14ac:dyDescent="0.2"/>
    <row r="5757" ht="26.25" customHeight="1" x14ac:dyDescent="0.2"/>
    <row r="5758" ht="26.25" customHeight="1" x14ac:dyDescent="0.2"/>
    <row r="5759" ht="26.25" customHeight="1" x14ac:dyDescent="0.2"/>
    <row r="5760" ht="26.25" customHeight="1" x14ac:dyDescent="0.2"/>
    <row r="5761" ht="26.25" customHeight="1" x14ac:dyDescent="0.2"/>
    <row r="5762" ht="26.25" customHeight="1" x14ac:dyDescent="0.2"/>
    <row r="5763" ht="26.25" customHeight="1" x14ac:dyDescent="0.2"/>
    <row r="5764" ht="26.25" customHeight="1" x14ac:dyDescent="0.2"/>
    <row r="5765" ht="26.25" customHeight="1" x14ac:dyDescent="0.2"/>
    <row r="5766" ht="26.25" customHeight="1" x14ac:dyDescent="0.2"/>
    <row r="5767" ht="26.25" customHeight="1" x14ac:dyDescent="0.2"/>
    <row r="5768" ht="26.25" customHeight="1" x14ac:dyDescent="0.2"/>
    <row r="5769" ht="26.25" customHeight="1" x14ac:dyDescent="0.2"/>
    <row r="5770" ht="26.25" customHeight="1" x14ac:dyDescent="0.2"/>
    <row r="5771" ht="26.25" customHeight="1" x14ac:dyDescent="0.2"/>
    <row r="5772" ht="26.25" customHeight="1" x14ac:dyDescent="0.2"/>
    <row r="5773" ht="26.25" customHeight="1" x14ac:dyDescent="0.2"/>
    <row r="5774" ht="26.25" customHeight="1" x14ac:dyDescent="0.2"/>
    <row r="5775" ht="26.25" customHeight="1" x14ac:dyDescent="0.2"/>
    <row r="5776" ht="26.25" customHeight="1" x14ac:dyDescent="0.2"/>
    <row r="5777" ht="26.25" customHeight="1" x14ac:dyDescent="0.2"/>
    <row r="5778" ht="26.25" customHeight="1" x14ac:dyDescent="0.2"/>
    <row r="5779" ht="26.25" customHeight="1" x14ac:dyDescent="0.2"/>
    <row r="5780" ht="26.25" customHeight="1" x14ac:dyDescent="0.2"/>
    <row r="5781" ht="26.25" customHeight="1" x14ac:dyDescent="0.2"/>
    <row r="5782" ht="26.25" customHeight="1" x14ac:dyDescent="0.2"/>
    <row r="5783" ht="26.25" customHeight="1" x14ac:dyDescent="0.2"/>
    <row r="5784" ht="26.25" customHeight="1" x14ac:dyDescent="0.2"/>
    <row r="5785" ht="26.25" customHeight="1" x14ac:dyDescent="0.2"/>
    <row r="5786" ht="26.25" customHeight="1" x14ac:dyDescent="0.2"/>
    <row r="5787" ht="26.25" customHeight="1" x14ac:dyDescent="0.2"/>
    <row r="5788" ht="26.25" customHeight="1" x14ac:dyDescent="0.2"/>
    <row r="5789" ht="26.25" customHeight="1" x14ac:dyDescent="0.2"/>
    <row r="5790" ht="26.25" customHeight="1" x14ac:dyDescent="0.2"/>
    <row r="5791" ht="26.25" customHeight="1" x14ac:dyDescent="0.2"/>
    <row r="5792" ht="26.25" customHeight="1" x14ac:dyDescent="0.2"/>
    <row r="5793" ht="26.25" customHeight="1" x14ac:dyDescent="0.2"/>
    <row r="5794" ht="26.25" customHeight="1" x14ac:dyDescent="0.2"/>
    <row r="5795" ht="26.25" customHeight="1" x14ac:dyDescent="0.2"/>
    <row r="5796" ht="26.25" customHeight="1" x14ac:dyDescent="0.2"/>
    <row r="5797" ht="26.25" customHeight="1" x14ac:dyDescent="0.2"/>
    <row r="5798" ht="26.25" customHeight="1" x14ac:dyDescent="0.2"/>
    <row r="5799" ht="26.25" customHeight="1" x14ac:dyDescent="0.2"/>
    <row r="5800" ht="26.25" customHeight="1" x14ac:dyDescent="0.2"/>
    <row r="5801" ht="26.25" customHeight="1" x14ac:dyDescent="0.2"/>
    <row r="5802" ht="26.25" customHeight="1" x14ac:dyDescent="0.2"/>
    <row r="5803" ht="26.25" customHeight="1" x14ac:dyDescent="0.2"/>
    <row r="5804" ht="26.25" customHeight="1" x14ac:dyDescent="0.2"/>
    <row r="5805" ht="26.25" customHeight="1" x14ac:dyDescent="0.2"/>
    <row r="5806" ht="26.25" customHeight="1" x14ac:dyDescent="0.2"/>
    <row r="5807" ht="26.25" customHeight="1" x14ac:dyDescent="0.2"/>
    <row r="5808" ht="26.25" customHeight="1" x14ac:dyDescent="0.2"/>
    <row r="5809" ht="26.25" customHeight="1" x14ac:dyDescent="0.2"/>
    <row r="5810" ht="26.25" customHeight="1" x14ac:dyDescent="0.2"/>
    <row r="5811" ht="26.25" customHeight="1" x14ac:dyDescent="0.2"/>
    <row r="5812" ht="26.25" customHeight="1" x14ac:dyDescent="0.2"/>
    <row r="5813" ht="26.25" customHeight="1" x14ac:dyDescent="0.2"/>
    <row r="5814" ht="26.25" customHeight="1" x14ac:dyDescent="0.2"/>
    <row r="5815" ht="26.25" customHeight="1" x14ac:dyDescent="0.2"/>
    <row r="5816" ht="26.25" customHeight="1" x14ac:dyDescent="0.2"/>
    <row r="5817" ht="26.25" customHeight="1" x14ac:dyDescent="0.2"/>
    <row r="5818" ht="26.25" customHeight="1" x14ac:dyDescent="0.2"/>
    <row r="5819" ht="26.25" customHeight="1" x14ac:dyDescent="0.2"/>
    <row r="5820" ht="26.25" customHeight="1" x14ac:dyDescent="0.2"/>
    <row r="5821" ht="26.25" customHeight="1" x14ac:dyDescent="0.2"/>
    <row r="5822" ht="26.25" customHeight="1" x14ac:dyDescent="0.2"/>
    <row r="5823" ht="26.25" customHeight="1" x14ac:dyDescent="0.2"/>
    <row r="5824" ht="26.25" customHeight="1" x14ac:dyDescent="0.2"/>
    <row r="5825" ht="26.25" customHeight="1" x14ac:dyDescent="0.2"/>
    <row r="5826" ht="26.25" customHeight="1" x14ac:dyDescent="0.2"/>
    <row r="5827" ht="26.25" customHeight="1" x14ac:dyDescent="0.2"/>
    <row r="5828" ht="26.25" customHeight="1" x14ac:dyDescent="0.2"/>
    <row r="5829" ht="26.25" customHeight="1" x14ac:dyDescent="0.2"/>
    <row r="5830" ht="26.25" customHeight="1" x14ac:dyDescent="0.2"/>
    <row r="5831" ht="26.25" customHeight="1" x14ac:dyDescent="0.2"/>
    <row r="5832" ht="26.25" customHeight="1" x14ac:dyDescent="0.2"/>
    <row r="5833" ht="26.25" customHeight="1" x14ac:dyDescent="0.2"/>
    <row r="5834" ht="26.25" customHeight="1" x14ac:dyDescent="0.2"/>
    <row r="5835" ht="26.25" customHeight="1" x14ac:dyDescent="0.2"/>
    <row r="5836" ht="26.25" customHeight="1" x14ac:dyDescent="0.2"/>
    <row r="5837" ht="26.25" customHeight="1" x14ac:dyDescent="0.2"/>
    <row r="5838" ht="26.25" customHeight="1" x14ac:dyDescent="0.2"/>
    <row r="5839" ht="26.25" customHeight="1" x14ac:dyDescent="0.2"/>
    <row r="5840" ht="26.25" customHeight="1" x14ac:dyDescent="0.2"/>
    <row r="5841" ht="26.25" customHeight="1" x14ac:dyDescent="0.2"/>
    <row r="5842" ht="26.25" customHeight="1" x14ac:dyDescent="0.2"/>
    <row r="5843" ht="26.25" customHeight="1" x14ac:dyDescent="0.2"/>
    <row r="5844" ht="26.25" customHeight="1" x14ac:dyDescent="0.2"/>
    <row r="5845" ht="26.25" customHeight="1" x14ac:dyDescent="0.2"/>
    <row r="5846" ht="26.25" customHeight="1" x14ac:dyDescent="0.2"/>
    <row r="5847" ht="26.25" customHeight="1" x14ac:dyDescent="0.2"/>
    <row r="5848" ht="26.25" customHeight="1" x14ac:dyDescent="0.2"/>
    <row r="5849" ht="26.25" customHeight="1" x14ac:dyDescent="0.2"/>
    <row r="5850" ht="26.25" customHeight="1" x14ac:dyDescent="0.2"/>
    <row r="5851" ht="26.25" customHeight="1" x14ac:dyDescent="0.2"/>
    <row r="5852" ht="26.25" customHeight="1" x14ac:dyDescent="0.2"/>
    <row r="5853" ht="26.25" customHeight="1" x14ac:dyDescent="0.2"/>
    <row r="5854" ht="26.25" customHeight="1" x14ac:dyDescent="0.2"/>
    <row r="5855" ht="26.25" customHeight="1" x14ac:dyDescent="0.2"/>
    <row r="5856" ht="26.25" customHeight="1" x14ac:dyDescent="0.2"/>
    <row r="5857" ht="26.25" customHeight="1" x14ac:dyDescent="0.2"/>
    <row r="5858" ht="26.25" customHeight="1" x14ac:dyDescent="0.2"/>
    <row r="5859" ht="26.25" customHeight="1" x14ac:dyDescent="0.2"/>
    <row r="5860" ht="26.25" customHeight="1" x14ac:dyDescent="0.2"/>
    <row r="5861" ht="26.25" customHeight="1" x14ac:dyDescent="0.2"/>
    <row r="5862" ht="26.25" customHeight="1" x14ac:dyDescent="0.2"/>
    <row r="5863" ht="26.25" customHeight="1" x14ac:dyDescent="0.2"/>
    <row r="5864" ht="26.25" customHeight="1" x14ac:dyDescent="0.2"/>
    <row r="5865" ht="26.25" customHeight="1" x14ac:dyDescent="0.2"/>
    <row r="5866" ht="26.25" customHeight="1" x14ac:dyDescent="0.2"/>
    <row r="5867" ht="26.25" customHeight="1" x14ac:dyDescent="0.2"/>
    <row r="5868" ht="26.25" customHeight="1" x14ac:dyDescent="0.2"/>
    <row r="5869" ht="26.25" customHeight="1" x14ac:dyDescent="0.2"/>
    <row r="5870" ht="26.25" customHeight="1" x14ac:dyDescent="0.2"/>
    <row r="5871" ht="26.25" customHeight="1" x14ac:dyDescent="0.2"/>
    <row r="5872" ht="26.25" customHeight="1" x14ac:dyDescent="0.2"/>
    <row r="5873" ht="26.25" customHeight="1" x14ac:dyDescent="0.2"/>
    <row r="5874" ht="26.25" customHeight="1" x14ac:dyDescent="0.2"/>
    <row r="5875" ht="26.25" customHeight="1" x14ac:dyDescent="0.2"/>
    <row r="5876" ht="26.25" customHeight="1" x14ac:dyDescent="0.2"/>
    <row r="5877" ht="26.25" customHeight="1" x14ac:dyDescent="0.2"/>
    <row r="5878" ht="26.25" customHeight="1" x14ac:dyDescent="0.2"/>
    <row r="5879" ht="26.25" customHeight="1" x14ac:dyDescent="0.2"/>
    <row r="5880" ht="26.25" customHeight="1" x14ac:dyDescent="0.2"/>
    <row r="5881" ht="26.25" customHeight="1" x14ac:dyDescent="0.2"/>
    <row r="5882" ht="26.25" customHeight="1" x14ac:dyDescent="0.2"/>
    <row r="5883" ht="26.25" customHeight="1" x14ac:dyDescent="0.2"/>
    <row r="5884" ht="26.25" customHeight="1" x14ac:dyDescent="0.2"/>
    <row r="5885" ht="26.25" customHeight="1" x14ac:dyDescent="0.2"/>
    <row r="5886" ht="26.25" customHeight="1" x14ac:dyDescent="0.2"/>
    <row r="5887" ht="26.25" customHeight="1" x14ac:dyDescent="0.2"/>
    <row r="5888" ht="26.25" customHeight="1" x14ac:dyDescent="0.2"/>
    <row r="5889" ht="26.25" customHeight="1" x14ac:dyDescent="0.2"/>
    <row r="5890" ht="26.25" customHeight="1" x14ac:dyDescent="0.2"/>
    <row r="5891" ht="26.25" customHeight="1" x14ac:dyDescent="0.2"/>
    <row r="5892" ht="26.25" customHeight="1" x14ac:dyDescent="0.2"/>
    <row r="5893" ht="26.25" customHeight="1" x14ac:dyDescent="0.2"/>
    <row r="5894" ht="26.25" customHeight="1" x14ac:dyDescent="0.2"/>
    <row r="5895" ht="26.25" customHeight="1" x14ac:dyDescent="0.2"/>
    <row r="5896" ht="26.25" customHeight="1" x14ac:dyDescent="0.2"/>
    <row r="5897" ht="26.25" customHeight="1" x14ac:dyDescent="0.2"/>
    <row r="5898" ht="26.25" customHeight="1" x14ac:dyDescent="0.2"/>
    <row r="5899" ht="26.25" customHeight="1" x14ac:dyDescent="0.2"/>
    <row r="5900" ht="26.25" customHeight="1" x14ac:dyDescent="0.2"/>
    <row r="5901" ht="26.25" customHeight="1" x14ac:dyDescent="0.2"/>
    <row r="5902" ht="26.25" customHeight="1" x14ac:dyDescent="0.2"/>
    <row r="5903" ht="26.25" customHeight="1" x14ac:dyDescent="0.2"/>
    <row r="5904" ht="26.25" customHeight="1" x14ac:dyDescent="0.2"/>
    <row r="5905" ht="26.25" customHeight="1" x14ac:dyDescent="0.2"/>
    <row r="5906" ht="26.25" customHeight="1" x14ac:dyDescent="0.2"/>
    <row r="5907" ht="26.25" customHeight="1" x14ac:dyDescent="0.2"/>
    <row r="5908" ht="26.25" customHeight="1" x14ac:dyDescent="0.2"/>
    <row r="5909" ht="26.25" customHeight="1" x14ac:dyDescent="0.2"/>
    <row r="5910" ht="26.25" customHeight="1" x14ac:dyDescent="0.2"/>
    <row r="5911" ht="26.25" customHeight="1" x14ac:dyDescent="0.2"/>
    <row r="5912" ht="26.25" customHeight="1" x14ac:dyDescent="0.2"/>
    <row r="5913" ht="26.25" customHeight="1" x14ac:dyDescent="0.2"/>
    <row r="5914" ht="26.25" customHeight="1" x14ac:dyDescent="0.2"/>
    <row r="5915" ht="26.25" customHeight="1" x14ac:dyDescent="0.2"/>
    <row r="5916" ht="26.25" customHeight="1" x14ac:dyDescent="0.2"/>
    <row r="5917" ht="26.25" customHeight="1" x14ac:dyDescent="0.2"/>
    <row r="5918" ht="26.25" customHeight="1" x14ac:dyDescent="0.2"/>
    <row r="5919" ht="26.25" customHeight="1" x14ac:dyDescent="0.2"/>
    <row r="5920" ht="26.25" customHeight="1" x14ac:dyDescent="0.2"/>
    <row r="5921" ht="26.25" customHeight="1" x14ac:dyDescent="0.2"/>
    <row r="5922" ht="26.25" customHeight="1" x14ac:dyDescent="0.2"/>
    <row r="5923" ht="26.25" customHeight="1" x14ac:dyDescent="0.2"/>
    <row r="5924" ht="26.25" customHeight="1" x14ac:dyDescent="0.2"/>
    <row r="5925" ht="26.25" customHeight="1" x14ac:dyDescent="0.2"/>
    <row r="5926" ht="26.25" customHeight="1" x14ac:dyDescent="0.2"/>
    <row r="5927" ht="26.25" customHeight="1" x14ac:dyDescent="0.2"/>
    <row r="5928" ht="26.25" customHeight="1" x14ac:dyDescent="0.2"/>
    <row r="5929" ht="26.25" customHeight="1" x14ac:dyDescent="0.2"/>
    <row r="5930" ht="26.25" customHeight="1" x14ac:dyDescent="0.2"/>
    <row r="5931" ht="26.25" customHeight="1" x14ac:dyDescent="0.2"/>
    <row r="5932" ht="26.25" customHeight="1" x14ac:dyDescent="0.2"/>
    <row r="5933" ht="26.25" customHeight="1" x14ac:dyDescent="0.2"/>
    <row r="5934" ht="26.25" customHeight="1" x14ac:dyDescent="0.2"/>
    <row r="5935" ht="26.25" customHeight="1" x14ac:dyDescent="0.2"/>
    <row r="5936" ht="26.25" customHeight="1" x14ac:dyDescent="0.2"/>
    <row r="5937" ht="26.25" customHeight="1" x14ac:dyDescent="0.2"/>
    <row r="5938" ht="26.25" customHeight="1" x14ac:dyDescent="0.2"/>
    <row r="5939" ht="26.25" customHeight="1" x14ac:dyDescent="0.2"/>
    <row r="5940" ht="26.25" customHeight="1" x14ac:dyDescent="0.2"/>
    <row r="5941" ht="26.25" customHeight="1" x14ac:dyDescent="0.2"/>
    <row r="5942" ht="26.25" customHeight="1" x14ac:dyDescent="0.2"/>
    <row r="5943" ht="26.25" customHeight="1" x14ac:dyDescent="0.2"/>
    <row r="5944" ht="26.25" customHeight="1" x14ac:dyDescent="0.2"/>
    <row r="5945" ht="26.25" customHeight="1" x14ac:dyDescent="0.2"/>
    <row r="5946" ht="26.25" customHeight="1" x14ac:dyDescent="0.2"/>
    <row r="5947" ht="26.25" customHeight="1" x14ac:dyDescent="0.2"/>
    <row r="5948" ht="26.25" customHeight="1" x14ac:dyDescent="0.2"/>
    <row r="5949" ht="26.25" customHeight="1" x14ac:dyDescent="0.2"/>
    <row r="5950" ht="26.25" customHeight="1" x14ac:dyDescent="0.2"/>
    <row r="5951" ht="26.25" customHeight="1" x14ac:dyDescent="0.2"/>
    <row r="5952" ht="26.25" customHeight="1" x14ac:dyDescent="0.2"/>
    <row r="5953" ht="26.25" customHeight="1" x14ac:dyDescent="0.2"/>
    <row r="5954" ht="26.25" customHeight="1" x14ac:dyDescent="0.2"/>
    <row r="5955" ht="26.25" customHeight="1" x14ac:dyDescent="0.2"/>
    <row r="5956" ht="26.25" customHeight="1" x14ac:dyDescent="0.2"/>
    <row r="5957" ht="26.25" customHeight="1" x14ac:dyDescent="0.2"/>
    <row r="5958" ht="26.25" customHeight="1" x14ac:dyDescent="0.2"/>
    <row r="5959" ht="26.25" customHeight="1" x14ac:dyDescent="0.2"/>
    <row r="5960" ht="26.25" customHeight="1" x14ac:dyDescent="0.2"/>
    <row r="5961" ht="26.25" customHeight="1" x14ac:dyDescent="0.2"/>
    <row r="5962" ht="26.25" customHeight="1" x14ac:dyDescent="0.2"/>
    <row r="5963" ht="26.25" customHeight="1" x14ac:dyDescent="0.2"/>
    <row r="5964" ht="26.25" customHeight="1" x14ac:dyDescent="0.2"/>
    <row r="5965" ht="26.25" customHeight="1" x14ac:dyDescent="0.2"/>
    <row r="5966" ht="26.25" customHeight="1" x14ac:dyDescent="0.2"/>
    <row r="5967" ht="26.25" customHeight="1" x14ac:dyDescent="0.2"/>
    <row r="5968" ht="26.25" customHeight="1" x14ac:dyDescent="0.2"/>
    <row r="5969" ht="26.25" customHeight="1" x14ac:dyDescent="0.2"/>
    <row r="5970" ht="26.25" customHeight="1" x14ac:dyDescent="0.2"/>
    <row r="5971" ht="26.25" customHeight="1" x14ac:dyDescent="0.2"/>
    <row r="5972" ht="26.25" customHeight="1" x14ac:dyDescent="0.2"/>
    <row r="5973" ht="26.25" customHeight="1" x14ac:dyDescent="0.2"/>
    <row r="5974" ht="26.25" customHeight="1" x14ac:dyDescent="0.2"/>
    <row r="5975" ht="26.25" customHeight="1" x14ac:dyDescent="0.2"/>
    <row r="5976" ht="26.25" customHeight="1" x14ac:dyDescent="0.2"/>
    <row r="5977" ht="26.25" customHeight="1" x14ac:dyDescent="0.2"/>
    <row r="5978" ht="26.25" customHeight="1" x14ac:dyDescent="0.2"/>
    <row r="5979" ht="26.25" customHeight="1" x14ac:dyDescent="0.2"/>
    <row r="5980" ht="26.25" customHeight="1" x14ac:dyDescent="0.2"/>
    <row r="5981" ht="26.25" customHeight="1" x14ac:dyDescent="0.2"/>
    <row r="5982" ht="26.25" customHeight="1" x14ac:dyDescent="0.2"/>
    <row r="5983" ht="26.25" customHeight="1" x14ac:dyDescent="0.2"/>
    <row r="5984" ht="26.25" customHeight="1" x14ac:dyDescent="0.2"/>
    <row r="5985" ht="26.25" customHeight="1" x14ac:dyDescent="0.2"/>
    <row r="5986" ht="26.25" customHeight="1" x14ac:dyDescent="0.2"/>
    <row r="5987" ht="26.25" customHeight="1" x14ac:dyDescent="0.2"/>
    <row r="5988" ht="26.25" customHeight="1" x14ac:dyDescent="0.2"/>
    <row r="5989" ht="26.25" customHeight="1" x14ac:dyDescent="0.2"/>
    <row r="5990" ht="26.25" customHeight="1" x14ac:dyDescent="0.2"/>
    <row r="5991" ht="26.25" customHeight="1" x14ac:dyDescent="0.2"/>
    <row r="5992" ht="26.25" customHeight="1" x14ac:dyDescent="0.2"/>
    <row r="5993" ht="26.25" customHeight="1" x14ac:dyDescent="0.2"/>
    <row r="5994" ht="26.25" customHeight="1" x14ac:dyDescent="0.2"/>
    <row r="5995" ht="26.25" customHeight="1" x14ac:dyDescent="0.2"/>
    <row r="5996" ht="26.25" customHeight="1" x14ac:dyDescent="0.2"/>
    <row r="5997" ht="26.25" customHeight="1" x14ac:dyDescent="0.2"/>
    <row r="5998" ht="26.25" customHeight="1" x14ac:dyDescent="0.2"/>
    <row r="5999" ht="26.25" customHeight="1" x14ac:dyDescent="0.2"/>
    <row r="6000" ht="26.25" customHeight="1" x14ac:dyDescent="0.2"/>
    <row r="6001" ht="26.25" customHeight="1" x14ac:dyDescent="0.2"/>
    <row r="6002" ht="26.25" customHeight="1" x14ac:dyDescent="0.2"/>
    <row r="6003" ht="26.25" customHeight="1" x14ac:dyDescent="0.2"/>
    <row r="6004" ht="26.25" customHeight="1" x14ac:dyDescent="0.2"/>
    <row r="6005" ht="26.25" customHeight="1" x14ac:dyDescent="0.2"/>
    <row r="6006" ht="26.25" customHeight="1" x14ac:dyDescent="0.2"/>
    <row r="6007" ht="26.25" customHeight="1" x14ac:dyDescent="0.2"/>
    <row r="6008" ht="26.25" customHeight="1" x14ac:dyDescent="0.2"/>
    <row r="6009" ht="26.25" customHeight="1" x14ac:dyDescent="0.2"/>
    <row r="6010" ht="26.25" customHeight="1" x14ac:dyDescent="0.2"/>
    <row r="6011" ht="26.25" customHeight="1" x14ac:dyDescent="0.2"/>
    <row r="6012" ht="26.25" customHeight="1" x14ac:dyDescent="0.2"/>
    <row r="6013" ht="26.25" customHeight="1" x14ac:dyDescent="0.2"/>
    <row r="6014" ht="26.25" customHeight="1" x14ac:dyDescent="0.2"/>
    <row r="6015" ht="26.25" customHeight="1" x14ac:dyDescent="0.2"/>
    <row r="6016" ht="26.25" customHeight="1" x14ac:dyDescent="0.2"/>
    <row r="6017" ht="26.25" customHeight="1" x14ac:dyDescent="0.2"/>
    <row r="6018" ht="26.25" customHeight="1" x14ac:dyDescent="0.2"/>
    <row r="6019" ht="26.25" customHeight="1" x14ac:dyDescent="0.2"/>
    <row r="6020" ht="26.25" customHeight="1" x14ac:dyDescent="0.2"/>
    <row r="6021" ht="26.25" customHeight="1" x14ac:dyDescent="0.2"/>
    <row r="6022" ht="26.25" customHeight="1" x14ac:dyDescent="0.2"/>
    <row r="6023" ht="26.25" customHeight="1" x14ac:dyDescent="0.2"/>
    <row r="6024" ht="26.25" customHeight="1" x14ac:dyDescent="0.2"/>
    <row r="6025" ht="26.25" customHeight="1" x14ac:dyDescent="0.2"/>
    <row r="6026" ht="26.25" customHeight="1" x14ac:dyDescent="0.2"/>
    <row r="6027" ht="26.25" customHeight="1" x14ac:dyDescent="0.2"/>
    <row r="6028" ht="26.25" customHeight="1" x14ac:dyDescent="0.2"/>
    <row r="6029" ht="26.25" customHeight="1" x14ac:dyDescent="0.2"/>
    <row r="6030" ht="26.25" customHeight="1" x14ac:dyDescent="0.2"/>
    <row r="6031" ht="26.25" customHeight="1" x14ac:dyDescent="0.2"/>
    <row r="6032" ht="26.25" customHeight="1" x14ac:dyDescent="0.2"/>
    <row r="6033" ht="26.25" customHeight="1" x14ac:dyDescent="0.2"/>
    <row r="6034" ht="26.25" customHeight="1" x14ac:dyDescent="0.2"/>
    <row r="6035" ht="26.25" customHeight="1" x14ac:dyDescent="0.2"/>
    <row r="6036" ht="26.25" customHeight="1" x14ac:dyDescent="0.2"/>
    <row r="6037" ht="26.25" customHeight="1" x14ac:dyDescent="0.2"/>
    <row r="6038" ht="26.25" customHeight="1" x14ac:dyDescent="0.2"/>
    <row r="6039" ht="26.25" customHeight="1" x14ac:dyDescent="0.2"/>
    <row r="6040" ht="26.25" customHeight="1" x14ac:dyDescent="0.2"/>
    <row r="6041" ht="26.25" customHeight="1" x14ac:dyDescent="0.2"/>
    <row r="6042" ht="26.25" customHeight="1" x14ac:dyDescent="0.2"/>
    <row r="6043" ht="26.25" customHeight="1" x14ac:dyDescent="0.2"/>
    <row r="6044" ht="26.25" customHeight="1" x14ac:dyDescent="0.2"/>
    <row r="6045" ht="26.25" customHeight="1" x14ac:dyDescent="0.2"/>
    <row r="6046" ht="26.25" customHeight="1" x14ac:dyDescent="0.2"/>
    <row r="6047" ht="26.25" customHeight="1" x14ac:dyDescent="0.2"/>
    <row r="6048" ht="26.25" customHeight="1" x14ac:dyDescent="0.2"/>
    <row r="6049" ht="26.25" customHeight="1" x14ac:dyDescent="0.2"/>
    <row r="6050" ht="26.25" customHeight="1" x14ac:dyDescent="0.2"/>
    <row r="6051" ht="26.25" customHeight="1" x14ac:dyDescent="0.2"/>
    <row r="6052" ht="26.25" customHeight="1" x14ac:dyDescent="0.2"/>
    <row r="6053" ht="26.25" customHeight="1" x14ac:dyDescent="0.2"/>
    <row r="6054" ht="26.25" customHeight="1" x14ac:dyDescent="0.2"/>
    <row r="6055" ht="26.25" customHeight="1" x14ac:dyDescent="0.2"/>
    <row r="6056" ht="26.25" customHeight="1" x14ac:dyDescent="0.2"/>
    <row r="6057" ht="26.25" customHeight="1" x14ac:dyDescent="0.2"/>
    <row r="6058" ht="26.25" customHeight="1" x14ac:dyDescent="0.2"/>
    <row r="6059" ht="26.25" customHeight="1" x14ac:dyDescent="0.2"/>
    <row r="6060" ht="26.25" customHeight="1" x14ac:dyDescent="0.2"/>
    <row r="6061" ht="26.25" customHeight="1" x14ac:dyDescent="0.2"/>
    <row r="6062" ht="26.25" customHeight="1" x14ac:dyDescent="0.2"/>
    <row r="6063" ht="26.25" customHeight="1" x14ac:dyDescent="0.2"/>
    <row r="6064" ht="26.25" customHeight="1" x14ac:dyDescent="0.2"/>
    <row r="6065" ht="26.25" customHeight="1" x14ac:dyDescent="0.2"/>
    <row r="6066" ht="26.25" customHeight="1" x14ac:dyDescent="0.2"/>
    <row r="6067" ht="26.25" customHeight="1" x14ac:dyDescent="0.2"/>
    <row r="6068" ht="26.25" customHeight="1" x14ac:dyDescent="0.2"/>
    <row r="6069" ht="26.25" customHeight="1" x14ac:dyDescent="0.2"/>
    <row r="6070" ht="26.25" customHeight="1" x14ac:dyDescent="0.2"/>
    <row r="6071" ht="26.25" customHeight="1" x14ac:dyDescent="0.2"/>
    <row r="6072" ht="26.25" customHeight="1" x14ac:dyDescent="0.2"/>
    <row r="6073" ht="26.25" customHeight="1" x14ac:dyDescent="0.2"/>
    <row r="6074" ht="26.25" customHeight="1" x14ac:dyDescent="0.2"/>
    <row r="6075" ht="26.25" customHeight="1" x14ac:dyDescent="0.2"/>
    <row r="6076" ht="26.25" customHeight="1" x14ac:dyDescent="0.2"/>
    <row r="6077" ht="26.25" customHeight="1" x14ac:dyDescent="0.2"/>
    <row r="6078" ht="26.25" customHeight="1" x14ac:dyDescent="0.2"/>
    <row r="6079" ht="26.25" customHeight="1" x14ac:dyDescent="0.2"/>
    <row r="6080" ht="26.25" customHeight="1" x14ac:dyDescent="0.2"/>
    <row r="6081" ht="26.25" customHeight="1" x14ac:dyDescent="0.2"/>
    <row r="6082" ht="26.25" customHeight="1" x14ac:dyDescent="0.2"/>
    <row r="6083" ht="26.25" customHeight="1" x14ac:dyDescent="0.2"/>
    <row r="6084" ht="26.25" customHeight="1" x14ac:dyDescent="0.2"/>
    <row r="6085" ht="26.25" customHeight="1" x14ac:dyDescent="0.2"/>
    <row r="6086" ht="26.25" customHeight="1" x14ac:dyDescent="0.2"/>
    <row r="6087" ht="26.25" customHeight="1" x14ac:dyDescent="0.2"/>
    <row r="6088" ht="26.25" customHeight="1" x14ac:dyDescent="0.2"/>
    <row r="6089" ht="26.25" customHeight="1" x14ac:dyDescent="0.2"/>
    <row r="6090" ht="26.25" customHeight="1" x14ac:dyDescent="0.2"/>
    <row r="6091" ht="26.25" customHeight="1" x14ac:dyDescent="0.2"/>
    <row r="6092" ht="26.25" customHeight="1" x14ac:dyDescent="0.2"/>
    <row r="6093" ht="26.25" customHeight="1" x14ac:dyDescent="0.2"/>
    <row r="6094" ht="26.25" customHeight="1" x14ac:dyDescent="0.2"/>
    <row r="6095" ht="26.25" customHeight="1" x14ac:dyDescent="0.2"/>
    <row r="6096" ht="26.25" customHeight="1" x14ac:dyDescent="0.2"/>
    <row r="6097" ht="26.25" customHeight="1" x14ac:dyDescent="0.2"/>
    <row r="6098" ht="26.25" customHeight="1" x14ac:dyDescent="0.2"/>
    <row r="6099" ht="26.25" customHeight="1" x14ac:dyDescent="0.2"/>
    <row r="6100" ht="26.25" customHeight="1" x14ac:dyDescent="0.2"/>
    <row r="6101" ht="26.25" customHeight="1" x14ac:dyDescent="0.2"/>
    <row r="6102" ht="26.25" customHeight="1" x14ac:dyDescent="0.2"/>
    <row r="6103" ht="26.25" customHeight="1" x14ac:dyDescent="0.2"/>
    <row r="6104" ht="26.25" customHeight="1" x14ac:dyDescent="0.2"/>
    <row r="6105" ht="26.25" customHeight="1" x14ac:dyDescent="0.2"/>
    <row r="6106" ht="26.25" customHeight="1" x14ac:dyDescent="0.2"/>
    <row r="6107" ht="26.25" customHeight="1" x14ac:dyDescent="0.2"/>
    <row r="6108" ht="26.25" customHeight="1" x14ac:dyDescent="0.2"/>
    <row r="6109" ht="26.25" customHeight="1" x14ac:dyDescent="0.2"/>
    <row r="6110" ht="26.25" customHeight="1" x14ac:dyDescent="0.2"/>
    <row r="6111" ht="26.25" customHeight="1" x14ac:dyDescent="0.2"/>
    <row r="6112" ht="26.25" customHeight="1" x14ac:dyDescent="0.2"/>
    <row r="6113" ht="26.25" customHeight="1" x14ac:dyDescent="0.2"/>
    <row r="6114" ht="26.25" customHeight="1" x14ac:dyDescent="0.2"/>
    <row r="6115" ht="26.25" customHeight="1" x14ac:dyDescent="0.2"/>
    <row r="6116" ht="26.25" customHeight="1" x14ac:dyDescent="0.2"/>
    <row r="6117" ht="26.25" customHeight="1" x14ac:dyDescent="0.2"/>
    <row r="6118" ht="26.25" customHeight="1" x14ac:dyDescent="0.2"/>
    <row r="6119" ht="26.25" customHeight="1" x14ac:dyDescent="0.2"/>
    <row r="6120" ht="26.25" customHeight="1" x14ac:dyDescent="0.2"/>
    <row r="6121" ht="26.25" customHeight="1" x14ac:dyDescent="0.2"/>
    <row r="6122" ht="26.25" customHeight="1" x14ac:dyDescent="0.2"/>
    <row r="6123" ht="26.25" customHeight="1" x14ac:dyDescent="0.2"/>
    <row r="6124" ht="26.25" customHeight="1" x14ac:dyDescent="0.2"/>
    <row r="6125" ht="26.25" customHeight="1" x14ac:dyDescent="0.2"/>
    <row r="6126" ht="26.25" customHeight="1" x14ac:dyDescent="0.2"/>
    <row r="6127" ht="26.25" customHeight="1" x14ac:dyDescent="0.2"/>
    <row r="6128" ht="26.25" customHeight="1" x14ac:dyDescent="0.2"/>
    <row r="6129" ht="26.25" customHeight="1" x14ac:dyDescent="0.2"/>
    <row r="6130" ht="26.25" customHeight="1" x14ac:dyDescent="0.2"/>
    <row r="6131" ht="26.25" customHeight="1" x14ac:dyDescent="0.2"/>
    <row r="6132" ht="26.25" customHeight="1" x14ac:dyDescent="0.2"/>
    <row r="6133" ht="26.25" customHeight="1" x14ac:dyDescent="0.2"/>
    <row r="6134" ht="26.25" customHeight="1" x14ac:dyDescent="0.2"/>
    <row r="6135" ht="26.25" customHeight="1" x14ac:dyDescent="0.2"/>
    <row r="6136" ht="26.25" customHeight="1" x14ac:dyDescent="0.2"/>
    <row r="6137" ht="26.25" customHeight="1" x14ac:dyDescent="0.2"/>
    <row r="6138" ht="26.25" customHeight="1" x14ac:dyDescent="0.2"/>
    <row r="6139" ht="26.25" customHeight="1" x14ac:dyDescent="0.2"/>
    <row r="6140" ht="26.25" customHeight="1" x14ac:dyDescent="0.2"/>
    <row r="6141" ht="26.25" customHeight="1" x14ac:dyDescent="0.2"/>
    <row r="6142" ht="26.25" customHeight="1" x14ac:dyDescent="0.2"/>
    <row r="6143" ht="26.25" customHeight="1" x14ac:dyDescent="0.2"/>
    <row r="6144" ht="26.25" customHeight="1" x14ac:dyDescent="0.2"/>
    <row r="6145" ht="26.25" customHeight="1" x14ac:dyDescent="0.2"/>
    <row r="6146" ht="26.25" customHeight="1" x14ac:dyDescent="0.2"/>
    <row r="6147" ht="26.25" customHeight="1" x14ac:dyDescent="0.2"/>
    <row r="6148" ht="26.25" customHeight="1" x14ac:dyDescent="0.2"/>
    <row r="6149" ht="26.25" customHeight="1" x14ac:dyDescent="0.2"/>
    <row r="6150" ht="26.25" customHeight="1" x14ac:dyDescent="0.2"/>
    <row r="6151" ht="26.25" customHeight="1" x14ac:dyDescent="0.2"/>
    <row r="6152" ht="26.25" customHeight="1" x14ac:dyDescent="0.2"/>
    <row r="6153" ht="26.25" customHeight="1" x14ac:dyDescent="0.2"/>
    <row r="6154" ht="26.25" customHeight="1" x14ac:dyDescent="0.2"/>
    <row r="6155" ht="26.25" customHeight="1" x14ac:dyDescent="0.2"/>
    <row r="6156" ht="26.25" customHeight="1" x14ac:dyDescent="0.2"/>
    <row r="6157" ht="26.25" customHeight="1" x14ac:dyDescent="0.2"/>
    <row r="6158" ht="26.25" customHeight="1" x14ac:dyDescent="0.2"/>
    <row r="6159" ht="26.25" customHeight="1" x14ac:dyDescent="0.2"/>
    <row r="6160" ht="26.25" customHeight="1" x14ac:dyDescent="0.2"/>
    <row r="6161" ht="26.25" customHeight="1" x14ac:dyDescent="0.2"/>
    <row r="6162" ht="26.25" customHeight="1" x14ac:dyDescent="0.2"/>
    <row r="6163" ht="26.25" customHeight="1" x14ac:dyDescent="0.2"/>
    <row r="6164" ht="26.25" customHeight="1" x14ac:dyDescent="0.2"/>
    <row r="6165" ht="26.25" customHeight="1" x14ac:dyDescent="0.2"/>
    <row r="6166" ht="26.25" customHeight="1" x14ac:dyDescent="0.2"/>
    <row r="6167" ht="26.25" customHeight="1" x14ac:dyDescent="0.2"/>
    <row r="6168" ht="26.25" customHeight="1" x14ac:dyDescent="0.2"/>
    <row r="6169" ht="26.25" customHeight="1" x14ac:dyDescent="0.2"/>
    <row r="6170" ht="26.25" customHeight="1" x14ac:dyDescent="0.2"/>
    <row r="6171" ht="26.25" customHeight="1" x14ac:dyDescent="0.2"/>
    <row r="6172" ht="26.25" customHeight="1" x14ac:dyDescent="0.2"/>
    <row r="6173" ht="26.25" customHeight="1" x14ac:dyDescent="0.2"/>
    <row r="6174" ht="26.25" customHeight="1" x14ac:dyDescent="0.2"/>
    <row r="6175" ht="26.25" customHeight="1" x14ac:dyDescent="0.2"/>
    <row r="6176" ht="26.25" customHeight="1" x14ac:dyDescent="0.2"/>
    <row r="6177" ht="26.25" customHeight="1" x14ac:dyDescent="0.2"/>
    <row r="6178" ht="26.25" customHeight="1" x14ac:dyDescent="0.2"/>
    <row r="6179" ht="26.25" customHeight="1" x14ac:dyDescent="0.2"/>
    <row r="6180" ht="26.25" customHeight="1" x14ac:dyDescent="0.2"/>
    <row r="6181" ht="26.25" customHeight="1" x14ac:dyDescent="0.2"/>
    <row r="6182" ht="26.25" customHeight="1" x14ac:dyDescent="0.2"/>
    <row r="6183" ht="26.25" customHeight="1" x14ac:dyDescent="0.2"/>
    <row r="6184" ht="26.25" customHeight="1" x14ac:dyDescent="0.2"/>
    <row r="6185" ht="26.25" customHeight="1" x14ac:dyDescent="0.2"/>
    <row r="6186" ht="26.25" customHeight="1" x14ac:dyDescent="0.2"/>
    <row r="6187" ht="26.25" customHeight="1" x14ac:dyDescent="0.2"/>
    <row r="6188" ht="26.25" customHeight="1" x14ac:dyDescent="0.2"/>
    <row r="6189" ht="26.25" customHeight="1" x14ac:dyDescent="0.2"/>
    <row r="6190" ht="26.25" customHeight="1" x14ac:dyDescent="0.2"/>
    <row r="6191" ht="26.25" customHeight="1" x14ac:dyDescent="0.2"/>
    <row r="6192" ht="26.25" customHeight="1" x14ac:dyDescent="0.2"/>
    <row r="6193" ht="26.25" customHeight="1" x14ac:dyDescent="0.2"/>
    <row r="6194" ht="26.25" customHeight="1" x14ac:dyDescent="0.2"/>
    <row r="6195" ht="26.25" customHeight="1" x14ac:dyDescent="0.2"/>
    <row r="6196" ht="26.25" customHeight="1" x14ac:dyDescent="0.2"/>
    <row r="6197" ht="26.25" customHeight="1" x14ac:dyDescent="0.2"/>
    <row r="6198" ht="26.25" customHeight="1" x14ac:dyDescent="0.2"/>
    <row r="6199" ht="26.25" customHeight="1" x14ac:dyDescent="0.2"/>
    <row r="6200" ht="26.25" customHeight="1" x14ac:dyDescent="0.2"/>
    <row r="6201" ht="26.25" customHeight="1" x14ac:dyDescent="0.2"/>
    <row r="6202" ht="26.25" customHeight="1" x14ac:dyDescent="0.2"/>
    <row r="6203" ht="26.25" customHeight="1" x14ac:dyDescent="0.2"/>
    <row r="6204" ht="26.25" customHeight="1" x14ac:dyDescent="0.2"/>
    <row r="6205" ht="26.25" customHeight="1" x14ac:dyDescent="0.2"/>
    <row r="6206" ht="26.25" customHeight="1" x14ac:dyDescent="0.2"/>
    <row r="6207" ht="26.25" customHeight="1" x14ac:dyDescent="0.2"/>
    <row r="6208" ht="26.25" customHeight="1" x14ac:dyDescent="0.2"/>
    <row r="6209" ht="26.25" customHeight="1" x14ac:dyDescent="0.2"/>
    <row r="6210" ht="26.25" customHeight="1" x14ac:dyDescent="0.2"/>
    <row r="6211" ht="26.25" customHeight="1" x14ac:dyDescent="0.2"/>
    <row r="6212" ht="26.25" customHeight="1" x14ac:dyDescent="0.2"/>
    <row r="6213" ht="26.25" customHeight="1" x14ac:dyDescent="0.2"/>
    <row r="6214" ht="26.25" customHeight="1" x14ac:dyDescent="0.2"/>
    <row r="6215" ht="26.25" customHeight="1" x14ac:dyDescent="0.2"/>
    <row r="6216" ht="26.25" customHeight="1" x14ac:dyDescent="0.2"/>
    <row r="6217" ht="26.25" customHeight="1" x14ac:dyDescent="0.2"/>
    <row r="6218" ht="26.25" customHeight="1" x14ac:dyDescent="0.2"/>
    <row r="6219" ht="26.25" customHeight="1" x14ac:dyDescent="0.2"/>
    <row r="6220" ht="26.25" customHeight="1" x14ac:dyDescent="0.2"/>
    <row r="6221" ht="26.25" customHeight="1" x14ac:dyDescent="0.2"/>
    <row r="6222" ht="26.25" customHeight="1" x14ac:dyDescent="0.2"/>
    <row r="6223" ht="26.25" customHeight="1" x14ac:dyDescent="0.2"/>
    <row r="6224" ht="26.25" customHeight="1" x14ac:dyDescent="0.2"/>
    <row r="6225" ht="26.25" customHeight="1" x14ac:dyDescent="0.2"/>
    <row r="6226" ht="26.25" customHeight="1" x14ac:dyDescent="0.2"/>
    <row r="6227" ht="26.25" customHeight="1" x14ac:dyDescent="0.2"/>
    <row r="6228" ht="26.25" customHeight="1" x14ac:dyDescent="0.2"/>
    <row r="6229" ht="26.25" customHeight="1" x14ac:dyDescent="0.2"/>
    <row r="6230" ht="26.25" customHeight="1" x14ac:dyDescent="0.2"/>
    <row r="6231" ht="26.25" customHeight="1" x14ac:dyDescent="0.2"/>
    <row r="6232" ht="26.25" customHeight="1" x14ac:dyDescent="0.2"/>
    <row r="6233" ht="26.25" customHeight="1" x14ac:dyDescent="0.2"/>
    <row r="6234" ht="26.25" customHeight="1" x14ac:dyDescent="0.2"/>
    <row r="6235" ht="26.25" customHeight="1" x14ac:dyDescent="0.2"/>
    <row r="6236" ht="26.25" customHeight="1" x14ac:dyDescent="0.2"/>
    <row r="6237" ht="26.25" customHeight="1" x14ac:dyDescent="0.2"/>
    <row r="6238" ht="26.25" customHeight="1" x14ac:dyDescent="0.2"/>
    <row r="6239" ht="26.25" customHeight="1" x14ac:dyDescent="0.2"/>
    <row r="6240" ht="26.25" customHeight="1" x14ac:dyDescent="0.2"/>
    <row r="6241" ht="26.25" customHeight="1" x14ac:dyDescent="0.2"/>
    <row r="6242" ht="26.25" customHeight="1" x14ac:dyDescent="0.2"/>
    <row r="6243" ht="26.25" customHeight="1" x14ac:dyDescent="0.2"/>
    <row r="6244" ht="26.25" customHeight="1" x14ac:dyDescent="0.2"/>
    <row r="6245" ht="26.25" customHeight="1" x14ac:dyDescent="0.2"/>
    <row r="6246" ht="26.25" customHeight="1" x14ac:dyDescent="0.2"/>
    <row r="6247" ht="26.25" customHeight="1" x14ac:dyDescent="0.2"/>
    <row r="6248" ht="26.25" customHeight="1" x14ac:dyDescent="0.2"/>
    <row r="6249" ht="26.25" customHeight="1" x14ac:dyDescent="0.2"/>
    <row r="6250" ht="26.25" customHeight="1" x14ac:dyDescent="0.2"/>
    <row r="6251" ht="26.25" customHeight="1" x14ac:dyDescent="0.2"/>
    <row r="6252" ht="26.25" customHeight="1" x14ac:dyDescent="0.2"/>
    <row r="6253" ht="26.25" customHeight="1" x14ac:dyDescent="0.2"/>
    <row r="6254" ht="26.25" customHeight="1" x14ac:dyDescent="0.2"/>
    <row r="6255" ht="26.25" customHeight="1" x14ac:dyDescent="0.2"/>
    <row r="6256" ht="26.25" customHeight="1" x14ac:dyDescent="0.2"/>
    <row r="6257" ht="26.25" customHeight="1" x14ac:dyDescent="0.2"/>
    <row r="6258" ht="26.25" customHeight="1" x14ac:dyDescent="0.2"/>
    <row r="6259" ht="26.25" customHeight="1" x14ac:dyDescent="0.2"/>
    <row r="6260" ht="26.25" customHeight="1" x14ac:dyDescent="0.2"/>
    <row r="6261" ht="26.25" customHeight="1" x14ac:dyDescent="0.2"/>
    <row r="6262" ht="26.25" customHeight="1" x14ac:dyDescent="0.2"/>
    <row r="6263" ht="26.25" customHeight="1" x14ac:dyDescent="0.2"/>
    <row r="6264" ht="26.25" customHeight="1" x14ac:dyDescent="0.2"/>
    <row r="6265" ht="26.25" customHeight="1" x14ac:dyDescent="0.2"/>
    <row r="6266" ht="26.25" customHeight="1" x14ac:dyDescent="0.2"/>
    <row r="6267" ht="26.25" customHeight="1" x14ac:dyDescent="0.2"/>
    <row r="6268" ht="26.25" customHeight="1" x14ac:dyDescent="0.2"/>
    <row r="6269" ht="26.25" customHeight="1" x14ac:dyDescent="0.2"/>
    <row r="6270" ht="26.25" customHeight="1" x14ac:dyDescent="0.2"/>
    <row r="6271" ht="26.25" customHeight="1" x14ac:dyDescent="0.2"/>
    <row r="6272" ht="26.25" customHeight="1" x14ac:dyDescent="0.2"/>
    <row r="6273" ht="26.25" customHeight="1" x14ac:dyDescent="0.2"/>
    <row r="6274" ht="26.25" customHeight="1" x14ac:dyDescent="0.2"/>
    <row r="6275" ht="26.25" customHeight="1" x14ac:dyDescent="0.2"/>
    <row r="6276" ht="26.25" customHeight="1" x14ac:dyDescent="0.2"/>
    <row r="6277" ht="26.25" customHeight="1" x14ac:dyDescent="0.2"/>
    <row r="6278" ht="26.25" customHeight="1" x14ac:dyDescent="0.2"/>
    <row r="6279" ht="26.25" customHeight="1" x14ac:dyDescent="0.2"/>
    <row r="6280" ht="26.25" customHeight="1" x14ac:dyDescent="0.2"/>
    <row r="6281" ht="26.25" customHeight="1" x14ac:dyDescent="0.2"/>
    <row r="6282" ht="26.25" customHeight="1" x14ac:dyDescent="0.2"/>
    <row r="6283" ht="26.25" customHeight="1" x14ac:dyDescent="0.2"/>
    <row r="6284" ht="26.25" customHeight="1" x14ac:dyDescent="0.2"/>
    <row r="6285" ht="26.25" customHeight="1" x14ac:dyDescent="0.2"/>
    <row r="6286" ht="26.25" customHeight="1" x14ac:dyDescent="0.2"/>
    <row r="6287" ht="26.25" customHeight="1" x14ac:dyDescent="0.2"/>
    <row r="6288" ht="26.25" customHeight="1" x14ac:dyDescent="0.2"/>
    <row r="6289" ht="26.25" customHeight="1" x14ac:dyDescent="0.2"/>
    <row r="6290" ht="26.25" customHeight="1" x14ac:dyDescent="0.2"/>
    <row r="6291" ht="26.25" customHeight="1" x14ac:dyDescent="0.2"/>
    <row r="6292" ht="26.25" customHeight="1" x14ac:dyDescent="0.2"/>
    <row r="6293" ht="26.25" customHeight="1" x14ac:dyDescent="0.2"/>
    <row r="6294" ht="26.25" customHeight="1" x14ac:dyDescent="0.2"/>
    <row r="6295" ht="26.25" customHeight="1" x14ac:dyDescent="0.2"/>
    <row r="6296" ht="26.25" customHeight="1" x14ac:dyDescent="0.2"/>
    <row r="6297" ht="26.25" customHeight="1" x14ac:dyDescent="0.2"/>
    <row r="6298" ht="26.25" customHeight="1" x14ac:dyDescent="0.2"/>
    <row r="6299" ht="26.25" customHeight="1" x14ac:dyDescent="0.2"/>
    <row r="6300" ht="26.25" customHeight="1" x14ac:dyDescent="0.2"/>
    <row r="6301" ht="26.25" customHeight="1" x14ac:dyDescent="0.2"/>
    <row r="6302" ht="26.25" customHeight="1" x14ac:dyDescent="0.2"/>
    <row r="6303" ht="26.25" customHeight="1" x14ac:dyDescent="0.2"/>
    <row r="6304" ht="26.25" customHeight="1" x14ac:dyDescent="0.2"/>
    <row r="6305" ht="26.25" customHeight="1" x14ac:dyDescent="0.2"/>
    <row r="6306" ht="26.25" customHeight="1" x14ac:dyDescent="0.2"/>
    <row r="6307" ht="26.25" customHeight="1" x14ac:dyDescent="0.2"/>
    <row r="6308" ht="26.25" customHeight="1" x14ac:dyDescent="0.2"/>
    <row r="6309" ht="26.25" customHeight="1" x14ac:dyDescent="0.2"/>
    <row r="6310" ht="26.25" customHeight="1" x14ac:dyDescent="0.2"/>
    <row r="6311" ht="26.25" customHeight="1" x14ac:dyDescent="0.2"/>
    <row r="6312" ht="26.25" customHeight="1" x14ac:dyDescent="0.2"/>
    <row r="6313" ht="26.25" customHeight="1" x14ac:dyDescent="0.2"/>
    <row r="6314" ht="26.25" customHeight="1" x14ac:dyDescent="0.2"/>
    <row r="6315" ht="26.25" customHeight="1" x14ac:dyDescent="0.2"/>
    <row r="6316" ht="26.25" customHeight="1" x14ac:dyDescent="0.2"/>
    <row r="6317" ht="26.25" customHeight="1" x14ac:dyDescent="0.2"/>
    <row r="6318" ht="26.25" customHeight="1" x14ac:dyDescent="0.2"/>
    <row r="6319" ht="26.25" customHeight="1" x14ac:dyDescent="0.2"/>
    <row r="6320" ht="26.25" customHeight="1" x14ac:dyDescent="0.2"/>
    <row r="6321" ht="26.25" customHeight="1" x14ac:dyDescent="0.2"/>
    <row r="6322" ht="26.25" customHeight="1" x14ac:dyDescent="0.2"/>
    <row r="6323" ht="26.25" customHeight="1" x14ac:dyDescent="0.2"/>
    <row r="6324" ht="26.25" customHeight="1" x14ac:dyDescent="0.2"/>
    <row r="6325" ht="26.25" customHeight="1" x14ac:dyDescent="0.2"/>
    <row r="6326" ht="26.25" customHeight="1" x14ac:dyDescent="0.2"/>
    <row r="6327" ht="26.25" customHeight="1" x14ac:dyDescent="0.2"/>
    <row r="6328" ht="26.25" customHeight="1" x14ac:dyDescent="0.2"/>
    <row r="6329" ht="26.25" customHeight="1" x14ac:dyDescent="0.2"/>
    <row r="6330" ht="26.25" customHeight="1" x14ac:dyDescent="0.2"/>
    <row r="6331" ht="26.25" customHeight="1" x14ac:dyDescent="0.2"/>
    <row r="6332" ht="26.25" customHeight="1" x14ac:dyDescent="0.2"/>
    <row r="6333" ht="26.25" customHeight="1" x14ac:dyDescent="0.2"/>
    <row r="6334" ht="26.25" customHeight="1" x14ac:dyDescent="0.2"/>
    <row r="6335" ht="26.25" customHeight="1" x14ac:dyDescent="0.2"/>
    <row r="6336" ht="26.25" customHeight="1" x14ac:dyDescent="0.2"/>
    <row r="6337" ht="26.25" customHeight="1" x14ac:dyDescent="0.2"/>
    <row r="6338" ht="26.25" customHeight="1" x14ac:dyDescent="0.2"/>
    <row r="6339" ht="26.25" customHeight="1" x14ac:dyDescent="0.2"/>
    <row r="6340" ht="26.25" customHeight="1" x14ac:dyDescent="0.2"/>
    <row r="6341" ht="26.25" customHeight="1" x14ac:dyDescent="0.2"/>
    <row r="6342" ht="26.25" customHeight="1" x14ac:dyDescent="0.2"/>
    <row r="6343" ht="26.25" customHeight="1" x14ac:dyDescent="0.2"/>
    <row r="6344" ht="26.25" customHeight="1" x14ac:dyDescent="0.2"/>
    <row r="6345" ht="26.25" customHeight="1" x14ac:dyDescent="0.2"/>
    <row r="6346" ht="26.25" customHeight="1" x14ac:dyDescent="0.2"/>
    <row r="6347" ht="26.25" customHeight="1" x14ac:dyDescent="0.2"/>
    <row r="6348" ht="26.25" customHeight="1" x14ac:dyDescent="0.2"/>
    <row r="6349" ht="26.25" customHeight="1" x14ac:dyDescent="0.2"/>
    <row r="6350" ht="26.25" customHeight="1" x14ac:dyDescent="0.2"/>
    <row r="6351" ht="26.25" customHeight="1" x14ac:dyDescent="0.2"/>
    <row r="6352" ht="26.25" customHeight="1" x14ac:dyDescent="0.2"/>
    <row r="6353" ht="26.25" customHeight="1" x14ac:dyDescent="0.2"/>
    <row r="6354" ht="26.25" customHeight="1" x14ac:dyDescent="0.2"/>
    <row r="6355" ht="26.25" customHeight="1" x14ac:dyDescent="0.2"/>
    <row r="6356" ht="26.25" customHeight="1" x14ac:dyDescent="0.2"/>
    <row r="6357" ht="26.25" customHeight="1" x14ac:dyDescent="0.2"/>
    <row r="6358" ht="26.25" customHeight="1" x14ac:dyDescent="0.2"/>
    <row r="6359" ht="26.25" customHeight="1" x14ac:dyDescent="0.2"/>
    <row r="6360" ht="26.25" customHeight="1" x14ac:dyDescent="0.2"/>
    <row r="6361" ht="26.25" customHeight="1" x14ac:dyDescent="0.2"/>
    <row r="6362" ht="26.25" customHeight="1" x14ac:dyDescent="0.2"/>
    <row r="6363" ht="26.25" customHeight="1" x14ac:dyDescent="0.2"/>
    <row r="6364" ht="26.25" customHeight="1" x14ac:dyDescent="0.2"/>
    <row r="6365" ht="26.25" customHeight="1" x14ac:dyDescent="0.2"/>
    <row r="6366" ht="26.25" customHeight="1" x14ac:dyDescent="0.2"/>
    <row r="6367" ht="26.25" customHeight="1" x14ac:dyDescent="0.2"/>
    <row r="6368" ht="26.25" customHeight="1" x14ac:dyDescent="0.2"/>
    <row r="6369" ht="26.25" customHeight="1" x14ac:dyDescent="0.2"/>
    <row r="6370" ht="26.25" customHeight="1" x14ac:dyDescent="0.2"/>
    <row r="6371" ht="26.25" customHeight="1" x14ac:dyDescent="0.2"/>
    <row r="6372" ht="26.25" customHeight="1" x14ac:dyDescent="0.2"/>
    <row r="6373" ht="26.25" customHeight="1" x14ac:dyDescent="0.2"/>
    <row r="6374" ht="26.25" customHeight="1" x14ac:dyDescent="0.2"/>
    <row r="6375" ht="26.25" customHeight="1" x14ac:dyDescent="0.2"/>
    <row r="6376" ht="26.25" customHeight="1" x14ac:dyDescent="0.2"/>
    <row r="6377" ht="26.25" customHeight="1" x14ac:dyDescent="0.2"/>
    <row r="6378" ht="26.25" customHeight="1" x14ac:dyDescent="0.2"/>
    <row r="6379" ht="26.25" customHeight="1" x14ac:dyDescent="0.2"/>
    <row r="6380" ht="26.25" customHeight="1" x14ac:dyDescent="0.2"/>
    <row r="6381" ht="26.25" customHeight="1" x14ac:dyDescent="0.2"/>
    <row r="6382" ht="26.25" customHeight="1" x14ac:dyDescent="0.2"/>
    <row r="6383" ht="26.25" customHeight="1" x14ac:dyDescent="0.2"/>
    <row r="6384" ht="26.25" customHeight="1" x14ac:dyDescent="0.2"/>
    <row r="6385" ht="26.25" customHeight="1" x14ac:dyDescent="0.2"/>
    <row r="6386" ht="26.25" customHeight="1" x14ac:dyDescent="0.2"/>
    <row r="6387" ht="26.25" customHeight="1" x14ac:dyDescent="0.2"/>
    <row r="6388" ht="26.25" customHeight="1" x14ac:dyDescent="0.2"/>
    <row r="6389" ht="26.25" customHeight="1" x14ac:dyDescent="0.2"/>
    <row r="6390" ht="26.25" customHeight="1" x14ac:dyDescent="0.2"/>
    <row r="6391" ht="26.25" customHeight="1" x14ac:dyDescent="0.2"/>
    <row r="6392" ht="26.25" customHeight="1" x14ac:dyDescent="0.2"/>
    <row r="6393" ht="26.25" customHeight="1" x14ac:dyDescent="0.2"/>
    <row r="6394" ht="26.25" customHeight="1" x14ac:dyDescent="0.2"/>
    <row r="6395" ht="26.25" customHeight="1" x14ac:dyDescent="0.2"/>
    <row r="6396" ht="26.25" customHeight="1" x14ac:dyDescent="0.2"/>
    <row r="6397" ht="26.25" customHeight="1" x14ac:dyDescent="0.2"/>
    <row r="6398" ht="26.25" customHeight="1" x14ac:dyDescent="0.2"/>
    <row r="6399" ht="26.25" customHeight="1" x14ac:dyDescent="0.2"/>
    <row r="6400" ht="26.25" customHeight="1" x14ac:dyDescent="0.2"/>
    <row r="6401" ht="26.25" customHeight="1" x14ac:dyDescent="0.2"/>
    <row r="6402" ht="26.25" customHeight="1" x14ac:dyDescent="0.2"/>
    <row r="6403" ht="26.25" customHeight="1" x14ac:dyDescent="0.2"/>
    <row r="6404" ht="26.25" customHeight="1" x14ac:dyDescent="0.2"/>
    <row r="6405" ht="26.25" customHeight="1" x14ac:dyDescent="0.2"/>
    <row r="6406" ht="26.25" customHeight="1" x14ac:dyDescent="0.2"/>
    <row r="6407" ht="26.25" customHeight="1" x14ac:dyDescent="0.2"/>
    <row r="6408" ht="26.25" customHeight="1" x14ac:dyDescent="0.2"/>
    <row r="6409" ht="26.25" customHeight="1" x14ac:dyDescent="0.2"/>
    <row r="6410" ht="26.25" customHeight="1" x14ac:dyDescent="0.2"/>
    <row r="6411" ht="26.25" customHeight="1" x14ac:dyDescent="0.2"/>
    <row r="6412" ht="26.25" customHeight="1" x14ac:dyDescent="0.2"/>
    <row r="6413" ht="26.25" customHeight="1" x14ac:dyDescent="0.2"/>
    <row r="6414" ht="26.25" customHeight="1" x14ac:dyDescent="0.2"/>
    <row r="6415" ht="26.25" customHeight="1" x14ac:dyDescent="0.2"/>
    <row r="6416" ht="26.25" customHeight="1" x14ac:dyDescent="0.2"/>
    <row r="6417" ht="26.25" customHeight="1" x14ac:dyDescent="0.2"/>
    <row r="6418" ht="26.25" customHeight="1" x14ac:dyDescent="0.2"/>
    <row r="6419" ht="26.25" customHeight="1" x14ac:dyDescent="0.2"/>
    <row r="6420" ht="26.25" customHeight="1" x14ac:dyDescent="0.2"/>
    <row r="6421" ht="26.25" customHeight="1" x14ac:dyDescent="0.2"/>
    <row r="6422" ht="26.25" customHeight="1" x14ac:dyDescent="0.2"/>
    <row r="6423" ht="26.25" customHeight="1" x14ac:dyDescent="0.2"/>
    <row r="6424" ht="26.25" customHeight="1" x14ac:dyDescent="0.2"/>
    <row r="6425" ht="26.25" customHeight="1" x14ac:dyDescent="0.2"/>
    <row r="6426" ht="26.25" customHeight="1" x14ac:dyDescent="0.2"/>
    <row r="6427" ht="26.25" customHeight="1" x14ac:dyDescent="0.2"/>
    <row r="6428" ht="26.25" customHeight="1" x14ac:dyDescent="0.2"/>
    <row r="6429" ht="26.25" customHeight="1" x14ac:dyDescent="0.2"/>
    <row r="6430" ht="26.25" customHeight="1" x14ac:dyDescent="0.2"/>
    <row r="6431" ht="26.25" customHeight="1" x14ac:dyDescent="0.2"/>
    <row r="6432" ht="26.25" customHeight="1" x14ac:dyDescent="0.2"/>
    <row r="6433" ht="26.25" customHeight="1" x14ac:dyDescent="0.2"/>
    <row r="6434" ht="26.25" customHeight="1" x14ac:dyDescent="0.2"/>
    <row r="6435" ht="26.25" customHeight="1" x14ac:dyDescent="0.2"/>
    <row r="6436" ht="26.25" customHeight="1" x14ac:dyDescent="0.2"/>
    <row r="6437" ht="26.25" customHeight="1" x14ac:dyDescent="0.2"/>
    <row r="6438" ht="26.25" customHeight="1" x14ac:dyDescent="0.2"/>
    <row r="6439" ht="26.25" customHeight="1" x14ac:dyDescent="0.2"/>
    <row r="6440" ht="26.25" customHeight="1" x14ac:dyDescent="0.2"/>
    <row r="6441" ht="26.25" customHeight="1" x14ac:dyDescent="0.2"/>
    <row r="6442" ht="26.25" customHeight="1" x14ac:dyDescent="0.2"/>
    <row r="6443" ht="26.25" customHeight="1" x14ac:dyDescent="0.2"/>
    <row r="6444" ht="26.25" customHeight="1" x14ac:dyDescent="0.2"/>
    <row r="6445" ht="26.25" customHeight="1" x14ac:dyDescent="0.2"/>
    <row r="6446" ht="26.25" customHeight="1" x14ac:dyDescent="0.2"/>
    <row r="6447" ht="26.25" customHeight="1" x14ac:dyDescent="0.2"/>
    <row r="6448" ht="26.25" customHeight="1" x14ac:dyDescent="0.2"/>
    <row r="6449" ht="26.25" customHeight="1" x14ac:dyDescent="0.2"/>
    <row r="6450" ht="26.25" customHeight="1" x14ac:dyDescent="0.2"/>
    <row r="6451" ht="26.25" customHeight="1" x14ac:dyDescent="0.2"/>
    <row r="6452" ht="26.25" customHeight="1" x14ac:dyDescent="0.2"/>
    <row r="6453" ht="26.25" customHeight="1" x14ac:dyDescent="0.2"/>
    <row r="6454" ht="26.25" customHeight="1" x14ac:dyDescent="0.2"/>
    <row r="6455" ht="26.25" customHeight="1" x14ac:dyDescent="0.2"/>
    <row r="6456" ht="26.25" customHeight="1" x14ac:dyDescent="0.2"/>
    <row r="6457" ht="26.25" customHeight="1" x14ac:dyDescent="0.2"/>
    <row r="6458" ht="26.25" customHeight="1" x14ac:dyDescent="0.2"/>
    <row r="6459" ht="26.25" customHeight="1" x14ac:dyDescent="0.2"/>
    <row r="6460" ht="26.25" customHeight="1" x14ac:dyDescent="0.2"/>
    <row r="6461" ht="26.25" customHeight="1" x14ac:dyDescent="0.2"/>
    <row r="6462" ht="26.25" customHeight="1" x14ac:dyDescent="0.2"/>
    <row r="6463" ht="26.25" customHeight="1" x14ac:dyDescent="0.2"/>
    <row r="6464" ht="26.25" customHeight="1" x14ac:dyDescent="0.2"/>
    <row r="6465" ht="26.25" customHeight="1" x14ac:dyDescent="0.2"/>
    <row r="6466" ht="26.25" customHeight="1" x14ac:dyDescent="0.2"/>
    <row r="6467" ht="26.25" customHeight="1" x14ac:dyDescent="0.2"/>
    <row r="6468" ht="26.25" customHeight="1" x14ac:dyDescent="0.2"/>
    <row r="6469" ht="26.25" customHeight="1" x14ac:dyDescent="0.2"/>
    <row r="6470" ht="26.25" customHeight="1" x14ac:dyDescent="0.2"/>
    <row r="6471" ht="26.25" customHeight="1" x14ac:dyDescent="0.2"/>
    <row r="6472" ht="26.25" customHeight="1" x14ac:dyDescent="0.2"/>
    <row r="6473" ht="26.25" customHeight="1" x14ac:dyDescent="0.2"/>
    <row r="6474" ht="26.25" customHeight="1" x14ac:dyDescent="0.2"/>
    <row r="6475" ht="26.25" customHeight="1" x14ac:dyDescent="0.2"/>
    <row r="6476" ht="26.25" customHeight="1" x14ac:dyDescent="0.2"/>
    <row r="6477" ht="26.25" customHeight="1" x14ac:dyDescent="0.2"/>
    <row r="6478" ht="26.25" customHeight="1" x14ac:dyDescent="0.2"/>
    <row r="6479" ht="26.25" customHeight="1" x14ac:dyDescent="0.2"/>
    <row r="6480" ht="26.25" customHeight="1" x14ac:dyDescent="0.2"/>
    <row r="6481" ht="26.25" customHeight="1" x14ac:dyDescent="0.2"/>
    <row r="6482" ht="26.25" customHeight="1" x14ac:dyDescent="0.2"/>
    <row r="6483" ht="26.25" customHeight="1" x14ac:dyDescent="0.2"/>
    <row r="6484" ht="26.25" customHeight="1" x14ac:dyDescent="0.2"/>
    <row r="6485" ht="26.25" customHeight="1" x14ac:dyDescent="0.2"/>
    <row r="6486" ht="26.25" customHeight="1" x14ac:dyDescent="0.2"/>
    <row r="6487" ht="26.25" customHeight="1" x14ac:dyDescent="0.2"/>
    <row r="6488" ht="26.25" customHeight="1" x14ac:dyDescent="0.2"/>
    <row r="6489" ht="26.25" customHeight="1" x14ac:dyDescent="0.2"/>
    <row r="6490" ht="26.25" customHeight="1" x14ac:dyDescent="0.2"/>
    <row r="6491" ht="26.25" customHeight="1" x14ac:dyDescent="0.2"/>
    <row r="6492" ht="26.25" customHeight="1" x14ac:dyDescent="0.2"/>
    <row r="6493" ht="26.25" customHeight="1" x14ac:dyDescent="0.2"/>
    <row r="6494" ht="26.25" customHeight="1" x14ac:dyDescent="0.2"/>
    <row r="6495" ht="26.25" customHeight="1" x14ac:dyDescent="0.2"/>
    <row r="6496" ht="26.25" customHeight="1" x14ac:dyDescent="0.2"/>
    <row r="6497" ht="26.25" customHeight="1" x14ac:dyDescent="0.2"/>
    <row r="6498" ht="26.25" customHeight="1" x14ac:dyDescent="0.2"/>
    <row r="6499" ht="26.25" customHeight="1" x14ac:dyDescent="0.2"/>
    <row r="6500" ht="26.25" customHeight="1" x14ac:dyDescent="0.2"/>
    <row r="6501" ht="26.25" customHeight="1" x14ac:dyDescent="0.2"/>
    <row r="6502" ht="26.25" customHeight="1" x14ac:dyDescent="0.2"/>
    <row r="6503" ht="26.25" customHeight="1" x14ac:dyDescent="0.2"/>
    <row r="6504" ht="26.25" customHeight="1" x14ac:dyDescent="0.2"/>
    <row r="6505" ht="26.25" customHeight="1" x14ac:dyDescent="0.2"/>
    <row r="6506" ht="26.25" customHeight="1" x14ac:dyDescent="0.2"/>
    <row r="6507" ht="26.25" customHeight="1" x14ac:dyDescent="0.2"/>
    <row r="6508" ht="26.25" customHeight="1" x14ac:dyDescent="0.2"/>
    <row r="6509" ht="26.25" customHeight="1" x14ac:dyDescent="0.2"/>
    <row r="6510" ht="26.25" customHeight="1" x14ac:dyDescent="0.2"/>
    <row r="6511" ht="26.25" customHeight="1" x14ac:dyDescent="0.2"/>
    <row r="6512" ht="26.25" customHeight="1" x14ac:dyDescent="0.2"/>
    <row r="6513" ht="26.25" customHeight="1" x14ac:dyDescent="0.2"/>
    <row r="6514" ht="26.25" customHeight="1" x14ac:dyDescent="0.2"/>
    <row r="6515" ht="26.25" customHeight="1" x14ac:dyDescent="0.2"/>
    <row r="6516" ht="26.25" customHeight="1" x14ac:dyDescent="0.2"/>
    <row r="6517" ht="26.25" customHeight="1" x14ac:dyDescent="0.2"/>
    <row r="6518" ht="26.25" customHeight="1" x14ac:dyDescent="0.2"/>
    <row r="6519" ht="26.25" customHeight="1" x14ac:dyDescent="0.2"/>
    <row r="6520" ht="26.25" customHeight="1" x14ac:dyDescent="0.2"/>
    <row r="6521" ht="26.25" customHeight="1" x14ac:dyDescent="0.2"/>
    <row r="6522" ht="26.25" customHeight="1" x14ac:dyDescent="0.2"/>
    <row r="6523" ht="26.25" customHeight="1" x14ac:dyDescent="0.2"/>
    <row r="6524" ht="26.25" customHeight="1" x14ac:dyDescent="0.2"/>
    <row r="6525" ht="26.25" customHeight="1" x14ac:dyDescent="0.2"/>
    <row r="6526" ht="26.25" customHeight="1" x14ac:dyDescent="0.2"/>
    <row r="6527" ht="26.25" customHeight="1" x14ac:dyDescent="0.2"/>
    <row r="6528" ht="26.25" customHeight="1" x14ac:dyDescent="0.2"/>
    <row r="6529" ht="26.25" customHeight="1" x14ac:dyDescent="0.2"/>
    <row r="6530" ht="26.25" customHeight="1" x14ac:dyDescent="0.2"/>
    <row r="6531" ht="26.25" customHeight="1" x14ac:dyDescent="0.2"/>
    <row r="6532" ht="26.25" customHeight="1" x14ac:dyDescent="0.2"/>
    <row r="6533" ht="26.25" customHeight="1" x14ac:dyDescent="0.2"/>
    <row r="6534" ht="26.25" customHeight="1" x14ac:dyDescent="0.2"/>
    <row r="6535" ht="26.25" customHeight="1" x14ac:dyDescent="0.2"/>
    <row r="6536" ht="26.25" customHeight="1" x14ac:dyDescent="0.2"/>
    <row r="6537" ht="26.25" customHeight="1" x14ac:dyDescent="0.2"/>
    <row r="6538" ht="26.25" customHeight="1" x14ac:dyDescent="0.2"/>
    <row r="6539" ht="26.25" customHeight="1" x14ac:dyDescent="0.2"/>
    <row r="6540" ht="26.25" customHeight="1" x14ac:dyDescent="0.2"/>
    <row r="6541" ht="26.25" customHeight="1" x14ac:dyDescent="0.2"/>
    <row r="6542" ht="26.25" customHeight="1" x14ac:dyDescent="0.2"/>
    <row r="6543" ht="26.25" customHeight="1" x14ac:dyDescent="0.2"/>
    <row r="6544" ht="26.25" customHeight="1" x14ac:dyDescent="0.2"/>
    <row r="6545" ht="26.25" customHeight="1" x14ac:dyDescent="0.2"/>
    <row r="6546" ht="26.25" customHeight="1" x14ac:dyDescent="0.2"/>
    <row r="6547" ht="26.25" customHeight="1" x14ac:dyDescent="0.2"/>
    <row r="6548" ht="26.25" customHeight="1" x14ac:dyDescent="0.2"/>
    <row r="6549" ht="26.25" customHeight="1" x14ac:dyDescent="0.2"/>
    <row r="6550" ht="26.25" customHeight="1" x14ac:dyDescent="0.2"/>
    <row r="6551" ht="26.25" customHeight="1" x14ac:dyDescent="0.2"/>
    <row r="6552" ht="26.25" customHeight="1" x14ac:dyDescent="0.2"/>
    <row r="6553" ht="26.25" customHeight="1" x14ac:dyDescent="0.2"/>
    <row r="6554" ht="26.25" customHeight="1" x14ac:dyDescent="0.2"/>
    <row r="6555" ht="26.25" customHeight="1" x14ac:dyDescent="0.2"/>
    <row r="6556" ht="26.25" customHeight="1" x14ac:dyDescent="0.2"/>
    <row r="6557" ht="26.25" customHeight="1" x14ac:dyDescent="0.2"/>
    <row r="6558" ht="26.25" customHeight="1" x14ac:dyDescent="0.2"/>
    <row r="6559" ht="26.25" customHeight="1" x14ac:dyDescent="0.2"/>
    <row r="6560" ht="26.25" customHeight="1" x14ac:dyDescent="0.2"/>
    <row r="6561" ht="26.25" customHeight="1" x14ac:dyDescent="0.2"/>
    <row r="6562" ht="26.25" customHeight="1" x14ac:dyDescent="0.2"/>
    <row r="6563" ht="26.25" customHeight="1" x14ac:dyDescent="0.2"/>
    <row r="6564" ht="26.25" customHeight="1" x14ac:dyDescent="0.2"/>
    <row r="6565" ht="26.25" customHeight="1" x14ac:dyDescent="0.2"/>
    <row r="6566" ht="26.25" customHeight="1" x14ac:dyDescent="0.2"/>
    <row r="6567" ht="26.25" customHeight="1" x14ac:dyDescent="0.2"/>
    <row r="6568" ht="26.25" customHeight="1" x14ac:dyDescent="0.2"/>
    <row r="6569" ht="26.25" customHeight="1" x14ac:dyDescent="0.2"/>
    <row r="6570" ht="26.25" customHeight="1" x14ac:dyDescent="0.2"/>
    <row r="6571" ht="26.25" customHeight="1" x14ac:dyDescent="0.2"/>
    <row r="6572" ht="26.25" customHeight="1" x14ac:dyDescent="0.2"/>
    <row r="6573" ht="26.25" customHeight="1" x14ac:dyDescent="0.2"/>
    <row r="6574" ht="26.25" customHeight="1" x14ac:dyDescent="0.2"/>
    <row r="6575" ht="26.25" customHeight="1" x14ac:dyDescent="0.2"/>
    <row r="6576" ht="26.25" customHeight="1" x14ac:dyDescent="0.2"/>
    <row r="6577" ht="26.25" customHeight="1" x14ac:dyDescent="0.2"/>
    <row r="6578" ht="26.25" customHeight="1" x14ac:dyDescent="0.2"/>
    <row r="6579" ht="26.25" customHeight="1" x14ac:dyDescent="0.2"/>
    <row r="6580" ht="26.25" customHeight="1" x14ac:dyDescent="0.2"/>
    <row r="6581" ht="26.25" customHeight="1" x14ac:dyDescent="0.2"/>
    <row r="6582" ht="26.25" customHeight="1" x14ac:dyDescent="0.2"/>
    <row r="6583" ht="26.25" customHeight="1" x14ac:dyDescent="0.2"/>
    <row r="6584" ht="26.25" customHeight="1" x14ac:dyDescent="0.2"/>
    <row r="6585" ht="26.25" customHeight="1" x14ac:dyDescent="0.2"/>
    <row r="6586" ht="26.25" customHeight="1" x14ac:dyDescent="0.2"/>
    <row r="6587" ht="26.25" customHeight="1" x14ac:dyDescent="0.2"/>
    <row r="6588" ht="26.25" customHeight="1" x14ac:dyDescent="0.2"/>
    <row r="6589" ht="26.25" customHeight="1" x14ac:dyDescent="0.2"/>
    <row r="6590" ht="26.25" customHeight="1" x14ac:dyDescent="0.2"/>
    <row r="6591" ht="26.25" customHeight="1" x14ac:dyDescent="0.2"/>
    <row r="6592" ht="26.25" customHeight="1" x14ac:dyDescent="0.2"/>
    <row r="6593" ht="26.25" customHeight="1" x14ac:dyDescent="0.2"/>
    <row r="6594" ht="26.25" customHeight="1" x14ac:dyDescent="0.2"/>
    <row r="6595" ht="26.25" customHeight="1" x14ac:dyDescent="0.2"/>
    <row r="6596" ht="26.25" customHeight="1" x14ac:dyDescent="0.2"/>
    <row r="6597" ht="26.25" customHeight="1" x14ac:dyDescent="0.2"/>
    <row r="6598" ht="26.25" customHeight="1" x14ac:dyDescent="0.2"/>
    <row r="6599" ht="26.25" customHeight="1" x14ac:dyDescent="0.2"/>
    <row r="6600" ht="26.25" customHeight="1" x14ac:dyDescent="0.2"/>
    <row r="6601" ht="26.25" customHeight="1" x14ac:dyDescent="0.2"/>
    <row r="6602" ht="26.25" customHeight="1" x14ac:dyDescent="0.2"/>
    <row r="6603" ht="26.25" customHeight="1" x14ac:dyDescent="0.2"/>
    <row r="6604" ht="26.25" customHeight="1" x14ac:dyDescent="0.2"/>
    <row r="6605" ht="26.25" customHeight="1" x14ac:dyDescent="0.2"/>
    <row r="6606" ht="26.25" customHeight="1" x14ac:dyDescent="0.2"/>
    <row r="6607" ht="26.25" customHeight="1" x14ac:dyDescent="0.2"/>
    <row r="6608" ht="26.25" customHeight="1" x14ac:dyDescent="0.2"/>
    <row r="6609" ht="26.25" customHeight="1" x14ac:dyDescent="0.2"/>
    <row r="6610" ht="26.25" customHeight="1" x14ac:dyDescent="0.2"/>
    <row r="6611" ht="26.25" customHeight="1" x14ac:dyDescent="0.2"/>
    <row r="6612" ht="26.25" customHeight="1" x14ac:dyDescent="0.2"/>
    <row r="6613" ht="26.25" customHeight="1" x14ac:dyDescent="0.2"/>
    <row r="6614" ht="26.25" customHeight="1" x14ac:dyDescent="0.2"/>
    <row r="6615" ht="26.25" customHeight="1" x14ac:dyDescent="0.2"/>
    <row r="6616" ht="26.25" customHeight="1" x14ac:dyDescent="0.2"/>
    <row r="6617" ht="26.25" customHeight="1" x14ac:dyDescent="0.2"/>
    <row r="6618" ht="26.25" customHeight="1" x14ac:dyDescent="0.2"/>
    <row r="6619" ht="26.25" customHeight="1" x14ac:dyDescent="0.2"/>
    <row r="6620" ht="26.25" customHeight="1" x14ac:dyDescent="0.2"/>
    <row r="6621" ht="26.25" customHeight="1" x14ac:dyDescent="0.2"/>
    <row r="6622" ht="26.25" customHeight="1" x14ac:dyDescent="0.2"/>
    <row r="6623" ht="26.25" customHeight="1" x14ac:dyDescent="0.2"/>
    <row r="6624" ht="26.25" customHeight="1" x14ac:dyDescent="0.2"/>
    <row r="6625" ht="26.25" customHeight="1" x14ac:dyDescent="0.2"/>
    <row r="6626" ht="26.25" customHeight="1" x14ac:dyDescent="0.2"/>
    <row r="6627" ht="26.25" customHeight="1" x14ac:dyDescent="0.2"/>
    <row r="6628" ht="26.25" customHeight="1" x14ac:dyDescent="0.2"/>
    <row r="6629" ht="26.25" customHeight="1" x14ac:dyDescent="0.2"/>
    <row r="6630" ht="26.25" customHeight="1" x14ac:dyDescent="0.2"/>
    <row r="6631" ht="26.25" customHeight="1" x14ac:dyDescent="0.2"/>
    <row r="6632" ht="26.25" customHeight="1" x14ac:dyDescent="0.2"/>
    <row r="6633" ht="26.25" customHeight="1" x14ac:dyDescent="0.2"/>
    <row r="6634" ht="26.25" customHeight="1" x14ac:dyDescent="0.2"/>
    <row r="6635" ht="26.25" customHeight="1" x14ac:dyDescent="0.2"/>
    <row r="6636" ht="26.25" customHeight="1" x14ac:dyDescent="0.2"/>
    <row r="6637" ht="26.25" customHeight="1" x14ac:dyDescent="0.2"/>
    <row r="6638" ht="26.25" customHeight="1" x14ac:dyDescent="0.2"/>
    <row r="6639" ht="26.25" customHeight="1" x14ac:dyDescent="0.2"/>
    <row r="6640" ht="26.25" customHeight="1" x14ac:dyDescent="0.2"/>
    <row r="6641" ht="26.25" customHeight="1" x14ac:dyDescent="0.2"/>
    <row r="6642" ht="26.25" customHeight="1" x14ac:dyDescent="0.2"/>
    <row r="6643" ht="26.25" customHeight="1" x14ac:dyDescent="0.2"/>
    <row r="6644" ht="26.25" customHeight="1" x14ac:dyDescent="0.2"/>
    <row r="6645" ht="26.25" customHeight="1" x14ac:dyDescent="0.2"/>
    <row r="6646" ht="26.25" customHeight="1" x14ac:dyDescent="0.2"/>
    <row r="6647" ht="26.25" customHeight="1" x14ac:dyDescent="0.2"/>
    <row r="6648" ht="26.25" customHeight="1" x14ac:dyDescent="0.2"/>
    <row r="6649" ht="26.25" customHeight="1" x14ac:dyDescent="0.2"/>
    <row r="6650" ht="26.25" customHeight="1" x14ac:dyDescent="0.2"/>
    <row r="6651" ht="26.25" customHeight="1" x14ac:dyDescent="0.2"/>
    <row r="6652" ht="26.25" customHeight="1" x14ac:dyDescent="0.2"/>
    <row r="6653" ht="26.25" customHeight="1" x14ac:dyDescent="0.2"/>
    <row r="6654" ht="26.25" customHeight="1" x14ac:dyDescent="0.2"/>
    <row r="6655" ht="26.25" customHeight="1" x14ac:dyDescent="0.2"/>
    <row r="6656" ht="26.25" customHeight="1" x14ac:dyDescent="0.2"/>
    <row r="6657" ht="26.25" customHeight="1" x14ac:dyDescent="0.2"/>
    <row r="6658" ht="26.25" customHeight="1" x14ac:dyDescent="0.2"/>
    <row r="6659" ht="26.25" customHeight="1" x14ac:dyDescent="0.2"/>
    <row r="6660" ht="26.25" customHeight="1" x14ac:dyDescent="0.2"/>
    <row r="6661" ht="26.25" customHeight="1" x14ac:dyDescent="0.2"/>
    <row r="6662" ht="26.25" customHeight="1" x14ac:dyDescent="0.2"/>
    <row r="6663" ht="26.25" customHeight="1" x14ac:dyDescent="0.2"/>
    <row r="6664" ht="26.25" customHeight="1" x14ac:dyDescent="0.2"/>
    <row r="6665" ht="26.25" customHeight="1" x14ac:dyDescent="0.2"/>
    <row r="6666" ht="26.25" customHeight="1" x14ac:dyDescent="0.2"/>
    <row r="6667" ht="26.25" customHeight="1" x14ac:dyDescent="0.2"/>
    <row r="6668" ht="26.25" customHeight="1" x14ac:dyDescent="0.2"/>
    <row r="6669" ht="26.25" customHeight="1" x14ac:dyDescent="0.2"/>
    <row r="6670" ht="26.25" customHeight="1" x14ac:dyDescent="0.2"/>
    <row r="6671" ht="26.25" customHeight="1" x14ac:dyDescent="0.2"/>
    <row r="6672" ht="26.25" customHeight="1" x14ac:dyDescent="0.2"/>
    <row r="6673" ht="26.25" customHeight="1" x14ac:dyDescent="0.2"/>
    <row r="6674" ht="26.25" customHeight="1" x14ac:dyDescent="0.2"/>
    <row r="6675" ht="26.25" customHeight="1" x14ac:dyDescent="0.2"/>
    <row r="6676" ht="26.25" customHeight="1" x14ac:dyDescent="0.2"/>
    <row r="6677" ht="26.25" customHeight="1" x14ac:dyDescent="0.2"/>
    <row r="6678" ht="26.25" customHeight="1" x14ac:dyDescent="0.2"/>
    <row r="6679" ht="26.25" customHeight="1" x14ac:dyDescent="0.2"/>
    <row r="6680" ht="26.25" customHeight="1" x14ac:dyDescent="0.2"/>
    <row r="6681" ht="26.25" customHeight="1" x14ac:dyDescent="0.2"/>
    <row r="6682" ht="26.25" customHeight="1" x14ac:dyDescent="0.2"/>
    <row r="6683" ht="26.25" customHeight="1" x14ac:dyDescent="0.2"/>
    <row r="6684" ht="26.25" customHeight="1" x14ac:dyDescent="0.2"/>
    <row r="6685" ht="26.25" customHeight="1" x14ac:dyDescent="0.2"/>
    <row r="6686" ht="26.25" customHeight="1" x14ac:dyDescent="0.2"/>
    <row r="6687" ht="26.25" customHeight="1" x14ac:dyDescent="0.2"/>
    <row r="6688" ht="26.25" customHeight="1" x14ac:dyDescent="0.2"/>
    <row r="6689" ht="26.25" customHeight="1" x14ac:dyDescent="0.2"/>
    <row r="6690" ht="26.25" customHeight="1" x14ac:dyDescent="0.2"/>
    <row r="6691" ht="26.25" customHeight="1" x14ac:dyDescent="0.2"/>
    <row r="6692" ht="26.25" customHeight="1" x14ac:dyDescent="0.2"/>
    <row r="6693" ht="26.25" customHeight="1" x14ac:dyDescent="0.2"/>
    <row r="6694" ht="26.25" customHeight="1" x14ac:dyDescent="0.2"/>
    <row r="6695" ht="26.25" customHeight="1" x14ac:dyDescent="0.2"/>
    <row r="6696" ht="26.25" customHeight="1" x14ac:dyDescent="0.2"/>
    <row r="6697" ht="26.25" customHeight="1" x14ac:dyDescent="0.2"/>
    <row r="6698" ht="26.25" customHeight="1" x14ac:dyDescent="0.2"/>
    <row r="6699" ht="26.25" customHeight="1" x14ac:dyDescent="0.2"/>
    <row r="6700" ht="26.25" customHeight="1" x14ac:dyDescent="0.2"/>
    <row r="6701" ht="26.25" customHeight="1" x14ac:dyDescent="0.2"/>
    <row r="6702" ht="26.25" customHeight="1" x14ac:dyDescent="0.2"/>
    <row r="6703" ht="26.25" customHeight="1" x14ac:dyDescent="0.2"/>
    <row r="6704" ht="26.25" customHeight="1" x14ac:dyDescent="0.2"/>
    <row r="6705" ht="26.25" customHeight="1" x14ac:dyDescent="0.2"/>
    <row r="6706" ht="26.25" customHeight="1" x14ac:dyDescent="0.2"/>
    <row r="6707" ht="26.25" customHeight="1" x14ac:dyDescent="0.2"/>
    <row r="6708" ht="26.25" customHeight="1" x14ac:dyDescent="0.2"/>
    <row r="6709" ht="26.25" customHeight="1" x14ac:dyDescent="0.2"/>
    <row r="6710" ht="26.25" customHeight="1" x14ac:dyDescent="0.2"/>
    <row r="6711" ht="26.25" customHeight="1" x14ac:dyDescent="0.2"/>
    <row r="6712" ht="26.25" customHeight="1" x14ac:dyDescent="0.2"/>
    <row r="6713" ht="26.25" customHeight="1" x14ac:dyDescent="0.2"/>
    <row r="6714" ht="26.25" customHeight="1" x14ac:dyDescent="0.2"/>
    <row r="6715" ht="26.25" customHeight="1" x14ac:dyDescent="0.2"/>
    <row r="6716" ht="26.25" customHeight="1" x14ac:dyDescent="0.2"/>
    <row r="6717" ht="26.25" customHeight="1" x14ac:dyDescent="0.2"/>
    <row r="6718" ht="26.25" customHeight="1" x14ac:dyDescent="0.2"/>
    <row r="6719" ht="26.25" customHeight="1" x14ac:dyDescent="0.2"/>
    <row r="6720" ht="26.25" customHeight="1" x14ac:dyDescent="0.2"/>
    <row r="6721" ht="26.25" customHeight="1" x14ac:dyDescent="0.2"/>
    <row r="6722" ht="26.25" customHeight="1" x14ac:dyDescent="0.2"/>
    <row r="6723" ht="26.25" customHeight="1" x14ac:dyDescent="0.2"/>
    <row r="6724" ht="26.25" customHeight="1" x14ac:dyDescent="0.2"/>
    <row r="6725" ht="26.25" customHeight="1" x14ac:dyDescent="0.2"/>
    <row r="6726" ht="26.25" customHeight="1" x14ac:dyDescent="0.2"/>
    <row r="6727" ht="26.25" customHeight="1" x14ac:dyDescent="0.2"/>
    <row r="6728" ht="26.25" customHeight="1" x14ac:dyDescent="0.2"/>
    <row r="6729" ht="26.25" customHeight="1" x14ac:dyDescent="0.2"/>
    <row r="6730" ht="26.25" customHeight="1" x14ac:dyDescent="0.2"/>
    <row r="6731" ht="26.25" customHeight="1" x14ac:dyDescent="0.2"/>
    <row r="6732" ht="26.25" customHeight="1" x14ac:dyDescent="0.2"/>
    <row r="6733" ht="26.25" customHeight="1" x14ac:dyDescent="0.2"/>
    <row r="6734" ht="26.25" customHeight="1" x14ac:dyDescent="0.2"/>
    <row r="6735" ht="26.25" customHeight="1" x14ac:dyDescent="0.2"/>
    <row r="6736" ht="26.25" customHeight="1" x14ac:dyDescent="0.2"/>
    <row r="6737" ht="26.25" customHeight="1" x14ac:dyDescent="0.2"/>
    <row r="6738" ht="26.25" customHeight="1" x14ac:dyDescent="0.2"/>
    <row r="6739" ht="26.25" customHeight="1" x14ac:dyDescent="0.2"/>
    <row r="6740" ht="26.25" customHeight="1" x14ac:dyDescent="0.2"/>
    <row r="6741" ht="26.25" customHeight="1" x14ac:dyDescent="0.2"/>
    <row r="6742" ht="26.25" customHeight="1" x14ac:dyDescent="0.2"/>
    <row r="6743" ht="26.25" customHeight="1" x14ac:dyDescent="0.2"/>
    <row r="6744" ht="26.25" customHeight="1" x14ac:dyDescent="0.2"/>
    <row r="6745" ht="26.25" customHeight="1" x14ac:dyDescent="0.2"/>
    <row r="6746" ht="26.25" customHeight="1" x14ac:dyDescent="0.2"/>
    <row r="6747" ht="26.25" customHeight="1" x14ac:dyDescent="0.2"/>
    <row r="6748" ht="26.25" customHeight="1" x14ac:dyDescent="0.2"/>
    <row r="6749" ht="26.25" customHeight="1" x14ac:dyDescent="0.2"/>
    <row r="6750" ht="26.25" customHeight="1" x14ac:dyDescent="0.2"/>
    <row r="6751" ht="26.25" customHeight="1" x14ac:dyDescent="0.2"/>
    <row r="6752" ht="26.25" customHeight="1" x14ac:dyDescent="0.2"/>
    <row r="6753" ht="26.25" customHeight="1" x14ac:dyDescent="0.2"/>
    <row r="6754" ht="26.25" customHeight="1" x14ac:dyDescent="0.2"/>
    <row r="6755" ht="26.25" customHeight="1" x14ac:dyDescent="0.2"/>
    <row r="6756" ht="26.25" customHeight="1" x14ac:dyDescent="0.2"/>
    <row r="6757" ht="26.25" customHeight="1" x14ac:dyDescent="0.2"/>
    <row r="6758" ht="26.25" customHeight="1" x14ac:dyDescent="0.2"/>
    <row r="6759" ht="26.25" customHeight="1" x14ac:dyDescent="0.2"/>
    <row r="6760" ht="26.25" customHeight="1" x14ac:dyDescent="0.2"/>
    <row r="6761" ht="26.25" customHeight="1" x14ac:dyDescent="0.2"/>
    <row r="6762" ht="26.25" customHeight="1" x14ac:dyDescent="0.2"/>
    <row r="6763" ht="26.25" customHeight="1" x14ac:dyDescent="0.2"/>
    <row r="6764" ht="26.25" customHeight="1" x14ac:dyDescent="0.2"/>
    <row r="6765" ht="26.25" customHeight="1" x14ac:dyDescent="0.2"/>
    <row r="6766" ht="26.25" customHeight="1" x14ac:dyDescent="0.2"/>
    <row r="6767" ht="26.25" customHeight="1" x14ac:dyDescent="0.2"/>
    <row r="6768" ht="26.25" customHeight="1" x14ac:dyDescent="0.2"/>
    <row r="6769" ht="26.25" customHeight="1" x14ac:dyDescent="0.2"/>
    <row r="6770" ht="26.25" customHeight="1" x14ac:dyDescent="0.2"/>
    <row r="6771" ht="26.25" customHeight="1" x14ac:dyDescent="0.2"/>
    <row r="6772" ht="26.25" customHeight="1" x14ac:dyDescent="0.2"/>
    <row r="6773" ht="26.25" customHeight="1" x14ac:dyDescent="0.2"/>
    <row r="6774" ht="26.25" customHeight="1" x14ac:dyDescent="0.2"/>
    <row r="6775" ht="26.25" customHeight="1" x14ac:dyDescent="0.2"/>
    <row r="6776" ht="26.25" customHeight="1" x14ac:dyDescent="0.2"/>
    <row r="6777" ht="26.25" customHeight="1" x14ac:dyDescent="0.2"/>
    <row r="6778" ht="26.25" customHeight="1" x14ac:dyDescent="0.2"/>
    <row r="6779" ht="26.25" customHeight="1" x14ac:dyDescent="0.2"/>
    <row r="6780" ht="26.25" customHeight="1" x14ac:dyDescent="0.2"/>
    <row r="6781" ht="26.25" customHeight="1" x14ac:dyDescent="0.2"/>
    <row r="6782" ht="26.25" customHeight="1" x14ac:dyDescent="0.2"/>
    <row r="6783" ht="26.25" customHeight="1" x14ac:dyDescent="0.2"/>
    <row r="6784" ht="26.25" customHeight="1" x14ac:dyDescent="0.2"/>
    <row r="6785" ht="26.25" customHeight="1" x14ac:dyDescent="0.2"/>
    <row r="6786" ht="26.25" customHeight="1" x14ac:dyDescent="0.2"/>
    <row r="6787" ht="26.25" customHeight="1" x14ac:dyDescent="0.2"/>
    <row r="6788" ht="26.25" customHeight="1" x14ac:dyDescent="0.2"/>
    <row r="6789" ht="26.25" customHeight="1" x14ac:dyDescent="0.2"/>
    <row r="6790" ht="26.25" customHeight="1" x14ac:dyDescent="0.2"/>
    <row r="6791" ht="26.25" customHeight="1" x14ac:dyDescent="0.2"/>
    <row r="6792" ht="26.25" customHeight="1" x14ac:dyDescent="0.2"/>
    <row r="6793" ht="26.25" customHeight="1" x14ac:dyDescent="0.2"/>
    <row r="6794" ht="26.25" customHeight="1" x14ac:dyDescent="0.2"/>
    <row r="6795" ht="26.25" customHeight="1" x14ac:dyDescent="0.2"/>
    <row r="6796" ht="26.25" customHeight="1" x14ac:dyDescent="0.2"/>
    <row r="6797" ht="26.25" customHeight="1" x14ac:dyDescent="0.2"/>
    <row r="6798" ht="26.25" customHeight="1" x14ac:dyDescent="0.2"/>
    <row r="6799" ht="26.25" customHeight="1" x14ac:dyDescent="0.2"/>
    <row r="6800" ht="26.25" customHeight="1" x14ac:dyDescent="0.2"/>
    <row r="6801" ht="26.25" customHeight="1" x14ac:dyDescent="0.2"/>
    <row r="6802" ht="26.25" customHeight="1" x14ac:dyDescent="0.2"/>
    <row r="6803" ht="26.25" customHeight="1" x14ac:dyDescent="0.2"/>
    <row r="6804" ht="26.25" customHeight="1" x14ac:dyDescent="0.2"/>
    <row r="6805" ht="26.25" customHeight="1" x14ac:dyDescent="0.2"/>
    <row r="6806" ht="26.25" customHeight="1" x14ac:dyDescent="0.2"/>
    <row r="6807" ht="26.25" customHeight="1" x14ac:dyDescent="0.2"/>
    <row r="6808" ht="26.25" customHeight="1" x14ac:dyDescent="0.2"/>
    <row r="6809" ht="26.25" customHeight="1" x14ac:dyDescent="0.2"/>
    <row r="6810" ht="26.25" customHeight="1" x14ac:dyDescent="0.2"/>
    <row r="6811" ht="26.25" customHeight="1" x14ac:dyDescent="0.2"/>
    <row r="6812" ht="26.25" customHeight="1" x14ac:dyDescent="0.2"/>
    <row r="6813" ht="26.25" customHeight="1" x14ac:dyDescent="0.2"/>
    <row r="6814" ht="26.25" customHeight="1" x14ac:dyDescent="0.2"/>
    <row r="6815" ht="26.25" customHeight="1" x14ac:dyDescent="0.2"/>
    <row r="6816" ht="26.25" customHeight="1" x14ac:dyDescent="0.2"/>
    <row r="6817" ht="26.25" customHeight="1" x14ac:dyDescent="0.2"/>
    <row r="6818" ht="26.25" customHeight="1" x14ac:dyDescent="0.2"/>
    <row r="6819" ht="26.25" customHeight="1" x14ac:dyDescent="0.2"/>
    <row r="6820" ht="26.25" customHeight="1" x14ac:dyDescent="0.2"/>
    <row r="6821" ht="26.25" customHeight="1" x14ac:dyDescent="0.2"/>
    <row r="6822" ht="26.25" customHeight="1" x14ac:dyDescent="0.2"/>
    <row r="6823" ht="26.25" customHeight="1" x14ac:dyDescent="0.2"/>
    <row r="6824" ht="26.25" customHeight="1" x14ac:dyDescent="0.2"/>
    <row r="6825" ht="26.25" customHeight="1" x14ac:dyDescent="0.2"/>
    <row r="6826" ht="26.25" customHeight="1" x14ac:dyDescent="0.2"/>
    <row r="6827" ht="26.25" customHeight="1" x14ac:dyDescent="0.2"/>
    <row r="6828" ht="26.25" customHeight="1" x14ac:dyDescent="0.2"/>
    <row r="6829" ht="26.25" customHeight="1" x14ac:dyDescent="0.2"/>
    <row r="6830" ht="26.25" customHeight="1" x14ac:dyDescent="0.2"/>
    <row r="6831" ht="26.25" customHeight="1" x14ac:dyDescent="0.2"/>
    <row r="6832" ht="26.25" customHeight="1" x14ac:dyDescent="0.2"/>
    <row r="6833" ht="26.25" customHeight="1" x14ac:dyDescent="0.2"/>
    <row r="6834" ht="26.25" customHeight="1" x14ac:dyDescent="0.2"/>
    <row r="6835" ht="26.25" customHeight="1" x14ac:dyDescent="0.2"/>
    <row r="6836" ht="26.25" customHeight="1" x14ac:dyDescent="0.2"/>
    <row r="6837" ht="26.25" customHeight="1" x14ac:dyDescent="0.2"/>
    <row r="6838" ht="26.25" customHeight="1" x14ac:dyDescent="0.2"/>
    <row r="6839" ht="26.25" customHeight="1" x14ac:dyDescent="0.2"/>
    <row r="6840" ht="26.25" customHeight="1" x14ac:dyDescent="0.2"/>
    <row r="6841" ht="26.25" customHeight="1" x14ac:dyDescent="0.2"/>
    <row r="6842" ht="26.25" customHeight="1" x14ac:dyDescent="0.2"/>
    <row r="6843" ht="26.25" customHeight="1" x14ac:dyDescent="0.2"/>
    <row r="6844" ht="26.25" customHeight="1" x14ac:dyDescent="0.2"/>
    <row r="6845" ht="26.25" customHeight="1" x14ac:dyDescent="0.2"/>
    <row r="6846" ht="26.25" customHeight="1" x14ac:dyDescent="0.2"/>
    <row r="6847" ht="26.25" customHeight="1" x14ac:dyDescent="0.2"/>
    <row r="6848" ht="26.25" customHeight="1" x14ac:dyDescent="0.2"/>
    <row r="6849" ht="26.25" customHeight="1" x14ac:dyDescent="0.2"/>
    <row r="6850" ht="26.25" customHeight="1" x14ac:dyDescent="0.2"/>
    <row r="6851" ht="26.25" customHeight="1" x14ac:dyDescent="0.2"/>
    <row r="6852" ht="26.25" customHeight="1" x14ac:dyDescent="0.2"/>
    <row r="6853" ht="26.25" customHeight="1" x14ac:dyDescent="0.2"/>
    <row r="6854" ht="26.25" customHeight="1" x14ac:dyDescent="0.2"/>
    <row r="6855" ht="26.25" customHeight="1" x14ac:dyDescent="0.2"/>
    <row r="6856" ht="26.25" customHeight="1" x14ac:dyDescent="0.2"/>
    <row r="6857" ht="26.25" customHeight="1" x14ac:dyDescent="0.2"/>
    <row r="6858" ht="26.25" customHeight="1" x14ac:dyDescent="0.2"/>
    <row r="6859" ht="26.25" customHeight="1" x14ac:dyDescent="0.2"/>
    <row r="6860" ht="26.25" customHeight="1" x14ac:dyDescent="0.2"/>
    <row r="6861" ht="26.25" customHeight="1" x14ac:dyDescent="0.2"/>
    <row r="6862" ht="26.25" customHeight="1" x14ac:dyDescent="0.2"/>
    <row r="6863" ht="26.25" customHeight="1" x14ac:dyDescent="0.2"/>
    <row r="6864" ht="26.25" customHeight="1" x14ac:dyDescent="0.2"/>
    <row r="6865" ht="26.25" customHeight="1" x14ac:dyDescent="0.2"/>
    <row r="6866" ht="26.25" customHeight="1" x14ac:dyDescent="0.2"/>
    <row r="6867" ht="26.25" customHeight="1" x14ac:dyDescent="0.2"/>
    <row r="6868" ht="26.25" customHeight="1" x14ac:dyDescent="0.2"/>
    <row r="6869" ht="26.25" customHeight="1" x14ac:dyDescent="0.2"/>
    <row r="6870" ht="26.25" customHeight="1" x14ac:dyDescent="0.2"/>
    <row r="6871" ht="26.25" customHeight="1" x14ac:dyDescent="0.2"/>
    <row r="6872" ht="26.25" customHeight="1" x14ac:dyDescent="0.2"/>
    <row r="6873" ht="26.25" customHeight="1" x14ac:dyDescent="0.2"/>
    <row r="6874" ht="26.25" customHeight="1" x14ac:dyDescent="0.2"/>
    <row r="6875" ht="26.25" customHeight="1" x14ac:dyDescent="0.2"/>
    <row r="6876" ht="26.25" customHeight="1" x14ac:dyDescent="0.2"/>
    <row r="6877" ht="26.25" customHeight="1" x14ac:dyDescent="0.2"/>
    <row r="6878" ht="26.25" customHeight="1" x14ac:dyDescent="0.2"/>
    <row r="6879" ht="26.25" customHeight="1" x14ac:dyDescent="0.2"/>
    <row r="6880" ht="26.25" customHeight="1" x14ac:dyDescent="0.2"/>
    <row r="6881" ht="26.25" customHeight="1" x14ac:dyDescent="0.2"/>
    <row r="6882" ht="26.25" customHeight="1" x14ac:dyDescent="0.2"/>
    <row r="6883" ht="26.25" customHeight="1" x14ac:dyDescent="0.2"/>
    <row r="6884" ht="26.25" customHeight="1" x14ac:dyDescent="0.2"/>
    <row r="6885" ht="26.25" customHeight="1" x14ac:dyDescent="0.2"/>
    <row r="6886" ht="26.25" customHeight="1" x14ac:dyDescent="0.2"/>
    <row r="6887" ht="26.25" customHeight="1" x14ac:dyDescent="0.2"/>
    <row r="6888" ht="26.25" customHeight="1" x14ac:dyDescent="0.2"/>
    <row r="6889" ht="26.25" customHeight="1" x14ac:dyDescent="0.2"/>
    <row r="6890" ht="26.25" customHeight="1" x14ac:dyDescent="0.2"/>
    <row r="6891" ht="26.25" customHeight="1" x14ac:dyDescent="0.2"/>
    <row r="6892" ht="26.25" customHeight="1" x14ac:dyDescent="0.2"/>
    <row r="6893" ht="26.25" customHeight="1" x14ac:dyDescent="0.2"/>
    <row r="6894" ht="26.25" customHeight="1" x14ac:dyDescent="0.2"/>
    <row r="6895" ht="26.25" customHeight="1" x14ac:dyDescent="0.2"/>
    <row r="6896" ht="26.25" customHeight="1" x14ac:dyDescent="0.2"/>
    <row r="6897" ht="26.25" customHeight="1" x14ac:dyDescent="0.2"/>
    <row r="6898" ht="26.25" customHeight="1" x14ac:dyDescent="0.2"/>
    <row r="6899" ht="26.25" customHeight="1" x14ac:dyDescent="0.2"/>
    <row r="6900" ht="26.25" customHeight="1" x14ac:dyDescent="0.2"/>
    <row r="6901" ht="26.25" customHeight="1" x14ac:dyDescent="0.2"/>
    <row r="6902" ht="26.25" customHeight="1" x14ac:dyDescent="0.2"/>
    <row r="6903" ht="26.25" customHeight="1" x14ac:dyDescent="0.2"/>
    <row r="6904" ht="26.25" customHeight="1" x14ac:dyDescent="0.2"/>
    <row r="6905" ht="26.25" customHeight="1" x14ac:dyDescent="0.2"/>
    <row r="6906" ht="26.25" customHeight="1" x14ac:dyDescent="0.2"/>
    <row r="6907" ht="26.25" customHeight="1" x14ac:dyDescent="0.2"/>
    <row r="6908" ht="26.25" customHeight="1" x14ac:dyDescent="0.2"/>
    <row r="6909" ht="26.25" customHeight="1" x14ac:dyDescent="0.2"/>
    <row r="6910" ht="26.25" customHeight="1" x14ac:dyDescent="0.2"/>
    <row r="6911" ht="26.25" customHeight="1" x14ac:dyDescent="0.2"/>
    <row r="6912" ht="26.25" customHeight="1" x14ac:dyDescent="0.2"/>
    <row r="6913" ht="26.25" customHeight="1" x14ac:dyDescent="0.2"/>
    <row r="6914" ht="26.25" customHeight="1" x14ac:dyDescent="0.2"/>
    <row r="6915" ht="26.25" customHeight="1" x14ac:dyDescent="0.2"/>
    <row r="6916" ht="26.25" customHeight="1" x14ac:dyDescent="0.2"/>
    <row r="6917" ht="26.25" customHeight="1" x14ac:dyDescent="0.2"/>
    <row r="6918" ht="26.25" customHeight="1" x14ac:dyDescent="0.2"/>
    <row r="6919" ht="26.25" customHeight="1" x14ac:dyDescent="0.2"/>
    <row r="6920" ht="26.25" customHeight="1" x14ac:dyDescent="0.2"/>
    <row r="6921" ht="26.25" customHeight="1" x14ac:dyDescent="0.2"/>
    <row r="6922" ht="26.25" customHeight="1" x14ac:dyDescent="0.2"/>
    <row r="6923" ht="26.25" customHeight="1" x14ac:dyDescent="0.2"/>
    <row r="6924" ht="26.25" customHeight="1" x14ac:dyDescent="0.2"/>
    <row r="6925" ht="26.25" customHeight="1" x14ac:dyDescent="0.2"/>
    <row r="6926" ht="26.25" customHeight="1" x14ac:dyDescent="0.2"/>
    <row r="6927" ht="26.25" customHeight="1" x14ac:dyDescent="0.2"/>
    <row r="6928" ht="26.25" customHeight="1" x14ac:dyDescent="0.2"/>
    <row r="6929" ht="26.25" customHeight="1" x14ac:dyDescent="0.2"/>
    <row r="6930" ht="26.25" customHeight="1" x14ac:dyDescent="0.2"/>
    <row r="6931" ht="26.25" customHeight="1" x14ac:dyDescent="0.2"/>
    <row r="6932" ht="26.25" customHeight="1" x14ac:dyDescent="0.2"/>
    <row r="6933" ht="26.25" customHeight="1" x14ac:dyDescent="0.2"/>
    <row r="6934" ht="26.25" customHeight="1" x14ac:dyDescent="0.2"/>
    <row r="6935" ht="26.25" customHeight="1" x14ac:dyDescent="0.2"/>
    <row r="6936" ht="26.25" customHeight="1" x14ac:dyDescent="0.2"/>
    <row r="6937" ht="26.25" customHeight="1" x14ac:dyDescent="0.2"/>
    <row r="6938" ht="26.25" customHeight="1" x14ac:dyDescent="0.2"/>
    <row r="6939" ht="26.25" customHeight="1" x14ac:dyDescent="0.2"/>
    <row r="6940" ht="26.25" customHeight="1" x14ac:dyDescent="0.2"/>
    <row r="6941" ht="26.25" customHeight="1" x14ac:dyDescent="0.2"/>
    <row r="6942" ht="26.25" customHeight="1" x14ac:dyDescent="0.2"/>
    <row r="6943" ht="26.25" customHeight="1" x14ac:dyDescent="0.2"/>
    <row r="6944" ht="26.25" customHeight="1" x14ac:dyDescent="0.2"/>
    <row r="6945" ht="26.25" customHeight="1" x14ac:dyDescent="0.2"/>
    <row r="6946" ht="26.25" customHeight="1" x14ac:dyDescent="0.2"/>
    <row r="6947" ht="26.25" customHeight="1" x14ac:dyDescent="0.2"/>
    <row r="6948" ht="26.25" customHeight="1" x14ac:dyDescent="0.2"/>
    <row r="6949" ht="26.25" customHeight="1" x14ac:dyDescent="0.2"/>
    <row r="6950" ht="26.25" customHeight="1" x14ac:dyDescent="0.2"/>
    <row r="6951" ht="26.25" customHeight="1" x14ac:dyDescent="0.2"/>
    <row r="6952" ht="26.25" customHeight="1" x14ac:dyDescent="0.2"/>
    <row r="6953" ht="26.25" customHeight="1" x14ac:dyDescent="0.2"/>
    <row r="6954" ht="26.25" customHeight="1" x14ac:dyDescent="0.2"/>
    <row r="6955" ht="26.25" customHeight="1" x14ac:dyDescent="0.2"/>
    <row r="6956" ht="26.25" customHeight="1" x14ac:dyDescent="0.2"/>
    <row r="6957" ht="26.25" customHeight="1" x14ac:dyDescent="0.2"/>
    <row r="6958" ht="26.25" customHeight="1" x14ac:dyDescent="0.2"/>
    <row r="6959" ht="26.25" customHeight="1" x14ac:dyDescent="0.2"/>
    <row r="6960" ht="26.25" customHeight="1" x14ac:dyDescent="0.2"/>
    <row r="6961" ht="26.25" customHeight="1" x14ac:dyDescent="0.2"/>
    <row r="6962" ht="26.25" customHeight="1" x14ac:dyDescent="0.2"/>
    <row r="6963" ht="26.25" customHeight="1" x14ac:dyDescent="0.2"/>
    <row r="6964" ht="26.25" customHeight="1" x14ac:dyDescent="0.2"/>
    <row r="6965" ht="26.25" customHeight="1" x14ac:dyDescent="0.2"/>
    <row r="6966" ht="26.25" customHeight="1" x14ac:dyDescent="0.2"/>
    <row r="6967" ht="26.25" customHeight="1" x14ac:dyDescent="0.2"/>
    <row r="6968" ht="26.25" customHeight="1" x14ac:dyDescent="0.2"/>
    <row r="6969" ht="26.25" customHeight="1" x14ac:dyDescent="0.2"/>
    <row r="6970" ht="26.25" customHeight="1" x14ac:dyDescent="0.2"/>
    <row r="6971" ht="26.25" customHeight="1" x14ac:dyDescent="0.2"/>
    <row r="6972" ht="26.25" customHeight="1" x14ac:dyDescent="0.2"/>
    <row r="6973" ht="26.25" customHeight="1" x14ac:dyDescent="0.2"/>
    <row r="6974" ht="26.25" customHeight="1" x14ac:dyDescent="0.2"/>
    <row r="6975" ht="26.25" customHeight="1" x14ac:dyDescent="0.2"/>
    <row r="6976" ht="26.25" customHeight="1" x14ac:dyDescent="0.2"/>
    <row r="6977" ht="26.25" customHeight="1" x14ac:dyDescent="0.2"/>
    <row r="6978" ht="26.25" customHeight="1" x14ac:dyDescent="0.2"/>
    <row r="6979" ht="26.25" customHeight="1" x14ac:dyDescent="0.2"/>
    <row r="6980" ht="26.25" customHeight="1" x14ac:dyDescent="0.2"/>
    <row r="6981" ht="26.25" customHeight="1" x14ac:dyDescent="0.2"/>
    <row r="6982" ht="26.25" customHeight="1" x14ac:dyDescent="0.2"/>
    <row r="6983" ht="26.25" customHeight="1" x14ac:dyDescent="0.2"/>
    <row r="6984" ht="26.25" customHeight="1" x14ac:dyDescent="0.2"/>
    <row r="6985" ht="26.25" customHeight="1" x14ac:dyDescent="0.2"/>
    <row r="6986" ht="26.25" customHeight="1" x14ac:dyDescent="0.2"/>
    <row r="6987" ht="26.25" customHeight="1" x14ac:dyDescent="0.2"/>
    <row r="6988" ht="26.25" customHeight="1" x14ac:dyDescent="0.2"/>
    <row r="6989" ht="26.25" customHeight="1" x14ac:dyDescent="0.2"/>
    <row r="6990" ht="26.25" customHeight="1" x14ac:dyDescent="0.2"/>
    <row r="6991" ht="26.25" customHeight="1" x14ac:dyDescent="0.2"/>
    <row r="6992" ht="26.25" customHeight="1" x14ac:dyDescent="0.2"/>
    <row r="6993" ht="26.25" customHeight="1" x14ac:dyDescent="0.2"/>
    <row r="6994" ht="26.25" customHeight="1" x14ac:dyDescent="0.2"/>
    <row r="6995" ht="26.25" customHeight="1" x14ac:dyDescent="0.2"/>
    <row r="6996" ht="26.25" customHeight="1" x14ac:dyDescent="0.2"/>
    <row r="6997" ht="26.25" customHeight="1" x14ac:dyDescent="0.2"/>
    <row r="6998" ht="26.25" customHeight="1" x14ac:dyDescent="0.2"/>
    <row r="6999" ht="26.25" customHeight="1" x14ac:dyDescent="0.2"/>
    <row r="7000" ht="26.25" customHeight="1" x14ac:dyDescent="0.2"/>
    <row r="7001" ht="26.25" customHeight="1" x14ac:dyDescent="0.2"/>
    <row r="7002" ht="26.25" customHeight="1" x14ac:dyDescent="0.2"/>
    <row r="7003" ht="26.25" customHeight="1" x14ac:dyDescent="0.2"/>
    <row r="7004" ht="26.25" customHeight="1" x14ac:dyDescent="0.2"/>
    <row r="7005" ht="26.25" customHeight="1" x14ac:dyDescent="0.2"/>
    <row r="7006" ht="26.25" customHeight="1" x14ac:dyDescent="0.2"/>
    <row r="7007" ht="26.25" customHeight="1" x14ac:dyDescent="0.2"/>
    <row r="7008" ht="26.25" customHeight="1" x14ac:dyDescent="0.2"/>
    <row r="7009" ht="26.25" customHeight="1" x14ac:dyDescent="0.2"/>
    <row r="7010" ht="26.25" customHeight="1" x14ac:dyDescent="0.2"/>
    <row r="7011" ht="26.25" customHeight="1" x14ac:dyDescent="0.2"/>
    <row r="7012" ht="26.25" customHeight="1" x14ac:dyDescent="0.2"/>
    <row r="7013" ht="26.25" customHeight="1" x14ac:dyDescent="0.2"/>
    <row r="7014" ht="26.25" customHeight="1" x14ac:dyDescent="0.2"/>
    <row r="7015" ht="26.25" customHeight="1" x14ac:dyDescent="0.2"/>
    <row r="7016" ht="26.25" customHeight="1" x14ac:dyDescent="0.2"/>
    <row r="7017" ht="26.25" customHeight="1" x14ac:dyDescent="0.2"/>
    <row r="7018" ht="26.25" customHeight="1" x14ac:dyDescent="0.2"/>
    <row r="7019" ht="26.25" customHeight="1" x14ac:dyDescent="0.2"/>
    <row r="7020" ht="26.25" customHeight="1" x14ac:dyDescent="0.2"/>
    <row r="7021" ht="26.25" customHeight="1" x14ac:dyDescent="0.2"/>
    <row r="7022" ht="26.25" customHeight="1" x14ac:dyDescent="0.2"/>
    <row r="7023" ht="26.25" customHeight="1" x14ac:dyDescent="0.2"/>
    <row r="7024" ht="26.25" customHeight="1" x14ac:dyDescent="0.2"/>
    <row r="7025" ht="26.25" customHeight="1" x14ac:dyDescent="0.2"/>
    <row r="7026" ht="26.25" customHeight="1" x14ac:dyDescent="0.2"/>
    <row r="7027" ht="26.25" customHeight="1" x14ac:dyDescent="0.2"/>
    <row r="7028" ht="26.25" customHeight="1" x14ac:dyDescent="0.2"/>
    <row r="7029" ht="26.25" customHeight="1" x14ac:dyDescent="0.2"/>
    <row r="7030" ht="26.25" customHeight="1" x14ac:dyDescent="0.2"/>
    <row r="7031" ht="26.25" customHeight="1" x14ac:dyDescent="0.2"/>
    <row r="7032" ht="26.25" customHeight="1" x14ac:dyDescent="0.2"/>
    <row r="7033" ht="26.25" customHeight="1" x14ac:dyDescent="0.2"/>
    <row r="7034" ht="26.25" customHeight="1" x14ac:dyDescent="0.2"/>
    <row r="7035" ht="26.25" customHeight="1" x14ac:dyDescent="0.2"/>
    <row r="7036" ht="26.25" customHeight="1" x14ac:dyDescent="0.2"/>
    <row r="7037" ht="26.25" customHeight="1" x14ac:dyDescent="0.2"/>
    <row r="7038" ht="26.25" customHeight="1" x14ac:dyDescent="0.2"/>
    <row r="7039" ht="26.25" customHeight="1" x14ac:dyDescent="0.2"/>
    <row r="7040" ht="26.25" customHeight="1" x14ac:dyDescent="0.2"/>
    <row r="7041" ht="26.25" customHeight="1" x14ac:dyDescent="0.2"/>
    <row r="7042" ht="26.25" customHeight="1" x14ac:dyDescent="0.2"/>
    <row r="7043" ht="26.25" customHeight="1" x14ac:dyDescent="0.2"/>
    <row r="7044" ht="26.25" customHeight="1" x14ac:dyDescent="0.2"/>
    <row r="7045" ht="26.25" customHeight="1" x14ac:dyDescent="0.2"/>
    <row r="7046" ht="26.25" customHeight="1" x14ac:dyDescent="0.2"/>
    <row r="7047" ht="26.25" customHeight="1" x14ac:dyDescent="0.2"/>
    <row r="7048" ht="26.25" customHeight="1" x14ac:dyDescent="0.2"/>
    <row r="7049" ht="26.25" customHeight="1" x14ac:dyDescent="0.2"/>
    <row r="7050" ht="26.25" customHeight="1" x14ac:dyDescent="0.2"/>
    <row r="7051" ht="26.25" customHeight="1" x14ac:dyDescent="0.2"/>
    <row r="7052" ht="26.25" customHeight="1" x14ac:dyDescent="0.2"/>
    <row r="7053" ht="26.25" customHeight="1" x14ac:dyDescent="0.2"/>
    <row r="7054" ht="26.25" customHeight="1" x14ac:dyDescent="0.2"/>
    <row r="7055" ht="26.25" customHeight="1" x14ac:dyDescent="0.2"/>
    <row r="7056" ht="26.25" customHeight="1" x14ac:dyDescent="0.2"/>
    <row r="7057" ht="26.25" customHeight="1" x14ac:dyDescent="0.2"/>
    <row r="7058" ht="26.25" customHeight="1" x14ac:dyDescent="0.2"/>
    <row r="7059" ht="26.25" customHeight="1" x14ac:dyDescent="0.2"/>
    <row r="7060" ht="26.25" customHeight="1" x14ac:dyDescent="0.2"/>
    <row r="7061" ht="26.25" customHeight="1" x14ac:dyDescent="0.2"/>
    <row r="7062" ht="26.25" customHeight="1" x14ac:dyDescent="0.2"/>
    <row r="7063" ht="26.25" customHeight="1" x14ac:dyDescent="0.2"/>
    <row r="7064" ht="26.25" customHeight="1" x14ac:dyDescent="0.2"/>
    <row r="7065" ht="26.25" customHeight="1" x14ac:dyDescent="0.2"/>
    <row r="7066" ht="26.25" customHeight="1" x14ac:dyDescent="0.2"/>
    <row r="7067" ht="26.25" customHeight="1" x14ac:dyDescent="0.2"/>
    <row r="7068" ht="26.25" customHeight="1" x14ac:dyDescent="0.2"/>
    <row r="7069" ht="26.25" customHeight="1" x14ac:dyDescent="0.2"/>
    <row r="7070" ht="26.25" customHeight="1" x14ac:dyDescent="0.2"/>
    <row r="7071" ht="26.25" customHeight="1" x14ac:dyDescent="0.2"/>
    <row r="7072" ht="26.25" customHeight="1" x14ac:dyDescent="0.2"/>
    <row r="7073" ht="26.25" customHeight="1" x14ac:dyDescent="0.2"/>
    <row r="7074" ht="26.25" customHeight="1" x14ac:dyDescent="0.2"/>
    <row r="7075" ht="26.25" customHeight="1" x14ac:dyDescent="0.2"/>
    <row r="7076" ht="26.25" customHeight="1" x14ac:dyDescent="0.2"/>
    <row r="7077" ht="26.25" customHeight="1" x14ac:dyDescent="0.2"/>
    <row r="7078" ht="26.25" customHeight="1" x14ac:dyDescent="0.2"/>
    <row r="7079" ht="26.25" customHeight="1" x14ac:dyDescent="0.2"/>
    <row r="7080" ht="26.25" customHeight="1" x14ac:dyDescent="0.2"/>
    <row r="7081" ht="26.25" customHeight="1" x14ac:dyDescent="0.2"/>
    <row r="7082" ht="26.25" customHeight="1" x14ac:dyDescent="0.2"/>
    <row r="7083" ht="26.25" customHeight="1" x14ac:dyDescent="0.2"/>
    <row r="7084" ht="26.25" customHeight="1" x14ac:dyDescent="0.2"/>
    <row r="7085" ht="26.25" customHeight="1" x14ac:dyDescent="0.2"/>
    <row r="7086" ht="26.25" customHeight="1" x14ac:dyDescent="0.2"/>
    <row r="7087" ht="26.25" customHeight="1" x14ac:dyDescent="0.2"/>
    <row r="7088" ht="26.25" customHeight="1" x14ac:dyDescent="0.2"/>
    <row r="7089" ht="26.25" customHeight="1" x14ac:dyDescent="0.2"/>
    <row r="7090" ht="26.25" customHeight="1" x14ac:dyDescent="0.2"/>
    <row r="7091" ht="26.25" customHeight="1" x14ac:dyDescent="0.2"/>
    <row r="7092" ht="26.25" customHeight="1" x14ac:dyDescent="0.2"/>
    <row r="7093" ht="26.25" customHeight="1" x14ac:dyDescent="0.2"/>
    <row r="7094" ht="26.25" customHeight="1" x14ac:dyDescent="0.2"/>
    <row r="7095" ht="26.25" customHeight="1" x14ac:dyDescent="0.2"/>
    <row r="7096" ht="26.25" customHeight="1" x14ac:dyDescent="0.2"/>
    <row r="7097" ht="26.25" customHeight="1" x14ac:dyDescent="0.2"/>
    <row r="7098" ht="26.25" customHeight="1" x14ac:dyDescent="0.2"/>
    <row r="7099" ht="26.25" customHeight="1" x14ac:dyDescent="0.2"/>
    <row r="7100" ht="26.25" customHeight="1" x14ac:dyDescent="0.2"/>
    <row r="7101" ht="26.25" customHeight="1" x14ac:dyDescent="0.2"/>
    <row r="7102" ht="26.25" customHeight="1" x14ac:dyDescent="0.2"/>
    <row r="7103" ht="26.25" customHeight="1" x14ac:dyDescent="0.2"/>
    <row r="7104" ht="26.25" customHeight="1" x14ac:dyDescent="0.2"/>
    <row r="7105" ht="26.25" customHeight="1" x14ac:dyDescent="0.2"/>
    <row r="7106" ht="26.25" customHeight="1" x14ac:dyDescent="0.2"/>
    <row r="7107" ht="26.25" customHeight="1" x14ac:dyDescent="0.2"/>
    <row r="7108" ht="26.25" customHeight="1" x14ac:dyDescent="0.2"/>
    <row r="7109" ht="26.25" customHeight="1" x14ac:dyDescent="0.2"/>
    <row r="7110" ht="26.25" customHeight="1" x14ac:dyDescent="0.2"/>
    <row r="7111" ht="26.25" customHeight="1" x14ac:dyDescent="0.2"/>
    <row r="7112" ht="26.25" customHeight="1" x14ac:dyDescent="0.2"/>
    <row r="7113" ht="26.25" customHeight="1" x14ac:dyDescent="0.2"/>
    <row r="7114" ht="26.25" customHeight="1" x14ac:dyDescent="0.2"/>
    <row r="7115" ht="26.25" customHeight="1" x14ac:dyDescent="0.2"/>
    <row r="7116" ht="26.25" customHeight="1" x14ac:dyDescent="0.2"/>
    <row r="7117" ht="26.25" customHeight="1" x14ac:dyDescent="0.2"/>
    <row r="7118" ht="26.25" customHeight="1" x14ac:dyDescent="0.2"/>
    <row r="7119" ht="26.25" customHeight="1" x14ac:dyDescent="0.2"/>
    <row r="7120" ht="26.25" customHeight="1" x14ac:dyDescent="0.2"/>
    <row r="7121" ht="26.25" customHeight="1" x14ac:dyDescent="0.2"/>
    <row r="7122" ht="26.25" customHeight="1" x14ac:dyDescent="0.2"/>
    <row r="7123" ht="26.25" customHeight="1" x14ac:dyDescent="0.2"/>
    <row r="7124" ht="26.25" customHeight="1" x14ac:dyDescent="0.2"/>
    <row r="7125" ht="26.25" customHeight="1" x14ac:dyDescent="0.2"/>
    <row r="7126" ht="26.25" customHeight="1" x14ac:dyDescent="0.2"/>
    <row r="7127" ht="26.25" customHeight="1" x14ac:dyDescent="0.2"/>
    <row r="7128" ht="26.25" customHeight="1" x14ac:dyDescent="0.2"/>
    <row r="7129" ht="26.25" customHeight="1" x14ac:dyDescent="0.2"/>
    <row r="7130" ht="26.25" customHeight="1" x14ac:dyDescent="0.2"/>
    <row r="7131" ht="26.25" customHeight="1" x14ac:dyDescent="0.2"/>
    <row r="7132" ht="26.25" customHeight="1" x14ac:dyDescent="0.2"/>
    <row r="7133" ht="26.25" customHeight="1" x14ac:dyDescent="0.2"/>
    <row r="7134" ht="26.25" customHeight="1" x14ac:dyDescent="0.2"/>
    <row r="7135" ht="26.25" customHeight="1" x14ac:dyDescent="0.2"/>
    <row r="7136" ht="26.25" customHeight="1" x14ac:dyDescent="0.2"/>
    <row r="7137" ht="26.25" customHeight="1" x14ac:dyDescent="0.2"/>
    <row r="7138" ht="26.25" customHeight="1" x14ac:dyDescent="0.2"/>
    <row r="7139" ht="26.25" customHeight="1" x14ac:dyDescent="0.2"/>
    <row r="7140" ht="26.25" customHeight="1" x14ac:dyDescent="0.2"/>
    <row r="7141" ht="26.25" customHeight="1" x14ac:dyDescent="0.2"/>
    <row r="7142" ht="26.25" customHeight="1" x14ac:dyDescent="0.2"/>
    <row r="7143" ht="26.25" customHeight="1" x14ac:dyDescent="0.2"/>
    <row r="7144" ht="26.25" customHeight="1" x14ac:dyDescent="0.2"/>
    <row r="7145" ht="26.25" customHeight="1" x14ac:dyDescent="0.2"/>
    <row r="7146" ht="26.25" customHeight="1" x14ac:dyDescent="0.2"/>
    <row r="7147" ht="26.25" customHeight="1" x14ac:dyDescent="0.2"/>
    <row r="7148" ht="26.25" customHeight="1" x14ac:dyDescent="0.2"/>
    <row r="7149" ht="26.25" customHeight="1" x14ac:dyDescent="0.2"/>
    <row r="7150" ht="26.25" customHeight="1" x14ac:dyDescent="0.2"/>
    <row r="7151" ht="26.25" customHeight="1" x14ac:dyDescent="0.2"/>
    <row r="7152" ht="26.25" customHeight="1" x14ac:dyDescent="0.2"/>
    <row r="7153" ht="26.25" customHeight="1" x14ac:dyDescent="0.2"/>
    <row r="7154" ht="26.25" customHeight="1" x14ac:dyDescent="0.2"/>
    <row r="7155" ht="26.25" customHeight="1" x14ac:dyDescent="0.2"/>
    <row r="7156" ht="26.25" customHeight="1" x14ac:dyDescent="0.2"/>
    <row r="7157" ht="26.25" customHeight="1" x14ac:dyDescent="0.2"/>
    <row r="7158" ht="26.25" customHeight="1" x14ac:dyDescent="0.2"/>
    <row r="7159" ht="26.25" customHeight="1" x14ac:dyDescent="0.2"/>
    <row r="7160" ht="26.25" customHeight="1" x14ac:dyDescent="0.2"/>
    <row r="7161" ht="26.25" customHeight="1" x14ac:dyDescent="0.2"/>
    <row r="7162" ht="26.25" customHeight="1" x14ac:dyDescent="0.2"/>
    <row r="7163" ht="26.25" customHeight="1" x14ac:dyDescent="0.2"/>
    <row r="7164" ht="26.25" customHeight="1" x14ac:dyDescent="0.2"/>
    <row r="7165" ht="26.25" customHeight="1" x14ac:dyDescent="0.2"/>
    <row r="7166" ht="26.25" customHeight="1" x14ac:dyDescent="0.2"/>
    <row r="7167" ht="26.25" customHeight="1" x14ac:dyDescent="0.2"/>
    <row r="7168" ht="26.25" customHeight="1" x14ac:dyDescent="0.2"/>
    <row r="7169" ht="26.25" customHeight="1" x14ac:dyDescent="0.2"/>
    <row r="7170" ht="26.25" customHeight="1" x14ac:dyDescent="0.2"/>
    <row r="7171" ht="26.25" customHeight="1" x14ac:dyDescent="0.2"/>
    <row r="7172" ht="26.25" customHeight="1" x14ac:dyDescent="0.2"/>
    <row r="7173" ht="26.25" customHeight="1" x14ac:dyDescent="0.2"/>
    <row r="7174" ht="26.25" customHeight="1" x14ac:dyDescent="0.2"/>
    <row r="7175" ht="26.25" customHeight="1" x14ac:dyDescent="0.2"/>
    <row r="7176" ht="26.25" customHeight="1" x14ac:dyDescent="0.2"/>
    <row r="7177" ht="26.25" customHeight="1" x14ac:dyDescent="0.2"/>
    <row r="7178" ht="26.25" customHeight="1" x14ac:dyDescent="0.2"/>
    <row r="7179" ht="26.25" customHeight="1" x14ac:dyDescent="0.2"/>
    <row r="7180" ht="26.25" customHeight="1" x14ac:dyDescent="0.2"/>
    <row r="7181" ht="26.25" customHeight="1" x14ac:dyDescent="0.2"/>
    <row r="7182" ht="26.25" customHeight="1" x14ac:dyDescent="0.2"/>
    <row r="7183" ht="26.25" customHeight="1" x14ac:dyDescent="0.2"/>
    <row r="7184" ht="26.25" customHeight="1" x14ac:dyDescent="0.2"/>
    <row r="7185" ht="26.25" customHeight="1" x14ac:dyDescent="0.2"/>
    <row r="7186" ht="26.25" customHeight="1" x14ac:dyDescent="0.2"/>
    <row r="7187" ht="26.25" customHeight="1" x14ac:dyDescent="0.2"/>
    <row r="7188" ht="26.25" customHeight="1" x14ac:dyDescent="0.2"/>
    <row r="7189" ht="26.25" customHeight="1" x14ac:dyDescent="0.2"/>
    <row r="7190" ht="26.25" customHeight="1" x14ac:dyDescent="0.2"/>
    <row r="7191" ht="26.25" customHeight="1" x14ac:dyDescent="0.2"/>
    <row r="7192" ht="26.25" customHeight="1" x14ac:dyDescent="0.2"/>
    <row r="7193" ht="26.25" customHeight="1" x14ac:dyDescent="0.2"/>
    <row r="7194" ht="26.25" customHeight="1" x14ac:dyDescent="0.2"/>
    <row r="7195" ht="26.25" customHeight="1" x14ac:dyDescent="0.2"/>
    <row r="7196" ht="26.25" customHeight="1" x14ac:dyDescent="0.2"/>
    <row r="7197" ht="26.25" customHeight="1" x14ac:dyDescent="0.2"/>
    <row r="7198" ht="26.25" customHeight="1" x14ac:dyDescent="0.2"/>
    <row r="7199" ht="26.25" customHeight="1" x14ac:dyDescent="0.2"/>
    <row r="7200" ht="26.25" customHeight="1" x14ac:dyDescent="0.2"/>
    <row r="7201" ht="26.25" customHeight="1" x14ac:dyDescent="0.2"/>
    <row r="7202" ht="26.25" customHeight="1" x14ac:dyDescent="0.2"/>
    <row r="7203" ht="26.25" customHeight="1" x14ac:dyDescent="0.2"/>
    <row r="7204" ht="26.25" customHeight="1" x14ac:dyDescent="0.2"/>
    <row r="7205" ht="26.25" customHeight="1" x14ac:dyDescent="0.2"/>
    <row r="7206" ht="26.25" customHeight="1" x14ac:dyDescent="0.2"/>
    <row r="7207" ht="26.25" customHeight="1" x14ac:dyDescent="0.2"/>
    <row r="7208" ht="26.25" customHeight="1" x14ac:dyDescent="0.2"/>
    <row r="7209" ht="26.25" customHeight="1" x14ac:dyDescent="0.2"/>
    <row r="7210" ht="26.25" customHeight="1" x14ac:dyDescent="0.2"/>
    <row r="7211" ht="26.25" customHeight="1" x14ac:dyDescent="0.2"/>
    <row r="7212" ht="26.25" customHeight="1" x14ac:dyDescent="0.2"/>
    <row r="7213" ht="26.25" customHeight="1" x14ac:dyDescent="0.2"/>
    <row r="7214" ht="26.25" customHeight="1" x14ac:dyDescent="0.2"/>
    <row r="7215" ht="26.25" customHeight="1" x14ac:dyDescent="0.2"/>
    <row r="7216" ht="26.25" customHeight="1" x14ac:dyDescent="0.2"/>
    <row r="7217" ht="26.25" customHeight="1" x14ac:dyDescent="0.2"/>
    <row r="7218" ht="26.25" customHeight="1" x14ac:dyDescent="0.2"/>
    <row r="7219" ht="26.25" customHeight="1" x14ac:dyDescent="0.2"/>
    <row r="7220" ht="26.25" customHeight="1" x14ac:dyDescent="0.2"/>
    <row r="7221" ht="26.25" customHeight="1" x14ac:dyDescent="0.2"/>
    <row r="7222" ht="26.25" customHeight="1" x14ac:dyDescent="0.2"/>
    <row r="7223" ht="26.25" customHeight="1" x14ac:dyDescent="0.2"/>
    <row r="7224" ht="26.25" customHeight="1" x14ac:dyDescent="0.2"/>
    <row r="7225" ht="26.25" customHeight="1" x14ac:dyDescent="0.2"/>
    <row r="7226" ht="26.25" customHeight="1" x14ac:dyDescent="0.2"/>
    <row r="7227" ht="26.25" customHeight="1" x14ac:dyDescent="0.2"/>
    <row r="7228" ht="26.25" customHeight="1" x14ac:dyDescent="0.2"/>
    <row r="7229" ht="26.25" customHeight="1" x14ac:dyDescent="0.2"/>
    <row r="7230" ht="26.25" customHeight="1" x14ac:dyDescent="0.2"/>
    <row r="7231" ht="26.25" customHeight="1" x14ac:dyDescent="0.2"/>
    <row r="7232" ht="26.25" customHeight="1" x14ac:dyDescent="0.2"/>
    <row r="7233" ht="26.25" customHeight="1" x14ac:dyDescent="0.2"/>
    <row r="7234" ht="26.25" customHeight="1" x14ac:dyDescent="0.2"/>
    <row r="7235" ht="26.25" customHeight="1" x14ac:dyDescent="0.2"/>
    <row r="7236" ht="26.25" customHeight="1" x14ac:dyDescent="0.2"/>
    <row r="7237" ht="26.25" customHeight="1" x14ac:dyDescent="0.2"/>
    <row r="7238" ht="26.25" customHeight="1" x14ac:dyDescent="0.2"/>
    <row r="7239" ht="26.25" customHeight="1" x14ac:dyDescent="0.2"/>
    <row r="7240" ht="26.25" customHeight="1" x14ac:dyDescent="0.2"/>
    <row r="7241" ht="26.25" customHeight="1" x14ac:dyDescent="0.2"/>
    <row r="7242" ht="26.25" customHeight="1" x14ac:dyDescent="0.2"/>
    <row r="7243" ht="26.25" customHeight="1" x14ac:dyDescent="0.2"/>
    <row r="7244" ht="26.25" customHeight="1" x14ac:dyDescent="0.2"/>
    <row r="7245" ht="26.25" customHeight="1" x14ac:dyDescent="0.2"/>
    <row r="7246" ht="26.25" customHeight="1" x14ac:dyDescent="0.2"/>
    <row r="7247" ht="26.25" customHeight="1" x14ac:dyDescent="0.2"/>
    <row r="7248" ht="26.25" customHeight="1" x14ac:dyDescent="0.2"/>
    <row r="7249" ht="26.25" customHeight="1" x14ac:dyDescent="0.2"/>
    <row r="7250" ht="26.25" customHeight="1" x14ac:dyDescent="0.2"/>
    <row r="7251" ht="26.25" customHeight="1" x14ac:dyDescent="0.2"/>
    <row r="7252" ht="26.25" customHeight="1" x14ac:dyDescent="0.2"/>
    <row r="7253" ht="26.25" customHeight="1" x14ac:dyDescent="0.2"/>
    <row r="7254" ht="26.25" customHeight="1" x14ac:dyDescent="0.2"/>
    <row r="7255" ht="26.25" customHeight="1" x14ac:dyDescent="0.2"/>
    <row r="7256" ht="26.25" customHeight="1" x14ac:dyDescent="0.2"/>
    <row r="7257" ht="26.25" customHeight="1" x14ac:dyDescent="0.2"/>
    <row r="7258" ht="26.25" customHeight="1" x14ac:dyDescent="0.2"/>
    <row r="7259" ht="26.25" customHeight="1" x14ac:dyDescent="0.2"/>
    <row r="7260" ht="26.25" customHeight="1" x14ac:dyDescent="0.2"/>
    <row r="7261" ht="26.25" customHeight="1" x14ac:dyDescent="0.2"/>
    <row r="7262" ht="26.25" customHeight="1" x14ac:dyDescent="0.2"/>
    <row r="7263" ht="26.25" customHeight="1" x14ac:dyDescent="0.2"/>
    <row r="7264" ht="26.25" customHeight="1" x14ac:dyDescent="0.2"/>
    <row r="7265" ht="26.25" customHeight="1" x14ac:dyDescent="0.2"/>
    <row r="7266" ht="26.25" customHeight="1" x14ac:dyDescent="0.2"/>
    <row r="7267" ht="26.25" customHeight="1" x14ac:dyDescent="0.2"/>
    <row r="7268" ht="26.25" customHeight="1" x14ac:dyDescent="0.2"/>
    <row r="7269" ht="26.25" customHeight="1" x14ac:dyDescent="0.2"/>
    <row r="7270" ht="26.25" customHeight="1" x14ac:dyDescent="0.2"/>
    <row r="7271" ht="26.25" customHeight="1" x14ac:dyDescent="0.2"/>
    <row r="7272" ht="26.25" customHeight="1" x14ac:dyDescent="0.2"/>
    <row r="7273" ht="26.25" customHeight="1" x14ac:dyDescent="0.2"/>
    <row r="7274" ht="26.25" customHeight="1" x14ac:dyDescent="0.2"/>
    <row r="7275" ht="26.25" customHeight="1" x14ac:dyDescent="0.2"/>
    <row r="7276" ht="26.25" customHeight="1" x14ac:dyDescent="0.2"/>
    <row r="7277" ht="26.25" customHeight="1" x14ac:dyDescent="0.2"/>
    <row r="7278" ht="26.25" customHeight="1" x14ac:dyDescent="0.2"/>
    <row r="7279" ht="26.25" customHeight="1" x14ac:dyDescent="0.2"/>
    <row r="7280" ht="26.25" customHeight="1" x14ac:dyDescent="0.2"/>
    <row r="7281" ht="26.25" customHeight="1" x14ac:dyDescent="0.2"/>
    <row r="7282" ht="26.25" customHeight="1" x14ac:dyDescent="0.2"/>
    <row r="7283" ht="26.25" customHeight="1" x14ac:dyDescent="0.2"/>
    <row r="7284" ht="26.25" customHeight="1" x14ac:dyDescent="0.2"/>
    <row r="7285" ht="26.25" customHeight="1" x14ac:dyDescent="0.2"/>
    <row r="7286" ht="26.25" customHeight="1" x14ac:dyDescent="0.2"/>
    <row r="7287" ht="26.25" customHeight="1" x14ac:dyDescent="0.2"/>
    <row r="7288" ht="26.25" customHeight="1" x14ac:dyDescent="0.2"/>
    <row r="7289" ht="26.25" customHeight="1" x14ac:dyDescent="0.2"/>
    <row r="7290" ht="26.25" customHeight="1" x14ac:dyDescent="0.2"/>
    <row r="7291" ht="26.25" customHeight="1" x14ac:dyDescent="0.2"/>
    <row r="7292" ht="26.25" customHeight="1" x14ac:dyDescent="0.2"/>
    <row r="7293" ht="26.25" customHeight="1" x14ac:dyDescent="0.2"/>
    <row r="7294" ht="26.25" customHeight="1" x14ac:dyDescent="0.2"/>
    <row r="7295" ht="26.25" customHeight="1" x14ac:dyDescent="0.2"/>
    <row r="7296" ht="26.25" customHeight="1" x14ac:dyDescent="0.2"/>
    <row r="7297" ht="26.25" customHeight="1" x14ac:dyDescent="0.2"/>
    <row r="7298" ht="26.25" customHeight="1" x14ac:dyDescent="0.2"/>
    <row r="7299" ht="26.25" customHeight="1" x14ac:dyDescent="0.2"/>
    <row r="7300" ht="26.25" customHeight="1" x14ac:dyDescent="0.2"/>
    <row r="7301" ht="26.25" customHeight="1" x14ac:dyDescent="0.2"/>
    <row r="7302" ht="26.25" customHeight="1" x14ac:dyDescent="0.2"/>
    <row r="7303" ht="26.25" customHeight="1" x14ac:dyDescent="0.2"/>
    <row r="7304" ht="26.25" customHeight="1" x14ac:dyDescent="0.2"/>
    <row r="7305" ht="26.25" customHeight="1" x14ac:dyDescent="0.2"/>
    <row r="7306" ht="26.25" customHeight="1" x14ac:dyDescent="0.2"/>
    <row r="7307" ht="26.25" customHeight="1" x14ac:dyDescent="0.2"/>
    <row r="7308" ht="26.25" customHeight="1" x14ac:dyDescent="0.2"/>
    <row r="7309" ht="26.25" customHeight="1" x14ac:dyDescent="0.2"/>
    <row r="7310" ht="26.25" customHeight="1" x14ac:dyDescent="0.2"/>
    <row r="7311" ht="26.25" customHeight="1" x14ac:dyDescent="0.2"/>
    <row r="7312" ht="26.25" customHeight="1" x14ac:dyDescent="0.2"/>
    <row r="7313" ht="26.25" customHeight="1" x14ac:dyDescent="0.2"/>
    <row r="7314" ht="26.25" customHeight="1" x14ac:dyDescent="0.2"/>
    <row r="7315" ht="26.25" customHeight="1" x14ac:dyDescent="0.2"/>
    <row r="7316" ht="26.25" customHeight="1" x14ac:dyDescent="0.2"/>
    <row r="7317" ht="26.25" customHeight="1" x14ac:dyDescent="0.2"/>
    <row r="7318" ht="26.25" customHeight="1" x14ac:dyDescent="0.2"/>
    <row r="7319" ht="26.25" customHeight="1" x14ac:dyDescent="0.2"/>
    <row r="7320" ht="26.25" customHeight="1" x14ac:dyDescent="0.2"/>
    <row r="7321" ht="26.25" customHeight="1" x14ac:dyDescent="0.2"/>
    <row r="7322" ht="26.25" customHeight="1" x14ac:dyDescent="0.2"/>
    <row r="7323" ht="26.25" customHeight="1" x14ac:dyDescent="0.2"/>
    <row r="7324" ht="26.25" customHeight="1" x14ac:dyDescent="0.2"/>
    <row r="7325" ht="26.25" customHeight="1" x14ac:dyDescent="0.2"/>
    <row r="7326" ht="26.25" customHeight="1" x14ac:dyDescent="0.2"/>
    <row r="7327" ht="26.25" customHeight="1" x14ac:dyDescent="0.2"/>
    <row r="7328" ht="26.25" customHeight="1" x14ac:dyDescent="0.2"/>
    <row r="7329" ht="26.25" customHeight="1" x14ac:dyDescent="0.2"/>
    <row r="7330" ht="26.25" customHeight="1" x14ac:dyDescent="0.2"/>
    <row r="7331" ht="26.25" customHeight="1" x14ac:dyDescent="0.2"/>
    <row r="7332" ht="26.25" customHeight="1" x14ac:dyDescent="0.2"/>
    <row r="7333" ht="26.25" customHeight="1" x14ac:dyDescent="0.2"/>
    <row r="7334" ht="26.25" customHeight="1" x14ac:dyDescent="0.2"/>
    <row r="7335" ht="26.25" customHeight="1" x14ac:dyDescent="0.2"/>
    <row r="7336" ht="26.25" customHeight="1" x14ac:dyDescent="0.2"/>
    <row r="7337" ht="26.25" customHeight="1" x14ac:dyDescent="0.2"/>
    <row r="7338" ht="26.25" customHeight="1" x14ac:dyDescent="0.2"/>
    <row r="7339" ht="26.25" customHeight="1" x14ac:dyDescent="0.2"/>
    <row r="7340" ht="26.25" customHeight="1" x14ac:dyDescent="0.2"/>
    <row r="7341" ht="26.25" customHeight="1" x14ac:dyDescent="0.2"/>
    <row r="7342" ht="26.25" customHeight="1" x14ac:dyDescent="0.2"/>
    <row r="7343" ht="26.25" customHeight="1" x14ac:dyDescent="0.2"/>
    <row r="7344" ht="26.25" customHeight="1" x14ac:dyDescent="0.2"/>
    <row r="7345" ht="26.25" customHeight="1" x14ac:dyDescent="0.2"/>
    <row r="7346" ht="26.25" customHeight="1" x14ac:dyDescent="0.2"/>
    <row r="7347" ht="26.25" customHeight="1" x14ac:dyDescent="0.2"/>
    <row r="7348" ht="26.25" customHeight="1" x14ac:dyDescent="0.2"/>
    <row r="7349" ht="26.25" customHeight="1" x14ac:dyDescent="0.2"/>
    <row r="7350" ht="26.25" customHeight="1" x14ac:dyDescent="0.2"/>
    <row r="7351" ht="26.25" customHeight="1" x14ac:dyDescent="0.2"/>
    <row r="7352" ht="26.25" customHeight="1" x14ac:dyDescent="0.2"/>
    <row r="7353" ht="26.25" customHeight="1" x14ac:dyDescent="0.2"/>
    <row r="7354" ht="26.25" customHeight="1" x14ac:dyDescent="0.2"/>
    <row r="7355" ht="26.25" customHeight="1" x14ac:dyDescent="0.2"/>
    <row r="7356" ht="26.25" customHeight="1" x14ac:dyDescent="0.2"/>
    <row r="7357" ht="26.25" customHeight="1" x14ac:dyDescent="0.2"/>
    <row r="7358" ht="26.25" customHeight="1" x14ac:dyDescent="0.2"/>
    <row r="7359" ht="26.25" customHeight="1" x14ac:dyDescent="0.2"/>
    <row r="7360" ht="26.25" customHeight="1" x14ac:dyDescent="0.2"/>
    <row r="7361" ht="26.25" customHeight="1" x14ac:dyDescent="0.2"/>
    <row r="7362" ht="26.25" customHeight="1" x14ac:dyDescent="0.2"/>
    <row r="7363" ht="26.25" customHeight="1" x14ac:dyDescent="0.2"/>
    <row r="7364" ht="26.25" customHeight="1" x14ac:dyDescent="0.2"/>
    <row r="7365" ht="26.25" customHeight="1" x14ac:dyDescent="0.2"/>
    <row r="7366" ht="26.25" customHeight="1" x14ac:dyDescent="0.2"/>
    <row r="7367" ht="26.25" customHeight="1" x14ac:dyDescent="0.2"/>
    <row r="7368" ht="26.25" customHeight="1" x14ac:dyDescent="0.2"/>
    <row r="7369" ht="26.25" customHeight="1" x14ac:dyDescent="0.2"/>
    <row r="7370" ht="26.25" customHeight="1" x14ac:dyDescent="0.2"/>
    <row r="7371" ht="26.25" customHeight="1" x14ac:dyDescent="0.2"/>
    <row r="7372" ht="26.25" customHeight="1" x14ac:dyDescent="0.2"/>
    <row r="7373" ht="26.25" customHeight="1" x14ac:dyDescent="0.2"/>
    <row r="7374" ht="26.25" customHeight="1" x14ac:dyDescent="0.2"/>
    <row r="7375" ht="26.25" customHeight="1" x14ac:dyDescent="0.2"/>
    <row r="7376" ht="26.25" customHeight="1" x14ac:dyDescent="0.2"/>
    <row r="7377" ht="26.25" customHeight="1" x14ac:dyDescent="0.2"/>
    <row r="7378" ht="26.25" customHeight="1" x14ac:dyDescent="0.2"/>
    <row r="7379" ht="26.25" customHeight="1" x14ac:dyDescent="0.2"/>
    <row r="7380" ht="26.25" customHeight="1" x14ac:dyDescent="0.2"/>
    <row r="7381" ht="26.25" customHeight="1" x14ac:dyDescent="0.2"/>
    <row r="7382" ht="26.25" customHeight="1" x14ac:dyDescent="0.2"/>
    <row r="7383" ht="26.25" customHeight="1" x14ac:dyDescent="0.2"/>
    <row r="7384" ht="26.25" customHeight="1" x14ac:dyDescent="0.2"/>
    <row r="7385" ht="26.25" customHeight="1" x14ac:dyDescent="0.2"/>
    <row r="7386" ht="26.25" customHeight="1" x14ac:dyDescent="0.2"/>
    <row r="7387" ht="26.25" customHeight="1" x14ac:dyDescent="0.2"/>
    <row r="7388" ht="26.25" customHeight="1" x14ac:dyDescent="0.2"/>
    <row r="7389" ht="26.25" customHeight="1" x14ac:dyDescent="0.2"/>
    <row r="7390" ht="26.25" customHeight="1" x14ac:dyDescent="0.2"/>
    <row r="7391" ht="26.25" customHeight="1" x14ac:dyDescent="0.2"/>
    <row r="7392" ht="26.25" customHeight="1" x14ac:dyDescent="0.2"/>
    <row r="7393" ht="26.25" customHeight="1" x14ac:dyDescent="0.2"/>
    <row r="7394" ht="26.25" customHeight="1" x14ac:dyDescent="0.2"/>
    <row r="7395" ht="26.25" customHeight="1" x14ac:dyDescent="0.2"/>
    <row r="7396" ht="26.25" customHeight="1" x14ac:dyDescent="0.2"/>
    <row r="7397" ht="26.25" customHeight="1" x14ac:dyDescent="0.2"/>
    <row r="7398" ht="26.25" customHeight="1" x14ac:dyDescent="0.2"/>
    <row r="7399" ht="26.25" customHeight="1" x14ac:dyDescent="0.2"/>
    <row r="7400" ht="26.25" customHeight="1" x14ac:dyDescent="0.2"/>
    <row r="7401" ht="26.25" customHeight="1" x14ac:dyDescent="0.2"/>
    <row r="7402" ht="26.25" customHeight="1" x14ac:dyDescent="0.2"/>
    <row r="7403" ht="26.25" customHeight="1" x14ac:dyDescent="0.2"/>
    <row r="7404" ht="26.25" customHeight="1" x14ac:dyDescent="0.2"/>
    <row r="7405" ht="26.25" customHeight="1" x14ac:dyDescent="0.2"/>
    <row r="7406" ht="26.25" customHeight="1" x14ac:dyDescent="0.2"/>
    <row r="7407" ht="26.25" customHeight="1" x14ac:dyDescent="0.2"/>
    <row r="7408" ht="26.25" customHeight="1" x14ac:dyDescent="0.2"/>
    <row r="7409" ht="26.25" customHeight="1" x14ac:dyDescent="0.2"/>
    <row r="7410" ht="26.25" customHeight="1" x14ac:dyDescent="0.2"/>
    <row r="7411" ht="26.25" customHeight="1" x14ac:dyDescent="0.2"/>
    <row r="7412" ht="26.25" customHeight="1" x14ac:dyDescent="0.2"/>
    <row r="7413" ht="26.25" customHeight="1" x14ac:dyDescent="0.2"/>
    <row r="7414" ht="26.25" customHeight="1" x14ac:dyDescent="0.2"/>
    <row r="7415" ht="26.25" customHeight="1" x14ac:dyDescent="0.2"/>
    <row r="7416" ht="26.25" customHeight="1" x14ac:dyDescent="0.2"/>
    <row r="7417" ht="26.25" customHeight="1" x14ac:dyDescent="0.2"/>
    <row r="7418" ht="26.25" customHeight="1" x14ac:dyDescent="0.2"/>
    <row r="7419" ht="26.25" customHeight="1" x14ac:dyDescent="0.2"/>
    <row r="7420" ht="26.25" customHeight="1" x14ac:dyDescent="0.2"/>
    <row r="7421" ht="26.25" customHeight="1" x14ac:dyDescent="0.2"/>
    <row r="7422" ht="26.25" customHeight="1" x14ac:dyDescent="0.2"/>
    <row r="7423" ht="26.25" customHeight="1" x14ac:dyDescent="0.2"/>
    <row r="7424" ht="26.25" customHeight="1" x14ac:dyDescent="0.2"/>
    <row r="7425" ht="26.25" customHeight="1" x14ac:dyDescent="0.2"/>
    <row r="7426" ht="26.25" customHeight="1" x14ac:dyDescent="0.2"/>
    <row r="7427" ht="26.25" customHeight="1" x14ac:dyDescent="0.2"/>
    <row r="7428" ht="26.25" customHeight="1" x14ac:dyDescent="0.2"/>
    <row r="7429" ht="26.25" customHeight="1" x14ac:dyDescent="0.2"/>
    <row r="7430" ht="26.25" customHeight="1" x14ac:dyDescent="0.2"/>
    <row r="7431" ht="26.25" customHeight="1" x14ac:dyDescent="0.2"/>
    <row r="7432" ht="26.25" customHeight="1" x14ac:dyDescent="0.2"/>
    <row r="7433" ht="26.25" customHeight="1" x14ac:dyDescent="0.2"/>
    <row r="7434" ht="26.25" customHeight="1" x14ac:dyDescent="0.2"/>
    <row r="7435" ht="26.25" customHeight="1" x14ac:dyDescent="0.2"/>
    <row r="7436" ht="26.25" customHeight="1" x14ac:dyDescent="0.2"/>
    <row r="7437" ht="26.25" customHeight="1" x14ac:dyDescent="0.2"/>
    <row r="7438" ht="26.25" customHeight="1" x14ac:dyDescent="0.2"/>
    <row r="7439" ht="26.25" customHeight="1" x14ac:dyDescent="0.2"/>
    <row r="7440" ht="26.25" customHeight="1" x14ac:dyDescent="0.2"/>
    <row r="7441" ht="26.25" customHeight="1" x14ac:dyDescent="0.2"/>
    <row r="7442" ht="26.25" customHeight="1" x14ac:dyDescent="0.2"/>
    <row r="7443" ht="26.25" customHeight="1" x14ac:dyDescent="0.2"/>
    <row r="7444" ht="26.25" customHeight="1" x14ac:dyDescent="0.2"/>
    <row r="7445" ht="26.25" customHeight="1" x14ac:dyDescent="0.2"/>
    <row r="7446" ht="26.25" customHeight="1" x14ac:dyDescent="0.2"/>
    <row r="7447" ht="26.25" customHeight="1" x14ac:dyDescent="0.2"/>
    <row r="7448" ht="26.25" customHeight="1" x14ac:dyDescent="0.2"/>
    <row r="7449" ht="26.25" customHeight="1" x14ac:dyDescent="0.2"/>
    <row r="7450" ht="26.25" customHeight="1" x14ac:dyDescent="0.2"/>
    <row r="7451" ht="26.25" customHeight="1" x14ac:dyDescent="0.2"/>
    <row r="7452" ht="26.25" customHeight="1" x14ac:dyDescent="0.2"/>
    <row r="7453" ht="26.25" customHeight="1" x14ac:dyDescent="0.2"/>
    <row r="7454" ht="26.25" customHeight="1" x14ac:dyDescent="0.2"/>
    <row r="7455" ht="26.25" customHeight="1" x14ac:dyDescent="0.2"/>
    <row r="7456" ht="26.25" customHeight="1" x14ac:dyDescent="0.2"/>
    <row r="7457" ht="26.25" customHeight="1" x14ac:dyDescent="0.2"/>
    <row r="7458" ht="26.25" customHeight="1" x14ac:dyDescent="0.2"/>
    <row r="7459" ht="26.25" customHeight="1" x14ac:dyDescent="0.2"/>
    <row r="7460" ht="26.25" customHeight="1" x14ac:dyDescent="0.2"/>
    <row r="7461" ht="26.25" customHeight="1" x14ac:dyDescent="0.2"/>
    <row r="7462" ht="26.25" customHeight="1" x14ac:dyDescent="0.2"/>
    <row r="7463" ht="26.25" customHeight="1" x14ac:dyDescent="0.2"/>
    <row r="7464" ht="26.25" customHeight="1" x14ac:dyDescent="0.2"/>
    <row r="7465" ht="26.25" customHeight="1" x14ac:dyDescent="0.2"/>
    <row r="7466" ht="26.25" customHeight="1" x14ac:dyDescent="0.2"/>
    <row r="7467" ht="26.25" customHeight="1" x14ac:dyDescent="0.2"/>
    <row r="7468" ht="26.25" customHeight="1" x14ac:dyDescent="0.2"/>
    <row r="7469" ht="26.25" customHeight="1" x14ac:dyDescent="0.2"/>
    <row r="7470" ht="26.25" customHeight="1" x14ac:dyDescent="0.2"/>
    <row r="7471" ht="26.25" customHeight="1" x14ac:dyDescent="0.2"/>
    <row r="7472" ht="26.25" customHeight="1" x14ac:dyDescent="0.2"/>
    <row r="7473" ht="26.25" customHeight="1" x14ac:dyDescent="0.2"/>
    <row r="7474" ht="26.25" customHeight="1" x14ac:dyDescent="0.2"/>
    <row r="7475" ht="26.25" customHeight="1" x14ac:dyDescent="0.2"/>
    <row r="7476" ht="26.25" customHeight="1" x14ac:dyDescent="0.2"/>
    <row r="7477" ht="26.25" customHeight="1" x14ac:dyDescent="0.2"/>
    <row r="7478" ht="26.25" customHeight="1" x14ac:dyDescent="0.2"/>
    <row r="7479" ht="26.25" customHeight="1" x14ac:dyDescent="0.2"/>
    <row r="7480" ht="26.25" customHeight="1" x14ac:dyDescent="0.2"/>
    <row r="7481" ht="26.25" customHeight="1" x14ac:dyDescent="0.2"/>
    <row r="7482" ht="26.25" customHeight="1" x14ac:dyDescent="0.2"/>
    <row r="7483" ht="26.25" customHeight="1" x14ac:dyDescent="0.2"/>
    <row r="7484" ht="26.25" customHeight="1" x14ac:dyDescent="0.2"/>
    <row r="7485" ht="26.25" customHeight="1" x14ac:dyDescent="0.2"/>
    <row r="7486" ht="26.25" customHeight="1" x14ac:dyDescent="0.2"/>
    <row r="7487" ht="26.25" customHeight="1" x14ac:dyDescent="0.2"/>
    <row r="7488" ht="26.25" customHeight="1" x14ac:dyDescent="0.2"/>
    <row r="7489" ht="26.25" customHeight="1" x14ac:dyDescent="0.2"/>
    <row r="7490" ht="26.25" customHeight="1" x14ac:dyDescent="0.2"/>
    <row r="7491" ht="26.25" customHeight="1" x14ac:dyDescent="0.2"/>
    <row r="7492" ht="26.25" customHeight="1" x14ac:dyDescent="0.2"/>
    <row r="7493" ht="26.25" customHeight="1" x14ac:dyDescent="0.2"/>
    <row r="7494" ht="26.25" customHeight="1" x14ac:dyDescent="0.2"/>
    <row r="7495" ht="26.25" customHeight="1" x14ac:dyDescent="0.2"/>
    <row r="7496" ht="26.25" customHeight="1" x14ac:dyDescent="0.2"/>
    <row r="7497" ht="26.25" customHeight="1" x14ac:dyDescent="0.2"/>
    <row r="7498" ht="26.25" customHeight="1" x14ac:dyDescent="0.2"/>
    <row r="7499" ht="26.25" customHeight="1" x14ac:dyDescent="0.2"/>
    <row r="7500" ht="26.25" customHeight="1" x14ac:dyDescent="0.2"/>
    <row r="7501" ht="26.25" customHeight="1" x14ac:dyDescent="0.2"/>
    <row r="7502" ht="26.25" customHeight="1" x14ac:dyDescent="0.2"/>
    <row r="7503" ht="26.25" customHeight="1" x14ac:dyDescent="0.2"/>
    <row r="7504" ht="26.25" customHeight="1" x14ac:dyDescent="0.2"/>
    <row r="7505" ht="26.25" customHeight="1" x14ac:dyDescent="0.2"/>
    <row r="7506" ht="26.25" customHeight="1" x14ac:dyDescent="0.2"/>
    <row r="7507" ht="26.25" customHeight="1" x14ac:dyDescent="0.2"/>
    <row r="7508" ht="26.25" customHeight="1" x14ac:dyDescent="0.2"/>
    <row r="7509" ht="26.25" customHeight="1" x14ac:dyDescent="0.2"/>
    <row r="7510" ht="26.25" customHeight="1" x14ac:dyDescent="0.2"/>
    <row r="7511" ht="26.25" customHeight="1" x14ac:dyDescent="0.2"/>
    <row r="7512" ht="26.25" customHeight="1" x14ac:dyDescent="0.2"/>
    <row r="7513" ht="26.25" customHeight="1" x14ac:dyDescent="0.2"/>
    <row r="7514" ht="26.25" customHeight="1" x14ac:dyDescent="0.2"/>
    <row r="7515" ht="26.25" customHeight="1" x14ac:dyDescent="0.2"/>
    <row r="7516" ht="26.25" customHeight="1" x14ac:dyDescent="0.2"/>
    <row r="7517" ht="26.25" customHeight="1" x14ac:dyDescent="0.2"/>
    <row r="7518" ht="26.25" customHeight="1" x14ac:dyDescent="0.2"/>
    <row r="7519" ht="26.25" customHeight="1" x14ac:dyDescent="0.2"/>
    <row r="7520" ht="26.25" customHeight="1" x14ac:dyDescent="0.2"/>
    <row r="7521" ht="26.25" customHeight="1" x14ac:dyDescent="0.2"/>
    <row r="7522" ht="26.25" customHeight="1" x14ac:dyDescent="0.2"/>
    <row r="7523" ht="26.25" customHeight="1" x14ac:dyDescent="0.2"/>
    <row r="7524" ht="26.25" customHeight="1" x14ac:dyDescent="0.2"/>
    <row r="7525" ht="26.25" customHeight="1" x14ac:dyDescent="0.2"/>
    <row r="7526" ht="26.25" customHeight="1" x14ac:dyDescent="0.2"/>
    <row r="7527" ht="26.25" customHeight="1" x14ac:dyDescent="0.2"/>
    <row r="7528" ht="26.25" customHeight="1" x14ac:dyDescent="0.2"/>
    <row r="7529" ht="26.25" customHeight="1" x14ac:dyDescent="0.2"/>
    <row r="7530" ht="26.25" customHeight="1" x14ac:dyDescent="0.2"/>
    <row r="7531" ht="26.25" customHeight="1" x14ac:dyDescent="0.2"/>
    <row r="7532" ht="26.25" customHeight="1" x14ac:dyDescent="0.2"/>
    <row r="7533" ht="26.25" customHeight="1" x14ac:dyDescent="0.2"/>
    <row r="7534" ht="26.25" customHeight="1" x14ac:dyDescent="0.2"/>
    <row r="7535" ht="26.25" customHeight="1" x14ac:dyDescent="0.2"/>
    <row r="7536" ht="26.25" customHeight="1" x14ac:dyDescent="0.2"/>
    <row r="7537" ht="26.25" customHeight="1" x14ac:dyDescent="0.2"/>
    <row r="7538" ht="26.25" customHeight="1" x14ac:dyDescent="0.2"/>
    <row r="7539" ht="26.25" customHeight="1" x14ac:dyDescent="0.2"/>
    <row r="7540" ht="26.25" customHeight="1" x14ac:dyDescent="0.2"/>
    <row r="7541" ht="26.25" customHeight="1" x14ac:dyDescent="0.2"/>
    <row r="7542" ht="26.25" customHeight="1" x14ac:dyDescent="0.2"/>
    <row r="7543" ht="26.25" customHeight="1" x14ac:dyDescent="0.2"/>
    <row r="7544" ht="26.25" customHeight="1" x14ac:dyDescent="0.2"/>
    <row r="7545" ht="26.25" customHeight="1" x14ac:dyDescent="0.2"/>
    <row r="7546" ht="26.25" customHeight="1" x14ac:dyDescent="0.2"/>
    <row r="7547" ht="26.25" customHeight="1" x14ac:dyDescent="0.2"/>
    <row r="7548" ht="26.25" customHeight="1" x14ac:dyDescent="0.2"/>
    <row r="7549" ht="26.25" customHeight="1" x14ac:dyDescent="0.2"/>
    <row r="7550" ht="26.25" customHeight="1" x14ac:dyDescent="0.2"/>
    <row r="7551" ht="26.25" customHeight="1" x14ac:dyDescent="0.2"/>
    <row r="7552" ht="26.25" customHeight="1" x14ac:dyDescent="0.2"/>
    <row r="7553" ht="26.25" customHeight="1" x14ac:dyDescent="0.2"/>
    <row r="7554" ht="26.25" customHeight="1" x14ac:dyDescent="0.2"/>
    <row r="7555" ht="26.25" customHeight="1" x14ac:dyDescent="0.2"/>
    <row r="7556" ht="26.25" customHeight="1" x14ac:dyDescent="0.2"/>
    <row r="7557" ht="26.25" customHeight="1" x14ac:dyDescent="0.2"/>
    <row r="7558" ht="26.25" customHeight="1" x14ac:dyDescent="0.2"/>
    <row r="7559" ht="26.25" customHeight="1" x14ac:dyDescent="0.2"/>
    <row r="7560" ht="26.25" customHeight="1" x14ac:dyDescent="0.2"/>
    <row r="7561" ht="26.25" customHeight="1" x14ac:dyDescent="0.2"/>
    <row r="7562" ht="26.25" customHeight="1" x14ac:dyDescent="0.2"/>
    <row r="7563" ht="26.25" customHeight="1" x14ac:dyDescent="0.2"/>
    <row r="7564" ht="26.25" customHeight="1" x14ac:dyDescent="0.2"/>
    <row r="7565" ht="26.25" customHeight="1" x14ac:dyDescent="0.2"/>
    <row r="7566" ht="26.25" customHeight="1" x14ac:dyDescent="0.2"/>
    <row r="7567" ht="26.25" customHeight="1" x14ac:dyDescent="0.2"/>
    <row r="7568" ht="26.25" customHeight="1" x14ac:dyDescent="0.2"/>
    <row r="7569" ht="26.25" customHeight="1" x14ac:dyDescent="0.2"/>
    <row r="7570" ht="26.25" customHeight="1" x14ac:dyDescent="0.2"/>
    <row r="7571" ht="26.25" customHeight="1" x14ac:dyDescent="0.2"/>
    <row r="7572" ht="26.25" customHeight="1" x14ac:dyDescent="0.2"/>
    <row r="7573" ht="26.25" customHeight="1" x14ac:dyDescent="0.2"/>
    <row r="7574" ht="26.25" customHeight="1" x14ac:dyDescent="0.2"/>
    <row r="7575" ht="26.25" customHeight="1" x14ac:dyDescent="0.2"/>
    <row r="7576" ht="26.25" customHeight="1" x14ac:dyDescent="0.2"/>
    <row r="7577" ht="26.25" customHeight="1" x14ac:dyDescent="0.2"/>
    <row r="7578" ht="26.25" customHeight="1" x14ac:dyDescent="0.2"/>
    <row r="7579" ht="26.25" customHeight="1" x14ac:dyDescent="0.2"/>
    <row r="7580" ht="26.25" customHeight="1" x14ac:dyDescent="0.2"/>
    <row r="7581" ht="26.25" customHeight="1" x14ac:dyDescent="0.2"/>
    <row r="7582" ht="26.25" customHeight="1" x14ac:dyDescent="0.2"/>
    <row r="7583" ht="26.25" customHeight="1" x14ac:dyDescent="0.2"/>
    <row r="7584" ht="26.25" customHeight="1" x14ac:dyDescent="0.2"/>
    <row r="7585" ht="26.25" customHeight="1" x14ac:dyDescent="0.2"/>
    <row r="7586" ht="26.25" customHeight="1" x14ac:dyDescent="0.2"/>
    <row r="7587" ht="26.25" customHeight="1" x14ac:dyDescent="0.2"/>
    <row r="7588" ht="26.25" customHeight="1" x14ac:dyDescent="0.2"/>
    <row r="7589" ht="26.25" customHeight="1" x14ac:dyDescent="0.2"/>
    <row r="7590" ht="26.25" customHeight="1" x14ac:dyDescent="0.2"/>
    <row r="7591" ht="26.25" customHeight="1" x14ac:dyDescent="0.2"/>
    <row r="7592" ht="26.25" customHeight="1" x14ac:dyDescent="0.2"/>
    <row r="7593" ht="26.25" customHeight="1" x14ac:dyDescent="0.2"/>
    <row r="7594" ht="26.25" customHeight="1" x14ac:dyDescent="0.2"/>
    <row r="7595" ht="26.25" customHeight="1" x14ac:dyDescent="0.2"/>
    <row r="7596" ht="26.25" customHeight="1" x14ac:dyDescent="0.2"/>
    <row r="7597" ht="26.25" customHeight="1" x14ac:dyDescent="0.2"/>
    <row r="7598" ht="26.25" customHeight="1" x14ac:dyDescent="0.2"/>
    <row r="7599" ht="26.25" customHeight="1" x14ac:dyDescent="0.2"/>
    <row r="7600" ht="26.25" customHeight="1" x14ac:dyDescent="0.2"/>
    <row r="7601" ht="26.25" customHeight="1" x14ac:dyDescent="0.2"/>
    <row r="7602" ht="26.25" customHeight="1" x14ac:dyDescent="0.2"/>
    <row r="7603" ht="26.25" customHeight="1" x14ac:dyDescent="0.2"/>
    <row r="7604" ht="26.25" customHeight="1" x14ac:dyDescent="0.2"/>
    <row r="7605" ht="26.25" customHeight="1" x14ac:dyDescent="0.2"/>
    <row r="7606" ht="26.25" customHeight="1" x14ac:dyDescent="0.2"/>
    <row r="7607" ht="26.25" customHeight="1" x14ac:dyDescent="0.2"/>
    <row r="7608" ht="26.25" customHeight="1" x14ac:dyDescent="0.2"/>
    <row r="7609" ht="26.25" customHeight="1" x14ac:dyDescent="0.2"/>
    <row r="7610" ht="26.25" customHeight="1" x14ac:dyDescent="0.2"/>
    <row r="7611" ht="26.25" customHeight="1" x14ac:dyDescent="0.2"/>
    <row r="7612" ht="26.25" customHeight="1" x14ac:dyDescent="0.2"/>
    <row r="7613" ht="26.25" customHeight="1" x14ac:dyDescent="0.2"/>
    <row r="7614" ht="26.25" customHeight="1" x14ac:dyDescent="0.2"/>
    <row r="7615" ht="26.25" customHeight="1" x14ac:dyDescent="0.2"/>
    <row r="7616" ht="26.25" customHeight="1" x14ac:dyDescent="0.2"/>
    <row r="7617" ht="26.25" customHeight="1" x14ac:dyDescent="0.2"/>
    <row r="7618" ht="26.25" customHeight="1" x14ac:dyDescent="0.2"/>
    <row r="7619" ht="26.25" customHeight="1" x14ac:dyDescent="0.2"/>
    <row r="7620" ht="26.25" customHeight="1" x14ac:dyDescent="0.2"/>
    <row r="7621" ht="26.25" customHeight="1" x14ac:dyDescent="0.2"/>
    <row r="7622" ht="26.25" customHeight="1" x14ac:dyDescent="0.2"/>
    <row r="7623" ht="26.25" customHeight="1" x14ac:dyDescent="0.2"/>
    <row r="7624" ht="26.25" customHeight="1" x14ac:dyDescent="0.2"/>
    <row r="7625" ht="26.25" customHeight="1" x14ac:dyDescent="0.2"/>
    <row r="7626" ht="26.25" customHeight="1" x14ac:dyDescent="0.2"/>
    <row r="7627" ht="26.25" customHeight="1" x14ac:dyDescent="0.2"/>
    <row r="7628" ht="26.25" customHeight="1" x14ac:dyDescent="0.2"/>
    <row r="7629" ht="26.25" customHeight="1" x14ac:dyDescent="0.2"/>
    <row r="7630" ht="26.25" customHeight="1" x14ac:dyDescent="0.2"/>
    <row r="7631" ht="26.25" customHeight="1" x14ac:dyDescent="0.2"/>
    <row r="7632" ht="26.25" customHeight="1" x14ac:dyDescent="0.2"/>
    <row r="7633" ht="26.25" customHeight="1" x14ac:dyDescent="0.2"/>
    <row r="7634" ht="26.25" customHeight="1" x14ac:dyDescent="0.2"/>
    <row r="7635" ht="26.25" customHeight="1" x14ac:dyDescent="0.2"/>
    <row r="7636" ht="26.25" customHeight="1" x14ac:dyDescent="0.2"/>
    <row r="7637" ht="26.25" customHeight="1" x14ac:dyDescent="0.2"/>
    <row r="7638" ht="26.25" customHeight="1" x14ac:dyDescent="0.2"/>
    <row r="7639" ht="26.25" customHeight="1" x14ac:dyDescent="0.2"/>
    <row r="7640" ht="26.25" customHeight="1" x14ac:dyDescent="0.2"/>
    <row r="7641" ht="26.25" customHeight="1" x14ac:dyDescent="0.2"/>
    <row r="7642" ht="26.25" customHeight="1" x14ac:dyDescent="0.2"/>
    <row r="7643" ht="26.25" customHeight="1" x14ac:dyDescent="0.2"/>
    <row r="7644" ht="26.25" customHeight="1" x14ac:dyDescent="0.2"/>
    <row r="7645" ht="26.25" customHeight="1" x14ac:dyDescent="0.2"/>
    <row r="7646" ht="26.25" customHeight="1" x14ac:dyDescent="0.2"/>
    <row r="7647" ht="26.25" customHeight="1" x14ac:dyDescent="0.2"/>
    <row r="7648" ht="26.25" customHeight="1" x14ac:dyDescent="0.2"/>
    <row r="7649" ht="26.25" customHeight="1" x14ac:dyDescent="0.2"/>
    <row r="7650" ht="26.25" customHeight="1" x14ac:dyDescent="0.2"/>
    <row r="7651" ht="26.25" customHeight="1" x14ac:dyDescent="0.2"/>
    <row r="7652" ht="26.25" customHeight="1" x14ac:dyDescent="0.2"/>
    <row r="7653" ht="26.25" customHeight="1" x14ac:dyDescent="0.2"/>
    <row r="7654" ht="26.25" customHeight="1" x14ac:dyDescent="0.2"/>
    <row r="7655" ht="26.25" customHeight="1" x14ac:dyDescent="0.2"/>
    <row r="7656" ht="26.25" customHeight="1" x14ac:dyDescent="0.2"/>
    <row r="7657" ht="26.25" customHeight="1" x14ac:dyDescent="0.2"/>
    <row r="7658" ht="26.25" customHeight="1" x14ac:dyDescent="0.2"/>
    <row r="7659" ht="26.25" customHeight="1" x14ac:dyDescent="0.2"/>
    <row r="7660" ht="26.25" customHeight="1" x14ac:dyDescent="0.2"/>
    <row r="7661" ht="26.25" customHeight="1" x14ac:dyDescent="0.2"/>
    <row r="7662" ht="26.25" customHeight="1" x14ac:dyDescent="0.2"/>
    <row r="7663" ht="26.25" customHeight="1" x14ac:dyDescent="0.2"/>
    <row r="7664" ht="26.25" customHeight="1" x14ac:dyDescent="0.2"/>
    <row r="7665" ht="26.25" customHeight="1" x14ac:dyDescent="0.2"/>
    <row r="7666" ht="26.25" customHeight="1" x14ac:dyDescent="0.2"/>
    <row r="7667" ht="26.25" customHeight="1" x14ac:dyDescent="0.2"/>
    <row r="7668" ht="26.25" customHeight="1" x14ac:dyDescent="0.2"/>
    <row r="7669" ht="26.25" customHeight="1" x14ac:dyDescent="0.2"/>
    <row r="7670" ht="26.25" customHeight="1" x14ac:dyDescent="0.2"/>
    <row r="7671" ht="26.25" customHeight="1" x14ac:dyDescent="0.2"/>
    <row r="7672" ht="26.25" customHeight="1" x14ac:dyDescent="0.2"/>
    <row r="7673" ht="26.25" customHeight="1" x14ac:dyDescent="0.2"/>
    <row r="7674" ht="26.25" customHeight="1" x14ac:dyDescent="0.2"/>
    <row r="7675" ht="26.25" customHeight="1" x14ac:dyDescent="0.2"/>
    <row r="7676" ht="26.25" customHeight="1" x14ac:dyDescent="0.2"/>
    <row r="7677" ht="26.25" customHeight="1" x14ac:dyDescent="0.2"/>
    <row r="7678" ht="26.25" customHeight="1" x14ac:dyDescent="0.2"/>
    <row r="7679" ht="26.25" customHeight="1" x14ac:dyDescent="0.2"/>
    <row r="7680" ht="26.25" customHeight="1" x14ac:dyDescent="0.2"/>
    <row r="7681" ht="26.25" customHeight="1" x14ac:dyDescent="0.2"/>
    <row r="7682" ht="26.25" customHeight="1" x14ac:dyDescent="0.2"/>
    <row r="7683" ht="26.25" customHeight="1" x14ac:dyDescent="0.2"/>
    <row r="7684" ht="26.25" customHeight="1" x14ac:dyDescent="0.2"/>
    <row r="7685" ht="26.25" customHeight="1" x14ac:dyDescent="0.2"/>
    <row r="7686" ht="26.25" customHeight="1" x14ac:dyDescent="0.2"/>
    <row r="7687" ht="26.25" customHeight="1" x14ac:dyDescent="0.2"/>
    <row r="7688" ht="26.25" customHeight="1" x14ac:dyDescent="0.2"/>
    <row r="7689" ht="26.25" customHeight="1" x14ac:dyDescent="0.2"/>
    <row r="7690" ht="26.25" customHeight="1" x14ac:dyDescent="0.2"/>
    <row r="7691" ht="26.25" customHeight="1" x14ac:dyDescent="0.2"/>
    <row r="7692" ht="26.25" customHeight="1" x14ac:dyDescent="0.2"/>
    <row r="7693" ht="26.25" customHeight="1" x14ac:dyDescent="0.2"/>
    <row r="7694" ht="26.25" customHeight="1" x14ac:dyDescent="0.2"/>
    <row r="7695" ht="26.25" customHeight="1" x14ac:dyDescent="0.2"/>
    <row r="7696" ht="26.25" customHeight="1" x14ac:dyDescent="0.2"/>
    <row r="7697" ht="26.25" customHeight="1" x14ac:dyDescent="0.2"/>
    <row r="7698" ht="26.25" customHeight="1" x14ac:dyDescent="0.2"/>
    <row r="7699" ht="26.25" customHeight="1" x14ac:dyDescent="0.2"/>
    <row r="7700" ht="26.25" customHeight="1" x14ac:dyDescent="0.2"/>
    <row r="7701" ht="26.25" customHeight="1" x14ac:dyDescent="0.2"/>
    <row r="7702" ht="26.25" customHeight="1" x14ac:dyDescent="0.2"/>
    <row r="7703" ht="26.25" customHeight="1" x14ac:dyDescent="0.2"/>
    <row r="7704" ht="26.25" customHeight="1" x14ac:dyDescent="0.2"/>
    <row r="7705" ht="26.25" customHeight="1" x14ac:dyDescent="0.2"/>
    <row r="7706" ht="26.25" customHeight="1" x14ac:dyDescent="0.2"/>
    <row r="7707" ht="26.25" customHeight="1" x14ac:dyDescent="0.2"/>
    <row r="7708" ht="26.25" customHeight="1" x14ac:dyDescent="0.2"/>
    <row r="7709" ht="26.25" customHeight="1" x14ac:dyDescent="0.2"/>
    <row r="7710" ht="26.25" customHeight="1" x14ac:dyDescent="0.2"/>
    <row r="7711" ht="26.25" customHeight="1" x14ac:dyDescent="0.2"/>
    <row r="7712" ht="26.25" customHeight="1" x14ac:dyDescent="0.2"/>
    <row r="7713" ht="26.25" customHeight="1" x14ac:dyDescent="0.2"/>
    <row r="7714" ht="26.25" customHeight="1" x14ac:dyDescent="0.2"/>
    <row r="7715" ht="26.25" customHeight="1" x14ac:dyDescent="0.2"/>
    <row r="7716" ht="26.25" customHeight="1" x14ac:dyDescent="0.2"/>
    <row r="7717" ht="26.25" customHeight="1" x14ac:dyDescent="0.2"/>
    <row r="7718" ht="26.25" customHeight="1" x14ac:dyDescent="0.2"/>
    <row r="7719" ht="26.25" customHeight="1" x14ac:dyDescent="0.2"/>
    <row r="7720" ht="26.25" customHeight="1" x14ac:dyDescent="0.2"/>
    <row r="7721" ht="26.25" customHeight="1" x14ac:dyDescent="0.2"/>
    <row r="7722" ht="26.25" customHeight="1" x14ac:dyDescent="0.2"/>
    <row r="7723" ht="26.25" customHeight="1" x14ac:dyDescent="0.2"/>
    <row r="7724" ht="26.25" customHeight="1" x14ac:dyDescent="0.2"/>
    <row r="7725" ht="26.25" customHeight="1" x14ac:dyDescent="0.2"/>
    <row r="7726" ht="26.25" customHeight="1" x14ac:dyDescent="0.2"/>
    <row r="7727" ht="26.25" customHeight="1" x14ac:dyDescent="0.2"/>
    <row r="7728" ht="26.25" customHeight="1" x14ac:dyDescent="0.2"/>
    <row r="7729" ht="26.25" customHeight="1" x14ac:dyDescent="0.2"/>
    <row r="7730" ht="26.25" customHeight="1" x14ac:dyDescent="0.2"/>
    <row r="7731" ht="26.25" customHeight="1" x14ac:dyDescent="0.2"/>
    <row r="7732" ht="26.25" customHeight="1" x14ac:dyDescent="0.2"/>
    <row r="7733" ht="26.25" customHeight="1" x14ac:dyDescent="0.2"/>
    <row r="7734" ht="26.25" customHeight="1" x14ac:dyDescent="0.2"/>
    <row r="7735" ht="26.25" customHeight="1" x14ac:dyDescent="0.2"/>
    <row r="7736" ht="26.25" customHeight="1" x14ac:dyDescent="0.2"/>
    <row r="7737" ht="26.25" customHeight="1" x14ac:dyDescent="0.2"/>
    <row r="7738" ht="26.25" customHeight="1" x14ac:dyDescent="0.2"/>
    <row r="7739" ht="26.25" customHeight="1" x14ac:dyDescent="0.2"/>
    <row r="7740" ht="26.25" customHeight="1" x14ac:dyDescent="0.2"/>
    <row r="7741" ht="26.25" customHeight="1" x14ac:dyDescent="0.2"/>
    <row r="7742" ht="26.25" customHeight="1" x14ac:dyDescent="0.2"/>
    <row r="7743" ht="26.25" customHeight="1" x14ac:dyDescent="0.2"/>
    <row r="7744" ht="26.25" customHeight="1" x14ac:dyDescent="0.2"/>
    <row r="7745" ht="26.25" customHeight="1" x14ac:dyDescent="0.2"/>
    <row r="7746" ht="26.25" customHeight="1" x14ac:dyDescent="0.2"/>
    <row r="7747" ht="26.25" customHeight="1" x14ac:dyDescent="0.2"/>
    <row r="7748" ht="26.25" customHeight="1" x14ac:dyDescent="0.2"/>
    <row r="7749" ht="26.25" customHeight="1" x14ac:dyDescent="0.2"/>
    <row r="7750" ht="26.25" customHeight="1" x14ac:dyDescent="0.2"/>
    <row r="7751" ht="26.25" customHeight="1" x14ac:dyDescent="0.2"/>
    <row r="7752" ht="26.25" customHeight="1" x14ac:dyDescent="0.2"/>
    <row r="7753" ht="26.25" customHeight="1" x14ac:dyDescent="0.2"/>
    <row r="7754" ht="26.25" customHeight="1" x14ac:dyDescent="0.2"/>
    <row r="7755" ht="26.25" customHeight="1" x14ac:dyDescent="0.2"/>
    <row r="7756" ht="26.25" customHeight="1" x14ac:dyDescent="0.2"/>
    <row r="7757" ht="26.25" customHeight="1" x14ac:dyDescent="0.2"/>
    <row r="7758" ht="26.25" customHeight="1" x14ac:dyDescent="0.2"/>
    <row r="7759" ht="26.25" customHeight="1" x14ac:dyDescent="0.2"/>
    <row r="7760" ht="26.25" customHeight="1" x14ac:dyDescent="0.2"/>
    <row r="7761" ht="26.25" customHeight="1" x14ac:dyDescent="0.2"/>
    <row r="7762" ht="26.25" customHeight="1" x14ac:dyDescent="0.2"/>
    <row r="7763" ht="26.25" customHeight="1" x14ac:dyDescent="0.2"/>
    <row r="7764" ht="26.25" customHeight="1" x14ac:dyDescent="0.2"/>
    <row r="7765" ht="26.25" customHeight="1" x14ac:dyDescent="0.2"/>
    <row r="7766" ht="26.25" customHeight="1" x14ac:dyDescent="0.2"/>
    <row r="7767" ht="26.25" customHeight="1" x14ac:dyDescent="0.2"/>
    <row r="7768" ht="26.25" customHeight="1" x14ac:dyDescent="0.2"/>
    <row r="7769" ht="26.25" customHeight="1" x14ac:dyDescent="0.2"/>
    <row r="7770" ht="26.25" customHeight="1" x14ac:dyDescent="0.2"/>
    <row r="7771" ht="26.25" customHeight="1" x14ac:dyDescent="0.2"/>
    <row r="7772" ht="26.25" customHeight="1" x14ac:dyDescent="0.2"/>
    <row r="7773" ht="26.25" customHeight="1" x14ac:dyDescent="0.2"/>
    <row r="7774" ht="26.25" customHeight="1" x14ac:dyDescent="0.2"/>
    <row r="7775" ht="26.25" customHeight="1" x14ac:dyDescent="0.2"/>
    <row r="7776" ht="26.25" customHeight="1" x14ac:dyDescent="0.2"/>
    <row r="7777" ht="26.25" customHeight="1" x14ac:dyDescent="0.2"/>
    <row r="7778" ht="26.25" customHeight="1" x14ac:dyDescent="0.2"/>
    <row r="7779" ht="26.25" customHeight="1" x14ac:dyDescent="0.2"/>
    <row r="7780" ht="26.25" customHeight="1" x14ac:dyDescent="0.2"/>
    <row r="7781" ht="26.25" customHeight="1" x14ac:dyDescent="0.2"/>
    <row r="7782" ht="26.25" customHeight="1" x14ac:dyDescent="0.2"/>
    <row r="7783" ht="26.25" customHeight="1" x14ac:dyDescent="0.2"/>
    <row r="7784" ht="26.25" customHeight="1" x14ac:dyDescent="0.2"/>
    <row r="7785" ht="26.25" customHeight="1" x14ac:dyDescent="0.2"/>
    <row r="7786" ht="26.25" customHeight="1" x14ac:dyDescent="0.2"/>
    <row r="7787" ht="26.25" customHeight="1" x14ac:dyDescent="0.2"/>
    <row r="7788" ht="26.25" customHeight="1" x14ac:dyDescent="0.2"/>
    <row r="7789" ht="26.25" customHeight="1" x14ac:dyDescent="0.2"/>
    <row r="7790" ht="26.25" customHeight="1" x14ac:dyDescent="0.2"/>
    <row r="7791" ht="26.25" customHeight="1" x14ac:dyDescent="0.2"/>
    <row r="7792" ht="26.25" customHeight="1" x14ac:dyDescent="0.2"/>
    <row r="7793" ht="26.25" customHeight="1" x14ac:dyDescent="0.2"/>
    <row r="7794" ht="26.25" customHeight="1" x14ac:dyDescent="0.2"/>
    <row r="7795" ht="26.25" customHeight="1" x14ac:dyDescent="0.2"/>
    <row r="7796" ht="26.25" customHeight="1" x14ac:dyDescent="0.2"/>
    <row r="7797" ht="26.25" customHeight="1" x14ac:dyDescent="0.2"/>
    <row r="7798" ht="26.25" customHeight="1" x14ac:dyDescent="0.2"/>
    <row r="7799" ht="26.25" customHeight="1" x14ac:dyDescent="0.2"/>
    <row r="7800" ht="26.25" customHeight="1" x14ac:dyDescent="0.2"/>
    <row r="7801" ht="26.25" customHeight="1" x14ac:dyDescent="0.2"/>
    <row r="7802" ht="26.25" customHeight="1" x14ac:dyDescent="0.2"/>
    <row r="7803" ht="26.25" customHeight="1" x14ac:dyDescent="0.2"/>
    <row r="7804" ht="26.25" customHeight="1" x14ac:dyDescent="0.2"/>
    <row r="7805" ht="26.25" customHeight="1" x14ac:dyDescent="0.2"/>
    <row r="7806" ht="26.25" customHeight="1" x14ac:dyDescent="0.2"/>
    <row r="7807" ht="26.25" customHeight="1" x14ac:dyDescent="0.2"/>
    <row r="7808" ht="26.25" customHeight="1" x14ac:dyDescent="0.2"/>
    <row r="7809" ht="26.25" customHeight="1" x14ac:dyDescent="0.2"/>
    <row r="7810" ht="26.25" customHeight="1" x14ac:dyDescent="0.2"/>
    <row r="7811" ht="26.25" customHeight="1" x14ac:dyDescent="0.2"/>
    <row r="7812" ht="26.25" customHeight="1" x14ac:dyDescent="0.2"/>
    <row r="7813" ht="26.25" customHeight="1" x14ac:dyDescent="0.2"/>
    <row r="7814" ht="26.25" customHeight="1" x14ac:dyDescent="0.2"/>
    <row r="7815" ht="26.25" customHeight="1" x14ac:dyDescent="0.2"/>
    <row r="7816" ht="26.25" customHeight="1" x14ac:dyDescent="0.2"/>
    <row r="7817" ht="26.25" customHeight="1" x14ac:dyDescent="0.2"/>
    <row r="7818" ht="26.25" customHeight="1" x14ac:dyDescent="0.2"/>
    <row r="7819" ht="26.25" customHeight="1" x14ac:dyDescent="0.2"/>
    <row r="7820" ht="26.25" customHeight="1" x14ac:dyDescent="0.2"/>
    <row r="7821" ht="26.25" customHeight="1" x14ac:dyDescent="0.2"/>
    <row r="7822" ht="26.25" customHeight="1" x14ac:dyDescent="0.2"/>
    <row r="7823" ht="26.25" customHeight="1" x14ac:dyDescent="0.2"/>
    <row r="7824" ht="26.25" customHeight="1" x14ac:dyDescent="0.2"/>
    <row r="7825" ht="26.25" customHeight="1" x14ac:dyDescent="0.2"/>
    <row r="7826" ht="26.25" customHeight="1" x14ac:dyDescent="0.2"/>
    <row r="7827" ht="26.25" customHeight="1" x14ac:dyDescent="0.2"/>
    <row r="7828" ht="26.25" customHeight="1" x14ac:dyDescent="0.2"/>
    <row r="7829" ht="26.25" customHeight="1" x14ac:dyDescent="0.2"/>
    <row r="7830" ht="26.25" customHeight="1" x14ac:dyDescent="0.2"/>
    <row r="7831" ht="26.25" customHeight="1" x14ac:dyDescent="0.2"/>
    <row r="7832" ht="26.25" customHeight="1" x14ac:dyDescent="0.2"/>
    <row r="7833" ht="26.25" customHeight="1" x14ac:dyDescent="0.2"/>
    <row r="7834" ht="26.25" customHeight="1" x14ac:dyDescent="0.2"/>
    <row r="7835" ht="26.25" customHeight="1" x14ac:dyDescent="0.2"/>
    <row r="7836" ht="26.25" customHeight="1" x14ac:dyDescent="0.2"/>
    <row r="7837" ht="26.25" customHeight="1" x14ac:dyDescent="0.2"/>
    <row r="7838" ht="26.25" customHeight="1" x14ac:dyDescent="0.2"/>
    <row r="7839" ht="26.25" customHeight="1" x14ac:dyDescent="0.2"/>
    <row r="7840" ht="26.25" customHeight="1" x14ac:dyDescent="0.2"/>
    <row r="7841" ht="26.25" customHeight="1" x14ac:dyDescent="0.2"/>
    <row r="7842" ht="26.25" customHeight="1" x14ac:dyDescent="0.2"/>
    <row r="7843" ht="26.25" customHeight="1" x14ac:dyDescent="0.2"/>
    <row r="7844" ht="26.25" customHeight="1" x14ac:dyDescent="0.2"/>
    <row r="7845" ht="26.25" customHeight="1" x14ac:dyDescent="0.2"/>
    <row r="7846" ht="26.25" customHeight="1" x14ac:dyDescent="0.2"/>
    <row r="7847" ht="26.25" customHeight="1" x14ac:dyDescent="0.2"/>
    <row r="7848" ht="26.25" customHeight="1" x14ac:dyDescent="0.2"/>
    <row r="7849" ht="26.25" customHeight="1" x14ac:dyDescent="0.2"/>
    <row r="7850" ht="26.25" customHeight="1" x14ac:dyDescent="0.2"/>
    <row r="7851" ht="26.25" customHeight="1" x14ac:dyDescent="0.2"/>
    <row r="7852" ht="26.25" customHeight="1" x14ac:dyDescent="0.2"/>
    <row r="7853" ht="26.25" customHeight="1" x14ac:dyDescent="0.2"/>
    <row r="7854" ht="26.25" customHeight="1" x14ac:dyDescent="0.2"/>
    <row r="7855" ht="26.25" customHeight="1" x14ac:dyDescent="0.2"/>
    <row r="7856" ht="26.25" customHeight="1" x14ac:dyDescent="0.2"/>
    <row r="7857" ht="26.25" customHeight="1" x14ac:dyDescent="0.2"/>
    <row r="7858" ht="26.25" customHeight="1" x14ac:dyDescent="0.2"/>
    <row r="7859" ht="26.25" customHeight="1" x14ac:dyDescent="0.2"/>
    <row r="7860" ht="26.25" customHeight="1" x14ac:dyDescent="0.2"/>
    <row r="7861" ht="26.25" customHeight="1" x14ac:dyDescent="0.2"/>
    <row r="7862" ht="26.25" customHeight="1" x14ac:dyDescent="0.2"/>
    <row r="7863" ht="26.25" customHeight="1" x14ac:dyDescent="0.2"/>
    <row r="7864" ht="26.25" customHeight="1" x14ac:dyDescent="0.2"/>
    <row r="7865" ht="26.25" customHeight="1" x14ac:dyDescent="0.2"/>
    <row r="7866" ht="26.25" customHeight="1" x14ac:dyDescent="0.2"/>
    <row r="7867" ht="26.25" customHeight="1" x14ac:dyDescent="0.2"/>
    <row r="7868" ht="26.25" customHeight="1" x14ac:dyDescent="0.2"/>
    <row r="7869" ht="26.25" customHeight="1" x14ac:dyDescent="0.2"/>
    <row r="7870" ht="26.25" customHeight="1" x14ac:dyDescent="0.2"/>
    <row r="7871" ht="26.25" customHeight="1" x14ac:dyDescent="0.2"/>
    <row r="7872" ht="26.25" customHeight="1" x14ac:dyDescent="0.2"/>
    <row r="7873" ht="26.25" customHeight="1" x14ac:dyDescent="0.2"/>
    <row r="7874" ht="26.25" customHeight="1" x14ac:dyDescent="0.2"/>
    <row r="7875" ht="26.25" customHeight="1" x14ac:dyDescent="0.2"/>
    <row r="7876" ht="26.25" customHeight="1" x14ac:dyDescent="0.2"/>
    <row r="7877" ht="26.25" customHeight="1" x14ac:dyDescent="0.2"/>
    <row r="7878" ht="26.25" customHeight="1" x14ac:dyDescent="0.2"/>
    <row r="7879" ht="26.25" customHeight="1" x14ac:dyDescent="0.2"/>
    <row r="7880" ht="26.25" customHeight="1" x14ac:dyDescent="0.2"/>
    <row r="7881" ht="26.25" customHeight="1" x14ac:dyDescent="0.2"/>
    <row r="7882" ht="26.25" customHeight="1" x14ac:dyDescent="0.2"/>
    <row r="7883" ht="26.25" customHeight="1" x14ac:dyDescent="0.2"/>
    <row r="7884" ht="26.25" customHeight="1" x14ac:dyDescent="0.2"/>
    <row r="7885" ht="26.25" customHeight="1" x14ac:dyDescent="0.2"/>
    <row r="7886" ht="26.25" customHeight="1" x14ac:dyDescent="0.2"/>
    <row r="7887" ht="26.25" customHeight="1" x14ac:dyDescent="0.2"/>
    <row r="7888" ht="26.25" customHeight="1" x14ac:dyDescent="0.2"/>
    <row r="7889" ht="26.25" customHeight="1" x14ac:dyDescent="0.2"/>
    <row r="7890" ht="26.25" customHeight="1" x14ac:dyDescent="0.2"/>
    <row r="7891" ht="26.25" customHeight="1" x14ac:dyDescent="0.2"/>
    <row r="7892" ht="26.25" customHeight="1" x14ac:dyDescent="0.2"/>
    <row r="7893" ht="26.25" customHeight="1" x14ac:dyDescent="0.2"/>
    <row r="7894" ht="26.25" customHeight="1" x14ac:dyDescent="0.2"/>
    <row r="7895" ht="26.25" customHeight="1" x14ac:dyDescent="0.2"/>
    <row r="7896" ht="26.25" customHeight="1" x14ac:dyDescent="0.2"/>
    <row r="7897" ht="26.25" customHeight="1" x14ac:dyDescent="0.2"/>
    <row r="7898" ht="26.25" customHeight="1" x14ac:dyDescent="0.2"/>
    <row r="7899" ht="26.25" customHeight="1" x14ac:dyDescent="0.2"/>
    <row r="7900" ht="26.25" customHeight="1" x14ac:dyDescent="0.2"/>
    <row r="7901" ht="26.25" customHeight="1" x14ac:dyDescent="0.2"/>
    <row r="7902" ht="26.25" customHeight="1" x14ac:dyDescent="0.2"/>
    <row r="7903" ht="26.25" customHeight="1" x14ac:dyDescent="0.2"/>
    <row r="7904" ht="26.25" customHeight="1" x14ac:dyDescent="0.2"/>
    <row r="7905" ht="26.25" customHeight="1" x14ac:dyDescent="0.2"/>
    <row r="7906" ht="26.25" customHeight="1" x14ac:dyDescent="0.2"/>
    <row r="7907" ht="26.25" customHeight="1" x14ac:dyDescent="0.2"/>
    <row r="7908" ht="26.25" customHeight="1" x14ac:dyDescent="0.2"/>
    <row r="7909" ht="26.25" customHeight="1" x14ac:dyDescent="0.2"/>
    <row r="7910" ht="26.25" customHeight="1" x14ac:dyDescent="0.2"/>
    <row r="7911" ht="26.25" customHeight="1" x14ac:dyDescent="0.2"/>
    <row r="7912" ht="26.25" customHeight="1" x14ac:dyDescent="0.2"/>
    <row r="7913" ht="26.25" customHeight="1" x14ac:dyDescent="0.2"/>
    <row r="7914" ht="26.25" customHeight="1" x14ac:dyDescent="0.2"/>
    <row r="7915" ht="26.25" customHeight="1" x14ac:dyDescent="0.2"/>
    <row r="7916" ht="26.25" customHeight="1" x14ac:dyDescent="0.2"/>
    <row r="7917" ht="26.25" customHeight="1" x14ac:dyDescent="0.2"/>
    <row r="7918" ht="26.25" customHeight="1" x14ac:dyDescent="0.2"/>
    <row r="7919" ht="26.25" customHeight="1" x14ac:dyDescent="0.2"/>
    <row r="7920" ht="26.25" customHeight="1" x14ac:dyDescent="0.2"/>
    <row r="7921" ht="26.25" customHeight="1" x14ac:dyDescent="0.2"/>
    <row r="7922" ht="26.25" customHeight="1" x14ac:dyDescent="0.2"/>
    <row r="7923" ht="26.25" customHeight="1" x14ac:dyDescent="0.2"/>
    <row r="7924" ht="26.25" customHeight="1" x14ac:dyDescent="0.2"/>
    <row r="7925" ht="26.25" customHeight="1" x14ac:dyDescent="0.2"/>
    <row r="7926" ht="26.25" customHeight="1" x14ac:dyDescent="0.2"/>
    <row r="7927" ht="26.25" customHeight="1" x14ac:dyDescent="0.2"/>
    <row r="7928" ht="26.25" customHeight="1" x14ac:dyDescent="0.2"/>
    <row r="7929" ht="26.25" customHeight="1" x14ac:dyDescent="0.2"/>
    <row r="7930" ht="26.25" customHeight="1" x14ac:dyDescent="0.2"/>
    <row r="7931" ht="26.25" customHeight="1" x14ac:dyDescent="0.2"/>
    <row r="7932" ht="26.25" customHeight="1" x14ac:dyDescent="0.2"/>
    <row r="7933" ht="26.25" customHeight="1" x14ac:dyDescent="0.2"/>
    <row r="7934" ht="26.25" customHeight="1" x14ac:dyDescent="0.2"/>
    <row r="7935" ht="26.25" customHeight="1" x14ac:dyDescent="0.2"/>
    <row r="7936" ht="26.25" customHeight="1" x14ac:dyDescent="0.2"/>
    <row r="7937" ht="26.25" customHeight="1" x14ac:dyDescent="0.2"/>
    <row r="7938" ht="26.25" customHeight="1" x14ac:dyDescent="0.2"/>
    <row r="7939" ht="26.25" customHeight="1" x14ac:dyDescent="0.2"/>
    <row r="7940" ht="26.25" customHeight="1" x14ac:dyDescent="0.2"/>
    <row r="7941" ht="26.25" customHeight="1" x14ac:dyDescent="0.2"/>
    <row r="7942" ht="26.25" customHeight="1" x14ac:dyDescent="0.2"/>
    <row r="7943" ht="26.25" customHeight="1" x14ac:dyDescent="0.2"/>
    <row r="7944" ht="26.25" customHeight="1" x14ac:dyDescent="0.2"/>
    <row r="7945" ht="26.25" customHeight="1" x14ac:dyDescent="0.2"/>
    <row r="7946" ht="26.25" customHeight="1" x14ac:dyDescent="0.2"/>
    <row r="7947" ht="26.25" customHeight="1" x14ac:dyDescent="0.2"/>
    <row r="7948" ht="26.25" customHeight="1" x14ac:dyDescent="0.2"/>
    <row r="7949" ht="26.25" customHeight="1" x14ac:dyDescent="0.2"/>
    <row r="7950" ht="26.25" customHeight="1" x14ac:dyDescent="0.2"/>
    <row r="7951" ht="26.25" customHeight="1" x14ac:dyDescent="0.2"/>
    <row r="7952" ht="26.25" customHeight="1" x14ac:dyDescent="0.2"/>
    <row r="7953" ht="26.25" customHeight="1" x14ac:dyDescent="0.2"/>
    <row r="7954" ht="26.25" customHeight="1" x14ac:dyDescent="0.2"/>
    <row r="7955" ht="26.25" customHeight="1" x14ac:dyDescent="0.2"/>
    <row r="7956" ht="26.25" customHeight="1" x14ac:dyDescent="0.2"/>
    <row r="7957" ht="26.25" customHeight="1" x14ac:dyDescent="0.2"/>
    <row r="7958" ht="26.25" customHeight="1" x14ac:dyDescent="0.2"/>
    <row r="7959" ht="26.25" customHeight="1" x14ac:dyDescent="0.2"/>
    <row r="7960" ht="26.25" customHeight="1" x14ac:dyDescent="0.2"/>
    <row r="7961" ht="26.25" customHeight="1" x14ac:dyDescent="0.2"/>
    <row r="7962" ht="26.25" customHeight="1" x14ac:dyDescent="0.2"/>
    <row r="7963" ht="26.25" customHeight="1" x14ac:dyDescent="0.2"/>
    <row r="7964" ht="26.25" customHeight="1" x14ac:dyDescent="0.2"/>
    <row r="7965" ht="26.25" customHeight="1" x14ac:dyDescent="0.2"/>
    <row r="7966" ht="26.25" customHeight="1" x14ac:dyDescent="0.2"/>
    <row r="7967" ht="26.25" customHeight="1" x14ac:dyDescent="0.2"/>
    <row r="7968" ht="26.25" customHeight="1" x14ac:dyDescent="0.2"/>
    <row r="7969" ht="26.25" customHeight="1" x14ac:dyDescent="0.2"/>
    <row r="7970" ht="26.25" customHeight="1" x14ac:dyDescent="0.2"/>
    <row r="7971" ht="26.25" customHeight="1" x14ac:dyDescent="0.2"/>
    <row r="7972" ht="26.25" customHeight="1" x14ac:dyDescent="0.2"/>
    <row r="7973" ht="26.25" customHeight="1" x14ac:dyDescent="0.2"/>
    <row r="7974" ht="26.25" customHeight="1" x14ac:dyDescent="0.2"/>
    <row r="7975" ht="26.25" customHeight="1" x14ac:dyDescent="0.2"/>
    <row r="7976" ht="26.25" customHeight="1" x14ac:dyDescent="0.2"/>
    <row r="7977" ht="26.25" customHeight="1" x14ac:dyDescent="0.2"/>
    <row r="7978" ht="26.25" customHeight="1" x14ac:dyDescent="0.2"/>
    <row r="7979" ht="26.25" customHeight="1" x14ac:dyDescent="0.2"/>
    <row r="7980" ht="26.25" customHeight="1" x14ac:dyDescent="0.2"/>
    <row r="7981" ht="26.25" customHeight="1" x14ac:dyDescent="0.2"/>
    <row r="7982" ht="26.25" customHeight="1" x14ac:dyDescent="0.2"/>
    <row r="7983" ht="26.25" customHeight="1" x14ac:dyDescent="0.2"/>
    <row r="7984" ht="26.25" customHeight="1" x14ac:dyDescent="0.2"/>
    <row r="7985" ht="26.25" customHeight="1" x14ac:dyDescent="0.2"/>
    <row r="7986" ht="26.25" customHeight="1" x14ac:dyDescent="0.2"/>
    <row r="7987" ht="26.25" customHeight="1" x14ac:dyDescent="0.2"/>
    <row r="7988" ht="26.25" customHeight="1" x14ac:dyDescent="0.2"/>
    <row r="7989" ht="26.25" customHeight="1" x14ac:dyDescent="0.2"/>
    <row r="7990" ht="26.25" customHeight="1" x14ac:dyDescent="0.2"/>
    <row r="7991" ht="26.25" customHeight="1" x14ac:dyDescent="0.2"/>
    <row r="7992" ht="26.25" customHeight="1" x14ac:dyDescent="0.2"/>
    <row r="7993" ht="26.25" customHeight="1" x14ac:dyDescent="0.2"/>
    <row r="7994" ht="26.25" customHeight="1" x14ac:dyDescent="0.2"/>
    <row r="7995" ht="26.25" customHeight="1" x14ac:dyDescent="0.2"/>
    <row r="7996" ht="26.25" customHeight="1" x14ac:dyDescent="0.2"/>
    <row r="7997" ht="26.25" customHeight="1" x14ac:dyDescent="0.2"/>
    <row r="7998" ht="26.25" customHeight="1" x14ac:dyDescent="0.2"/>
    <row r="7999" ht="26.25" customHeight="1" x14ac:dyDescent="0.2"/>
    <row r="8000" ht="26.25" customHeight="1" x14ac:dyDescent="0.2"/>
    <row r="8001" ht="26.25" customHeight="1" x14ac:dyDescent="0.2"/>
    <row r="8002" ht="26.25" customHeight="1" x14ac:dyDescent="0.2"/>
    <row r="8003" ht="26.25" customHeight="1" x14ac:dyDescent="0.2"/>
    <row r="8004" ht="26.25" customHeight="1" x14ac:dyDescent="0.2"/>
    <row r="8005" ht="26.25" customHeight="1" x14ac:dyDescent="0.2"/>
    <row r="8006" ht="26.25" customHeight="1" x14ac:dyDescent="0.2"/>
    <row r="8007" ht="26.25" customHeight="1" x14ac:dyDescent="0.2"/>
    <row r="8008" ht="26.25" customHeight="1" x14ac:dyDescent="0.2"/>
    <row r="8009" ht="26.25" customHeight="1" x14ac:dyDescent="0.2"/>
    <row r="8010" ht="26.25" customHeight="1" x14ac:dyDescent="0.2"/>
    <row r="8011" ht="26.25" customHeight="1" x14ac:dyDescent="0.2"/>
    <row r="8012" ht="26.25" customHeight="1" x14ac:dyDescent="0.2"/>
    <row r="8013" ht="26.25" customHeight="1" x14ac:dyDescent="0.2"/>
    <row r="8014" ht="26.25" customHeight="1" x14ac:dyDescent="0.2"/>
    <row r="8015" ht="26.25" customHeight="1" x14ac:dyDescent="0.2"/>
    <row r="8016" ht="26.25" customHeight="1" x14ac:dyDescent="0.2"/>
    <row r="8017" ht="26.25" customHeight="1" x14ac:dyDescent="0.2"/>
    <row r="8018" ht="26.25" customHeight="1" x14ac:dyDescent="0.2"/>
    <row r="8019" ht="26.25" customHeight="1" x14ac:dyDescent="0.2"/>
    <row r="8020" ht="26.25" customHeight="1" x14ac:dyDescent="0.2"/>
    <row r="8021" ht="26.25" customHeight="1" x14ac:dyDescent="0.2"/>
    <row r="8022" ht="26.25" customHeight="1" x14ac:dyDescent="0.2"/>
    <row r="8023" ht="26.25" customHeight="1" x14ac:dyDescent="0.2"/>
    <row r="8024" ht="26.25" customHeight="1" x14ac:dyDescent="0.2"/>
    <row r="8025" ht="26.25" customHeight="1" x14ac:dyDescent="0.2"/>
    <row r="8026" ht="26.25" customHeight="1" x14ac:dyDescent="0.2"/>
    <row r="8027" ht="26.25" customHeight="1" x14ac:dyDescent="0.2"/>
    <row r="8028" ht="26.25" customHeight="1" x14ac:dyDescent="0.2"/>
    <row r="8029" ht="26.25" customHeight="1" x14ac:dyDescent="0.2"/>
    <row r="8030" ht="26.25" customHeight="1" x14ac:dyDescent="0.2"/>
    <row r="8031" ht="26.25" customHeight="1" x14ac:dyDescent="0.2"/>
    <row r="8032" ht="26.25" customHeight="1" x14ac:dyDescent="0.2"/>
  </sheetData>
  <sheetProtection formatCells="0" formatColumns="0" formatRows="0" insertColumns="0" insertRows="0" deleteRows="0" selectLockedCells="1"/>
  <protectedRanges>
    <protectedRange password="CAC3" sqref="B7:H8" name="Sum_Repas1"/>
  </protectedRanges>
  <mergeCells count="4">
    <mergeCell ref="B34:D34"/>
    <mergeCell ref="B35:D35"/>
    <mergeCell ref="B36:D36"/>
    <mergeCell ref="B39:D40"/>
  </mergeCells>
  <hyperlinks>
    <hyperlink ref="B39:D40" location="Jeudi!A1" display="Avancer à la journée suivante"/>
    <hyperlink ref="B42" location="Mardi!A1" display="Revenir en arrière"/>
  </hyperlinks>
  <pageMargins left="0.7" right="0.7" top="0.75" bottom="0.75" header="0.3" footer="0.3"/>
  <pageSetup paperSize="9" orientation="portrait" horizontalDpi="4294967293" verticalDpi="0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W8033"/>
  <sheetViews>
    <sheetView zoomScale="70" zoomScaleNormal="70" workbookViewId="0">
      <pane ySplit="4" topLeftCell="A5" activePane="bottomLeft" state="frozen"/>
      <selection pane="bottomLeft" activeCell="C47" sqref="C47"/>
    </sheetView>
  </sheetViews>
  <sheetFormatPr baseColWidth="10" defaultColWidth="9" defaultRowHeight="15" x14ac:dyDescent="0.2"/>
  <cols>
    <col min="1" max="1" width="9.375" style="105" customWidth="1"/>
    <col min="2" max="4" width="28" style="105" customWidth="1"/>
    <col min="5" max="8" width="14.25" style="105" customWidth="1"/>
    <col min="9" max="9" width="28" style="105" customWidth="1"/>
    <col min="10" max="18" width="11.375" style="105" customWidth="1"/>
    <col min="19" max="231" width="11" style="105" customWidth="1"/>
    <col min="232" max="255" width="9" style="106" customWidth="1"/>
    <col min="256" max="16384" width="9" style="106"/>
  </cols>
  <sheetData>
    <row r="1" spans="1:231" ht="30" customHeight="1" x14ac:dyDescent="0.2"/>
    <row r="2" spans="1:231" s="110" customFormat="1" ht="30" customHeight="1" x14ac:dyDescent="0.2">
      <c r="A2" s="107"/>
      <c r="B2" s="34" t="s">
        <v>96</v>
      </c>
      <c r="C2" s="108"/>
      <c r="D2" s="108"/>
      <c r="E2" s="108"/>
      <c r="F2" s="107"/>
      <c r="G2" s="12"/>
      <c r="H2" s="109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07"/>
      <c r="DB2" s="107"/>
      <c r="DC2" s="107"/>
      <c r="DD2" s="107"/>
      <c r="DE2" s="107"/>
      <c r="DF2" s="107"/>
      <c r="DG2" s="107"/>
      <c r="DH2" s="107"/>
      <c r="DI2" s="107"/>
      <c r="DJ2" s="107"/>
      <c r="DK2" s="107"/>
      <c r="DL2" s="107"/>
      <c r="DM2" s="107"/>
      <c r="DN2" s="107"/>
      <c r="DO2" s="107"/>
      <c r="DP2" s="107"/>
      <c r="DQ2" s="107"/>
      <c r="DR2" s="107"/>
      <c r="DS2" s="107"/>
      <c r="DT2" s="107"/>
      <c r="DU2" s="107"/>
      <c r="DV2" s="107"/>
      <c r="DW2" s="107"/>
      <c r="DX2" s="107"/>
      <c r="DY2" s="107"/>
      <c r="DZ2" s="107"/>
      <c r="EA2" s="107"/>
      <c r="EB2" s="107"/>
      <c r="EC2" s="107"/>
      <c r="ED2" s="107"/>
      <c r="EE2" s="107"/>
      <c r="EF2" s="107"/>
      <c r="EG2" s="107"/>
      <c r="EH2" s="107"/>
      <c r="EI2" s="107"/>
      <c r="EJ2" s="107"/>
      <c r="EK2" s="107"/>
      <c r="EL2" s="107"/>
      <c r="EM2" s="107"/>
      <c r="EN2" s="107"/>
      <c r="EO2" s="107"/>
      <c r="EP2" s="107"/>
      <c r="EQ2" s="107"/>
      <c r="ER2" s="107"/>
      <c r="ES2" s="107"/>
      <c r="ET2" s="107"/>
      <c r="EU2" s="107"/>
      <c r="EV2" s="107"/>
      <c r="EW2" s="107"/>
      <c r="EX2" s="107"/>
      <c r="EY2" s="107"/>
      <c r="EZ2" s="107"/>
      <c r="FA2" s="107"/>
      <c r="FB2" s="107"/>
      <c r="FC2" s="107"/>
      <c r="FD2" s="107"/>
      <c r="FE2" s="107"/>
      <c r="FF2" s="107"/>
      <c r="FG2" s="107"/>
      <c r="FH2" s="107"/>
      <c r="FI2" s="107"/>
      <c r="FJ2" s="107"/>
      <c r="FK2" s="107"/>
      <c r="FL2" s="107"/>
      <c r="FM2" s="107"/>
      <c r="FN2" s="107"/>
      <c r="FO2" s="107"/>
      <c r="FP2" s="107"/>
      <c r="FQ2" s="107"/>
      <c r="FR2" s="107"/>
      <c r="FS2" s="107"/>
      <c r="FT2" s="107"/>
      <c r="FU2" s="107"/>
      <c r="FV2" s="107"/>
      <c r="FW2" s="107"/>
      <c r="FX2" s="107"/>
      <c r="FY2" s="107"/>
      <c r="FZ2" s="107"/>
      <c r="GA2" s="107"/>
      <c r="GB2" s="107"/>
      <c r="GC2" s="107"/>
      <c r="GD2" s="107"/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/>
      <c r="GR2" s="107"/>
      <c r="GS2" s="107"/>
      <c r="GT2" s="107"/>
      <c r="GU2" s="107"/>
      <c r="GV2" s="107"/>
      <c r="GW2" s="107"/>
      <c r="GX2" s="107"/>
      <c r="GY2" s="107"/>
      <c r="GZ2" s="107"/>
      <c r="HA2" s="107"/>
      <c r="HB2" s="107"/>
      <c r="HC2" s="107"/>
      <c r="HD2" s="107"/>
      <c r="HE2" s="107"/>
      <c r="HF2" s="107"/>
      <c r="HG2" s="107"/>
      <c r="HH2" s="107"/>
      <c r="HI2" s="107"/>
      <c r="HJ2" s="107"/>
      <c r="HK2" s="107"/>
      <c r="HL2" s="107"/>
      <c r="HM2" s="107"/>
      <c r="HN2" s="107"/>
      <c r="HO2" s="107"/>
      <c r="HP2" s="107"/>
      <c r="HQ2" s="107"/>
      <c r="HR2" s="107"/>
      <c r="HS2" s="107"/>
      <c r="HT2" s="107"/>
      <c r="HU2" s="107"/>
      <c r="HV2" s="107"/>
      <c r="HW2" s="107"/>
    </row>
    <row r="3" spans="1:231" s="110" customFormat="1" ht="30" customHeight="1" x14ac:dyDescent="0.2">
      <c r="A3" s="107"/>
      <c r="B3" s="107"/>
      <c r="C3" s="108"/>
      <c r="D3" s="108"/>
      <c r="E3" s="111"/>
      <c r="F3" s="107"/>
      <c r="G3" s="12"/>
      <c r="H3" s="109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7"/>
      <c r="BW3" s="107"/>
      <c r="BX3" s="107"/>
      <c r="BY3" s="107"/>
      <c r="BZ3" s="107"/>
      <c r="CA3" s="107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</row>
    <row r="4" spans="1:231" s="110" customFormat="1" ht="30" customHeight="1" x14ac:dyDescent="0.2">
      <c r="A4" s="107"/>
      <c r="B4" s="33" t="s">
        <v>22</v>
      </c>
      <c r="C4" s="33" t="s">
        <v>13</v>
      </c>
      <c r="D4" s="33" t="s">
        <v>5</v>
      </c>
      <c r="E4" s="33" t="s">
        <v>0</v>
      </c>
      <c r="F4" s="33" t="s">
        <v>9</v>
      </c>
      <c r="G4" s="33" t="s">
        <v>10</v>
      </c>
      <c r="H4" s="33" t="s">
        <v>11</v>
      </c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</row>
    <row r="5" spans="1:231" ht="26.25" customHeight="1" x14ac:dyDescent="0.2">
      <c r="B5" s="2" t="s">
        <v>14</v>
      </c>
      <c r="C5" s="112"/>
      <c r="D5" s="112"/>
      <c r="E5" s="112"/>
      <c r="F5" s="112"/>
      <c r="G5" s="112"/>
      <c r="H5" s="112"/>
      <c r="HW5" s="106"/>
    </row>
    <row r="6" spans="1:231" ht="26.25" customHeight="1" x14ac:dyDescent="0.2">
      <c r="B6" s="223"/>
      <c r="C6" s="223"/>
      <c r="D6" s="224"/>
      <c r="E6" s="225"/>
      <c r="F6" s="226"/>
      <c r="G6" s="226"/>
      <c r="H6" s="226"/>
      <c r="HW6" s="106"/>
    </row>
    <row r="7" spans="1:231" ht="26.25" customHeight="1" x14ac:dyDescent="0.2">
      <c r="B7" s="223"/>
      <c r="C7" s="223"/>
      <c r="D7" s="224"/>
      <c r="E7" s="225">
        <f>SUBTOTAL(109,Repas13[Kcal])</f>
        <v>0</v>
      </c>
      <c r="F7" s="226">
        <f>SUBTOTAL(109,Repas13[Protéines])</f>
        <v>0</v>
      </c>
      <c r="G7" s="226">
        <f>SUBTOTAL(109,Repas13[Glucides])</f>
        <v>0</v>
      </c>
      <c r="H7" s="226">
        <f>SUBTOTAL(109,Repas13[Lipides])</f>
        <v>0</v>
      </c>
    </row>
    <row r="8" spans="1:231" ht="26.25" customHeight="1" x14ac:dyDescent="0.2">
      <c r="B8" s="117"/>
      <c r="C8" s="117"/>
      <c r="D8" s="118"/>
      <c r="E8" s="119"/>
      <c r="F8" s="120"/>
      <c r="G8" s="120"/>
      <c r="H8" s="120"/>
    </row>
    <row r="9" spans="1:231" ht="26.25" customHeight="1" x14ac:dyDescent="0.2">
      <c r="B9" s="3" t="s">
        <v>15</v>
      </c>
      <c r="C9" s="121"/>
      <c r="D9" s="121"/>
      <c r="E9" s="121"/>
      <c r="F9" s="121"/>
      <c r="G9" s="121"/>
      <c r="H9" s="121"/>
    </row>
    <row r="10" spans="1:231" ht="26.25" customHeight="1" x14ac:dyDescent="0.2">
      <c r="B10" s="113"/>
      <c r="C10" s="113"/>
      <c r="D10" s="114"/>
      <c r="E10" s="115"/>
      <c r="F10" s="116"/>
      <c r="G10" s="116"/>
      <c r="H10" s="116"/>
    </row>
    <row r="11" spans="1:231" ht="26.25" customHeight="1" x14ac:dyDescent="0.2">
      <c r="B11" s="113"/>
      <c r="C11" s="113"/>
      <c r="D11" s="114"/>
      <c r="E11" s="115">
        <f>SUBTOTAL(109,Repas23[Kcal])</f>
        <v>0</v>
      </c>
      <c r="F11" s="116">
        <f>SUBTOTAL(109,Repas23[Protéines])</f>
        <v>0</v>
      </c>
      <c r="G11" s="116">
        <f>SUBTOTAL(109,Repas23[Glucides])</f>
        <v>0</v>
      </c>
      <c r="H11" s="116">
        <f>SUBTOTAL(109,Repas23[Lipides])</f>
        <v>0</v>
      </c>
    </row>
    <row r="12" spans="1:231" ht="26.25" customHeight="1" x14ac:dyDescent="0.2">
      <c r="B12" s="117"/>
      <c r="C12" s="117"/>
      <c r="D12" s="118"/>
      <c r="E12" s="119"/>
      <c r="F12" s="120"/>
      <c r="G12" s="120"/>
      <c r="H12" s="120"/>
    </row>
    <row r="13" spans="1:231" ht="26.25" customHeight="1" x14ac:dyDescent="0.2">
      <c r="B13" s="4" t="s">
        <v>16</v>
      </c>
      <c r="C13" s="122"/>
      <c r="D13" s="122"/>
      <c r="E13" s="122"/>
      <c r="F13" s="122"/>
      <c r="G13" s="122"/>
      <c r="H13" s="122"/>
    </row>
    <row r="14" spans="1:231" ht="26.25" customHeight="1" x14ac:dyDescent="0.2">
      <c r="B14" s="223"/>
      <c r="C14" s="223"/>
      <c r="D14" s="224"/>
      <c r="E14" s="225"/>
      <c r="F14" s="226"/>
      <c r="G14" s="226"/>
      <c r="H14" s="226"/>
    </row>
    <row r="15" spans="1:231" ht="26.25" customHeight="1" x14ac:dyDescent="0.2">
      <c r="B15" s="223"/>
      <c r="C15" s="223"/>
      <c r="D15" s="224"/>
      <c r="E15" s="225">
        <f>SUBTOTAL(109,Repas33[Kcal])</f>
        <v>0</v>
      </c>
      <c r="F15" s="226">
        <f>SUBTOTAL(109,Repas33[Protéines])</f>
        <v>0</v>
      </c>
      <c r="G15" s="226">
        <f>SUBTOTAL(109,Repas33[Glucides])</f>
        <v>0</v>
      </c>
      <c r="H15" s="226">
        <f>SUBTOTAL(109,Repas33[Lipides])</f>
        <v>0</v>
      </c>
    </row>
    <row r="16" spans="1:231" ht="26.25" customHeight="1" x14ac:dyDescent="0.2">
      <c r="B16" s="117"/>
      <c r="C16" s="117"/>
      <c r="D16" s="118"/>
      <c r="E16" s="119"/>
      <c r="F16" s="120"/>
      <c r="G16" s="120"/>
      <c r="H16" s="120"/>
    </row>
    <row r="17" spans="2:8" ht="26.25" customHeight="1" x14ac:dyDescent="0.2">
      <c r="B17" s="5" t="s">
        <v>17</v>
      </c>
      <c r="C17" s="122"/>
      <c r="D17" s="122"/>
      <c r="E17" s="122"/>
      <c r="F17" s="122"/>
      <c r="G17" s="122"/>
      <c r="H17" s="122"/>
    </row>
    <row r="18" spans="2:8" ht="26.25" customHeight="1" x14ac:dyDescent="0.2">
      <c r="B18" s="113"/>
      <c r="C18" s="113"/>
      <c r="D18" s="114"/>
      <c r="E18" s="115"/>
      <c r="F18" s="116"/>
      <c r="G18" s="116"/>
      <c r="H18" s="116"/>
    </row>
    <row r="19" spans="2:8" ht="26.25" customHeight="1" x14ac:dyDescent="0.2">
      <c r="B19" s="113"/>
      <c r="C19" s="113"/>
      <c r="D19" s="114"/>
      <c r="E19" s="115">
        <f>SUBTOTAL(109,Repas43[Kcal])</f>
        <v>0</v>
      </c>
      <c r="F19" s="116">
        <f>SUBTOTAL(109,Repas43[Protéines])</f>
        <v>0</v>
      </c>
      <c r="G19" s="116">
        <f>SUBTOTAL(109,Repas43[Glucides])</f>
        <v>0</v>
      </c>
      <c r="H19" s="116">
        <f>SUBTOTAL(109,Repas43[Lipides])</f>
        <v>0</v>
      </c>
    </row>
    <row r="20" spans="2:8" ht="26.25" customHeight="1" x14ac:dyDescent="0.2">
      <c r="B20" s="117"/>
      <c r="C20" s="117"/>
      <c r="D20" s="117"/>
      <c r="E20" s="119"/>
      <c r="F20" s="120"/>
      <c r="G20" s="120"/>
      <c r="H20" s="120"/>
    </row>
    <row r="21" spans="2:8" ht="26.25" customHeight="1" x14ac:dyDescent="0.2">
      <c r="B21" s="6" t="s">
        <v>18</v>
      </c>
      <c r="C21" s="122"/>
      <c r="D21" s="122"/>
      <c r="E21" s="122"/>
      <c r="F21" s="122"/>
      <c r="G21" s="122"/>
      <c r="H21" s="122"/>
    </row>
    <row r="22" spans="2:8" ht="26.25" customHeight="1" x14ac:dyDescent="0.2">
      <c r="B22" s="113"/>
      <c r="C22" s="113"/>
      <c r="D22" s="113"/>
      <c r="E22" s="115"/>
      <c r="F22" s="116"/>
      <c r="G22" s="116"/>
      <c r="H22" s="116"/>
    </row>
    <row r="23" spans="2:8" ht="26.25" customHeight="1" x14ac:dyDescent="0.2">
      <c r="B23" s="113"/>
      <c r="C23" s="113"/>
      <c r="D23" s="113"/>
      <c r="E23" s="115">
        <f>SUBTOTAL(109,Repas53[Kcal])</f>
        <v>0</v>
      </c>
      <c r="F23" s="116">
        <f>SUBTOTAL(109,Repas53[Protéines])</f>
        <v>0</v>
      </c>
      <c r="G23" s="116">
        <f>SUBTOTAL(109,Repas53[Glucides])</f>
        <v>0</v>
      </c>
      <c r="H23" s="116">
        <f>SUBTOTAL(109,Repas53[Lipides])</f>
        <v>0</v>
      </c>
    </row>
    <row r="24" spans="2:8" ht="26.25" customHeight="1" x14ac:dyDescent="0.2">
      <c r="B24" s="117"/>
      <c r="C24" s="117"/>
      <c r="D24" s="117"/>
      <c r="E24" s="119"/>
      <c r="F24" s="120"/>
      <c r="G24" s="120"/>
      <c r="H24" s="120"/>
    </row>
    <row r="25" spans="2:8" ht="26.25" customHeight="1" x14ac:dyDescent="0.2">
      <c r="B25" s="2" t="s">
        <v>19</v>
      </c>
      <c r="C25" s="123"/>
      <c r="D25" s="123"/>
      <c r="E25" s="122"/>
      <c r="F25" s="122"/>
      <c r="G25" s="122"/>
      <c r="H25" s="122"/>
    </row>
    <row r="26" spans="2:8" ht="26.25" customHeight="1" x14ac:dyDescent="0.2">
      <c r="B26" s="113"/>
      <c r="C26" s="113"/>
      <c r="D26" s="113"/>
      <c r="E26" s="115"/>
      <c r="F26" s="116"/>
      <c r="G26" s="116"/>
      <c r="H26" s="116"/>
    </row>
    <row r="27" spans="2:8" ht="26.25" customHeight="1" x14ac:dyDescent="0.2">
      <c r="B27" s="113"/>
      <c r="C27" s="113"/>
      <c r="D27" s="113"/>
      <c r="E27" s="115">
        <f>SUBTOTAL(109,Repas63[Kcal])</f>
        <v>0</v>
      </c>
      <c r="F27" s="116">
        <f>SUBTOTAL(109,Repas63[Protéines])</f>
        <v>0</v>
      </c>
      <c r="G27" s="116">
        <f>SUBTOTAL(109,Repas63[Glucides])</f>
        <v>0</v>
      </c>
      <c r="H27" s="116">
        <f>SUBTOTAL(109,Repas63[Lipides])</f>
        <v>0</v>
      </c>
    </row>
    <row r="28" spans="2:8" ht="26.25" customHeight="1" x14ac:dyDescent="0.2">
      <c r="B28" s="117"/>
      <c r="C28" s="117"/>
      <c r="D28" s="117"/>
      <c r="E28" s="119"/>
      <c r="F28" s="120"/>
      <c r="G28" s="120"/>
      <c r="H28" s="120"/>
    </row>
    <row r="29" spans="2:8" ht="26.25" customHeight="1" x14ac:dyDescent="0.2">
      <c r="B29" s="3" t="s">
        <v>20</v>
      </c>
      <c r="C29" s="122"/>
      <c r="D29" s="122"/>
      <c r="E29" s="122"/>
      <c r="F29" s="122"/>
      <c r="G29" s="122"/>
      <c r="H29" s="122"/>
    </row>
    <row r="30" spans="2:8" ht="26.25" customHeight="1" x14ac:dyDescent="0.2">
      <c r="B30" s="113"/>
      <c r="C30" s="113"/>
      <c r="D30" s="114"/>
      <c r="E30" s="115"/>
      <c r="F30" s="116"/>
      <c r="G30" s="116"/>
      <c r="H30" s="116"/>
    </row>
    <row r="31" spans="2:8" ht="26.25" customHeight="1" x14ac:dyDescent="0.2">
      <c r="B31" s="113"/>
      <c r="C31" s="113"/>
      <c r="D31" s="114"/>
      <c r="E31" s="115">
        <f>SUBTOTAL(109,Repas73[Kcal])</f>
        <v>0</v>
      </c>
      <c r="F31" s="116">
        <f>SUBTOTAL(109,Repas73[Protéines])</f>
        <v>0</v>
      </c>
      <c r="G31" s="116">
        <f>SUBTOTAL(109,Repas73[Glucides])</f>
        <v>0</v>
      </c>
      <c r="H31" s="116">
        <f>SUBTOTAL(109,Repas73[Lipides])</f>
        <v>0</v>
      </c>
    </row>
    <row r="32" spans="2:8" ht="26.25" customHeight="1" x14ac:dyDescent="0.2">
      <c r="B32" s="117"/>
      <c r="C32" s="117"/>
      <c r="D32" s="118"/>
      <c r="E32" s="119"/>
      <c r="F32" s="120"/>
      <c r="G32" s="120"/>
      <c r="H32" s="120"/>
    </row>
    <row r="33" spans="2:8" ht="26.25" customHeight="1" x14ac:dyDescent="0.2">
      <c r="B33" s="124"/>
      <c r="C33" s="124"/>
      <c r="D33" s="124"/>
      <c r="E33" s="125"/>
      <c r="F33" s="126"/>
      <c r="G33" s="126"/>
      <c r="H33" s="126"/>
    </row>
    <row r="34" spans="2:8" ht="26.25" customHeight="1" x14ac:dyDescent="0.2">
      <c r="B34" s="281" t="s">
        <v>84</v>
      </c>
      <c r="C34" s="281"/>
      <c r="D34" s="281"/>
      <c r="E34" s="127">
        <f>SUM(Repas13[[#Totals],[Kcal]],Repas23[[#Totals],[Kcal]],Repas33[[#Totals],[Kcal]],Repas43[[#Totals],[Kcal]],Repas53[[#Totals],[Kcal]],Repas63[[#Totals],[Kcal]],Repas73[[#Totals],[Kcal]])</f>
        <v>0</v>
      </c>
      <c r="F34" s="128">
        <f>SUM(Repas13[[#Totals],[Protéines]],Repas23[[#Totals],[Protéines]],Repas33[[#Totals],[Protéines]],Repas43[[#Totals],[Protéines]],Repas53[[#Totals],[Protéines]],Repas63[[#Totals],[Protéines]],Repas73[[#Totals],[Protéines]])</f>
        <v>0</v>
      </c>
      <c r="G34" s="128">
        <f>SUM(Repas13[[#Totals],[Glucides]],Repas23[[#Totals],[Glucides]],Repas33[[#Totals],[Glucides]],Repas43[[#Totals],[Glucides]],Repas53[[#Totals],[Glucides]],Repas63[[#Totals],[Glucides]],Repas73[[#Totals],[Glucides]])</f>
        <v>0</v>
      </c>
      <c r="H34" s="128">
        <f>SUM(Repas13[[#Totals],[Lipides]],Repas23[[#Totals],[Lipides]],Repas33[[#Totals],[Lipides]],Repas43[[#Totals],[Lipides]],Repas53[[#Totals],[Lipides]],Repas63[[#Totals],[Lipides]],Repas73[[#Totals],[Lipides]])</f>
        <v>0</v>
      </c>
    </row>
    <row r="35" spans="2:8" ht="26.25" customHeight="1" x14ac:dyDescent="0.2">
      <c r="B35" s="282" t="s">
        <v>135</v>
      </c>
      <c r="C35" s="282"/>
      <c r="D35" s="282"/>
      <c r="E35" s="35"/>
      <c r="F35" s="129" t="str">
        <f>IF(H2&lt;=0,"0,0 g",F34/$H$2)</f>
        <v>0,0 g</v>
      </c>
      <c r="G35" s="129" t="str">
        <f>IF(H2&lt;=0,"0,0 g",G34/$H$2)</f>
        <v>0,0 g</v>
      </c>
      <c r="H35" s="129" t="str">
        <f>IF(H2&lt;=0,"0,0 g",H34/$H$2)</f>
        <v>0,0 g</v>
      </c>
    </row>
    <row r="36" spans="2:8" ht="26.25" customHeight="1" x14ac:dyDescent="0.2">
      <c r="B36" s="283" t="s">
        <v>136</v>
      </c>
      <c r="C36" s="283"/>
      <c r="D36" s="283"/>
      <c r="E36" s="130"/>
      <c r="F36" s="145" t="str">
        <f>IF(F34=0,"0%",(F34*4)/SUM($F34*4,$G34*4,$H34*9))</f>
        <v>0%</v>
      </c>
      <c r="G36" s="145" t="str">
        <f>IF(G34=0,"0%",(G34*4)/SUM($F34*4,$G34*4,$H34*9))</f>
        <v>0%</v>
      </c>
      <c r="H36" s="145" t="str">
        <f>IF(H34=0,"0%",(H34*9)/SUM($F34*4,$G34*4,$H34*9))</f>
        <v>0%</v>
      </c>
    </row>
    <row r="37" spans="2:8" ht="26.25" customHeight="1" x14ac:dyDescent="0.2">
      <c r="B37" s="132"/>
      <c r="C37" s="132"/>
      <c r="D37" s="132"/>
      <c r="E37" s="133"/>
      <c r="F37" s="132"/>
      <c r="G37" s="132"/>
      <c r="H37" s="132"/>
    </row>
    <row r="38" spans="2:8" ht="26.25" customHeight="1" x14ac:dyDescent="0.2">
      <c r="B38" s="132"/>
      <c r="C38" s="132"/>
      <c r="D38" s="132"/>
      <c r="E38" s="133"/>
      <c r="F38" s="132"/>
      <c r="G38" s="132"/>
      <c r="H38" s="132"/>
    </row>
    <row r="39" spans="2:8" ht="26.25" customHeight="1" x14ac:dyDescent="0.2">
      <c r="B39" s="285" t="s">
        <v>88</v>
      </c>
      <c r="C39" s="285"/>
      <c r="D39" s="285"/>
      <c r="E39" s="44"/>
      <c r="F39" s="44"/>
      <c r="G39" s="117"/>
      <c r="H39" s="117"/>
    </row>
    <row r="40" spans="2:8" ht="26.25" customHeight="1" x14ac:dyDescent="0.2">
      <c r="B40" s="285"/>
      <c r="C40" s="285"/>
      <c r="D40" s="285"/>
      <c r="E40" s="44"/>
      <c r="F40" s="44"/>
    </row>
    <row r="41" spans="2:8" ht="26.25" customHeight="1" x14ac:dyDescent="0.2"/>
    <row r="42" spans="2:8" ht="26.25" customHeight="1" x14ac:dyDescent="0.2">
      <c r="B42" s="227" t="s">
        <v>137</v>
      </c>
    </row>
    <row r="43" spans="2:8" ht="26.25" customHeight="1" x14ac:dyDescent="0.2"/>
    <row r="44" spans="2:8" ht="26.25" customHeight="1" x14ac:dyDescent="0.2"/>
    <row r="45" spans="2:8" ht="26.25" customHeight="1" x14ac:dyDescent="0.2"/>
    <row r="46" spans="2:8" ht="26.25" customHeight="1" x14ac:dyDescent="0.2"/>
    <row r="47" spans="2:8" ht="26.25" customHeight="1" x14ac:dyDescent="0.2"/>
    <row r="48" spans="2:8" ht="26.25" customHeight="1" x14ac:dyDescent="0.2"/>
    <row r="49" ht="26.25" customHeight="1" x14ac:dyDescent="0.2"/>
    <row r="50" ht="26.25" customHeight="1" x14ac:dyDescent="0.2"/>
    <row r="51" ht="26.25" customHeight="1" x14ac:dyDescent="0.2"/>
    <row r="52" ht="26.25" customHeight="1" x14ac:dyDescent="0.2"/>
    <row r="53" ht="26.25" customHeight="1" x14ac:dyDescent="0.2"/>
    <row r="54" ht="26.25" customHeight="1" x14ac:dyDescent="0.2"/>
    <row r="55" ht="26.25" customHeight="1" x14ac:dyDescent="0.2"/>
    <row r="56" ht="26.25" customHeight="1" x14ac:dyDescent="0.2"/>
    <row r="57" ht="26.25" customHeight="1" x14ac:dyDescent="0.2"/>
    <row r="58" ht="26.25" customHeight="1" x14ac:dyDescent="0.2"/>
    <row r="59" ht="26.25" customHeight="1" x14ac:dyDescent="0.2"/>
    <row r="60" ht="26.25" customHeight="1" x14ac:dyDescent="0.2"/>
    <row r="61" ht="26.25" customHeight="1" x14ac:dyDescent="0.2"/>
    <row r="62" ht="26.25" customHeight="1" x14ac:dyDescent="0.2"/>
    <row r="63" ht="26.25" customHeight="1" x14ac:dyDescent="0.2"/>
    <row r="64" ht="26.25" customHeight="1" x14ac:dyDescent="0.2"/>
    <row r="65" ht="26.25" customHeight="1" x14ac:dyDescent="0.2"/>
    <row r="66" ht="26.25" customHeight="1" x14ac:dyDescent="0.2"/>
    <row r="67" ht="26.25" customHeight="1" x14ac:dyDescent="0.2"/>
    <row r="68" ht="26.25" customHeight="1" x14ac:dyDescent="0.2"/>
    <row r="69" ht="26.25" customHeight="1" x14ac:dyDescent="0.2"/>
    <row r="70" ht="26.25" customHeight="1" x14ac:dyDescent="0.2"/>
    <row r="71" ht="26.25" customHeight="1" x14ac:dyDescent="0.2"/>
    <row r="72" ht="26.25" customHeight="1" x14ac:dyDescent="0.2"/>
    <row r="73" ht="26.25" customHeight="1" x14ac:dyDescent="0.2"/>
    <row r="74" ht="26.25" customHeight="1" x14ac:dyDescent="0.2"/>
    <row r="75" ht="26.25" customHeight="1" x14ac:dyDescent="0.2"/>
    <row r="76" ht="26.25" customHeight="1" x14ac:dyDescent="0.2"/>
    <row r="77" ht="26.25" customHeight="1" x14ac:dyDescent="0.2"/>
    <row r="78" ht="26.25" customHeight="1" x14ac:dyDescent="0.2"/>
    <row r="79" ht="26.25" customHeight="1" x14ac:dyDescent="0.2"/>
    <row r="80" ht="26.25" customHeight="1" x14ac:dyDescent="0.2"/>
    <row r="81" ht="26.25" customHeight="1" x14ac:dyDescent="0.2"/>
    <row r="82" ht="26.25" customHeight="1" x14ac:dyDescent="0.2"/>
    <row r="83" ht="26.25" customHeight="1" x14ac:dyDescent="0.2"/>
    <row r="84" ht="26.25" customHeight="1" x14ac:dyDescent="0.2"/>
    <row r="85" ht="26.25" customHeight="1" x14ac:dyDescent="0.2"/>
    <row r="86" ht="26.25" customHeight="1" x14ac:dyDescent="0.2"/>
    <row r="87" ht="26.25" customHeight="1" x14ac:dyDescent="0.2"/>
    <row r="88" ht="26.25" customHeight="1" x14ac:dyDescent="0.2"/>
    <row r="89" ht="26.25" customHeight="1" x14ac:dyDescent="0.2"/>
    <row r="90" ht="26.25" customHeight="1" x14ac:dyDescent="0.2"/>
    <row r="91" ht="26.25" customHeight="1" x14ac:dyDescent="0.2"/>
    <row r="92" ht="26.25" customHeight="1" x14ac:dyDescent="0.2"/>
    <row r="93" ht="26.25" customHeight="1" x14ac:dyDescent="0.2"/>
    <row r="94" ht="26.25" customHeight="1" x14ac:dyDescent="0.2"/>
    <row r="95" ht="26.25" customHeight="1" x14ac:dyDescent="0.2"/>
    <row r="96" ht="26.25" customHeight="1" x14ac:dyDescent="0.2"/>
    <row r="97" ht="26.25" customHeight="1" x14ac:dyDescent="0.2"/>
    <row r="98" ht="26.25" customHeight="1" x14ac:dyDescent="0.2"/>
    <row r="99" ht="26.25" customHeight="1" x14ac:dyDescent="0.2"/>
    <row r="100" ht="26.25" customHeight="1" x14ac:dyDescent="0.2"/>
    <row r="101" ht="26.25" customHeight="1" x14ac:dyDescent="0.2"/>
    <row r="102" ht="26.25" customHeight="1" x14ac:dyDescent="0.2"/>
    <row r="103" ht="26.25" customHeight="1" x14ac:dyDescent="0.2"/>
    <row r="104" ht="26.25" customHeight="1" x14ac:dyDescent="0.2"/>
    <row r="105" ht="26.25" customHeight="1" x14ac:dyDescent="0.2"/>
    <row r="106" ht="26.25" customHeight="1" x14ac:dyDescent="0.2"/>
    <row r="107" ht="26.25" customHeight="1" x14ac:dyDescent="0.2"/>
    <row r="108" ht="26.25" customHeight="1" x14ac:dyDescent="0.2"/>
    <row r="109" ht="26.25" customHeight="1" x14ac:dyDescent="0.2"/>
    <row r="110" ht="26.25" customHeight="1" x14ac:dyDescent="0.2"/>
    <row r="111" ht="26.25" customHeight="1" x14ac:dyDescent="0.2"/>
    <row r="112" ht="26.25" customHeight="1" x14ac:dyDescent="0.2"/>
    <row r="113" ht="26.25" customHeight="1" x14ac:dyDescent="0.2"/>
    <row r="114" ht="26.25" customHeight="1" x14ac:dyDescent="0.2"/>
    <row r="115" ht="26.25" customHeight="1" x14ac:dyDescent="0.2"/>
    <row r="116" ht="26.25" customHeight="1" x14ac:dyDescent="0.2"/>
    <row r="117" ht="26.25" customHeight="1" x14ac:dyDescent="0.2"/>
    <row r="118" ht="26.25" customHeight="1" x14ac:dyDescent="0.2"/>
    <row r="119" ht="26.25" customHeight="1" x14ac:dyDescent="0.2"/>
    <row r="120" ht="26.25" customHeight="1" x14ac:dyDescent="0.2"/>
    <row r="121" ht="26.25" customHeight="1" x14ac:dyDescent="0.2"/>
    <row r="122" ht="26.25" customHeight="1" x14ac:dyDescent="0.2"/>
    <row r="123" ht="26.25" customHeight="1" x14ac:dyDescent="0.2"/>
    <row r="124" ht="26.25" customHeight="1" x14ac:dyDescent="0.2"/>
    <row r="125" ht="26.25" customHeight="1" x14ac:dyDescent="0.2"/>
    <row r="126" ht="26.25" customHeight="1" x14ac:dyDescent="0.2"/>
    <row r="127" ht="26.25" customHeight="1" x14ac:dyDescent="0.2"/>
    <row r="128" ht="26.25" customHeight="1" x14ac:dyDescent="0.2"/>
    <row r="129" ht="26.25" customHeight="1" x14ac:dyDescent="0.2"/>
    <row r="130" ht="26.25" customHeight="1" x14ac:dyDescent="0.2"/>
    <row r="131" ht="26.25" customHeight="1" x14ac:dyDescent="0.2"/>
    <row r="132" ht="26.25" customHeight="1" x14ac:dyDescent="0.2"/>
    <row r="133" ht="26.25" customHeight="1" x14ac:dyDescent="0.2"/>
    <row r="134" ht="26.25" customHeight="1" x14ac:dyDescent="0.2"/>
    <row r="135" ht="26.25" customHeight="1" x14ac:dyDescent="0.2"/>
    <row r="136" ht="26.25" customHeight="1" x14ac:dyDescent="0.2"/>
    <row r="137" ht="26.25" customHeight="1" x14ac:dyDescent="0.2"/>
    <row r="138" ht="26.25" customHeight="1" x14ac:dyDescent="0.2"/>
    <row r="139" ht="26.25" customHeight="1" x14ac:dyDescent="0.2"/>
    <row r="140" ht="26.25" customHeight="1" x14ac:dyDescent="0.2"/>
    <row r="141" ht="26.25" customHeight="1" x14ac:dyDescent="0.2"/>
    <row r="142" ht="26.25" customHeight="1" x14ac:dyDescent="0.2"/>
    <row r="143" ht="26.25" customHeight="1" x14ac:dyDescent="0.2"/>
    <row r="144" ht="26.25" customHeight="1" x14ac:dyDescent="0.2"/>
    <row r="145" ht="26.25" customHeight="1" x14ac:dyDescent="0.2"/>
    <row r="146" ht="26.25" customHeight="1" x14ac:dyDescent="0.2"/>
    <row r="147" ht="26.25" customHeight="1" x14ac:dyDescent="0.2"/>
    <row r="148" ht="26.25" customHeight="1" x14ac:dyDescent="0.2"/>
    <row r="149" ht="26.25" customHeight="1" x14ac:dyDescent="0.2"/>
    <row r="150" ht="26.25" customHeight="1" x14ac:dyDescent="0.2"/>
    <row r="151" ht="26.25" customHeight="1" x14ac:dyDescent="0.2"/>
    <row r="152" ht="26.25" customHeight="1" x14ac:dyDescent="0.2"/>
    <row r="153" ht="26.25" customHeight="1" x14ac:dyDescent="0.2"/>
    <row r="154" ht="26.25" customHeight="1" x14ac:dyDescent="0.2"/>
    <row r="155" ht="26.25" customHeight="1" x14ac:dyDescent="0.2"/>
    <row r="156" ht="26.25" customHeight="1" x14ac:dyDescent="0.2"/>
    <row r="157" ht="26.25" customHeight="1" x14ac:dyDescent="0.2"/>
    <row r="158" ht="26.25" customHeight="1" x14ac:dyDescent="0.2"/>
    <row r="159" ht="26.25" customHeight="1" x14ac:dyDescent="0.2"/>
    <row r="160" ht="26.25" customHeight="1" x14ac:dyDescent="0.2"/>
    <row r="161" ht="26.25" customHeight="1" x14ac:dyDescent="0.2"/>
    <row r="162" ht="26.25" customHeight="1" x14ac:dyDescent="0.2"/>
    <row r="163" ht="26.25" customHeight="1" x14ac:dyDescent="0.2"/>
    <row r="164" ht="26.25" customHeight="1" x14ac:dyDescent="0.2"/>
    <row r="165" ht="26.25" customHeight="1" x14ac:dyDescent="0.2"/>
    <row r="166" ht="26.25" customHeight="1" x14ac:dyDescent="0.2"/>
    <row r="167" ht="26.25" customHeight="1" x14ac:dyDescent="0.2"/>
    <row r="168" ht="26.25" customHeight="1" x14ac:dyDescent="0.2"/>
    <row r="169" ht="26.25" customHeight="1" x14ac:dyDescent="0.2"/>
    <row r="170" ht="26.25" customHeight="1" x14ac:dyDescent="0.2"/>
    <row r="171" ht="26.25" customHeight="1" x14ac:dyDescent="0.2"/>
    <row r="172" ht="26.25" customHeight="1" x14ac:dyDescent="0.2"/>
    <row r="173" ht="26.25" customHeight="1" x14ac:dyDescent="0.2"/>
    <row r="174" ht="26.25" customHeight="1" x14ac:dyDescent="0.2"/>
    <row r="175" ht="26.25" customHeight="1" x14ac:dyDescent="0.2"/>
    <row r="176" ht="26.25" customHeight="1" x14ac:dyDescent="0.2"/>
    <row r="177" ht="26.25" customHeight="1" x14ac:dyDescent="0.2"/>
    <row r="178" ht="26.25" customHeight="1" x14ac:dyDescent="0.2"/>
    <row r="179" ht="26.25" customHeight="1" x14ac:dyDescent="0.2"/>
    <row r="180" ht="26.25" customHeight="1" x14ac:dyDescent="0.2"/>
    <row r="181" ht="26.25" customHeight="1" x14ac:dyDescent="0.2"/>
    <row r="182" ht="26.25" customHeight="1" x14ac:dyDescent="0.2"/>
    <row r="183" ht="26.25" customHeight="1" x14ac:dyDescent="0.2"/>
    <row r="184" ht="26.25" customHeight="1" x14ac:dyDescent="0.2"/>
    <row r="185" ht="26.25" customHeight="1" x14ac:dyDescent="0.2"/>
    <row r="186" ht="26.25" customHeight="1" x14ac:dyDescent="0.2"/>
    <row r="187" ht="26.25" customHeight="1" x14ac:dyDescent="0.2"/>
    <row r="188" ht="26.25" customHeight="1" x14ac:dyDescent="0.2"/>
    <row r="189" ht="26.25" customHeight="1" x14ac:dyDescent="0.2"/>
    <row r="190" ht="26.25" customHeight="1" x14ac:dyDescent="0.2"/>
    <row r="191" ht="26.25" customHeight="1" x14ac:dyDescent="0.2"/>
    <row r="192" ht="26.25" customHeight="1" x14ac:dyDescent="0.2"/>
    <row r="193" ht="26.25" customHeight="1" x14ac:dyDescent="0.2"/>
    <row r="194" ht="26.25" customHeight="1" x14ac:dyDescent="0.2"/>
    <row r="195" ht="26.25" customHeight="1" x14ac:dyDescent="0.2"/>
    <row r="196" ht="26.25" customHeight="1" x14ac:dyDescent="0.2"/>
    <row r="197" ht="26.25" customHeight="1" x14ac:dyDescent="0.2"/>
    <row r="198" ht="26.25" customHeight="1" x14ac:dyDescent="0.2"/>
    <row r="199" ht="26.25" customHeight="1" x14ac:dyDescent="0.2"/>
    <row r="200" ht="26.25" customHeight="1" x14ac:dyDescent="0.2"/>
    <row r="201" ht="26.25" customHeight="1" x14ac:dyDescent="0.2"/>
    <row r="202" ht="26.25" customHeight="1" x14ac:dyDescent="0.2"/>
    <row r="203" ht="26.25" customHeight="1" x14ac:dyDescent="0.2"/>
    <row r="204" ht="26.25" customHeight="1" x14ac:dyDescent="0.2"/>
    <row r="205" ht="26.25" customHeight="1" x14ac:dyDescent="0.2"/>
    <row r="206" ht="26.25" customHeight="1" x14ac:dyDescent="0.2"/>
    <row r="207" ht="26.25" customHeight="1" x14ac:dyDescent="0.2"/>
    <row r="208" ht="26.25" customHeight="1" x14ac:dyDescent="0.2"/>
    <row r="209" ht="26.25" customHeight="1" x14ac:dyDescent="0.2"/>
    <row r="210" ht="26.25" customHeight="1" x14ac:dyDescent="0.2"/>
    <row r="211" ht="26.25" customHeight="1" x14ac:dyDescent="0.2"/>
    <row r="212" ht="26.25" customHeight="1" x14ac:dyDescent="0.2"/>
    <row r="213" ht="26.25" customHeight="1" x14ac:dyDescent="0.2"/>
    <row r="214" ht="26.25" customHeight="1" x14ac:dyDescent="0.2"/>
    <row r="215" ht="26.25" customHeight="1" x14ac:dyDescent="0.2"/>
    <row r="216" ht="26.25" customHeight="1" x14ac:dyDescent="0.2"/>
    <row r="217" ht="26.25" customHeight="1" x14ac:dyDescent="0.2"/>
    <row r="218" ht="26.25" customHeight="1" x14ac:dyDescent="0.2"/>
    <row r="219" ht="26.25" customHeight="1" x14ac:dyDescent="0.2"/>
    <row r="220" ht="26.25" customHeight="1" x14ac:dyDescent="0.2"/>
    <row r="221" ht="26.25" customHeight="1" x14ac:dyDescent="0.2"/>
    <row r="222" ht="26.25" customHeight="1" x14ac:dyDescent="0.2"/>
    <row r="223" ht="26.25" customHeight="1" x14ac:dyDescent="0.2"/>
    <row r="224" ht="26.25" customHeight="1" x14ac:dyDescent="0.2"/>
    <row r="225" ht="26.25" customHeight="1" x14ac:dyDescent="0.2"/>
    <row r="226" ht="26.25" customHeight="1" x14ac:dyDescent="0.2"/>
    <row r="227" ht="26.25" customHeight="1" x14ac:dyDescent="0.2"/>
    <row r="228" ht="26.25" customHeight="1" x14ac:dyDescent="0.2"/>
    <row r="229" ht="26.25" customHeight="1" x14ac:dyDescent="0.2"/>
    <row r="230" ht="26.25" customHeight="1" x14ac:dyDescent="0.2"/>
    <row r="231" ht="26.25" customHeight="1" x14ac:dyDescent="0.2"/>
    <row r="232" ht="26.25" customHeight="1" x14ac:dyDescent="0.2"/>
    <row r="233" ht="26.25" customHeight="1" x14ac:dyDescent="0.2"/>
    <row r="234" ht="26.25" customHeight="1" x14ac:dyDescent="0.2"/>
    <row r="235" ht="26.25" customHeight="1" x14ac:dyDescent="0.2"/>
    <row r="236" ht="26.25" customHeight="1" x14ac:dyDescent="0.2"/>
    <row r="237" ht="26.25" customHeight="1" x14ac:dyDescent="0.2"/>
    <row r="238" ht="26.25" customHeight="1" x14ac:dyDescent="0.2"/>
    <row r="239" ht="26.25" customHeight="1" x14ac:dyDescent="0.2"/>
    <row r="240" ht="26.25" customHeight="1" x14ac:dyDescent="0.2"/>
    <row r="241" ht="26.25" customHeight="1" x14ac:dyDescent="0.2"/>
    <row r="242" ht="26.25" customHeight="1" x14ac:dyDescent="0.2"/>
    <row r="243" ht="26.25" customHeight="1" x14ac:dyDescent="0.2"/>
    <row r="244" ht="26.25" customHeight="1" x14ac:dyDescent="0.2"/>
    <row r="245" ht="26.25" customHeight="1" x14ac:dyDescent="0.2"/>
    <row r="246" ht="26.25" customHeight="1" x14ac:dyDescent="0.2"/>
    <row r="247" ht="26.25" customHeight="1" x14ac:dyDescent="0.2"/>
    <row r="248" ht="26.25" customHeight="1" x14ac:dyDescent="0.2"/>
    <row r="249" ht="26.25" customHeight="1" x14ac:dyDescent="0.2"/>
    <row r="250" ht="26.25" customHeight="1" x14ac:dyDescent="0.2"/>
    <row r="251" ht="26.25" customHeight="1" x14ac:dyDescent="0.2"/>
    <row r="252" ht="26.25" customHeight="1" x14ac:dyDescent="0.2"/>
    <row r="253" ht="26.25" customHeight="1" x14ac:dyDescent="0.2"/>
    <row r="254" ht="26.25" customHeight="1" x14ac:dyDescent="0.2"/>
    <row r="255" ht="26.25" customHeight="1" x14ac:dyDescent="0.2"/>
    <row r="256" ht="26.25" customHeight="1" x14ac:dyDescent="0.2"/>
    <row r="257" ht="26.25" customHeight="1" x14ac:dyDescent="0.2"/>
    <row r="258" ht="26.25" customHeight="1" x14ac:dyDescent="0.2"/>
    <row r="259" ht="26.25" customHeight="1" x14ac:dyDescent="0.2"/>
    <row r="260" ht="26.25" customHeight="1" x14ac:dyDescent="0.2"/>
    <row r="261" ht="26.25" customHeight="1" x14ac:dyDescent="0.2"/>
    <row r="262" ht="26.25" customHeight="1" x14ac:dyDescent="0.2"/>
    <row r="263" ht="26.25" customHeight="1" x14ac:dyDescent="0.2"/>
    <row r="264" ht="26.25" customHeight="1" x14ac:dyDescent="0.2"/>
    <row r="265" ht="26.25" customHeight="1" x14ac:dyDescent="0.2"/>
    <row r="266" ht="26.25" customHeight="1" x14ac:dyDescent="0.2"/>
    <row r="267" ht="26.25" customHeight="1" x14ac:dyDescent="0.2"/>
    <row r="268" ht="26.25" customHeight="1" x14ac:dyDescent="0.2"/>
    <row r="269" ht="26.25" customHeight="1" x14ac:dyDescent="0.2"/>
    <row r="270" ht="26.25" customHeight="1" x14ac:dyDescent="0.2"/>
    <row r="271" ht="26.25" customHeight="1" x14ac:dyDescent="0.2"/>
    <row r="272" ht="26.25" customHeight="1" x14ac:dyDescent="0.2"/>
    <row r="273" ht="26.25" customHeight="1" x14ac:dyDescent="0.2"/>
    <row r="274" ht="26.25" customHeight="1" x14ac:dyDescent="0.2"/>
    <row r="275" ht="26.25" customHeight="1" x14ac:dyDescent="0.2"/>
    <row r="276" ht="26.25" customHeight="1" x14ac:dyDescent="0.2"/>
    <row r="277" ht="26.25" customHeight="1" x14ac:dyDescent="0.2"/>
    <row r="278" ht="26.25" customHeight="1" x14ac:dyDescent="0.2"/>
    <row r="279" ht="26.25" customHeight="1" x14ac:dyDescent="0.2"/>
    <row r="280" ht="26.25" customHeight="1" x14ac:dyDescent="0.2"/>
    <row r="281" ht="26.25" customHeight="1" x14ac:dyDescent="0.2"/>
    <row r="282" ht="26.25" customHeight="1" x14ac:dyDescent="0.2"/>
    <row r="283" ht="26.25" customHeight="1" x14ac:dyDescent="0.2"/>
    <row r="284" ht="26.25" customHeight="1" x14ac:dyDescent="0.2"/>
    <row r="285" ht="26.25" customHeight="1" x14ac:dyDescent="0.2"/>
    <row r="286" ht="26.25" customHeight="1" x14ac:dyDescent="0.2"/>
    <row r="287" ht="26.25" customHeight="1" x14ac:dyDescent="0.2"/>
    <row r="288" ht="26.25" customHeight="1" x14ac:dyDescent="0.2"/>
    <row r="289" ht="26.25" customHeight="1" x14ac:dyDescent="0.2"/>
    <row r="290" ht="26.25" customHeight="1" x14ac:dyDescent="0.2"/>
    <row r="291" ht="26.25" customHeight="1" x14ac:dyDescent="0.2"/>
    <row r="292" ht="26.25" customHeight="1" x14ac:dyDescent="0.2"/>
    <row r="293" ht="26.25" customHeight="1" x14ac:dyDescent="0.2"/>
    <row r="294" ht="26.25" customHeight="1" x14ac:dyDescent="0.2"/>
    <row r="295" ht="26.25" customHeight="1" x14ac:dyDescent="0.2"/>
    <row r="296" ht="26.25" customHeight="1" x14ac:dyDescent="0.2"/>
    <row r="297" ht="26.25" customHeight="1" x14ac:dyDescent="0.2"/>
    <row r="298" ht="26.25" customHeight="1" x14ac:dyDescent="0.2"/>
    <row r="299" ht="26.25" customHeight="1" x14ac:dyDescent="0.2"/>
    <row r="300" ht="26.25" customHeight="1" x14ac:dyDescent="0.2"/>
    <row r="301" ht="26.25" customHeight="1" x14ac:dyDescent="0.2"/>
    <row r="302" ht="26.25" customHeight="1" x14ac:dyDescent="0.2"/>
    <row r="303" ht="26.25" customHeight="1" x14ac:dyDescent="0.2"/>
    <row r="304" ht="26.25" customHeight="1" x14ac:dyDescent="0.2"/>
    <row r="305" ht="26.25" customHeight="1" x14ac:dyDescent="0.2"/>
    <row r="306" ht="26.25" customHeight="1" x14ac:dyDescent="0.2"/>
    <row r="307" ht="26.25" customHeight="1" x14ac:dyDescent="0.2"/>
    <row r="308" ht="26.25" customHeight="1" x14ac:dyDescent="0.2"/>
    <row r="309" ht="26.25" customHeight="1" x14ac:dyDescent="0.2"/>
    <row r="310" ht="26.25" customHeight="1" x14ac:dyDescent="0.2"/>
    <row r="311" ht="26.25" customHeight="1" x14ac:dyDescent="0.2"/>
    <row r="312" ht="26.25" customHeight="1" x14ac:dyDescent="0.2"/>
    <row r="313" ht="26.25" customHeight="1" x14ac:dyDescent="0.2"/>
    <row r="314" ht="26.25" customHeight="1" x14ac:dyDescent="0.2"/>
    <row r="315" ht="26.25" customHeight="1" x14ac:dyDescent="0.2"/>
    <row r="316" ht="26.25" customHeight="1" x14ac:dyDescent="0.2"/>
    <row r="317" ht="26.25" customHeight="1" x14ac:dyDescent="0.2"/>
    <row r="318" ht="26.25" customHeight="1" x14ac:dyDescent="0.2"/>
    <row r="319" ht="26.25" customHeight="1" x14ac:dyDescent="0.2"/>
    <row r="320" ht="26.25" customHeight="1" x14ac:dyDescent="0.2"/>
    <row r="321" ht="26.25" customHeight="1" x14ac:dyDescent="0.2"/>
    <row r="322" ht="26.25" customHeight="1" x14ac:dyDescent="0.2"/>
    <row r="323" ht="26.25" customHeight="1" x14ac:dyDescent="0.2"/>
    <row r="324" ht="26.25" customHeight="1" x14ac:dyDescent="0.2"/>
    <row r="325" ht="26.25" customHeight="1" x14ac:dyDescent="0.2"/>
    <row r="326" ht="26.25" customHeight="1" x14ac:dyDescent="0.2"/>
    <row r="327" ht="26.25" customHeight="1" x14ac:dyDescent="0.2"/>
    <row r="328" ht="26.25" customHeight="1" x14ac:dyDescent="0.2"/>
    <row r="329" ht="26.25" customHeight="1" x14ac:dyDescent="0.2"/>
    <row r="330" ht="26.25" customHeight="1" x14ac:dyDescent="0.2"/>
    <row r="331" ht="26.25" customHeight="1" x14ac:dyDescent="0.2"/>
    <row r="332" ht="26.25" customHeight="1" x14ac:dyDescent="0.2"/>
    <row r="333" ht="26.25" customHeight="1" x14ac:dyDescent="0.2"/>
    <row r="334" ht="26.25" customHeight="1" x14ac:dyDescent="0.2"/>
    <row r="335" ht="26.25" customHeight="1" x14ac:dyDescent="0.2"/>
    <row r="336" ht="26.25" customHeight="1" x14ac:dyDescent="0.2"/>
    <row r="337" ht="26.25" customHeight="1" x14ac:dyDescent="0.2"/>
    <row r="338" ht="26.25" customHeight="1" x14ac:dyDescent="0.2"/>
    <row r="339" ht="26.25" customHeight="1" x14ac:dyDescent="0.2"/>
    <row r="340" ht="26.25" customHeight="1" x14ac:dyDescent="0.2"/>
    <row r="341" ht="26.25" customHeight="1" x14ac:dyDescent="0.2"/>
    <row r="342" ht="26.25" customHeight="1" x14ac:dyDescent="0.2"/>
    <row r="343" ht="26.25" customHeight="1" x14ac:dyDescent="0.2"/>
    <row r="344" ht="26.25" customHeight="1" x14ac:dyDescent="0.2"/>
    <row r="345" ht="26.25" customHeight="1" x14ac:dyDescent="0.2"/>
    <row r="346" ht="26.25" customHeight="1" x14ac:dyDescent="0.2"/>
    <row r="347" ht="26.25" customHeight="1" x14ac:dyDescent="0.2"/>
    <row r="348" ht="26.25" customHeight="1" x14ac:dyDescent="0.2"/>
    <row r="349" ht="26.25" customHeight="1" x14ac:dyDescent="0.2"/>
    <row r="350" ht="26.25" customHeight="1" x14ac:dyDescent="0.2"/>
    <row r="351" ht="26.25" customHeight="1" x14ac:dyDescent="0.2"/>
    <row r="352" ht="26.25" customHeight="1" x14ac:dyDescent="0.2"/>
    <row r="353" ht="26.25" customHeight="1" x14ac:dyDescent="0.2"/>
    <row r="354" ht="26.25" customHeight="1" x14ac:dyDescent="0.2"/>
    <row r="355" ht="26.25" customHeight="1" x14ac:dyDescent="0.2"/>
    <row r="356" ht="26.25" customHeight="1" x14ac:dyDescent="0.2"/>
    <row r="357" ht="26.25" customHeight="1" x14ac:dyDescent="0.2"/>
    <row r="358" ht="26.25" customHeight="1" x14ac:dyDescent="0.2"/>
    <row r="359" ht="26.25" customHeight="1" x14ac:dyDescent="0.2"/>
    <row r="360" ht="26.25" customHeight="1" x14ac:dyDescent="0.2"/>
    <row r="361" ht="26.25" customHeight="1" x14ac:dyDescent="0.2"/>
    <row r="362" ht="26.25" customHeight="1" x14ac:dyDescent="0.2"/>
    <row r="363" ht="26.25" customHeight="1" x14ac:dyDescent="0.2"/>
    <row r="364" ht="26.25" customHeight="1" x14ac:dyDescent="0.2"/>
    <row r="365" ht="26.25" customHeight="1" x14ac:dyDescent="0.2"/>
    <row r="366" ht="26.25" customHeight="1" x14ac:dyDescent="0.2"/>
    <row r="367" ht="26.25" customHeight="1" x14ac:dyDescent="0.2"/>
    <row r="368" ht="26.25" customHeight="1" x14ac:dyDescent="0.2"/>
    <row r="369" ht="26.25" customHeight="1" x14ac:dyDescent="0.2"/>
    <row r="370" ht="26.25" customHeight="1" x14ac:dyDescent="0.2"/>
    <row r="371" ht="26.25" customHeight="1" x14ac:dyDescent="0.2"/>
    <row r="372" ht="26.25" customHeight="1" x14ac:dyDescent="0.2"/>
    <row r="373" ht="26.25" customHeight="1" x14ac:dyDescent="0.2"/>
    <row r="374" ht="26.25" customHeight="1" x14ac:dyDescent="0.2"/>
    <row r="375" ht="26.25" customHeight="1" x14ac:dyDescent="0.2"/>
    <row r="376" ht="26.25" customHeight="1" x14ac:dyDescent="0.2"/>
    <row r="377" ht="26.25" customHeight="1" x14ac:dyDescent="0.2"/>
    <row r="378" ht="26.25" customHeight="1" x14ac:dyDescent="0.2"/>
    <row r="379" ht="26.25" customHeight="1" x14ac:dyDescent="0.2"/>
    <row r="380" ht="26.25" customHeight="1" x14ac:dyDescent="0.2"/>
    <row r="381" ht="26.25" customHeight="1" x14ac:dyDescent="0.2"/>
    <row r="382" ht="26.25" customHeight="1" x14ac:dyDescent="0.2"/>
    <row r="383" ht="26.25" customHeight="1" x14ac:dyDescent="0.2"/>
    <row r="384" ht="26.25" customHeight="1" x14ac:dyDescent="0.2"/>
    <row r="385" ht="26.25" customHeight="1" x14ac:dyDescent="0.2"/>
    <row r="386" ht="26.25" customHeight="1" x14ac:dyDescent="0.2"/>
    <row r="387" ht="26.25" customHeight="1" x14ac:dyDescent="0.2"/>
    <row r="388" ht="26.25" customHeight="1" x14ac:dyDescent="0.2"/>
    <row r="389" ht="26.25" customHeight="1" x14ac:dyDescent="0.2"/>
    <row r="390" ht="26.25" customHeight="1" x14ac:dyDescent="0.2"/>
    <row r="391" ht="26.25" customHeight="1" x14ac:dyDescent="0.2"/>
    <row r="392" ht="26.25" customHeight="1" x14ac:dyDescent="0.2"/>
    <row r="393" ht="26.25" customHeight="1" x14ac:dyDescent="0.2"/>
    <row r="394" ht="26.25" customHeight="1" x14ac:dyDescent="0.2"/>
    <row r="395" ht="26.25" customHeight="1" x14ac:dyDescent="0.2"/>
    <row r="396" ht="26.25" customHeight="1" x14ac:dyDescent="0.2"/>
    <row r="397" ht="26.25" customHeight="1" x14ac:dyDescent="0.2"/>
    <row r="398" ht="26.25" customHeight="1" x14ac:dyDescent="0.2"/>
    <row r="399" ht="26.25" customHeight="1" x14ac:dyDescent="0.2"/>
    <row r="400" ht="26.25" customHeight="1" x14ac:dyDescent="0.2"/>
    <row r="401" ht="26.25" customHeight="1" x14ac:dyDescent="0.2"/>
    <row r="402" ht="26.25" customHeight="1" x14ac:dyDescent="0.2"/>
    <row r="403" ht="26.25" customHeight="1" x14ac:dyDescent="0.2"/>
    <row r="404" ht="26.25" customHeight="1" x14ac:dyDescent="0.2"/>
    <row r="405" ht="26.25" customHeight="1" x14ac:dyDescent="0.2"/>
    <row r="406" ht="26.25" customHeight="1" x14ac:dyDescent="0.2"/>
    <row r="407" ht="26.25" customHeight="1" x14ac:dyDescent="0.2"/>
    <row r="408" ht="26.25" customHeight="1" x14ac:dyDescent="0.2"/>
    <row r="409" ht="26.25" customHeight="1" x14ac:dyDescent="0.2"/>
    <row r="410" ht="26.25" customHeight="1" x14ac:dyDescent="0.2"/>
    <row r="411" ht="26.25" customHeight="1" x14ac:dyDescent="0.2"/>
    <row r="412" ht="26.25" customHeight="1" x14ac:dyDescent="0.2"/>
    <row r="413" ht="26.25" customHeight="1" x14ac:dyDescent="0.2"/>
    <row r="414" ht="26.25" customHeight="1" x14ac:dyDescent="0.2"/>
    <row r="415" ht="26.25" customHeight="1" x14ac:dyDescent="0.2"/>
    <row r="416" ht="26.25" customHeight="1" x14ac:dyDescent="0.2"/>
    <row r="417" ht="26.25" customHeight="1" x14ac:dyDescent="0.2"/>
    <row r="418" ht="26.25" customHeight="1" x14ac:dyDescent="0.2"/>
    <row r="419" ht="26.25" customHeight="1" x14ac:dyDescent="0.2"/>
    <row r="420" ht="26.25" customHeight="1" x14ac:dyDescent="0.2"/>
    <row r="421" ht="26.25" customHeight="1" x14ac:dyDescent="0.2"/>
    <row r="422" ht="26.25" customHeight="1" x14ac:dyDescent="0.2"/>
    <row r="423" ht="26.25" customHeight="1" x14ac:dyDescent="0.2"/>
    <row r="424" ht="26.25" customHeight="1" x14ac:dyDescent="0.2"/>
    <row r="425" ht="26.25" customHeight="1" x14ac:dyDescent="0.2"/>
    <row r="426" ht="26.25" customHeight="1" x14ac:dyDescent="0.2"/>
    <row r="427" ht="26.25" customHeight="1" x14ac:dyDescent="0.2"/>
    <row r="428" ht="26.25" customHeight="1" x14ac:dyDescent="0.2"/>
    <row r="429" ht="26.25" customHeight="1" x14ac:dyDescent="0.2"/>
    <row r="430" ht="26.25" customHeight="1" x14ac:dyDescent="0.2"/>
    <row r="431" ht="26.25" customHeight="1" x14ac:dyDescent="0.2"/>
    <row r="432" ht="26.25" customHeight="1" x14ac:dyDescent="0.2"/>
    <row r="433" ht="26.25" customHeight="1" x14ac:dyDescent="0.2"/>
    <row r="434" ht="26.25" customHeight="1" x14ac:dyDescent="0.2"/>
    <row r="435" ht="26.25" customHeight="1" x14ac:dyDescent="0.2"/>
    <row r="436" ht="26.25" customHeight="1" x14ac:dyDescent="0.2"/>
    <row r="437" ht="26.25" customHeight="1" x14ac:dyDescent="0.2"/>
    <row r="438" ht="26.25" customHeight="1" x14ac:dyDescent="0.2"/>
    <row r="439" ht="26.25" customHeight="1" x14ac:dyDescent="0.2"/>
    <row r="440" ht="26.25" customHeight="1" x14ac:dyDescent="0.2"/>
    <row r="441" ht="26.25" customHeight="1" x14ac:dyDescent="0.2"/>
    <row r="442" ht="26.25" customHeight="1" x14ac:dyDescent="0.2"/>
    <row r="443" ht="26.25" customHeight="1" x14ac:dyDescent="0.2"/>
    <row r="444" ht="26.25" customHeight="1" x14ac:dyDescent="0.2"/>
    <row r="445" ht="26.25" customHeight="1" x14ac:dyDescent="0.2"/>
    <row r="446" ht="26.25" customHeight="1" x14ac:dyDescent="0.2"/>
    <row r="447" ht="26.25" customHeight="1" x14ac:dyDescent="0.2"/>
    <row r="448" ht="26.25" customHeight="1" x14ac:dyDescent="0.2"/>
    <row r="449" ht="26.25" customHeight="1" x14ac:dyDescent="0.2"/>
    <row r="450" ht="26.25" customHeight="1" x14ac:dyDescent="0.2"/>
    <row r="451" ht="26.25" customHeight="1" x14ac:dyDescent="0.2"/>
    <row r="452" ht="26.25" customHeight="1" x14ac:dyDescent="0.2"/>
    <row r="453" ht="26.25" customHeight="1" x14ac:dyDescent="0.2"/>
    <row r="454" ht="26.25" customHeight="1" x14ac:dyDescent="0.2"/>
    <row r="455" ht="26.25" customHeight="1" x14ac:dyDescent="0.2"/>
    <row r="456" ht="26.25" customHeight="1" x14ac:dyDescent="0.2"/>
    <row r="457" ht="26.25" customHeight="1" x14ac:dyDescent="0.2"/>
    <row r="458" ht="26.25" customHeight="1" x14ac:dyDescent="0.2"/>
    <row r="459" ht="26.25" customHeight="1" x14ac:dyDescent="0.2"/>
    <row r="460" ht="26.25" customHeight="1" x14ac:dyDescent="0.2"/>
    <row r="461" ht="26.25" customHeight="1" x14ac:dyDescent="0.2"/>
    <row r="462" ht="26.25" customHeight="1" x14ac:dyDescent="0.2"/>
    <row r="463" ht="26.25" customHeight="1" x14ac:dyDescent="0.2"/>
    <row r="464" ht="26.25" customHeight="1" x14ac:dyDescent="0.2"/>
    <row r="465" ht="26.25" customHeight="1" x14ac:dyDescent="0.2"/>
    <row r="466" ht="26.25" customHeight="1" x14ac:dyDescent="0.2"/>
    <row r="467" ht="26.25" customHeight="1" x14ac:dyDescent="0.2"/>
    <row r="468" ht="26.25" customHeight="1" x14ac:dyDescent="0.2"/>
    <row r="469" ht="26.25" customHeight="1" x14ac:dyDescent="0.2"/>
    <row r="470" ht="26.25" customHeight="1" x14ac:dyDescent="0.2"/>
    <row r="471" ht="26.25" customHeight="1" x14ac:dyDescent="0.2"/>
    <row r="472" ht="26.25" customHeight="1" x14ac:dyDescent="0.2"/>
    <row r="473" ht="26.25" customHeight="1" x14ac:dyDescent="0.2"/>
    <row r="474" ht="26.25" customHeight="1" x14ac:dyDescent="0.2"/>
    <row r="475" ht="26.25" customHeight="1" x14ac:dyDescent="0.2"/>
    <row r="476" ht="26.25" customHeight="1" x14ac:dyDescent="0.2"/>
    <row r="477" ht="26.25" customHeight="1" x14ac:dyDescent="0.2"/>
    <row r="478" ht="26.25" customHeight="1" x14ac:dyDescent="0.2"/>
    <row r="479" ht="26.25" customHeight="1" x14ac:dyDescent="0.2"/>
    <row r="480" ht="26.25" customHeight="1" x14ac:dyDescent="0.2"/>
    <row r="481" ht="26.25" customHeight="1" x14ac:dyDescent="0.2"/>
    <row r="482" ht="26.25" customHeight="1" x14ac:dyDescent="0.2"/>
    <row r="483" ht="26.25" customHeight="1" x14ac:dyDescent="0.2"/>
    <row r="484" ht="26.25" customHeight="1" x14ac:dyDescent="0.2"/>
    <row r="485" ht="26.25" customHeight="1" x14ac:dyDescent="0.2"/>
    <row r="486" ht="26.25" customHeight="1" x14ac:dyDescent="0.2"/>
    <row r="487" ht="26.25" customHeight="1" x14ac:dyDescent="0.2"/>
    <row r="488" ht="26.25" customHeight="1" x14ac:dyDescent="0.2"/>
    <row r="489" ht="26.25" customHeight="1" x14ac:dyDescent="0.2"/>
    <row r="490" ht="26.25" customHeight="1" x14ac:dyDescent="0.2"/>
    <row r="491" ht="26.25" customHeight="1" x14ac:dyDescent="0.2"/>
    <row r="492" ht="26.25" customHeight="1" x14ac:dyDescent="0.2"/>
    <row r="493" ht="26.25" customHeight="1" x14ac:dyDescent="0.2"/>
    <row r="494" ht="26.25" customHeight="1" x14ac:dyDescent="0.2"/>
    <row r="495" ht="26.25" customHeight="1" x14ac:dyDescent="0.2"/>
    <row r="496" ht="26.25" customHeight="1" x14ac:dyDescent="0.2"/>
    <row r="497" ht="26.25" customHeight="1" x14ac:dyDescent="0.2"/>
    <row r="498" ht="26.25" customHeight="1" x14ac:dyDescent="0.2"/>
    <row r="499" ht="26.25" customHeight="1" x14ac:dyDescent="0.2"/>
    <row r="500" ht="26.25" customHeight="1" x14ac:dyDescent="0.2"/>
    <row r="501" ht="26.25" customHeight="1" x14ac:dyDescent="0.2"/>
    <row r="502" ht="26.25" customHeight="1" x14ac:dyDescent="0.2"/>
    <row r="503" ht="26.25" customHeight="1" x14ac:dyDescent="0.2"/>
    <row r="504" ht="26.25" customHeight="1" x14ac:dyDescent="0.2"/>
    <row r="505" ht="26.25" customHeight="1" x14ac:dyDescent="0.2"/>
    <row r="506" ht="26.25" customHeight="1" x14ac:dyDescent="0.2"/>
    <row r="507" ht="26.25" customHeight="1" x14ac:dyDescent="0.2"/>
    <row r="508" ht="26.25" customHeight="1" x14ac:dyDescent="0.2"/>
    <row r="509" ht="26.25" customHeight="1" x14ac:dyDescent="0.2"/>
    <row r="510" ht="26.25" customHeight="1" x14ac:dyDescent="0.2"/>
    <row r="511" ht="26.25" customHeight="1" x14ac:dyDescent="0.2"/>
    <row r="512" ht="26.25" customHeight="1" x14ac:dyDescent="0.2"/>
    <row r="513" ht="26.25" customHeight="1" x14ac:dyDescent="0.2"/>
    <row r="514" ht="26.25" customHeight="1" x14ac:dyDescent="0.2"/>
    <row r="515" ht="26.25" customHeight="1" x14ac:dyDescent="0.2"/>
    <row r="516" ht="26.25" customHeight="1" x14ac:dyDescent="0.2"/>
    <row r="517" ht="26.25" customHeight="1" x14ac:dyDescent="0.2"/>
    <row r="518" ht="26.25" customHeight="1" x14ac:dyDescent="0.2"/>
    <row r="519" ht="26.25" customHeight="1" x14ac:dyDescent="0.2"/>
    <row r="520" ht="26.25" customHeight="1" x14ac:dyDescent="0.2"/>
    <row r="521" ht="26.25" customHeight="1" x14ac:dyDescent="0.2"/>
    <row r="522" ht="26.25" customHeight="1" x14ac:dyDescent="0.2"/>
    <row r="523" ht="26.25" customHeight="1" x14ac:dyDescent="0.2"/>
    <row r="524" ht="26.25" customHeight="1" x14ac:dyDescent="0.2"/>
    <row r="525" ht="26.25" customHeight="1" x14ac:dyDescent="0.2"/>
    <row r="526" ht="26.25" customHeight="1" x14ac:dyDescent="0.2"/>
    <row r="527" ht="26.25" customHeight="1" x14ac:dyDescent="0.2"/>
    <row r="528" ht="26.25" customHeight="1" x14ac:dyDescent="0.2"/>
    <row r="529" ht="26.25" customHeight="1" x14ac:dyDescent="0.2"/>
    <row r="530" ht="26.25" customHeight="1" x14ac:dyDescent="0.2"/>
    <row r="531" ht="26.25" customHeight="1" x14ac:dyDescent="0.2"/>
    <row r="532" ht="26.25" customHeight="1" x14ac:dyDescent="0.2"/>
    <row r="533" ht="26.25" customHeight="1" x14ac:dyDescent="0.2"/>
    <row r="534" ht="26.25" customHeight="1" x14ac:dyDescent="0.2"/>
    <row r="535" ht="26.25" customHeight="1" x14ac:dyDescent="0.2"/>
    <row r="536" ht="26.25" customHeight="1" x14ac:dyDescent="0.2"/>
    <row r="537" ht="26.25" customHeight="1" x14ac:dyDescent="0.2"/>
    <row r="538" ht="26.25" customHeight="1" x14ac:dyDescent="0.2"/>
    <row r="539" ht="26.25" customHeight="1" x14ac:dyDescent="0.2"/>
    <row r="540" ht="26.25" customHeight="1" x14ac:dyDescent="0.2"/>
    <row r="541" ht="26.25" customHeight="1" x14ac:dyDescent="0.2"/>
    <row r="542" ht="26.25" customHeight="1" x14ac:dyDescent="0.2"/>
    <row r="543" ht="26.25" customHeight="1" x14ac:dyDescent="0.2"/>
    <row r="544" ht="26.25" customHeight="1" x14ac:dyDescent="0.2"/>
    <row r="545" ht="26.25" customHeight="1" x14ac:dyDescent="0.2"/>
    <row r="546" ht="26.25" customHeight="1" x14ac:dyDescent="0.2"/>
    <row r="547" ht="26.25" customHeight="1" x14ac:dyDescent="0.2"/>
    <row r="548" ht="26.25" customHeight="1" x14ac:dyDescent="0.2"/>
    <row r="549" ht="26.25" customHeight="1" x14ac:dyDescent="0.2"/>
    <row r="550" ht="26.25" customHeight="1" x14ac:dyDescent="0.2"/>
    <row r="551" ht="26.25" customHeight="1" x14ac:dyDescent="0.2"/>
    <row r="552" ht="26.25" customHeight="1" x14ac:dyDescent="0.2"/>
    <row r="553" ht="26.25" customHeight="1" x14ac:dyDescent="0.2"/>
    <row r="554" ht="26.25" customHeight="1" x14ac:dyDescent="0.2"/>
    <row r="555" ht="26.25" customHeight="1" x14ac:dyDescent="0.2"/>
    <row r="556" ht="26.25" customHeight="1" x14ac:dyDescent="0.2"/>
    <row r="557" ht="26.25" customHeight="1" x14ac:dyDescent="0.2"/>
    <row r="558" ht="26.25" customHeight="1" x14ac:dyDescent="0.2"/>
    <row r="559" ht="26.25" customHeight="1" x14ac:dyDescent="0.2"/>
    <row r="560" ht="26.25" customHeight="1" x14ac:dyDescent="0.2"/>
    <row r="561" ht="26.25" customHeight="1" x14ac:dyDescent="0.2"/>
    <row r="562" ht="26.25" customHeight="1" x14ac:dyDescent="0.2"/>
    <row r="563" ht="26.25" customHeight="1" x14ac:dyDescent="0.2"/>
    <row r="564" ht="26.25" customHeight="1" x14ac:dyDescent="0.2"/>
    <row r="565" ht="26.25" customHeight="1" x14ac:dyDescent="0.2"/>
    <row r="566" ht="26.25" customHeight="1" x14ac:dyDescent="0.2"/>
    <row r="567" ht="26.25" customHeight="1" x14ac:dyDescent="0.2"/>
    <row r="568" ht="26.25" customHeight="1" x14ac:dyDescent="0.2"/>
    <row r="569" ht="26.25" customHeight="1" x14ac:dyDescent="0.2"/>
    <row r="570" ht="26.25" customHeight="1" x14ac:dyDescent="0.2"/>
    <row r="571" ht="26.25" customHeight="1" x14ac:dyDescent="0.2"/>
    <row r="572" ht="26.25" customHeight="1" x14ac:dyDescent="0.2"/>
    <row r="573" ht="26.25" customHeight="1" x14ac:dyDescent="0.2"/>
    <row r="574" ht="26.25" customHeight="1" x14ac:dyDescent="0.2"/>
    <row r="575" ht="26.25" customHeight="1" x14ac:dyDescent="0.2"/>
    <row r="576" ht="26.25" customHeight="1" x14ac:dyDescent="0.2"/>
    <row r="577" ht="26.25" customHeight="1" x14ac:dyDescent="0.2"/>
    <row r="578" ht="26.25" customHeight="1" x14ac:dyDescent="0.2"/>
    <row r="579" ht="26.25" customHeight="1" x14ac:dyDescent="0.2"/>
    <row r="580" ht="26.25" customHeight="1" x14ac:dyDescent="0.2"/>
    <row r="581" ht="26.25" customHeight="1" x14ac:dyDescent="0.2"/>
    <row r="582" ht="26.25" customHeight="1" x14ac:dyDescent="0.2"/>
    <row r="583" ht="26.25" customHeight="1" x14ac:dyDescent="0.2"/>
    <row r="584" ht="26.25" customHeight="1" x14ac:dyDescent="0.2"/>
    <row r="585" ht="26.25" customHeight="1" x14ac:dyDescent="0.2"/>
    <row r="586" ht="26.25" customHeight="1" x14ac:dyDescent="0.2"/>
    <row r="587" ht="26.25" customHeight="1" x14ac:dyDescent="0.2"/>
    <row r="588" ht="26.25" customHeight="1" x14ac:dyDescent="0.2"/>
    <row r="589" ht="26.25" customHeight="1" x14ac:dyDescent="0.2"/>
    <row r="590" ht="26.25" customHeight="1" x14ac:dyDescent="0.2"/>
    <row r="591" ht="26.25" customHeight="1" x14ac:dyDescent="0.2"/>
    <row r="592" ht="26.25" customHeight="1" x14ac:dyDescent="0.2"/>
    <row r="593" ht="26.25" customHeight="1" x14ac:dyDescent="0.2"/>
    <row r="594" ht="26.25" customHeight="1" x14ac:dyDescent="0.2"/>
    <row r="595" ht="26.25" customHeight="1" x14ac:dyDescent="0.2"/>
    <row r="596" ht="26.25" customHeight="1" x14ac:dyDescent="0.2"/>
    <row r="597" ht="26.25" customHeight="1" x14ac:dyDescent="0.2"/>
    <row r="598" ht="26.25" customHeight="1" x14ac:dyDescent="0.2"/>
    <row r="599" ht="26.25" customHeight="1" x14ac:dyDescent="0.2"/>
    <row r="600" ht="26.25" customHeight="1" x14ac:dyDescent="0.2"/>
    <row r="601" ht="26.25" customHeight="1" x14ac:dyDescent="0.2"/>
    <row r="602" ht="26.25" customHeight="1" x14ac:dyDescent="0.2"/>
    <row r="603" ht="26.25" customHeight="1" x14ac:dyDescent="0.2"/>
    <row r="604" ht="26.25" customHeight="1" x14ac:dyDescent="0.2"/>
    <row r="605" ht="26.25" customHeight="1" x14ac:dyDescent="0.2"/>
    <row r="606" ht="26.25" customHeight="1" x14ac:dyDescent="0.2"/>
    <row r="607" ht="26.25" customHeight="1" x14ac:dyDescent="0.2"/>
    <row r="608" ht="26.25" customHeight="1" x14ac:dyDescent="0.2"/>
    <row r="609" ht="26.25" customHeight="1" x14ac:dyDescent="0.2"/>
    <row r="610" ht="26.25" customHeight="1" x14ac:dyDescent="0.2"/>
    <row r="611" ht="26.25" customHeight="1" x14ac:dyDescent="0.2"/>
    <row r="612" ht="26.25" customHeight="1" x14ac:dyDescent="0.2"/>
    <row r="613" ht="26.25" customHeight="1" x14ac:dyDescent="0.2"/>
    <row r="614" ht="26.25" customHeight="1" x14ac:dyDescent="0.2"/>
    <row r="615" ht="26.25" customHeight="1" x14ac:dyDescent="0.2"/>
    <row r="616" ht="26.25" customHeight="1" x14ac:dyDescent="0.2"/>
    <row r="617" ht="26.25" customHeight="1" x14ac:dyDescent="0.2"/>
    <row r="618" ht="26.25" customHeight="1" x14ac:dyDescent="0.2"/>
    <row r="619" ht="26.25" customHeight="1" x14ac:dyDescent="0.2"/>
    <row r="620" ht="26.25" customHeight="1" x14ac:dyDescent="0.2"/>
    <row r="621" ht="26.25" customHeight="1" x14ac:dyDescent="0.2"/>
    <row r="622" ht="26.25" customHeight="1" x14ac:dyDescent="0.2"/>
    <row r="623" ht="26.25" customHeight="1" x14ac:dyDescent="0.2"/>
    <row r="624" ht="26.25" customHeight="1" x14ac:dyDescent="0.2"/>
    <row r="625" ht="26.25" customHeight="1" x14ac:dyDescent="0.2"/>
    <row r="626" ht="26.25" customHeight="1" x14ac:dyDescent="0.2"/>
    <row r="627" ht="26.25" customHeight="1" x14ac:dyDescent="0.2"/>
    <row r="628" ht="26.25" customHeight="1" x14ac:dyDescent="0.2"/>
    <row r="629" ht="26.25" customHeight="1" x14ac:dyDescent="0.2"/>
    <row r="630" ht="26.25" customHeight="1" x14ac:dyDescent="0.2"/>
    <row r="631" ht="26.25" customHeight="1" x14ac:dyDescent="0.2"/>
    <row r="632" ht="26.25" customHeight="1" x14ac:dyDescent="0.2"/>
    <row r="633" ht="26.25" customHeight="1" x14ac:dyDescent="0.2"/>
    <row r="634" ht="26.25" customHeight="1" x14ac:dyDescent="0.2"/>
    <row r="635" ht="26.25" customHeight="1" x14ac:dyDescent="0.2"/>
    <row r="636" ht="26.25" customHeight="1" x14ac:dyDescent="0.2"/>
    <row r="637" ht="26.25" customHeight="1" x14ac:dyDescent="0.2"/>
    <row r="638" ht="26.25" customHeight="1" x14ac:dyDescent="0.2"/>
    <row r="639" ht="26.25" customHeight="1" x14ac:dyDescent="0.2"/>
    <row r="640" ht="26.25" customHeight="1" x14ac:dyDescent="0.2"/>
    <row r="641" ht="26.25" customHeight="1" x14ac:dyDescent="0.2"/>
    <row r="642" ht="26.25" customHeight="1" x14ac:dyDescent="0.2"/>
    <row r="643" ht="26.25" customHeight="1" x14ac:dyDescent="0.2"/>
    <row r="644" ht="26.25" customHeight="1" x14ac:dyDescent="0.2"/>
    <row r="645" ht="26.25" customHeight="1" x14ac:dyDescent="0.2"/>
    <row r="646" ht="26.25" customHeight="1" x14ac:dyDescent="0.2"/>
    <row r="647" ht="26.25" customHeight="1" x14ac:dyDescent="0.2"/>
    <row r="648" ht="26.25" customHeight="1" x14ac:dyDescent="0.2"/>
    <row r="649" ht="26.25" customHeight="1" x14ac:dyDescent="0.2"/>
    <row r="650" ht="26.25" customHeight="1" x14ac:dyDescent="0.2"/>
    <row r="651" ht="26.25" customHeight="1" x14ac:dyDescent="0.2"/>
    <row r="652" ht="26.25" customHeight="1" x14ac:dyDescent="0.2"/>
    <row r="653" ht="26.25" customHeight="1" x14ac:dyDescent="0.2"/>
    <row r="654" ht="26.25" customHeight="1" x14ac:dyDescent="0.2"/>
    <row r="655" ht="26.25" customHeight="1" x14ac:dyDescent="0.2"/>
    <row r="656" ht="26.25" customHeight="1" x14ac:dyDescent="0.2"/>
    <row r="657" ht="26.25" customHeight="1" x14ac:dyDescent="0.2"/>
    <row r="658" ht="26.25" customHeight="1" x14ac:dyDescent="0.2"/>
    <row r="659" ht="26.25" customHeight="1" x14ac:dyDescent="0.2"/>
    <row r="660" ht="26.25" customHeight="1" x14ac:dyDescent="0.2"/>
    <row r="661" ht="26.25" customHeight="1" x14ac:dyDescent="0.2"/>
    <row r="662" ht="26.25" customHeight="1" x14ac:dyDescent="0.2"/>
    <row r="663" ht="26.25" customHeight="1" x14ac:dyDescent="0.2"/>
    <row r="664" ht="26.25" customHeight="1" x14ac:dyDescent="0.2"/>
    <row r="665" ht="26.25" customHeight="1" x14ac:dyDescent="0.2"/>
    <row r="666" ht="26.25" customHeight="1" x14ac:dyDescent="0.2"/>
    <row r="667" ht="26.25" customHeight="1" x14ac:dyDescent="0.2"/>
    <row r="668" ht="26.25" customHeight="1" x14ac:dyDescent="0.2"/>
    <row r="669" ht="26.25" customHeight="1" x14ac:dyDescent="0.2"/>
    <row r="670" ht="26.25" customHeight="1" x14ac:dyDescent="0.2"/>
    <row r="671" ht="26.25" customHeight="1" x14ac:dyDescent="0.2"/>
    <row r="672" ht="26.25" customHeight="1" x14ac:dyDescent="0.2"/>
    <row r="673" ht="26.25" customHeight="1" x14ac:dyDescent="0.2"/>
    <row r="674" ht="26.25" customHeight="1" x14ac:dyDescent="0.2"/>
    <row r="675" ht="26.25" customHeight="1" x14ac:dyDescent="0.2"/>
    <row r="676" ht="26.25" customHeight="1" x14ac:dyDescent="0.2"/>
    <row r="677" ht="26.25" customHeight="1" x14ac:dyDescent="0.2"/>
    <row r="678" ht="26.25" customHeight="1" x14ac:dyDescent="0.2"/>
    <row r="679" ht="26.25" customHeight="1" x14ac:dyDescent="0.2"/>
    <row r="680" ht="26.25" customHeight="1" x14ac:dyDescent="0.2"/>
    <row r="681" ht="26.25" customHeight="1" x14ac:dyDescent="0.2"/>
    <row r="682" ht="26.25" customHeight="1" x14ac:dyDescent="0.2"/>
    <row r="683" ht="26.25" customHeight="1" x14ac:dyDescent="0.2"/>
    <row r="684" ht="26.25" customHeight="1" x14ac:dyDescent="0.2"/>
    <row r="685" ht="26.25" customHeight="1" x14ac:dyDescent="0.2"/>
    <row r="686" ht="26.25" customHeight="1" x14ac:dyDescent="0.2"/>
    <row r="687" ht="26.25" customHeight="1" x14ac:dyDescent="0.2"/>
    <row r="688" ht="26.25" customHeight="1" x14ac:dyDescent="0.2"/>
    <row r="689" ht="26.25" customHeight="1" x14ac:dyDescent="0.2"/>
    <row r="690" ht="26.25" customHeight="1" x14ac:dyDescent="0.2"/>
    <row r="691" ht="26.25" customHeight="1" x14ac:dyDescent="0.2"/>
    <row r="692" ht="26.25" customHeight="1" x14ac:dyDescent="0.2"/>
    <row r="693" ht="26.25" customHeight="1" x14ac:dyDescent="0.2"/>
    <row r="694" ht="26.25" customHeight="1" x14ac:dyDescent="0.2"/>
    <row r="695" ht="26.25" customHeight="1" x14ac:dyDescent="0.2"/>
    <row r="696" ht="26.25" customHeight="1" x14ac:dyDescent="0.2"/>
    <row r="697" ht="26.25" customHeight="1" x14ac:dyDescent="0.2"/>
    <row r="698" ht="26.25" customHeight="1" x14ac:dyDescent="0.2"/>
    <row r="699" ht="26.25" customHeight="1" x14ac:dyDescent="0.2"/>
    <row r="700" ht="26.25" customHeight="1" x14ac:dyDescent="0.2"/>
    <row r="701" ht="26.25" customHeight="1" x14ac:dyDescent="0.2"/>
    <row r="702" ht="26.25" customHeight="1" x14ac:dyDescent="0.2"/>
    <row r="703" ht="26.25" customHeight="1" x14ac:dyDescent="0.2"/>
    <row r="704" ht="26.25" customHeight="1" x14ac:dyDescent="0.2"/>
    <row r="705" ht="26.25" customHeight="1" x14ac:dyDescent="0.2"/>
    <row r="706" ht="26.25" customHeight="1" x14ac:dyDescent="0.2"/>
    <row r="707" ht="26.25" customHeight="1" x14ac:dyDescent="0.2"/>
    <row r="708" ht="26.25" customHeight="1" x14ac:dyDescent="0.2"/>
    <row r="709" ht="26.25" customHeight="1" x14ac:dyDescent="0.2"/>
    <row r="710" ht="26.25" customHeight="1" x14ac:dyDescent="0.2"/>
    <row r="711" ht="26.25" customHeight="1" x14ac:dyDescent="0.2"/>
    <row r="712" ht="26.25" customHeight="1" x14ac:dyDescent="0.2"/>
    <row r="713" ht="26.25" customHeight="1" x14ac:dyDescent="0.2"/>
    <row r="714" ht="26.25" customHeight="1" x14ac:dyDescent="0.2"/>
    <row r="715" ht="26.25" customHeight="1" x14ac:dyDescent="0.2"/>
    <row r="716" ht="26.25" customHeight="1" x14ac:dyDescent="0.2"/>
    <row r="717" ht="26.25" customHeight="1" x14ac:dyDescent="0.2"/>
    <row r="718" ht="26.25" customHeight="1" x14ac:dyDescent="0.2"/>
    <row r="719" ht="26.25" customHeight="1" x14ac:dyDescent="0.2"/>
    <row r="720" ht="26.25" customHeight="1" x14ac:dyDescent="0.2"/>
    <row r="721" ht="26.25" customHeight="1" x14ac:dyDescent="0.2"/>
    <row r="722" ht="26.25" customHeight="1" x14ac:dyDescent="0.2"/>
    <row r="723" ht="26.25" customHeight="1" x14ac:dyDescent="0.2"/>
    <row r="724" ht="26.25" customHeight="1" x14ac:dyDescent="0.2"/>
    <row r="725" ht="26.25" customHeight="1" x14ac:dyDescent="0.2"/>
    <row r="726" ht="26.25" customHeight="1" x14ac:dyDescent="0.2"/>
    <row r="727" ht="26.25" customHeight="1" x14ac:dyDescent="0.2"/>
    <row r="728" ht="26.25" customHeight="1" x14ac:dyDescent="0.2"/>
    <row r="729" ht="26.25" customHeight="1" x14ac:dyDescent="0.2"/>
    <row r="730" ht="26.25" customHeight="1" x14ac:dyDescent="0.2"/>
    <row r="731" ht="26.25" customHeight="1" x14ac:dyDescent="0.2"/>
    <row r="732" ht="26.25" customHeight="1" x14ac:dyDescent="0.2"/>
    <row r="733" ht="26.25" customHeight="1" x14ac:dyDescent="0.2"/>
    <row r="734" ht="26.25" customHeight="1" x14ac:dyDescent="0.2"/>
    <row r="735" ht="26.25" customHeight="1" x14ac:dyDescent="0.2"/>
    <row r="736" ht="26.25" customHeight="1" x14ac:dyDescent="0.2"/>
    <row r="737" ht="26.25" customHeight="1" x14ac:dyDescent="0.2"/>
    <row r="738" ht="26.25" customHeight="1" x14ac:dyDescent="0.2"/>
    <row r="739" ht="26.25" customHeight="1" x14ac:dyDescent="0.2"/>
    <row r="740" ht="26.25" customHeight="1" x14ac:dyDescent="0.2"/>
    <row r="741" ht="26.25" customHeight="1" x14ac:dyDescent="0.2"/>
    <row r="742" ht="26.25" customHeight="1" x14ac:dyDescent="0.2"/>
    <row r="743" ht="26.25" customHeight="1" x14ac:dyDescent="0.2"/>
    <row r="744" ht="26.25" customHeight="1" x14ac:dyDescent="0.2"/>
    <row r="745" ht="26.25" customHeight="1" x14ac:dyDescent="0.2"/>
    <row r="746" ht="26.25" customHeight="1" x14ac:dyDescent="0.2"/>
    <row r="747" ht="26.25" customHeight="1" x14ac:dyDescent="0.2"/>
    <row r="748" ht="26.25" customHeight="1" x14ac:dyDescent="0.2"/>
    <row r="749" ht="26.25" customHeight="1" x14ac:dyDescent="0.2"/>
    <row r="750" ht="26.25" customHeight="1" x14ac:dyDescent="0.2"/>
    <row r="751" ht="26.25" customHeight="1" x14ac:dyDescent="0.2"/>
    <row r="752" ht="26.25" customHeight="1" x14ac:dyDescent="0.2"/>
    <row r="753" ht="26.25" customHeight="1" x14ac:dyDescent="0.2"/>
    <row r="754" ht="26.25" customHeight="1" x14ac:dyDescent="0.2"/>
    <row r="755" ht="26.25" customHeight="1" x14ac:dyDescent="0.2"/>
    <row r="756" ht="26.25" customHeight="1" x14ac:dyDescent="0.2"/>
    <row r="757" ht="26.25" customHeight="1" x14ac:dyDescent="0.2"/>
    <row r="758" ht="26.25" customHeight="1" x14ac:dyDescent="0.2"/>
    <row r="759" ht="26.25" customHeight="1" x14ac:dyDescent="0.2"/>
    <row r="760" ht="26.25" customHeight="1" x14ac:dyDescent="0.2"/>
    <row r="761" ht="26.25" customHeight="1" x14ac:dyDescent="0.2"/>
    <row r="762" ht="26.25" customHeight="1" x14ac:dyDescent="0.2"/>
    <row r="763" ht="26.25" customHeight="1" x14ac:dyDescent="0.2"/>
    <row r="764" ht="26.25" customHeight="1" x14ac:dyDescent="0.2"/>
    <row r="765" ht="26.25" customHeight="1" x14ac:dyDescent="0.2"/>
    <row r="766" ht="26.25" customHeight="1" x14ac:dyDescent="0.2"/>
    <row r="767" ht="26.25" customHeight="1" x14ac:dyDescent="0.2"/>
    <row r="768" ht="26.25" customHeight="1" x14ac:dyDescent="0.2"/>
    <row r="769" ht="26.25" customHeight="1" x14ac:dyDescent="0.2"/>
    <row r="770" ht="26.25" customHeight="1" x14ac:dyDescent="0.2"/>
    <row r="771" ht="26.25" customHeight="1" x14ac:dyDescent="0.2"/>
    <row r="772" ht="26.25" customHeight="1" x14ac:dyDescent="0.2"/>
    <row r="773" ht="26.25" customHeight="1" x14ac:dyDescent="0.2"/>
    <row r="774" ht="26.25" customHeight="1" x14ac:dyDescent="0.2"/>
    <row r="775" ht="26.25" customHeight="1" x14ac:dyDescent="0.2"/>
    <row r="776" ht="26.25" customHeight="1" x14ac:dyDescent="0.2"/>
    <row r="777" ht="26.25" customHeight="1" x14ac:dyDescent="0.2"/>
    <row r="778" ht="26.25" customHeight="1" x14ac:dyDescent="0.2"/>
    <row r="779" ht="26.25" customHeight="1" x14ac:dyDescent="0.2"/>
    <row r="780" ht="26.25" customHeight="1" x14ac:dyDescent="0.2"/>
    <row r="781" ht="26.25" customHeight="1" x14ac:dyDescent="0.2"/>
    <row r="782" ht="26.25" customHeight="1" x14ac:dyDescent="0.2"/>
    <row r="783" ht="26.25" customHeight="1" x14ac:dyDescent="0.2"/>
    <row r="784" ht="26.25" customHeight="1" x14ac:dyDescent="0.2"/>
    <row r="785" ht="26.25" customHeight="1" x14ac:dyDescent="0.2"/>
    <row r="786" ht="26.25" customHeight="1" x14ac:dyDescent="0.2"/>
    <row r="787" ht="26.25" customHeight="1" x14ac:dyDescent="0.2"/>
    <row r="788" ht="26.25" customHeight="1" x14ac:dyDescent="0.2"/>
    <row r="789" ht="26.25" customHeight="1" x14ac:dyDescent="0.2"/>
    <row r="790" ht="26.25" customHeight="1" x14ac:dyDescent="0.2"/>
    <row r="791" ht="26.25" customHeight="1" x14ac:dyDescent="0.2"/>
    <row r="792" ht="26.25" customHeight="1" x14ac:dyDescent="0.2"/>
    <row r="793" ht="26.25" customHeight="1" x14ac:dyDescent="0.2"/>
    <row r="794" ht="26.25" customHeight="1" x14ac:dyDescent="0.2"/>
    <row r="795" ht="26.25" customHeight="1" x14ac:dyDescent="0.2"/>
    <row r="796" ht="26.25" customHeight="1" x14ac:dyDescent="0.2"/>
    <row r="797" ht="26.25" customHeight="1" x14ac:dyDescent="0.2"/>
    <row r="798" ht="26.25" customHeight="1" x14ac:dyDescent="0.2"/>
    <row r="799" ht="26.25" customHeight="1" x14ac:dyDescent="0.2"/>
    <row r="800" ht="26.25" customHeight="1" x14ac:dyDescent="0.2"/>
    <row r="801" ht="26.25" customHeight="1" x14ac:dyDescent="0.2"/>
    <row r="802" ht="26.25" customHeight="1" x14ac:dyDescent="0.2"/>
    <row r="803" ht="26.25" customHeight="1" x14ac:dyDescent="0.2"/>
    <row r="804" ht="26.25" customHeight="1" x14ac:dyDescent="0.2"/>
    <row r="805" ht="26.25" customHeight="1" x14ac:dyDescent="0.2"/>
    <row r="806" ht="26.25" customHeight="1" x14ac:dyDescent="0.2"/>
    <row r="807" ht="26.25" customHeight="1" x14ac:dyDescent="0.2"/>
    <row r="808" ht="26.25" customHeight="1" x14ac:dyDescent="0.2"/>
    <row r="809" ht="26.25" customHeight="1" x14ac:dyDescent="0.2"/>
    <row r="810" ht="26.25" customHeight="1" x14ac:dyDescent="0.2"/>
    <row r="811" ht="26.25" customHeight="1" x14ac:dyDescent="0.2"/>
    <row r="812" ht="26.25" customHeight="1" x14ac:dyDescent="0.2"/>
    <row r="813" ht="26.25" customHeight="1" x14ac:dyDescent="0.2"/>
    <row r="814" ht="26.25" customHeight="1" x14ac:dyDescent="0.2"/>
    <row r="815" ht="26.25" customHeight="1" x14ac:dyDescent="0.2"/>
    <row r="816" ht="26.25" customHeight="1" x14ac:dyDescent="0.2"/>
    <row r="817" ht="26.25" customHeight="1" x14ac:dyDescent="0.2"/>
    <row r="818" ht="26.25" customHeight="1" x14ac:dyDescent="0.2"/>
    <row r="819" ht="26.25" customHeight="1" x14ac:dyDescent="0.2"/>
    <row r="820" ht="26.25" customHeight="1" x14ac:dyDescent="0.2"/>
    <row r="821" ht="26.25" customHeight="1" x14ac:dyDescent="0.2"/>
    <row r="822" ht="26.25" customHeight="1" x14ac:dyDescent="0.2"/>
    <row r="823" ht="26.25" customHeight="1" x14ac:dyDescent="0.2"/>
    <row r="824" ht="26.25" customHeight="1" x14ac:dyDescent="0.2"/>
    <row r="825" ht="26.25" customHeight="1" x14ac:dyDescent="0.2"/>
    <row r="826" ht="26.25" customHeight="1" x14ac:dyDescent="0.2"/>
    <row r="827" ht="26.25" customHeight="1" x14ac:dyDescent="0.2"/>
    <row r="828" ht="26.25" customHeight="1" x14ac:dyDescent="0.2"/>
    <row r="829" ht="26.25" customHeight="1" x14ac:dyDescent="0.2"/>
    <row r="830" ht="26.25" customHeight="1" x14ac:dyDescent="0.2"/>
    <row r="831" ht="26.25" customHeight="1" x14ac:dyDescent="0.2"/>
    <row r="832" ht="26.25" customHeight="1" x14ac:dyDescent="0.2"/>
    <row r="833" ht="26.25" customHeight="1" x14ac:dyDescent="0.2"/>
    <row r="834" ht="26.25" customHeight="1" x14ac:dyDescent="0.2"/>
    <row r="835" ht="26.25" customHeight="1" x14ac:dyDescent="0.2"/>
    <row r="836" ht="26.25" customHeight="1" x14ac:dyDescent="0.2"/>
    <row r="837" ht="26.25" customHeight="1" x14ac:dyDescent="0.2"/>
    <row r="838" ht="26.25" customHeight="1" x14ac:dyDescent="0.2"/>
    <row r="839" ht="26.25" customHeight="1" x14ac:dyDescent="0.2"/>
    <row r="840" ht="26.25" customHeight="1" x14ac:dyDescent="0.2"/>
    <row r="841" ht="26.25" customHeight="1" x14ac:dyDescent="0.2"/>
    <row r="842" ht="26.25" customHeight="1" x14ac:dyDescent="0.2"/>
    <row r="843" ht="26.25" customHeight="1" x14ac:dyDescent="0.2"/>
    <row r="844" ht="26.25" customHeight="1" x14ac:dyDescent="0.2"/>
    <row r="845" ht="26.25" customHeight="1" x14ac:dyDescent="0.2"/>
    <row r="846" ht="26.25" customHeight="1" x14ac:dyDescent="0.2"/>
    <row r="847" ht="26.25" customHeight="1" x14ac:dyDescent="0.2"/>
    <row r="848" ht="26.25" customHeight="1" x14ac:dyDescent="0.2"/>
    <row r="849" ht="26.25" customHeight="1" x14ac:dyDescent="0.2"/>
    <row r="850" ht="26.25" customHeight="1" x14ac:dyDescent="0.2"/>
    <row r="851" ht="26.25" customHeight="1" x14ac:dyDescent="0.2"/>
    <row r="852" ht="26.25" customHeight="1" x14ac:dyDescent="0.2"/>
    <row r="853" ht="26.25" customHeight="1" x14ac:dyDescent="0.2"/>
    <row r="854" ht="26.25" customHeight="1" x14ac:dyDescent="0.2"/>
    <row r="855" ht="26.25" customHeight="1" x14ac:dyDescent="0.2"/>
    <row r="856" ht="26.25" customHeight="1" x14ac:dyDescent="0.2"/>
    <row r="857" ht="26.25" customHeight="1" x14ac:dyDescent="0.2"/>
    <row r="858" ht="26.25" customHeight="1" x14ac:dyDescent="0.2"/>
    <row r="859" ht="26.25" customHeight="1" x14ac:dyDescent="0.2"/>
    <row r="860" ht="26.25" customHeight="1" x14ac:dyDescent="0.2"/>
    <row r="861" ht="26.25" customHeight="1" x14ac:dyDescent="0.2"/>
    <row r="862" ht="26.25" customHeight="1" x14ac:dyDescent="0.2"/>
    <row r="863" ht="26.25" customHeight="1" x14ac:dyDescent="0.2"/>
    <row r="864" ht="26.25" customHeight="1" x14ac:dyDescent="0.2"/>
    <row r="865" ht="26.25" customHeight="1" x14ac:dyDescent="0.2"/>
    <row r="866" ht="26.25" customHeight="1" x14ac:dyDescent="0.2"/>
    <row r="867" ht="26.25" customHeight="1" x14ac:dyDescent="0.2"/>
    <row r="868" ht="26.25" customHeight="1" x14ac:dyDescent="0.2"/>
    <row r="869" ht="26.25" customHeight="1" x14ac:dyDescent="0.2"/>
    <row r="870" ht="26.25" customHeight="1" x14ac:dyDescent="0.2"/>
    <row r="871" ht="26.25" customHeight="1" x14ac:dyDescent="0.2"/>
    <row r="872" ht="26.25" customHeight="1" x14ac:dyDescent="0.2"/>
    <row r="873" ht="26.25" customHeight="1" x14ac:dyDescent="0.2"/>
    <row r="874" ht="26.25" customHeight="1" x14ac:dyDescent="0.2"/>
    <row r="875" ht="26.25" customHeight="1" x14ac:dyDescent="0.2"/>
    <row r="876" ht="26.25" customHeight="1" x14ac:dyDescent="0.2"/>
    <row r="877" ht="26.25" customHeight="1" x14ac:dyDescent="0.2"/>
    <row r="878" ht="26.25" customHeight="1" x14ac:dyDescent="0.2"/>
    <row r="879" ht="26.25" customHeight="1" x14ac:dyDescent="0.2"/>
    <row r="880" ht="26.25" customHeight="1" x14ac:dyDescent="0.2"/>
    <row r="881" ht="26.25" customHeight="1" x14ac:dyDescent="0.2"/>
    <row r="882" ht="26.25" customHeight="1" x14ac:dyDescent="0.2"/>
    <row r="883" ht="26.25" customHeight="1" x14ac:dyDescent="0.2"/>
    <row r="884" ht="26.25" customHeight="1" x14ac:dyDescent="0.2"/>
    <row r="885" ht="26.25" customHeight="1" x14ac:dyDescent="0.2"/>
    <row r="886" ht="26.25" customHeight="1" x14ac:dyDescent="0.2"/>
    <row r="887" ht="26.25" customHeight="1" x14ac:dyDescent="0.2"/>
    <row r="888" ht="26.25" customHeight="1" x14ac:dyDescent="0.2"/>
    <row r="889" ht="26.25" customHeight="1" x14ac:dyDescent="0.2"/>
    <row r="890" ht="26.25" customHeight="1" x14ac:dyDescent="0.2"/>
    <row r="891" ht="26.25" customHeight="1" x14ac:dyDescent="0.2"/>
    <row r="892" ht="26.25" customHeight="1" x14ac:dyDescent="0.2"/>
    <row r="893" ht="26.25" customHeight="1" x14ac:dyDescent="0.2"/>
    <row r="894" ht="26.25" customHeight="1" x14ac:dyDescent="0.2"/>
    <row r="895" ht="26.25" customHeight="1" x14ac:dyDescent="0.2"/>
    <row r="896" ht="26.25" customHeight="1" x14ac:dyDescent="0.2"/>
    <row r="897" ht="26.25" customHeight="1" x14ac:dyDescent="0.2"/>
    <row r="898" ht="26.25" customHeight="1" x14ac:dyDescent="0.2"/>
    <row r="899" ht="26.25" customHeight="1" x14ac:dyDescent="0.2"/>
    <row r="900" ht="26.25" customHeight="1" x14ac:dyDescent="0.2"/>
    <row r="901" ht="26.25" customHeight="1" x14ac:dyDescent="0.2"/>
    <row r="902" ht="26.25" customHeight="1" x14ac:dyDescent="0.2"/>
    <row r="903" ht="26.25" customHeight="1" x14ac:dyDescent="0.2"/>
    <row r="904" ht="26.25" customHeight="1" x14ac:dyDescent="0.2"/>
    <row r="905" ht="26.25" customHeight="1" x14ac:dyDescent="0.2"/>
    <row r="906" ht="26.25" customHeight="1" x14ac:dyDescent="0.2"/>
    <row r="907" ht="26.25" customHeight="1" x14ac:dyDescent="0.2"/>
    <row r="908" ht="26.25" customHeight="1" x14ac:dyDescent="0.2"/>
    <row r="909" ht="26.25" customHeight="1" x14ac:dyDescent="0.2"/>
    <row r="910" ht="26.25" customHeight="1" x14ac:dyDescent="0.2"/>
    <row r="911" ht="26.25" customHeight="1" x14ac:dyDescent="0.2"/>
    <row r="912" ht="26.25" customHeight="1" x14ac:dyDescent="0.2"/>
    <row r="913" ht="26.25" customHeight="1" x14ac:dyDescent="0.2"/>
    <row r="914" ht="26.25" customHeight="1" x14ac:dyDescent="0.2"/>
    <row r="915" ht="26.25" customHeight="1" x14ac:dyDescent="0.2"/>
    <row r="916" ht="26.25" customHeight="1" x14ac:dyDescent="0.2"/>
    <row r="917" ht="26.25" customHeight="1" x14ac:dyDescent="0.2"/>
    <row r="918" ht="26.25" customHeight="1" x14ac:dyDescent="0.2"/>
    <row r="919" ht="26.25" customHeight="1" x14ac:dyDescent="0.2"/>
    <row r="920" ht="26.25" customHeight="1" x14ac:dyDescent="0.2"/>
    <row r="921" ht="26.25" customHeight="1" x14ac:dyDescent="0.2"/>
    <row r="922" ht="26.25" customHeight="1" x14ac:dyDescent="0.2"/>
    <row r="923" ht="26.25" customHeight="1" x14ac:dyDescent="0.2"/>
    <row r="924" ht="26.25" customHeight="1" x14ac:dyDescent="0.2"/>
    <row r="925" ht="26.25" customHeight="1" x14ac:dyDescent="0.2"/>
    <row r="926" ht="26.25" customHeight="1" x14ac:dyDescent="0.2"/>
    <row r="927" ht="26.25" customHeight="1" x14ac:dyDescent="0.2"/>
    <row r="928" ht="26.25" customHeight="1" x14ac:dyDescent="0.2"/>
    <row r="929" ht="26.25" customHeight="1" x14ac:dyDescent="0.2"/>
    <row r="930" ht="26.25" customHeight="1" x14ac:dyDescent="0.2"/>
    <row r="931" ht="26.25" customHeight="1" x14ac:dyDescent="0.2"/>
    <row r="932" ht="26.25" customHeight="1" x14ac:dyDescent="0.2"/>
    <row r="933" ht="26.25" customHeight="1" x14ac:dyDescent="0.2"/>
    <row r="934" ht="26.25" customHeight="1" x14ac:dyDescent="0.2"/>
    <row r="935" ht="26.25" customHeight="1" x14ac:dyDescent="0.2"/>
    <row r="936" ht="26.25" customHeight="1" x14ac:dyDescent="0.2"/>
    <row r="937" ht="26.25" customHeight="1" x14ac:dyDescent="0.2"/>
    <row r="938" ht="26.25" customHeight="1" x14ac:dyDescent="0.2"/>
    <row r="939" ht="26.25" customHeight="1" x14ac:dyDescent="0.2"/>
    <row r="940" ht="26.25" customHeight="1" x14ac:dyDescent="0.2"/>
    <row r="941" ht="26.25" customHeight="1" x14ac:dyDescent="0.2"/>
    <row r="942" ht="26.25" customHeight="1" x14ac:dyDescent="0.2"/>
    <row r="943" ht="26.25" customHeight="1" x14ac:dyDescent="0.2"/>
    <row r="944" ht="26.25" customHeight="1" x14ac:dyDescent="0.2"/>
    <row r="945" ht="26.25" customHeight="1" x14ac:dyDescent="0.2"/>
    <row r="946" ht="26.25" customHeight="1" x14ac:dyDescent="0.2"/>
    <row r="947" ht="26.25" customHeight="1" x14ac:dyDescent="0.2"/>
    <row r="948" ht="26.25" customHeight="1" x14ac:dyDescent="0.2"/>
    <row r="949" ht="26.25" customHeight="1" x14ac:dyDescent="0.2"/>
    <row r="950" ht="26.25" customHeight="1" x14ac:dyDescent="0.2"/>
    <row r="951" ht="26.25" customHeight="1" x14ac:dyDescent="0.2"/>
    <row r="952" ht="26.25" customHeight="1" x14ac:dyDescent="0.2"/>
    <row r="953" ht="26.25" customHeight="1" x14ac:dyDescent="0.2"/>
    <row r="954" ht="26.25" customHeight="1" x14ac:dyDescent="0.2"/>
    <row r="955" ht="26.25" customHeight="1" x14ac:dyDescent="0.2"/>
    <row r="956" ht="26.25" customHeight="1" x14ac:dyDescent="0.2"/>
    <row r="957" ht="26.25" customHeight="1" x14ac:dyDescent="0.2"/>
    <row r="958" ht="26.25" customHeight="1" x14ac:dyDescent="0.2"/>
    <row r="959" ht="26.25" customHeight="1" x14ac:dyDescent="0.2"/>
    <row r="960" ht="26.25" customHeight="1" x14ac:dyDescent="0.2"/>
    <row r="961" ht="26.25" customHeight="1" x14ac:dyDescent="0.2"/>
    <row r="962" ht="26.25" customHeight="1" x14ac:dyDescent="0.2"/>
    <row r="963" ht="26.25" customHeight="1" x14ac:dyDescent="0.2"/>
    <row r="964" ht="26.25" customHeight="1" x14ac:dyDescent="0.2"/>
    <row r="965" ht="26.25" customHeight="1" x14ac:dyDescent="0.2"/>
    <row r="966" ht="26.25" customHeight="1" x14ac:dyDescent="0.2"/>
    <row r="967" ht="26.25" customHeight="1" x14ac:dyDescent="0.2"/>
    <row r="968" ht="26.25" customHeight="1" x14ac:dyDescent="0.2"/>
    <row r="969" ht="26.25" customHeight="1" x14ac:dyDescent="0.2"/>
    <row r="970" ht="26.25" customHeight="1" x14ac:dyDescent="0.2"/>
    <row r="971" ht="26.25" customHeight="1" x14ac:dyDescent="0.2"/>
    <row r="972" ht="26.25" customHeight="1" x14ac:dyDescent="0.2"/>
    <row r="973" ht="26.25" customHeight="1" x14ac:dyDescent="0.2"/>
    <row r="974" ht="26.25" customHeight="1" x14ac:dyDescent="0.2"/>
    <row r="975" ht="26.25" customHeight="1" x14ac:dyDescent="0.2"/>
    <row r="976" ht="26.25" customHeight="1" x14ac:dyDescent="0.2"/>
    <row r="977" ht="26.25" customHeight="1" x14ac:dyDescent="0.2"/>
    <row r="978" ht="26.25" customHeight="1" x14ac:dyDescent="0.2"/>
    <row r="979" ht="26.25" customHeight="1" x14ac:dyDescent="0.2"/>
    <row r="980" ht="26.25" customHeight="1" x14ac:dyDescent="0.2"/>
    <row r="981" ht="26.25" customHeight="1" x14ac:dyDescent="0.2"/>
    <row r="982" ht="26.25" customHeight="1" x14ac:dyDescent="0.2"/>
    <row r="983" ht="26.25" customHeight="1" x14ac:dyDescent="0.2"/>
    <row r="984" ht="26.25" customHeight="1" x14ac:dyDescent="0.2"/>
    <row r="985" ht="26.25" customHeight="1" x14ac:dyDescent="0.2"/>
    <row r="986" ht="26.25" customHeight="1" x14ac:dyDescent="0.2"/>
    <row r="987" ht="26.25" customHeight="1" x14ac:dyDescent="0.2"/>
    <row r="988" ht="26.25" customHeight="1" x14ac:dyDescent="0.2"/>
    <row r="989" ht="26.25" customHeight="1" x14ac:dyDescent="0.2"/>
    <row r="990" ht="26.25" customHeight="1" x14ac:dyDescent="0.2"/>
    <row r="991" ht="26.25" customHeight="1" x14ac:dyDescent="0.2"/>
    <row r="992" ht="26.25" customHeight="1" x14ac:dyDescent="0.2"/>
    <row r="993" ht="26.25" customHeight="1" x14ac:dyDescent="0.2"/>
    <row r="994" ht="26.25" customHeight="1" x14ac:dyDescent="0.2"/>
    <row r="995" ht="26.25" customHeight="1" x14ac:dyDescent="0.2"/>
    <row r="996" ht="26.25" customHeight="1" x14ac:dyDescent="0.2"/>
    <row r="997" ht="26.25" customHeight="1" x14ac:dyDescent="0.2"/>
    <row r="998" ht="26.25" customHeight="1" x14ac:dyDescent="0.2"/>
    <row r="999" ht="26.25" customHeight="1" x14ac:dyDescent="0.2"/>
    <row r="1000" ht="26.25" customHeight="1" x14ac:dyDescent="0.2"/>
    <row r="1001" ht="26.25" customHeight="1" x14ac:dyDescent="0.2"/>
    <row r="1002" ht="26.25" customHeight="1" x14ac:dyDescent="0.2"/>
    <row r="1003" ht="26.25" customHeight="1" x14ac:dyDescent="0.2"/>
    <row r="1004" ht="26.25" customHeight="1" x14ac:dyDescent="0.2"/>
    <row r="1005" ht="26.25" customHeight="1" x14ac:dyDescent="0.2"/>
    <row r="1006" ht="26.25" customHeight="1" x14ac:dyDescent="0.2"/>
    <row r="1007" ht="26.25" customHeight="1" x14ac:dyDescent="0.2"/>
    <row r="1008" ht="26.25" customHeight="1" x14ac:dyDescent="0.2"/>
    <row r="1009" ht="26.25" customHeight="1" x14ac:dyDescent="0.2"/>
    <row r="1010" ht="26.25" customHeight="1" x14ac:dyDescent="0.2"/>
    <row r="1011" ht="26.25" customHeight="1" x14ac:dyDescent="0.2"/>
    <row r="1012" ht="26.25" customHeight="1" x14ac:dyDescent="0.2"/>
    <row r="1013" ht="26.25" customHeight="1" x14ac:dyDescent="0.2"/>
    <row r="1014" ht="26.25" customHeight="1" x14ac:dyDescent="0.2"/>
    <row r="1015" ht="26.25" customHeight="1" x14ac:dyDescent="0.2"/>
    <row r="1016" ht="26.25" customHeight="1" x14ac:dyDescent="0.2"/>
    <row r="1017" ht="26.25" customHeight="1" x14ac:dyDescent="0.2"/>
    <row r="1018" ht="26.25" customHeight="1" x14ac:dyDescent="0.2"/>
    <row r="1019" ht="26.25" customHeight="1" x14ac:dyDescent="0.2"/>
    <row r="1020" ht="26.25" customHeight="1" x14ac:dyDescent="0.2"/>
    <row r="1021" ht="26.25" customHeight="1" x14ac:dyDescent="0.2"/>
    <row r="1022" ht="26.25" customHeight="1" x14ac:dyDescent="0.2"/>
    <row r="1023" ht="26.25" customHeight="1" x14ac:dyDescent="0.2"/>
    <row r="1024" ht="26.25" customHeight="1" x14ac:dyDescent="0.2"/>
    <row r="1025" ht="26.25" customHeight="1" x14ac:dyDescent="0.2"/>
    <row r="1026" ht="26.25" customHeight="1" x14ac:dyDescent="0.2"/>
    <row r="1027" ht="26.25" customHeight="1" x14ac:dyDescent="0.2"/>
    <row r="1028" ht="26.25" customHeight="1" x14ac:dyDescent="0.2"/>
    <row r="1029" ht="26.25" customHeight="1" x14ac:dyDescent="0.2"/>
    <row r="1030" ht="26.25" customHeight="1" x14ac:dyDescent="0.2"/>
    <row r="1031" ht="26.25" customHeight="1" x14ac:dyDescent="0.2"/>
    <row r="1032" ht="26.25" customHeight="1" x14ac:dyDescent="0.2"/>
    <row r="1033" ht="26.25" customHeight="1" x14ac:dyDescent="0.2"/>
    <row r="1034" ht="26.25" customHeight="1" x14ac:dyDescent="0.2"/>
    <row r="1035" ht="26.25" customHeight="1" x14ac:dyDescent="0.2"/>
    <row r="1036" ht="26.25" customHeight="1" x14ac:dyDescent="0.2"/>
    <row r="1037" ht="26.25" customHeight="1" x14ac:dyDescent="0.2"/>
    <row r="1038" ht="26.25" customHeight="1" x14ac:dyDescent="0.2"/>
    <row r="1039" ht="26.25" customHeight="1" x14ac:dyDescent="0.2"/>
    <row r="1040" ht="26.25" customHeight="1" x14ac:dyDescent="0.2"/>
    <row r="1041" ht="26.25" customHeight="1" x14ac:dyDescent="0.2"/>
    <row r="1042" ht="26.25" customHeight="1" x14ac:dyDescent="0.2"/>
    <row r="1043" ht="26.25" customHeight="1" x14ac:dyDescent="0.2"/>
    <row r="1044" ht="26.25" customHeight="1" x14ac:dyDescent="0.2"/>
    <row r="1045" ht="26.25" customHeight="1" x14ac:dyDescent="0.2"/>
    <row r="1046" ht="26.25" customHeight="1" x14ac:dyDescent="0.2"/>
    <row r="1047" ht="26.25" customHeight="1" x14ac:dyDescent="0.2"/>
    <row r="1048" ht="26.25" customHeight="1" x14ac:dyDescent="0.2"/>
    <row r="1049" ht="26.25" customHeight="1" x14ac:dyDescent="0.2"/>
    <row r="1050" ht="26.25" customHeight="1" x14ac:dyDescent="0.2"/>
    <row r="1051" ht="26.25" customHeight="1" x14ac:dyDescent="0.2"/>
    <row r="1052" ht="26.25" customHeight="1" x14ac:dyDescent="0.2"/>
    <row r="1053" ht="26.25" customHeight="1" x14ac:dyDescent="0.2"/>
    <row r="1054" ht="26.25" customHeight="1" x14ac:dyDescent="0.2"/>
    <row r="1055" ht="26.25" customHeight="1" x14ac:dyDescent="0.2"/>
    <row r="1056" ht="26.25" customHeight="1" x14ac:dyDescent="0.2"/>
    <row r="1057" ht="26.25" customHeight="1" x14ac:dyDescent="0.2"/>
    <row r="1058" ht="26.25" customHeight="1" x14ac:dyDescent="0.2"/>
    <row r="1059" ht="26.25" customHeight="1" x14ac:dyDescent="0.2"/>
    <row r="1060" ht="26.25" customHeight="1" x14ac:dyDescent="0.2"/>
    <row r="1061" ht="26.25" customHeight="1" x14ac:dyDescent="0.2"/>
    <row r="1062" ht="26.25" customHeight="1" x14ac:dyDescent="0.2"/>
    <row r="1063" ht="26.25" customHeight="1" x14ac:dyDescent="0.2"/>
    <row r="1064" ht="26.25" customHeight="1" x14ac:dyDescent="0.2"/>
    <row r="1065" ht="26.25" customHeight="1" x14ac:dyDescent="0.2"/>
    <row r="1066" ht="26.25" customHeight="1" x14ac:dyDescent="0.2"/>
    <row r="1067" ht="26.25" customHeight="1" x14ac:dyDescent="0.2"/>
    <row r="1068" ht="26.25" customHeight="1" x14ac:dyDescent="0.2"/>
    <row r="1069" ht="26.25" customHeight="1" x14ac:dyDescent="0.2"/>
    <row r="1070" ht="26.25" customHeight="1" x14ac:dyDescent="0.2"/>
    <row r="1071" ht="26.25" customHeight="1" x14ac:dyDescent="0.2"/>
    <row r="1072" ht="26.25" customHeight="1" x14ac:dyDescent="0.2"/>
    <row r="1073" ht="26.25" customHeight="1" x14ac:dyDescent="0.2"/>
    <row r="1074" ht="26.25" customHeight="1" x14ac:dyDescent="0.2"/>
    <row r="1075" ht="26.25" customHeight="1" x14ac:dyDescent="0.2"/>
    <row r="1076" ht="26.25" customHeight="1" x14ac:dyDescent="0.2"/>
    <row r="1077" ht="26.25" customHeight="1" x14ac:dyDescent="0.2"/>
    <row r="1078" ht="26.25" customHeight="1" x14ac:dyDescent="0.2"/>
    <row r="1079" ht="26.25" customHeight="1" x14ac:dyDescent="0.2"/>
    <row r="1080" ht="26.25" customHeight="1" x14ac:dyDescent="0.2"/>
    <row r="1081" ht="26.25" customHeight="1" x14ac:dyDescent="0.2"/>
    <row r="1082" ht="26.25" customHeight="1" x14ac:dyDescent="0.2"/>
    <row r="1083" ht="26.25" customHeight="1" x14ac:dyDescent="0.2"/>
    <row r="1084" ht="26.25" customHeight="1" x14ac:dyDescent="0.2"/>
    <row r="1085" ht="26.25" customHeight="1" x14ac:dyDescent="0.2"/>
    <row r="1086" ht="26.25" customHeight="1" x14ac:dyDescent="0.2"/>
    <row r="1087" ht="26.25" customHeight="1" x14ac:dyDescent="0.2"/>
    <row r="1088" ht="26.25" customHeight="1" x14ac:dyDescent="0.2"/>
    <row r="1089" ht="26.25" customHeight="1" x14ac:dyDescent="0.2"/>
    <row r="1090" ht="26.25" customHeight="1" x14ac:dyDescent="0.2"/>
    <row r="1091" ht="26.25" customHeight="1" x14ac:dyDescent="0.2"/>
    <row r="1092" ht="26.25" customHeight="1" x14ac:dyDescent="0.2"/>
    <row r="1093" ht="26.25" customHeight="1" x14ac:dyDescent="0.2"/>
    <row r="1094" ht="26.25" customHeight="1" x14ac:dyDescent="0.2"/>
    <row r="1095" ht="26.25" customHeight="1" x14ac:dyDescent="0.2"/>
    <row r="1096" ht="26.25" customHeight="1" x14ac:dyDescent="0.2"/>
    <row r="1097" ht="26.25" customHeight="1" x14ac:dyDescent="0.2"/>
    <row r="1098" ht="26.25" customHeight="1" x14ac:dyDescent="0.2"/>
    <row r="1099" ht="26.25" customHeight="1" x14ac:dyDescent="0.2"/>
    <row r="1100" ht="26.25" customHeight="1" x14ac:dyDescent="0.2"/>
    <row r="1101" ht="26.25" customHeight="1" x14ac:dyDescent="0.2"/>
    <row r="1102" ht="26.25" customHeight="1" x14ac:dyDescent="0.2"/>
    <row r="1103" ht="26.25" customHeight="1" x14ac:dyDescent="0.2"/>
    <row r="1104" ht="26.25" customHeight="1" x14ac:dyDescent="0.2"/>
    <row r="1105" ht="26.25" customHeight="1" x14ac:dyDescent="0.2"/>
    <row r="1106" ht="26.25" customHeight="1" x14ac:dyDescent="0.2"/>
    <row r="1107" ht="26.25" customHeight="1" x14ac:dyDescent="0.2"/>
    <row r="1108" ht="26.25" customHeight="1" x14ac:dyDescent="0.2"/>
    <row r="1109" ht="26.25" customHeight="1" x14ac:dyDescent="0.2"/>
    <row r="1110" ht="26.25" customHeight="1" x14ac:dyDescent="0.2"/>
    <row r="1111" ht="26.25" customHeight="1" x14ac:dyDescent="0.2"/>
    <row r="1112" ht="26.25" customHeight="1" x14ac:dyDescent="0.2"/>
    <row r="1113" ht="26.25" customHeight="1" x14ac:dyDescent="0.2"/>
    <row r="1114" ht="26.25" customHeight="1" x14ac:dyDescent="0.2"/>
    <row r="1115" ht="26.25" customHeight="1" x14ac:dyDescent="0.2"/>
    <row r="1116" ht="26.25" customHeight="1" x14ac:dyDescent="0.2"/>
    <row r="1117" ht="26.25" customHeight="1" x14ac:dyDescent="0.2"/>
    <row r="1118" ht="26.25" customHeight="1" x14ac:dyDescent="0.2"/>
    <row r="1119" ht="26.25" customHeight="1" x14ac:dyDescent="0.2"/>
    <row r="1120" ht="26.25" customHeight="1" x14ac:dyDescent="0.2"/>
    <row r="1121" ht="26.25" customHeight="1" x14ac:dyDescent="0.2"/>
    <row r="1122" ht="26.25" customHeight="1" x14ac:dyDescent="0.2"/>
    <row r="1123" ht="26.25" customHeight="1" x14ac:dyDescent="0.2"/>
    <row r="1124" ht="26.25" customHeight="1" x14ac:dyDescent="0.2"/>
    <row r="1125" ht="26.25" customHeight="1" x14ac:dyDescent="0.2"/>
    <row r="1126" ht="26.25" customHeight="1" x14ac:dyDescent="0.2"/>
    <row r="1127" ht="26.25" customHeight="1" x14ac:dyDescent="0.2"/>
    <row r="1128" ht="26.25" customHeight="1" x14ac:dyDescent="0.2"/>
    <row r="1129" ht="26.25" customHeight="1" x14ac:dyDescent="0.2"/>
    <row r="1130" ht="26.25" customHeight="1" x14ac:dyDescent="0.2"/>
    <row r="1131" ht="26.25" customHeight="1" x14ac:dyDescent="0.2"/>
    <row r="1132" ht="26.25" customHeight="1" x14ac:dyDescent="0.2"/>
    <row r="1133" ht="26.25" customHeight="1" x14ac:dyDescent="0.2"/>
    <row r="1134" ht="26.25" customHeight="1" x14ac:dyDescent="0.2"/>
    <row r="1135" ht="26.25" customHeight="1" x14ac:dyDescent="0.2"/>
    <row r="1136" ht="26.25" customHeight="1" x14ac:dyDescent="0.2"/>
    <row r="1137" ht="26.25" customHeight="1" x14ac:dyDescent="0.2"/>
    <row r="1138" ht="26.25" customHeight="1" x14ac:dyDescent="0.2"/>
    <row r="1139" ht="26.25" customHeight="1" x14ac:dyDescent="0.2"/>
    <row r="1140" ht="26.25" customHeight="1" x14ac:dyDescent="0.2"/>
    <row r="1141" ht="26.25" customHeight="1" x14ac:dyDescent="0.2"/>
    <row r="1142" ht="26.25" customHeight="1" x14ac:dyDescent="0.2"/>
    <row r="1143" ht="26.25" customHeight="1" x14ac:dyDescent="0.2"/>
    <row r="1144" ht="26.25" customHeight="1" x14ac:dyDescent="0.2"/>
    <row r="1145" ht="26.25" customHeight="1" x14ac:dyDescent="0.2"/>
    <row r="1146" ht="26.25" customHeight="1" x14ac:dyDescent="0.2"/>
    <row r="1147" ht="26.25" customHeight="1" x14ac:dyDescent="0.2"/>
    <row r="1148" ht="26.25" customHeight="1" x14ac:dyDescent="0.2"/>
    <row r="1149" ht="26.25" customHeight="1" x14ac:dyDescent="0.2"/>
    <row r="1150" ht="26.25" customHeight="1" x14ac:dyDescent="0.2"/>
    <row r="1151" ht="26.25" customHeight="1" x14ac:dyDescent="0.2"/>
    <row r="1152" ht="26.25" customHeight="1" x14ac:dyDescent="0.2"/>
    <row r="1153" ht="26.25" customHeight="1" x14ac:dyDescent="0.2"/>
    <row r="1154" ht="26.25" customHeight="1" x14ac:dyDescent="0.2"/>
    <row r="1155" ht="26.25" customHeight="1" x14ac:dyDescent="0.2"/>
    <row r="1156" ht="26.25" customHeight="1" x14ac:dyDescent="0.2"/>
    <row r="1157" ht="26.25" customHeight="1" x14ac:dyDescent="0.2"/>
    <row r="1158" ht="26.25" customHeight="1" x14ac:dyDescent="0.2"/>
    <row r="1159" ht="26.25" customHeight="1" x14ac:dyDescent="0.2"/>
    <row r="1160" ht="26.25" customHeight="1" x14ac:dyDescent="0.2"/>
    <row r="1161" ht="26.25" customHeight="1" x14ac:dyDescent="0.2"/>
    <row r="1162" ht="26.25" customHeight="1" x14ac:dyDescent="0.2"/>
    <row r="1163" ht="26.25" customHeight="1" x14ac:dyDescent="0.2"/>
    <row r="1164" ht="26.25" customHeight="1" x14ac:dyDescent="0.2"/>
    <row r="1165" ht="26.25" customHeight="1" x14ac:dyDescent="0.2"/>
    <row r="1166" ht="26.25" customHeight="1" x14ac:dyDescent="0.2"/>
    <row r="1167" ht="26.25" customHeight="1" x14ac:dyDescent="0.2"/>
    <row r="1168" ht="26.25" customHeight="1" x14ac:dyDescent="0.2"/>
    <row r="1169" ht="26.25" customHeight="1" x14ac:dyDescent="0.2"/>
    <row r="1170" ht="26.25" customHeight="1" x14ac:dyDescent="0.2"/>
    <row r="1171" ht="26.25" customHeight="1" x14ac:dyDescent="0.2"/>
    <row r="1172" ht="26.25" customHeight="1" x14ac:dyDescent="0.2"/>
    <row r="1173" ht="26.25" customHeight="1" x14ac:dyDescent="0.2"/>
    <row r="1174" ht="26.25" customHeight="1" x14ac:dyDescent="0.2"/>
    <row r="1175" ht="26.25" customHeight="1" x14ac:dyDescent="0.2"/>
    <row r="1176" ht="26.25" customHeight="1" x14ac:dyDescent="0.2"/>
    <row r="1177" ht="26.25" customHeight="1" x14ac:dyDescent="0.2"/>
    <row r="1178" ht="26.25" customHeight="1" x14ac:dyDescent="0.2"/>
    <row r="1179" ht="26.25" customHeight="1" x14ac:dyDescent="0.2"/>
    <row r="1180" ht="26.25" customHeight="1" x14ac:dyDescent="0.2"/>
    <row r="1181" ht="26.25" customHeight="1" x14ac:dyDescent="0.2"/>
    <row r="1182" ht="26.25" customHeight="1" x14ac:dyDescent="0.2"/>
    <row r="1183" ht="26.25" customHeight="1" x14ac:dyDescent="0.2"/>
    <row r="1184" ht="26.25" customHeight="1" x14ac:dyDescent="0.2"/>
    <row r="1185" ht="26.25" customHeight="1" x14ac:dyDescent="0.2"/>
    <row r="1186" ht="26.25" customHeight="1" x14ac:dyDescent="0.2"/>
    <row r="1187" ht="26.25" customHeight="1" x14ac:dyDescent="0.2"/>
    <row r="1188" ht="26.25" customHeight="1" x14ac:dyDescent="0.2"/>
    <row r="1189" ht="26.25" customHeight="1" x14ac:dyDescent="0.2"/>
    <row r="1190" ht="26.25" customHeight="1" x14ac:dyDescent="0.2"/>
    <row r="1191" ht="26.25" customHeight="1" x14ac:dyDescent="0.2"/>
    <row r="1192" ht="26.25" customHeight="1" x14ac:dyDescent="0.2"/>
    <row r="1193" ht="26.25" customHeight="1" x14ac:dyDescent="0.2"/>
    <row r="1194" ht="26.25" customHeight="1" x14ac:dyDescent="0.2"/>
    <row r="1195" ht="26.25" customHeight="1" x14ac:dyDescent="0.2"/>
    <row r="1196" ht="26.25" customHeight="1" x14ac:dyDescent="0.2"/>
    <row r="1197" ht="26.25" customHeight="1" x14ac:dyDescent="0.2"/>
    <row r="1198" ht="26.25" customHeight="1" x14ac:dyDescent="0.2"/>
    <row r="1199" ht="26.25" customHeight="1" x14ac:dyDescent="0.2"/>
    <row r="1200" ht="26.25" customHeight="1" x14ac:dyDescent="0.2"/>
    <row r="1201" ht="26.25" customHeight="1" x14ac:dyDescent="0.2"/>
    <row r="1202" ht="26.25" customHeight="1" x14ac:dyDescent="0.2"/>
    <row r="1203" ht="26.25" customHeight="1" x14ac:dyDescent="0.2"/>
    <row r="1204" ht="26.25" customHeight="1" x14ac:dyDescent="0.2"/>
    <row r="1205" ht="26.25" customHeight="1" x14ac:dyDescent="0.2"/>
    <row r="1206" ht="26.25" customHeight="1" x14ac:dyDescent="0.2"/>
    <row r="1207" ht="26.25" customHeight="1" x14ac:dyDescent="0.2"/>
    <row r="1208" ht="26.25" customHeight="1" x14ac:dyDescent="0.2"/>
    <row r="1209" ht="26.25" customHeight="1" x14ac:dyDescent="0.2"/>
    <row r="1210" ht="26.25" customHeight="1" x14ac:dyDescent="0.2"/>
    <row r="1211" ht="26.25" customHeight="1" x14ac:dyDescent="0.2"/>
    <row r="1212" ht="26.25" customHeight="1" x14ac:dyDescent="0.2"/>
    <row r="1213" ht="26.25" customHeight="1" x14ac:dyDescent="0.2"/>
    <row r="1214" ht="26.25" customHeight="1" x14ac:dyDescent="0.2"/>
    <row r="1215" ht="26.25" customHeight="1" x14ac:dyDescent="0.2"/>
    <row r="1216" ht="26.25" customHeight="1" x14ac:dyDescent="0.2"/>
    <row r="1217" ht="26.25" customHeight="1" x14ac:dyDescent="0.2"/>
    <row r="1218" ht="26.25" customHeight="1" x14ac:dyDescent="0.2"/>
    <row r="1219" ht="26.25" customHeight="1" x14ac:dyDescent="0.2"/>
    <row r="1220" ht="26.25" customHeight="1" x14ac:dyDescent="0.2"/>
    <row r="1221" ht="26.25" customHeight="1" x14ac:dyDescent="0.2"/>
    <row r="1222" ht="26.25" customHeight="1" x14ac:dyDescent="0.2"/>
    <row r="1223" ht="26.25" customHeight="1" x14ac:dyDescent="0.2"/>
    <row r="1224" ht="26.25" customHeight="1" x14ac:dyDescent="0.2"/>
    <row r="1225" ht="26.25" customHeight="1" x14ac:dyDescent="0.2"/>
    <row r="1226" ht="26.25" customHeight="1" x14ac:dyDescent="0.2"/>
    <row r="1227" ht="26.25" customHeight="1" x14ac:dyDescent="0.2"/>
    <row r="1228" ht="26.25" customHeight="1" x14ac:dyDescent="0.2"/>
    <row r="1229" ht="26.25" customHeight="1" x14ac:dyDescent="0.2"/>
    <row r="1230" ht="26.25" customHeight="1" x14ac:dyDescent="0.2"/>
    <row r="1231" ht="26.25" customHeight="1" x14ac:dyDescent="0.2"/>
    <row r="1232" ht="26.25" customHeight="1" x14ac:dyDescent="0.2"/>
    <row r="1233" ht="26.25" customHeight="1" x14ac:dyDescent="0.2"/>
    <row r="1234" ht="26.25" customHeight="1" x14ac:dyDescent="0.2"/>
    <row r="1235" ht="26.25" customHeight="1" x14ac:dyDescent="0.2"/>
    <row r="1236" ht="26.25" customHeight="1" x14ac:dyDescent="0.2"/>
    <row r="1237" ht="26.25" customHeight="1" x14ac:dyDescent="0.2"/>
    <row r="1238" ht="26.25" customHeight="1" x14ac:dyDescent="0.2"/>
    <row r="1239" ht="26.25" customHeight="1" x14ac:dyDescent="0.2"/>
    <row r="1240" ht="26.25" customHeight="1" x14ac:dyDescent="0.2"/>
    <row r="1241" ht="26.25" customHeight="1" x14ac:dyDescent="0.2"/>
    <row r="1242" ht="26.25" customHeight="1" x14ac:dyDescent="0.2"/>
    <row r="1243" ht="26.25" customHeight="1" x14ac:dyDescent="0.2"/>
    <row r="1244" ht="26.25" customHeight="1" x14ac:dyDescent="0.2"/>
    <row r="1245" ht="26.25" customHeight="1" x14ac:dyDescent="0.2"/>
    <row r="1246" ht="26.25" customHeight="1" x14ac:dyDescent="0.2"/>
    <row r="1247" ht="26.25" customHeight="1" x14ac:dyDescent="0.2"/>
    <row r="1248" ht="26.25" customHeight="1" x14ac:dyDescent="0.2"/>
    <row r="1249" ht="26.25" customHeight="1" x14ac:dyDescent="0.2"/>
    <row r="1250" ht="26.25" customHeight="1" x14ac:dyDescent="0.2"/>
    <row r="1251" ht="26.25" customHeight="1" x14ac:dyDescent="0.2"/>
    <row r="1252" ht="26.25" customHeight="1" x14ac:dyDescent="0.2"/>
    <row r="1253" ht="26.25" customHeight="1" x14ac:dyDescent="0.2"/>
    <row r="1254" ht="26.25" customHeight="1" x14ac:dyDescent="0.2"/>
    <row r="1255" ht="26.25" customHeight="1" x14ac:dyDescent="0.2"/>
    <row r="1256" ht="26.25" customHeight="1" x14ac:dyDescent="0.2"/>
    <row r="1257" ht="26.25" customHeight="1" x14ac:dyDescent="0.2"/>
    <row r="1258" ht="26.25" customHeight="1" x14ac:dyDescent="0.2"/>
    <row r="1259" ht="26.25" customHeight="1" x14ac:dyDescent="0.2"/>
    <row r="1260" ht="26.25" customHeight="1" x14ac:dyDescent="0.2"/>
    <row r="1261" ht="26.25" customHeight="1" x14ac:dyDescent="0.2"/>
    <row r="1262" ht="26.25" customHeight="1" x14ac:dyDescent="0.2"/>
    <row r="1263" ht="26.25" customHeight="1" x14ac:dyDescent="0.2"/>
    <row r="1264" ht="26.25" customHeight="1" x14ac:dyDescent="0.2"/>
    <row r="1265" ht="26.25" customHeight="1" x14ac:dyDescent="0.2"/>
    <row r="1266" ht="26.25" customHeight="1" x14ac:dyDescent="0.2"/>
    <row r="1267" ht="26.25" customHeight="1" x14ac:dyDescent="0.2"/>
    <row r="1268" ht="26.25" customHeight="1" x14ac:dyDescent="0.2"/>
    <row r="1269" ht="26.25" customHeight="1" x14ac:dyDescent="0.2"/>
    <row r="1270" ht="26.25" customHeight="1" x14ac:dyDescent="0.2"/>
    <row r="1271" ht="26.25" customHeight="1" x14ac:dyDescent="0.2"/>
    <row r="1272" ht="26.25" customHeight="1" x14ac:dyDescent="0.2"/>
    <row r="1273" ht="26.25" customHeight="1" x14ac:dyDescent="0.2"/>
    <row r="1274" ht="26.25" customHeight="1" x14ac:dyDescent="0.2"/>
    <row r="1275" ht="26.25" customHeight="1" x14ac:dyDescent="0.2"/>
    <row r="1276" ht="26.25" customHeight="1" x14ac:dyDescent="0.2"/>
    <row r="1277" ht="26.25" customHeight="1" x14ac:dyDescent="0.2"/>
    <row r="1278" ht="26.25" customHeight="1" x14ac:dyDescent="0.2"/>
    <row r="1279" ht="26.25" customHeight="1" x14ac:dyDescent="0.2"/>
    <row r="1280" ht="26.25" customHeight="1" x14ac:dyDescent="0.2"/>
    <row r="1281" ht="26.25" customHeight="1" x14ac:dyDescent="0.2"/>
    <row r="1282" ht="26.25" customHeight="1" x14ac:dyDescent="0.2"/>
    <row r="1283" ht="26.25" customHeight="1" x14ac:dyDescent="0.2"/>
    <row r="1284" ht="26.25" customHeight="1" x14ac:dyDescent="0.2"/>
    <row r="1285" ht="26.25" customHeight="1" x14ac:dyDescent="0.2"/>
    <row r="1286" ht="26.25" customHeight="1" x14ac:dyDescent="0.2"/>
    <row r="1287" ht="26.25" customHeight="1" x14ac:dyDescent="0.2"/>
    <row r="1288" ht="26.25" customHeight="1" x14ac:dyDescent="0.2"/>
    <row r="1289" ht="26.25" customHeight="1" x14ac:dyDescent="0.2"/>
    <row r="1290" ht="26.25" customHeight="1" x14ac:dyDescent="0.2"/>
    <row r="1291" ht="26.25" customHeight="1" x14ac:dyDescent="0.2"/>
    <row r="1292" ht="26.25" customHeight="1" x14ac:dyDescent="0.2"/>
    <row r="1293" ht="26.25" customHeight="1" x14ac:dyDescent="0.2"/>
    <row r="1294" ht="26.25" customHeight="1" x14ac:dyDescent="0.2"/>
    <row r="1295" ht="26.25" customHeight="1" x14ac:dyDescent="0.2"/>
    <row r="1296" ht="26.25" customHeight="1" x14ac:dyDescent="0.2"/>
    <row r="1297" ht="26.25" customHeight="1" x14ac:dyDescent="0.2"/>
    <row r="1298" ht="26.25" customHeight="1" x14ac:dyDescent="0.2"/>
    <row r="1299" ht="26.25" customHeight="1" x14ac:dyDescent="0.2"/>
    <row r="1300" ht="26.25" customHeight="1" x14ac:dyDescent="0.2"/>
    <row r="1301" ht="26.25" customHeight="1" x14ac:dyDescent="0.2"/>
    <row r="1302" ht="26.25" customHeight="1" x14ac:dyDescent="0.2"/>
    <row r="1303" ht="26.25" customHeight="1" x14ac:dyDescent="0.2"/>
    <row r="1304" ht="26.25" customHeight="1" x14ac:dyDescent="0.2"/>
    <row r="1305" ht="26.25" customHeight="1" x14ac:dyDescent="0.2"/>
    <row r="1306" ht="26.25" customHeight="1" x14ac:dyDescent="0.2"/>
    <row r="1307" ht="26.25" customHeight="1" x14ac:dyDescent="0.2"/>
    <row r="1308" ht="26.25" customHeight="1" x14ac:dyDescent="0.2"/>
    <row r="1309" ht="26.25" customHeight="1" x14ac:dyDescent="0.2"/>
    <row r="1310" ht="26.25" customHeight="1" x14ac:dyDescent="0.2"/>
    <row r="1311" ht="26.25" customHeight="1" x14ac:dyDescent="0.2"/>
    <row r="1312" ht="26.25" customHeight="1" x14ac:dyDescent="0.2"/>
    <row r="1313" ht="26.25" customHeight="1" x14ac:dyDescent="0.2"/>
    <row r="1314" ht="26.25" customHeight="1" x14ac:dyDescent="0.2"/>
    <row r="1315" ht="26.25" customHeight="1" x14ac:dyDescent="0.2"/>
    <row r="1316" ht="26.25" customHeight="1" x14ac:dyDescent="0.2"/>
    <row r="1317" ht="26.25" customHeight="1" x14ac:dyDescent="0.2"/>
    <row r="1318" ht="26.25" customHeight="1" x14ac:dyDescent="0.2"/>
    <row r="1319" ht="26.25" customHeight="1" x14ac:dyDescent="0.2"/>
    <row r="1320" ht="26.25" customHeight="1" x14ac:dyDescent="0.2"/>
    <row r="1321" ht="26.25" customHeight="1" x14ac:dyDescent="0.2"/>
    <row r="1322" ht="26.25" customHeight="1" x14ac:dyDescent="0.2"/>
    <row r="1323" ht="26.25" customHeight="1" x14ac:dyDescent="0.2"/>
    <row r="1324" ht="26.25" customHeight="1" x14ac:dyDescent="0.2"/>
    <row r="1325" ht="26.25" customHeight="1" x14ac:dyDescent="0.2"/>
    <row r="1326" ht="26.25" customHeight="1" x14ac:dyDescent="0.2"/>
    <row r="1327" ht="26.25" customHeight="1" x14ac:dyDescent="0.2"/>
    <row r="1328" ht="26.25" customHeight="1" x14ac:dyDescent="0.2"/>
    <row r="1329" ht="26.25" customHeight="1" x14ac:dyDescent="0.2"/>
    <row r="1330" ht="26.25" customHeight="1" x14ac:dyDescent="0.2"/>
    <row r="1331" ht="26.25" customHeight="1" x14ac:dyDescent="0.2"/>
    <row r="1332" ht="26.25" customHeight="1" x14ac:dyDescent="0.2"/>
    <row r="1333" ht="26.25" customHeight="1" x14ac:dyDescent="0.2"/>
    <row r="1334" ht="26.25" customHeight="1" x14ac:dyDescent="0.2"/>
    <row r="1335" ht="26.25" customHeight="1" x14ac:dyDescent="0.2"/>
    <row r="1336" ht="26.25" customHeight="1" x14ac:dyDescent="0.2"/>
    <row r="1337" ht="26.25" customHeight="1" x14ac:dyDescent="0.2"/>
    <row r="1338" ht="26.25" customHeight="1" x14ac:dyDescent="0.2"/>
    <row r="1339" ht="26.25" customHeight="1" x14ac:dyDescent="0.2"/>
    <row r="1340" ht="26.25" customHeight="1" x14ac:dyDescent="0.2"/>
    <row r="1341" ht="26.25" customHeight="1" x14ac:dyDescent="0.2"/>
    <row r="1342" ht="26.25" customHeight="1" x14ac:dyDescent="0.2"/>
    <row r="1343" ht="26.25" customHeight="1" x14ac:dyDescent="0.2"/>
    <row r="1344" ht="26.25" customHeight="1" x14ac:dyDescent="0.2"/>
    <row r="1345" ht="26.25" customHeight="1" x14ac:dyDescent="0.2"/>
    <row r="1346" ht="26.25" customHeight="1" x14ac:dyDescent="0.2"/>
    <row r="1347" ht="26.25" customHeight="1" x14ac:dyDescent="0.2"/>
    <row r="1348" ht="26.25" customHeight="1" x14ac:dyDescent="0.2"/>
    <row r="1349" ht="26.25" customHeight="1" x14ac:dyDescent="0.2"/>
    <row r="1350" ht="26.25" customHeight="1" x14ac:dyDescent="0.2"/>
    <row r="1351" ht="26.25" customHeight="1" x14ac:dyDescent="0.2"/>
    <row r="1352" ht="26.25" customHeight="1" x14ac:dyDescent="0.2"/>
    <row r="1353" ht="26.25" customHeight="1" x14ac:dyDescent="0.2"/>
    <row r="1354" ht="26.25" customHeight="1" x14ac:dyDescent="0.2"/>
    <row r="1355" ht="26.25" customHeight="1" x14ac:dyDescent="0.2"/>
    <row r="1356" ht="26.25" customHeight="1" x14ac:dyDescent="0.2"/>
    <row r="1357" ht="26.25" customHeight="1" x14ac:dyDescent="0.2"/>
    <row r="1358" ht="26.25" customHeight="1" x14ac:dyDescent="0.2"/>
    <row r="1359" ht="26.25" customHeight="1" x14ac:dyDescent="0.2"/>
    <row r="1360" ht="26.25" customHeight="1" x14ac:dyDescent="0.2"/>
    <row r="1361" ht="26.25" customHeight="1" x14ac:dyDescent="0.2"/>
    <row r="1362" ht="26.25" customHeight="1" x14ac:dyDescent="0.2"/>
    <row r="1363" ht="26.25" customHeight="1" x14ac:dyDescent="0.2"/>
    <row r="1364" ht="26.25" customHeight="1" x14ac:dyDescent="0.2"/>
    <row r="1365" ht="26.25" customHeight="1" x14ac:dyDescent="0.2"/>
    <row r="1366" ht="26.25" customHeight="1" x14ac:dyDescent="0.2"/>
    <row r="1367" ht="26.25" customHeight="1" x14ac:dyDescent="0.2"/>
    <row r="1368" ht="26.25" customHeight="1" x14ac:dyDescent="0.2"/>
    <row r="1369" ht="26.25" customHeight="1" x14ac:dyDescent="0.2"/>
    <row r="1370" ht="26.25" customHeight="1" x14ac:dyDescent="0.2"/>
    <row r="1371" ht="26.25" customHeight="1" x14ac:dyDescent="0.2"/>
    <row r="1372" ht="26.25" customHeight="1" x14ac:dyDescent="0.2"/>
    <row r="1373" ht="26.25" customHeight="1" x14ac:dyDescent="0.2"/>
    <row r="1374" ht="26.25" customHeight="1" x14ac:dyDescent="0.2"/>
    <row r="1375" ht="26.25" customHeight="1" x14ac:dyDescent="0.2"/>
    <row r="1376" ht="26.25" customHeight="1" x14ac:dyDescent="0.2"/>
    <row r="1377" ht="26.25" customHeight="1" x14ac:dyDescent="0.2"/>
    <row r="1378" ht="26.25" customHeight="1" x14ac:dyDescent="0.2"/>
    <row r="1379" ht="26.25" customHeight="1" x14ac:dyDescent="0.2"/>
    <row r="1380" ht="26.25" customHeight="1" x14ac:dyDescent="0.2"/>
    <row r="1381" ht="26.25" customHeight="1" x14ac:dyDescent="0.2"/>
    <row r="1382" ht="26.25" customHeight="1" x14ac:dyDescent="0.2"/>
    <row r="1383" ht="26.25" customHeight="1" x14ac:dyDescent="0.2"/>
    <row r="1384" ht="26.25" customHeight="1" x14ac:dyDescent="0.2"/>
    <row r="1385" ht="26.25" customHeight="1" x14ac:dyDescent="0.2"/>
    <row r="1386" ht="26.25" customHeight="1" x14ac:dyDescent="0.2"/>
    <row r="1387" ht="26.25" customHeight="1" x14ac:dyDescent="0.2"/>
    <row r="1388" ht="26.25" customHeight="1" x14ac:dyDescent="0.2"/>
    <row r="1389" ht="26.25" customHeight="1" x14ac:dyDescent="0.2"/>
    <row r="1390" ht="26.25" customHeight="1" x14ac:dyDescent="0.2"/>
    <row r="1391" ht="26.25" customHeight="1" x14ac:dyDescent="0.2"/>
    <row r="1392" ht="26.25" customHeight="1" x14ac:dyDescent="0.2"/>
    <row r="1393" ht="26.25" customHeight="1" x14ac:dyDescent="0.2"/>
    <row r="1394" ht="26.25" customHeight="1" x14ac:dyDescent="0.2"/>
    <row r="1395" ht="26.25" customHeight="1" x14ac:dyDescent="0.2"/>
    <row r="1396" ht="26.25" customHeight="1" x14ac:dyDescent="0.2"/>
    <row r="1397" ht="26.25" customHeight="1" x14ac:dyDescent="0.2"/>
    <row r="1398" ht="26.25" customHeight="1" x14ac:dyDescent="0.2"/>
    <row r="1399" ht="26.25" customHeight="1" x14ac:dyDescent="0.2"/>
    <row r="1400" ht="26.25" customHeight="1" x14ac:dyDescent="0.2"/>
    <row r="1401" ht="26.25" customHeight="1" x14ac:dyDescent="0.2"/>
    <row r="1402" ht="26.25" customHeight="1" x14ac:dyDescent="0.2"/>
    <row r="1403" ht="26.25" customHeight="1" x14ac:dyDescent="0.2"/>
    <row r="1404" ht="26.25" customHeight="1" x14ac:dyDescent="0.2"/>
    <row r="1405" ht="26.25" customHeight="1" x14ac:dyDescent="0.2"/>
    <row r="1406" ht="26.25" customHeight="1" x14ac:dyDescent="0.2"/>
    <row r="1407" ht="26.25" customHeight="1" x14ac:dyDescent="0.2"/>
    <row r="1408" ht="26.25" customHeight="1" x14ac:dyDescent="0.2"/>
    <row r="1409" ht="26.25" customHeight="1" x14ac:dyDescent="0.2"/>
    <row r="1410" ht="26.25" customHeight="1" x14ac:dyDescent="0.2"/>
    <row r="1411" ht="26.25" customHeight="1" x14ac:dyDescent="0.2"/>
    <row r="1412" ht="26.25" customHeight="1" x14ac:dyDescent="0.2"/>
    <row r="1413" ht="26.25" customHeight="1" x14ac:dyDescent="0.2"/>
    <row r="1414" ht="26.25" customHeight="1" x14ac:dyDescent="0.2"/>
    <row r="1415" ht="26.25" customHeight="1" x14ac:dyDescent="0.2"/>
    <row r="1416" ht="26.25" customHeight="1" x14ac:dyDescent="0.2"/>
    <row r="1417" ht="26.25" customHeight="1" x14ac:dyDescent="0.2"/>
    <row r="1418" ht="26.25" customHeight="1" x14ac:dyDescent="0.2"/>
    <row r="1419" ht="26.25" customHeight="1" x14ac:dyDescent="0.2"/>
    <row r="1420" ht="26.25" customHeight="1" x14ac:dyDescent="0.2"/>
    <row r="1421" ht="26.25" customHeight="1" x14ac:dyDescent="0.2"/>
    <row r="1422" ht="26.25" customHeight="1" x14ac:dyDescent="0.2"/>
    <row r="1423" ht="26.25" customHeight="1" x14ac:dyDescent="0.2"/>
    <row r="1424" ht="26.25" customHeight="1" x14ac:dyDescent="0.2"/>
    <row r="1425" ht="26.25" customHeight="1" x14ac:dyDescent="0.2"/>
    <row r="1426" ht="26.25" customHeight="1" x14ac:dyDescent="0.2"/>
    <row r="1427" ht="26.25" customHeight="1" x14ac:dyDescent="0.2"/>
    <row r="1428" ht="26.25" customHeight="1" x14ac:dyDescent="0.2"/>
    <row r="1429" ht="26.25" customHeight="1" x14ac:dyDescent="0.2"/>
    <row r="1430" ht="26.25" customHeight="1" x14ac:dyDescent="0.2"/>
    <row r="1431" ht="26.25" customHeight="1" x14ac:dyDescent="0.2"/>
    <row r="1432" ht="26.25" customHeight="1" x14ac:dyDescent="0.2"/>
    <row r="1433" ht="26.25" customHeight="1" x14ac:dyDescent="0.2"/>
    <row r="1434" ht="26.25" customHeight="1" x14ac:dyDescent="0.2"/>
    <row r="1435" ht="26.25" customHeight="1" x14ac:dyDescent="0.2"/>
    <row r="1436" ht="26.25" customHeight="1" x14ac:dyDescent="0.2"/>
    <row r="1437" ht="26.25" customHeight="1" x14ac:dyDescent="0.2"/>
    <row r="1438" ht="26.25" customHeight="1" x14ac:dyDescent="0.2"/>
    <row r="1439" ht="26.25" customHeight="1" x14ac:dyDescent="0.2"/>
    <row r="1440" ht="26.25" customHeight="1" x14ac:dyDescent="0.2"/>
    <row r="1441" ht="26.25" customHeight="1" x14ac:dyDescent="0.2"/>
    <row r="1442" ht="26.25" customHeight="1" x14ac:dyDescent="0.2"/>
    <row r="1443" ht="26.25" customHeight="1" x14ac:dyDescent="0.2"/>
    <row r="1444" ht="26.25" customHeight="1" x14ac:dyDescent="0.2"/>
    <row r="1445" ht="26.25" customHeight="1" x14ac:dyDescent="0.2"/>
    <row r="1446" ht="26.25" customHeight="1" x14ac:dyDescent="0.2"/>
    <row r="1447" ht="26.25" customHeight="1" x14ac:dyDescent="0.2"/>
    <row r="1448" ht="26.25" customHeight="1" x14ac:dyDescent="0.2"/>
    <row r="1449" ht="26.25" customHeight="1" x14ac:dyDescent="0.2"/>
    <row r="1450" ht="26.25" customHeight="1" x14ac:dyDescent="0.2"/>
    <row r="1451" ht="26.25" customHeight="1" x14ac:dyDescent="0.2"/>
    <row r="1452" ht="26.25" customHeight="1" x14ac:dyDescent="0.2"/>
    <row r="1453" ht="26.25" customHeight="1" x14ac:dyDescent="0.2"/>
    <row r="1454" ht="26.25" customHeight="1" x14ac:dyDescent="0.2"/>
    <row r="1455" ht="26.25" customHeight="1" x14ac:dyDescent="0.2"/>
    <row r="1456" ht="26.25" customHeight="1" x14ac:dyDescent="0.2"/>
    <row r="1457" ht="26.25" customHeight="1" x14ac:dyDescent="0.2"/>
    <row r="1458" ht="26.25" customHeight="1" x14ac:dyDescent="0.2"/>
    <row r="1459" ht="26.25" customHeight="1" x14ac:dyDescent="0.2"/>
    <row r="1460" ht="26.25" customHeight="1" x14ac:dyDescent="0.2"/>
    <row r="1461" ht="26.25" customHeight="1" x14ac:dyDescent="0.2"/>
    <row r="1462" ht="26.25" customHeight="1" x14ac:dyDescent="0.2"/>
    <row r="1463" ht="26.25" customHeight="1" x14ac:dyDescent="0.2"/>
    <row r="1464" ht="26.25" customHeight="1" x14ac:dyDescent="0.2"/>
    <row r="1465" ht="26.25" customHeight="1" x14ac:dyDescent="0.2"/>
    <row r="1466" ht="26.25" customHeight="1" x14ac:dyDescent="0.2"/>
    <row r="1467" ht="26.25" customHeight="1" x14ac:dyDescent="0.2"/>
    <row r="1468" ht="26.25" customHeight="1" x14ac:dyDescent="0.2"/>
    <row r="1469" ht="26.25" customHeight="1" x14ac:dyDescent="0.2"/>
    <row r="1470" ht="26.25" customHeight="1" x14ac:dyDescent="0.2"/>
    <row r="1471" ht="26.25" customHeight="1" x14ac:dyDescent="0.2"/>
    <row r="1472" ht="26.25" customHeight="1" x14ac:dyDescent="0.2"/>
    <row r="1473" ht="26.25" customHeight="1" x14ac:dyDescent="0.2"/>
    <row r="1474" ht="26.25" customHeight="1" x14ac:dyDescent="0.2"/>
    <row r="1475" ht="26.25" customHeight="1" x14ac:dyDescent="0.2"/>
    <row r="1476" ht="26.25" customHeight="1" x14ac:dyDescent="0.2"/>
    <row r="1477" ht="26.25" customHeight="1" x14ac:dyDescent="0.2"/>
    <row r="1478" ht="26.25" customHeight="1" x14ac:dyDescent="0.2"/>
    <row r="1479" ht="26.25" customHeight="1" x14ac:dyDescent="0.2"/>
    <row r="1480" ht="26.25" customHeight="1" x14ac:dyDescent="0.2"/>
    <row r="1481" ht="26.25" customHeight="1" x14ac:dyDescent="0.2"/>
    <row r="1482" ht="26.25" customHeight="1" x14ac:dyDescent="0.2"/>
    <row r="1483" ht="26.25" customHeight="1" x14ac:dyDescent="0.2"/>
    <row r="1484" ht="26.25" customHeight="1" x14ac:dyDescent="0.2"/>
    <row r="1485" ht="26.25" customHeight="1" x14ac:dyDescent="0.2"/>
    <row r="1486" ht="26.25" customHeight="1" x14ac:dyDescent="0.2"/>
    <row r="1487" ht="26.25" customHeight="1" x14ac:dyDescent="0.2"/>
    <row r="1488" ht="26.25" customHeight="1" x14ac:dyDescent="0.2"/>
    <row r="1489" ht="26.25" customHeight="1" x14ac:dyDescent="0.2"/>
    <row r="1490" ht="26.25" customHeight="1" x14ac:dyDescent="0.2"/>
    <row r="1491" ht="26.25" customHeight="1" x14ac:dyDescent="0.2"/>
    <row r="1492" ht="26.25" customHeight="1" x14ac:dyDescent="0.2"/>
    <row r="1493" ht="26.25" customHeight="1" x14ac:dyDescent="0.2"/>
    <row r="1494" ht="26.25" customHeight="1" x14ac:dyDescent="0.2"/>
    <row r="1495" ht="26.25" customHeight="1" x14ac:dyDescent="0.2"/>
    <row r="1496" ht="26.25" customHeight="1" x14ac:dyDescent="0.2"/>
    <row r="1497" ht="26.25" customHeight="1" x14ac:dyDescent="0.2"/>
    <row r="1498" ht="26.25" customHeight="1" x14ac:dyDescent="0.2"/>
    <row r="1499" ht="26.25" customHeight="1" x14ac:dyDescent="0.2"/>
    <row r="1500" ht="26.25" customHeight="1" x14ac:dyDescent="0.2"/>
    <row r="1501" ht="26.25" customHeight="1" x14ac:dyDescent="0.2"/>
    <row r="1502" ht="26.25" customHeight="1" x14ac:dyDescent="0.2"/>
    <row r="1503" ht="26.25" customHeight="1" x14ac:dyDescent="0.2"/>
    <row r="1504" ht="26.25" customHeight="1" x14ac:dyDescent="0.2"/>
    <row r="1505" ht="26.25" customHeight="1" x14ac:dyDescent="0.2"/>
    <row r="1506" ht="26.25" customHeight="1" x14ac:dyDescent="0.2"/>
    <row r="1507" ht="26.25" customHeight="1" x14ac:dyDescent="0.2"/>
    <row r="1508" ht="26.25" customHeight="1" x14ac:dyDescent="0.2"/>
    <row r="1509" ht="26.25" customHeight="1" x14ac:dyDescent="0.2"/>
    <row r="1510" ht="26.25" customHeight="1" x14ac:dyDescent="0.2"/>
    <row r="1511" ht="26.25" customHeight="1" x14ac:dyDescent="0.2"/>
    <row r="1512" ht="26.25" customHeight="1" x14ac:dyDescent="0.2"/>
    <row r="1513" ht="26.25" customHeight="1" x14ac:dyDescent="0.2"/>
    <row r="1514" ht="26.25" customHeight="1" x14ac:dyDescent="0.2"/>
    <row r="1515" ht="26.25" customHeight="1" x14ac:dyDescent="0.2"/>
    <row r="1516" ht="26.25" customHeight="1" x14ac:dyDescent="0.2"/>
    <row r="1517" ht="26.25" customHeight="1" x14ac:dyDescent="0.2"/>
    <row r="1518" ht="26.25" customHeight="1" x14ac:dyDescent="0.2"/>
    <row r="1519" ht="26.25" customHeight="1" x14ac:dyDescent="0.2"/>
    <row r="1520" ht="26.25" customHeight="1" x14ac:dyDescent="0.2"/>
    <row r="1521" ht="26.25" customHeight="1" x14ac:dyDescent="0.2"/>
    <row r="1522" ht="26.25" customHeight="1" x14ac:dyDescent="0.2"/>
    <row r="1523" ht="26.25" customHeight="1" x14ac:dyDescent="0.2"/>
    <row r="1524" ht="26.25" customHeight="1" x14ac:dyDescent="0.2"/>
    <row r="1525" ht="26.25" customHeight="1" x14ac:dyDescent="0.2"/>
    <row r="1526" ht="26.25" customHeight="1" x14ac:dyDescent="0.2"/>
    <row r="1527" ht="26.25" customHeight="1" x14ac:dyDescent="0.2"/>
    <row r="1528" ht="26.25" customHeight="1" x14ac:dyDescent="0.2"/>
    <row r="1529" ht="26.25" customHeight="1" x14ac:dyDescent="0.2"/>
    <row r="1530" ht="26.25" customHeight="1" x14ac:dyDescent="0.2"/>
    <row r="1531" ht="26.25" customHeight="1" x14ac:dyDescent="0.2"/>
    <row r="1532" ht="26.25" customHeight="1" x14ac:dyDescent="0.2"/>
    <row r="1533" ht="26.25" customHeight="1" x14ac:dyDescent="0.2"/>
    <row r="1534" ht="26.25" customHeight="1" x14ac:dyDescent="0.2"/>
    <row r="1535" ht="26.25" customHeight="1" x14ac:dyDescent="0.2"/>
    <row r="1536" ht="26.25" customHeight="1" x14ac:dyDescent="0.2"/>
    <row r="1537" ht="26.25" customHeight="1" x14ac:dyDescent="0.2"/>
    <row r="1538" ht="26.25" customHeight="1" x14ac:dyDescent="0.2"/>
    <row r="1539" ht="26.25" customHeight="1" x14ac:dyDescent="0.2"/>
    <row r="1540" ht="26.25" customHeight="1" x14ac:dyDescent="0.2"/>
    <row r="1541" ht="26.25" customHeight="1" x14ac:dyDescent="0.2"/>
    <row r="1542" ht="26.25" customHeight="1" x14ac:dyDescent="0.2"/>
    <row r="1543" ht="26.25" customHeight="1" x14ac:dyDescent="0.2"/>
    <row r="1544" ht="26.25" customHeight="1" x14ac:dyDescent="0.2"/>
    <row r="1545" ht="26.25" customHeight="1" x14ac:dyDescent="0.2"/>
    <row r="1546" ht="26.25" customHeight="1" x14ac:dyDescent="0.2"/>
    <row r="1547" ht="26.25" customHeight="1" x14ac:dyDescent="0.2"/>
    <row r="1548" ht="26.25" customHeight="1" x14ac:dyDescent="0.2"/>
    <row r="1549" ht="26.25" customHeight="1" x14ac:dyDescent="0.2"/>
    <row r="1550" ht="26.25" customHeight="1" x14ac:dyDescent="0.2"/>
    <row r="1551" ht="26.25" customHeight="1" x14ac:dyDescent="0.2"/>
    <row r="1552" ht="26.25" customHeight="1" x14ac:dyDescent="0.2"/>
    <row r="1553" ht="26.25" customHeight="1" x14ac:dyDescent="0.2"/>
    <row r="1554" ht="26.25" customHeight="1" x14ac:dyDescent="0.2"/>
    <row r="1555" ht="26.25" customHeight="1" x14ac:dyDescent="0.2"/>
    <row r="1556" ht="26.25" customHeight="1" x14ac:dyDescent="0.2"/>
    <row r="1557" ht="26.25" customHeight="1" x14ac:dyDescent="0.2"/>
    <row r="1558" ht="26.25" customHeight="1" x14ac:dyDescent="0.2"/>
    <row r="1559" ht="26.25" customHeight="1" x14ac:dyDescent="0.2"/>
    <row r="1560" ht="26.25" customHeight="1" x14ac:dyDescent="0.2"/>
    <row r="1561" ht="26.25" customHeight="1" x14ac:dyDescent="0.2"/>
    <row r="1562" ht="26.25" customHeight="1" x14ac:dyDescent="0.2"/>
    <row r="1563" ht="26.25" customHeight="1" x14ac:dyDescent="0.2"/>
    <row r="1564" ht="26.25" customHeight="1" x14ac:dyDescent="0.2"/>
    <row r="1565" ht="26.25" customHeight="1" x14ac:dyDescent="0.2"/>
    <row r="1566" ht="26.25" customHeight="1" x14ac:dyDescent="0.2"/>
    <row r="1567" ht="26.25" customHeight="1" x14ac:dyDescent="0.2"/>
    <row r="1568" ht="26.25" customHeight="1" x14ac:dyDescent="0.2"/>
    <row r="1569" ht="26.25" customHeight="1" x14ac:dyDescent="0.2"/>
    <row r="1570" ht="26.25" customHeight="1" x14ac:dyDescent="0.2"/>
    <row r="1571" ht="26.25" customHeight="1" x14ac:dyDescent="0.2"/>
    <row r="1572" ht="26.25" customHeight="1" x14ac:dyDescent="0.2"/>
    <row r="1573" ht="26.25" customHeight="1" x14ac:dyDescent="0.2"/>
    <row r="1574" ht="26.25" customHeight="1" x14ac:dyDescent="0.2"/>
    <row r="1575" ht="26.25" customHeight="1" x14ac:dyDescent="0.2"/>
    <row r="1576" ht="26.25" customHeight="1" x14ac:dyDescent="0.2"/>
    <row r="1577" ht="26.25" customHeight="1" x14ac:dyDescent="0.2"/>
    <row r="1578" ht="26.25" customHeight="1" x14ac:dyDescent="0.2"/>
    <row r="1579" ht="26.25" customHeight="1" x14ac:dyDescent="0.2"/>
    <row r="1580" ht="26.25" customHeight="1" x14ac:dyDescent="0.2"/>
    <row r="1581" ht="26.25" customHeight="1" x14ac:dyDescent="0.2"/>
    <row r="1582" ht="26.25" customHeight="1" x14ac:dyDescent="0.2"/>
    <row r="1583" ht="26.25" customHeight="1" x14ac:dyDescent="0.2"/>
    <row r="1584" ht="26.25" customHeight="1" x14ac:dyDescent="0.2"/>
    <row r="1585" ht="26.25" customHeight="1" x14ac:dyDescent="0.2"/>
    <row r="1586" ht="26.25" customHeight="1" x14ac:dyDescent="0.2"/>
    <row r="1587" ht="26.25" customHeight="1" x14ac:dyDescent="0.2"/>
    <row r="1588" ht="26.25" customHeight="1" x14ac:dyDescent="0.2"/>
    <row r="1589" ht="26.25" customHeight="1" x14ac:dyDescent="0.2"/>
    <row r="1590" ht="26.25" customHeight="1" x14ac:dyDescent="0.2"/>
    <row r="1591" ht="26.25" customHeight="1" x14ac:dyDescent="0.2"/>
    <row r="1592" ht="26.25" customHeight="1" x14ac:dyDescent="0.2"/>
    <row r="1593" ht="26.25" customHeight="1" x14ac:dyDescent="0.2"/>
    <row r="1594" ht="26.25" customHeight="1" x14ac:dyDescent="0.2"/>
    <row r="1595" ht="26.25" customHeight="1" x14ac:dyDescent="0.2"/>
    <row r="1596" ht="26.25" customHeight="1" x14ac:dyDescent="0.2"/>
    <row r="1597" ht="26.25" customHeight="1" x14ac:dyDescent="0.2"/>
    <row r="1598" ht="26.25" customHeight="1" x14ac:dyDescent="0.2"/>
    <row r="1599" ht="26.25" customHeight="1" x14ac:dyDescent="0.2"/>
    <row r="1600" ht="26.25" customHeight="1" x14ac:dyDescent="0.2"/>
    <row r="1601" ht="26.25" customHeight="1" x14ac:dyDescent="0.2"/>
    <row r="1602" ht="26.25" customHeight="1" x14ac:dyDescent="0.2"/>
    <row r="1603" ht="26.25" customHeight="1" x14ac:dyDescent="0.2"/>
    <row r="1604" ht="26.25" customHeight="1" x14ac:dyDescent="0.2"/>
    <row r="1605" ht="26.25" customHeight="1" x14ac:dyDescent="0.2"/>
    <row r="1606" ht="26.25" customHeight="1" x14ac:dyDescent="0.2"/>
    <row r="1607" ht="26.25" customHeight="1" x14ac:dyDescent="0.2"/>
    <row r="1608" ht="26.25" customHeight="1" x14ac:dyDescent="0.2"/>
    <row r="1609" ht="26.25" customHeight="1" x14ac:dyDescent="0.2"/>
    <row r="1610" ht="26.25" customHeight="1" x14ac:dyDescent="0.2"/>
    <row r="1611" ht="26.25" customHeight="1" x14ac:dyDescent="0.2"/>
    <row r="1612" ht="26.25" customHeight="1" x14ac:dyDescent="0.2"/>
    <row r="1613" ht="26.25" customHeight="1" x14ac:dyDescent="0.2"/>
    <row r="1614" ht="26.25" customHeight="1" x14ac:dyDescent="0.2"/>
    <row r="1615" ht="26.25" customHeight="1" x14ac:dyDescent="0.2"/>
    <row r="1616" ht="26.25" customHeight="1" x14ac:dyDescent="0.2"/>
    <row r="1617" ht="26.25" customHeight="1" x14ac:dyDescent="0.2"/>
    <row r="1618" ht="26.25" customHeight="1" x14ac:dyDescent="0.2"/>
    <row r="1619" ht="26.25" customHeight="1" x14ac:dyDescent="0.2"/>
    <row r="1620" ht="26.25" customHeight="1" x14ac:dyDescent="0.2"/>
    <row r="1621" ht="26.25" customHeight="1" x14ac:dyDescent="0.2"/>
    <row r="1622" ht="26.25" customHeight="1" x14ac:dyDescent="0.2"/>
    <row r="1623" ht="26.25" customHeight="1" x14ac:dyDescent="0.2"/>
    <row r="1624" ht="26.25" customHeight="1" x14ac:dyDescent="0.2"/>
    <row r="1625" ht="26.25" customHeight="1" x14ac:dyDescent="0.2"/>
    <row r="1626" ht="26.25" customHeight="1" x14ac:dyDescent="0.2"/>
    <row r="1627" ht="26.25" customHeight="1" x14ac:dyDescent="0.2"/>
    <row r="1628" ht="26.25" customHeight="1" x14ac:dyDescent="0.2"/>
    <row r="1629" ht="26.25" customHeight="1" x14ac:dyDescent="0.2"/>
    <row r="1630" ht="26.25" customHeight="1" x14ac:dyDescent="0.2"/>
    <row r="1631" ht="26.25" customHeight="1" x14ac:dyDescent="0.2"/>
    <row r="1632" ht="26.25" customHeight="1" x14ac:dyDescent="0.2"/>
    <row r="1633" ht="26.25" customHeight="1" x14ac:dyDescent="0.2"/>
    <row r="1634" ht="26.25" customHeight="1" x14ac:dyDescent="0.2"/>
    <row r="1635" ht="26.25" customHeight="1" x14ac:dyDescent="0.2"/>
    <row r="1636" ht="26.25" customHeight="1" x14ac:dyDescent="0.2"/>
    <row r="1637" ht="26.25" customHeight="1" x14ac:dyDescent="0.2"/>
    <row r="1638" ht="26.25" customHeight="1" x14ac:dyDescent="0.2"/>
    <row r="1639" ht="26.25" customHeight="1" x14ac:dyDescent="0.2"/>
    <row r="1640" ht="26.25" customHeight="1" x14ac:dyDescent="0.2"/>
    <row r="1641" ht="26.25" customHeight="1" x14ac:dyDescent="0.2"/>
    <row r="1642" ht="26.25" customHeight="1" x14ac:dyDescent="0.2"/>
    <row r="1643" ht="26.25" customHeight="1" x14ac:dyDescent="0.2"/>
    <row r="1644" ht="26.25" customHeight="1" x14ac:dyDescent="0.2"/>
    <row r="1645" ht="26.25" customHeight="1" x14ac:dyDescent="0.2"/>
    <row r="1646" ht="26.25" customHeight="1" x14ac:dyDescent="0.2"/>
    <row r="1647" ht="26.25" customHeight="1" x14ac:dyDescent="0.2"/>
    <row r="1648" ht="26.25" customHeight="1" x14ac:dyDescent="0.2"/>
    <row r="1649" ht="26.25" customHeight="1" x14ac:dyDescent="0.2"/>
    <row r="1650" ht="26.25" customHeight="1" x14ac:dyDescent="0.2"/>
    <row r="1651" ht="26.25" customHeight="1" x14ac:dyDescent="0.2"/>
    <row r="1652" ht="26.25" customHeight="1" x14ac:dyDescent="0.2"/>
    <row r="1653" ht="26.25" customHeight="1" x14ac:dyDescent="0.2"/>
    <row r="1654" ht="26.25" customHeight="1" x14ac:dyDescent="0.2"/>
    <row r="1655" ht="26.25" customHeight="1" x14ac:dyDescent="0.2"/>
    <row r="1656" ht="26.25" customHeight="1" x14ac:dyDescent="0.2"/>
    <row r="1657" ht="26.25" customHeight="1" x14ac:dyDescent="0.2"/>
    <row r="1658" ht="26.25" customHeight="1" x14ac:dyDescent="0.2"/>
    <row r="1659" ht="26.25" customHeight="1" x14ac:dyDescent="0.2"/>
    <row r="1660" ht="26.25" customHeight="1" x14ac:dyDescent="0.2"/>
    <row r="1661" ht="26.25" customHeight="1" x14ac:dyDescent="0.2"/>
    <row r="1662" ht="26.25" customHeight="1" x14ac:dyDescent="0.2"/>
    <row r="1663" ht="26.25" customHeight="1" x14ac:dyDescent="0.2"/>
    <row r="1664" ht="26.25" customHeight="1" x14ac:dyDescent="0.2"/>
    <row r="1665" ht="26.25" customHeight="1" x14ac:dyDescent="0.2"/>
    <row r="1666" ht="26.25" customHeight="1" x14ac:dyDescent="0.2"/>
    <row r="1667" ht="26.25" customHeight="1" x14ac:dyDescent="0.2"/>
    <row r="1668" ht="26.25" customHeight="1" x14ac:dyDescent="0.2"/>
    <row r="1669" ht="26.25" customHeight="1" x14ac:dyDescent="0.2"/>
    <row r="1670" ht="26.25" customHeight="1" x14ac:dyDescent="0.2"/>
    <row r="1671" ht="26.25" customHeight="1" x14ac:dyDescent="0.2"/>
    <row r="1672" ht="26.25" customHeight="1" x14ac:dyDescent="0.2"/>
    <row r="1673" ht="26.25" customHeight="1" x14ac:dyDescent="0.2"/>
    <row r="1674" ht="26.25" customHeight="1" x14ac:dyDescent="0.2"/>
    <row r="1675" ht="26.25" customHeight="1" x14ac:dyDescent="0.2"/>
    <row r="1676" ht="26.25" customHeight="1" x14ac:dyDescent="0.2"/>
    <row r="1677" ht="26.25" customHeight="1" x14ac:dyDescent="0.2"/>
    <row r="1678" ht="26.25" customHeight="1" x14ac:dyDescent="0.2"/>
    <row r="1679" ht="26.25" customHeight="1" x14ac:dyDescent="0.2"/>
    <row r="1680" ht="26.25" customHeight="1" x14ac:dyDescent="0.2"/>
    <row r="1681" ht="26.25" customHeight="1" x14ac:dyDescent="0.2"/>
    <row r="1682" ht="26.25" customHeight="1" x14ac:dyDescent="0.2"/>
    <row r="1683" ht="26.25" customHeight="1" x14ac:dyDescent="0.2"/>
    <row r="1684" ht="26.25" customHeight="1" x14ac:dyDescent="0.2"/>
    <row r="1685" ht="26.25" customHeight="1" x14ac:dyDescent="0.2"/>
    <row r="1686" ht="26.25" customHeight="1" x14ac:dyDescent="0.2"/>
    <row r="1687" ht="26.25" customHeight="1" x14ac:dyDescent="0.2"/>
    <row r="1688" ht="26.25" customHeight="1" x14ac:dyDescent="0.2"/>
    <row r="1689" ht="26.25" customHeight="1" x14ac:dyDescent="0.2"/>
    <row r="1690" ht="26.25" customHeight="1" x14ac:dyDescent="0.2"/>
    <row r="1691" ht="26.25" customHeight="1" x14ac:dyDescent="0.2"/>
    <row r="1692" ht="26.25" customHeight="1" x14ac:dyDescent="0.2"/>
    <row r="1693" ht="26.25" customHeight="1" x14ac:dyDescent="0.2"/>
    <row r="1694" ht="26.25" customHeight="1" x14ac:dyDescent="0.2"/>
    <row r="1695" ht="26.25" customHeight="1" x14ac:dyDescent="0.2"/>
    <row r="1696" ht="26.25" customHeight="1" x14ac:dyDescent="0.2"/>
    <row r="1697" ht="26.25" customHeight="1" x14ac:dyDescent="0.2"/>
    <row r="1698" ht="26.25" customHeight="1" x14ac:dyDescent="0.2"/>
    <row r="1699" ht="26.25" customHeight="1" x14ac:dyDescent="0.2"/>
    <row r="1700" ht="26.25" customHeight="1" x14ac:dyDescent="0.2"/>
    <row r="1701" ht="26.25" customHeight="1" x14ac:dyDescent="0.2"/>
    <row r="1702" ht="26.25" customHeight="1" x14ac:dyDescent="0.2"/>
    <row r="1703" ht="26.25" customHeight="1" x14ac:dyDescent="0.2"/>
    <row r="1704" ht="26.25" customHeight="1" x14ac:dyDescent="0.2"/>
    <row r="1705" ht="26.25" customHeight="1" x14ac:dyDescent="0.2"/>
    <row r="1706" ht="26.25" customHeight="1" x14ac:dyDescent="0.2"/>
    <row r="1707" ht="26.25" customHeight="1" x14ac:dyDescent="0.2"/>
    <row r="1708" ht="26.25" customHeight="1" x14ac:dyDescent="0.2"/>
    <row r="1709" ht="26.25" customHeight="1" x14ac:dyDescent="0.2"/>
    <row r="1710" ht="26.25" customHeight="1" x14ac:dyDescent="0.2"/>
    <row r="1711" ht="26.25" customHeight="1" x14ac:dyDescent="0.2"/>
    <row r="1712" ht="26.25" customHeight="1" x14ac:dyDescent="0.2"/>
    <row r="1713" ht="26.25" customHeight="1" x14ac:dyDescent="0.2"/>
    <row r="1714" ht="26.25" customHeight="1" x14ac:dyDescent="0.2"/>
    <row r="1715" ht="26.25" customHeight="1" x14ac:dyDescent="0.2"/>
    <row r="1716" ht="26.25" customHeight="1" x14ac:dyDescent="0.2"/>
    <row r="1717" ht="26.25" customHeight="1" x14ac:dyDescent="0.2"/>
    <row r="1718" ht="26.25" customHeight="1" x14ac:dyDescent="0.2"/>
    <row r="1719" ht="26.25" customHeight="1" x14ac:dyDescent="0.2"/>
    <row r="1720" ht="26.25" customHeight="1" x14ac:dyDescent="0.2"/>
    <row r="1721" ht="26.25" customHeight="1" x14ac:dyDescent="0.2"/>
    <row r="1722" ht="26.25" customHeight="1" x14ac:dyDescent="0.2"/>
    <row r="1723" ht="26.25" customHeight="1" x14ac:dyDescent="0.2"/>
    <row r="1724" ht="26.25" customHeight="1" x14ac:dyDescent="0.2"/>
    <row r="1725" ht="26.25" customHeight="1" x14ac:dyDescent="0.2"/>
    <row r="1726" ht="26.25" customHeight="1" x14ac:dyDescent="0.2"/>
    <row r="1727" ht="26.25" customHeight="1" x14ac:dyDescent="0.2"/>
    <row r="1728" ht="26.25" customHeight="1" x14ac:dyDescent="0.2"/>
    <row r="1729" ht="26.25" customHeight="1" x14ac:dyDescent="0.2"/>
    <row r="1730" ht="26.25" customHeight="1" x14ac:dyDescent="0.2"/>
    <row r="1731" ht="26.25" customHeight="1" x14ac:dyDescent="0.2"/>
    <row r="1732" ht="26.25" customHeight="1" x14ac:dyDescent="0.2"/>
    <row r="1733" ht="26.25" customHeight="1" x14ac:dyDescent="0.2"/>
    <row r="1734" ht="26.25" customHeight="1" x14ac:dyDescent="0.2"/>
    <row r="1735" ht="26.25" customHeight="1" x14ac:dyDescent="0.2"/>
    <row r="1736" ht="26.25" customHeight="1" x14ac:dyDescent="0.2"/>
    <row r="1737" ht="26.25" customHeight="1" x14ac:dyDescent="0.2"/>
    <row r="1738" ht="26.25" customHeight="1" x14ac:dyDescent="0.2"/>
    <row r="1739" ht="26.25" customHeight="1" x14ac:dyDescent="0.2"/>
    <row r="1740" ht="26.25" customHeight="1" x14ac:dyDescent="0.2"/>
    <row r="1741" ht="26.25" customHeight="1" x14ac:dyDescent="0.2"/>
    <row r="1742" ht="26.25" customHeight="1" x14ac:dyDescent="0.2"/>
    <row r="1743" ht="26.25" customHeight="1" x14ac:dyDescent="0.2"/>
    <row r="1744" ht="26.25" customHeight="1" x14ac:dyDescent="0.2"/>
    <row r="1745" ht="26.25" customHeight="1" x14ac:dyDescent="0.2"/>
    <row r="1746" ht="26.25" customHeight="1" x14ac:dyDescent="0.2"/>
    <row r="1747" ht="26.25" customHeight="1" x14ac:dyDescent="0.2"/>
    <row r="1748" ht="26.25" customHeight="1" x14ac:dyDescent="0.2"/>
    <row r="1749" ht="26.25" customHeight="1" x14ac:dyDescent="0.2"/>
    <row r="1750" ht="26.25" customHeight="1" x14ac:dyDescent="0.2"/>
    <row r="1751" ht="26.25" customHeight="1" x14ac:dyDescent="0.2"/>
    <row r="1752" ht="26.25" customHeight="1" x14ac:dyDescent="0.2"/>
    <row r="1753" ht="26.25" customHeight="1" x14ac:dyDescent="0.2"/>
    <row r="1754" ht="26.25" customHeight="1" x14ac:dyDescent="0.2"/>
    <row r="1755" ht="26.25" customHeight="1" x14ac:dyDescent="0.2"/>
    <row r="1756" ht="26.25" customHeight="1" x14ac:dyDescent="0.2"/>
    <row r="1757" ht="26.25" customHeight="1" x14ac:dyDescent="0.2"/>
    <row r="1758" ht="26.25" customHeight="1" x14ac:dyDescent="0.2"/>
    <row r="1759" ht="26.25" customHeight="1" x14ac:dyDescent="0.2"/>
    <row r="1760" ht="26.25" customHeight="1" x14ac:dyDescent="0.2"/>
    <row r="1761" ht="26.25" customHeight="1" x14ac:dyDescent="0.2"/>
    <row r="1762" ht="26.25" customHeight="1" x14ac:dyDescent="0.2"/>
    <row r="1763" ht="26.25" customHeight="1" x14ac:dyDescent="0.2"/>
    <row r="1764" ht="26.25" customHeight="1" x14ac:dyDescent="0.2"/>
    <row r="1765" ht="26.25" customHeight="1" x14ac:dyDescent="0.2"/>
    <row r="1766" ht="26.25" customHeight="1" x14ac:dyDescent="0.2"/>
    <row r="1767" ht="26.25" customHeight="1" x14ac:dyDescent="0.2"/>
    <row r="1768" ht="26.25" customHeight="1" x14ac:dyDescent="0.2"/>
    <row r="1769" ht="26.25" customHeight="1" x14ac:dyDescent="0.2"/>
    <row r="1770" ht="26.25" customHeight="1" x14ac:dyDescent="0.2"/>
    <row r="1771" ht="26.25" customHeight="1" x14ac:dyDescent="0.2"/>
    <row r="1772" ht="26.25" customHeight="1" x14ac:dyDescent="0.2"/>
    <row r="1773" ht="26.25" customHeight="1" x14ac:dyDescent="0.2"/>
    <row r="1774" ht="26.25" customHeight="1" x14ac:dyDescent="0.2"/>
    <row r="1775" ht="26.25" customHeight="1" x14ac:dyDescent="0.2"/>
    <row r="1776" ht="26.25" customHeight="1" x14ac:dyDescent="0.2"/>
    <row r="1777" ht="26.25" customHeight="1" x14ac:dyDescent="0.2"/>
    <row r="1778" ht="26.25" customHeight="1" x14ac:dyDescent="0.2"/>
    <row r="1779" ht="26.25" customHeight="1" x14ac:dyDescent="0.2"/>
    <row r="1780" ht="26.25" customHeight="1" x14ac:dyDescent="0.2"/>
    <row r="1781" ht="26.25" customHeight="1" x14ac:dyDescent="0.2"/>
    <row r="1782" ht="26.25" customHeight="1" x14ac:dyDescent="0.2"/>
    <row r="1783" ht="26.25" customHeight="1" x14ac:dyDescent="0.2"/>
    <row r="1784" ht="26.25" customHeight="1" x14ac:dyDescent="0.2"/>
    <row r="1785" ht="26.25" customHeight="1" x14ac:dyDescent="0.2"/>
    <row r="1786" ht="26.25" customHeight="1" x14ac:dyDescent="0.2"/>
    <row r="1787" ht="26.25" customHeight="1" x14ac:dyDescent="0.2"/>
    <row r="1788" ht="26.25" customHeight="1" x14ac:dyDescent="0.2"/>
    <row r="1789" ht="26.25" customHeight="1" x14ac:dyDescent="0.2"/>
    <row r="1790" ht="26.25" customHeight="1" x14ac:dyDescent="0.2"/>
    <row r="1791" ht="26.25" customHeight="1" x14ac:dyDescent="0.2"/>
    <row r="1792" ht="26.25" customHeight="1" x14ac:dyDescent="0.2"/>
    <row r="1793" ht="26.25" customHeight="1" x14ac:dyDescent="0.2"/>
    <row r="1794" ht="26.25" customHeight="1" x14ac:dyDescent="0.2"/>
    <row r="1795" ht="26.25" customHeight="1" x14ac:dyDescent="0.2"/>
    <row r="1796" ht="26.25" customHeight="1" x14ac:dyDescent="0.2"/>
    <row r="1797" ht="26.25" customHeight="1" x14ac:dyDescent="0.2"/>
    <row r="1798" ht="26.25" customHeight="1" x14ac:dyDescent="0.2"/>
    <row r="1799" ht="26.25" customHeight="1" x14ac:dyDescent="0.2"/>
    <row r="1800" ht="26.25" customHeight="1" x14ac:dyDescent="0.2"/>
    <row r="1801" ht="26.25" customHeight="1" x14ac:dyDescent="0.2"/>
    <row r="1802" ht="26.25" customHeight="1" x14ac:dyDescent="0.2"/>
    <row r="1803" ht="26.25" customHeight="1" x14ac:dyDescent="0.2"/>
    <row r="1804" ht="26.25" customHeight="1" x14ac:dyDescent="0.2"/>
    <row r="1805" ht="26.25" customHeight="1" x14ac:dyDescent="0.2"/>
    <row r="1806" ht="26.25" customHeight="1" x14ac:dyDescent="0.2"/>
    <row r="1807" ht="26.25" customHeight="1" x14ac:dyDescent="0.2"/>
    <row r="1808" ht="26.25" customHeight="1" x14ac:dyDescent="0.2"/>
    <row r="1809" ht="26.25" customHeight="1" x14ac:dyDescent="0.2"/>
    <row r="1810" ht="26.25" customHeight="1" x14ac:dyDescent="0.2"/>
    <row r="1811" ht="26.25" customHeight="1" x14ac:dyDescent="0.2"/>
    <row r="1812" ht="26.25" customHeight="1" x14ac:dyDescent="0.2"/>
    <row r="1813" ht="26.25" customHeight="1" x14ac:dyDescent="0.2"/>
    <row r="1814" ht="26.25" customHeight="1" x14ac:dyDescent="0.2"/>
    <row r="1815" ht="26.25" customHeight="1" x14ac:dyDescent="0.2"/>
    <row r="1816" ht="26.25" customHeight="1" x14ac:dyDescent="0.2"/>
    <row r="1817" ht="26.25" customHeight="1" x14ac:dyDescent="0.2"/>
    <row r="1818" ht="26.25" customHeight="1" x14ac:dyDescent="0.2"/>
    <row r="1819" ht="26.25" customHeight="1" x14ac:dyDescent="0.2"/>
    <row r="1820" ht="26.25" customHeight="1" x14ac:dyDescent="0.2"/>
    <row r="1821" ht="26.25" customHeight="1" x14ac:dyDescent="0.2"/>
    <row r="1822" ht="26.25" customHeight="1" x14ac:dyDescent="0.2"/>
    <row r="1823" ht="26.25" customHeight="1" x14ac:dyDescent="0.2"/>
    <row r="1824" ht="26.25" customHeight="1" x14ac:dyDescent="0.2"/>
    <row r="1825" ht="26.25" customHeight="1" x14ac:dyDescent="0.2"/>
    <row r="1826" ht="26.25" customHeight="1" x14ac:dyDescent="0.2"/>
    <row r="1827" ht="26.25" customHeight="1" x14ac:dyDescent="0.2"/>
    <row r="1828" ht="26.25" customHeight="1" x14ac:dyDescent="0.2"/>
    <row r="1829" ht="26.25" customHeight="1" x14ac:dyDescent="0.2"/>
    <row r="1830" ht="26.25" customHeight="1" x14ac:dyDescent="0.2"/>
    <row r="1831" ht="26.25" customHeight="1" x14ac:dyDescent="0.2"/>
    <row r="1832" ht="26.25" customHeight="1" x14ac:dyDescent="0.2"/>
    <row r="1833" ht="26.25" customHeight="1" x14ac:dyDescent="0.2"/>
    <row r="1834" ht="26.25" customHeight="1" x14ac:dyDescent="0.2"/>
    <row r="1835" ht="26.25" customHeight="1" x14ac:dyDescent="0.2"/>
    <row r="1836" ht="26.25" customHeight="1" x14ac:dyDescent="0.2"/>
    <row r="1837" ht="26.25" customHeight="1" x14ac:dyDescent="0.2"/>
    <row r="1838" ht="26.25" customHeight="1" x14ac:dyDescent="0.2"/>
    <row r="1839" ht="26.25" customHeight="1" x14ac:dyDescent="0.2"/>
    <row r="1840" ht="26.25" customHeight="1" x14ac:dyDescent="0.2"/>
    <row r="1841" ht="26.25" customHeight="1" x14ac:dyDescent="0.2"/>
    <row r="1842" ht="26.25" customHeight="1" x14ac:dyDescent="0.2"/>
    <row r="1843" ht="26.25" customHeight="1" x14ac:dyDescent="0.2"/>
    <row r="1844" ht="26.25" customHeight="1" x14ac:dyDescent="0.2"/>
    <row r="1845" ht="26.25" customHeight="1" x14ac:dyDescent="0.2"/>
    <row r="1846" ht="26.25" customHeight="1" x14ac:dyDescent="0.2"/>
    <row r="1847" ht="26.25" customHeight="1" x14ac:dyDescent="0.2"/>
    <row r="1848" ht="26.25" customHeight="1" x14ac:dyDescent="0.2"/>
    <row r="1849" ht="26.25" customHeight="1" x14ac:dyDescent="0.2"/>
    <row r="1850" ht="26.25" customHeight="1" x14ac:dyDescent="0.2"/>
    <row r="1851" ht="26.25" customHeight="1" x14ac:dyDescent="0.2"/>
    <row r="1852" ht="26.25" customHeight="1" x14ac:dyDescent="0.2"/>
    <row r="1853" ht="26.25" customHeight="1" x14ac:dyDescent="0.2"/>
    <row r="1854" ht="26.25" customHeight="1" x14ac:dyDescent="0.2"/>
    <row r="1855" ht="26.25" customHeight="1" x14ac:dyDescent="0.2"/>
    <row r="1856" ht="26.25" customHeight="1" x14ac:dyDescent="0.2"/>
    <row r="1857" ht="26.25" customHeight="1" x14ac:dyDescent="0.2"/>
    <row r="1858" ht="26.25" customHeight="1" x14ac:dyDescent="0.2"/>
    <row r="1859" ht="26.25" customHeight="1" x14ac:dyDescent="0.2"/>
    <row r="1860" ht="26.25" customHeight="1" x14ac:dyDescent="0.2"/>
    <row r="1861" ht="26.25" customHeight="1" x14ac:dyDescent="0.2"/>
    <row r="1862" ht="26.25" customHeight="1" x14ac:dyDescent="0.2"/>
    <row r="1863" ht="26.25" customHeight="1" x14ac:dyDescent="0.2"/>
    <row r="1864" ht="26.25" customHeight="1" x14ac:dyDescent="0.2"/>
    <row r="1865" ht="26.25" customHeight="1" x14ac:dyDescent="0.2"/>
    <row r="1866" ht="26.25" customHeight="1" x14ac:dyDescent="0.2"/>
    <row r="1867" ht="26.25" customHeight="1" x14ac:dyDescent="0.2"/>
    <row r="1868" ht="26.25" customHeight="1" x14ac:dyDescent="0.2"/>
    <row r="1869" ht="26.25" customHeight="1" x14ac:dyDescent="0.2"/>
    <row r="1870" ht="26.25" customHeight="1" x14ac:dyDescent="0.2"/>
    <row r="1871" ht="26.25" customHeight="1" x14ac:dyDescent="0.2"/>
    <row r="1872" ht="26.25" customHeight="1" x14ac:dyDescent="0.2"/>
    <row r="1873" ht="26.25" customHeight="1" x14ac:dyDescent="0.2"/>
    <row r="1874" ht="26.25" customHeight="1" x14ac:dyDescent="0.2"/>
    <row r="1875" ht="26.25" customHeight="1" x14ac:dyDescent="0.2"/>
    <row r="1876" ht="26.25" customHeight="1" x14ac:dyDescent="0.2"/>
    <row r="1877" ht="26.25" customHeight="1" x14ac:dyDescent="0.2"/>
    <row r="1878" ht="26.25" customHeight="1" x14ac:dyDescent="0.2"/>
    <row r="1879" ht="26.25" customHeight="1" x14ac:dyDescent="0.2"/>
    <row r="1880" ht="26.25" customHeight="1" x14ac:dyDescent="0.2"/>
    <row r="1881" ht="26.25" customHeight="1" x14ac:dyDescent="0.2"/>
    <row r="1882" ht="26.25" customHeight="1" x14ac:dyDescent="0.2"/>
    <row r="1883" ht="26.25" customHeight="1" x14ac:dyDescent="0.2"/>
    <row r="1884" ht="26.25" customHeight="1" x14ac:dyDescent="0.2"/>
    <row r="1885" ht="26.25" customHeight="1" x14ac:dyDescent="0.2"/>
    <row r="1886" ht="26.25" customHeight="1" x14ac:dyDescent="0.2"/>
    <row r="1887" ht="26.25" customHeight="1" x14ac:dyDescent="0.2"/>
    <row r="1888" ht="26.25" customHeight="1" x14ac:dyDescent="0.2"/>
    <row r="1889" ht="26.25" customHeight="1" x14ac:dyDescent="0.2"/>
    <row r="1890" ht="26.25" customHeight="1" x14ac:dyDescent="0.2"/>
    <row r="1891" ht="26.25" customHeight="1" x14ac:dyDescent="0.2"/>
    <row r="1892" ht="26.25" customHeight="1" x14ac:dyDescent="0.2"/>
    <row r="1893" ht="26.25" customHeight="1" x14ac:dyDescent="0.2"/>
    <row r="1894" ht="26.25" customHeight="1" x14ac:dyDescent="0.2"/>
    <row r="1895" ht="26.25" customHeight="1" x14ac:dyDescent="0.2"/>
    <row r="1896" ht="26.25" customHeight="1" x14ac:dyDescent="0.2"/>
    <row r="1897" ht="26.25" customHeight="1" x14ac:dyDescent="0.2"/>
    <row r="1898" ht="26.25" customHeight="1" x14ac:dyDescent="0.2"/>
    <row r="1899" ht="26.25" customHeight="1" x14ac:dyDescent="0.2"/>
    <row r="1900" ht="26.25" customHeight="1" x14ac:dyDescent="0.2"/>
    <row r="1901" ht="26.25" customHeight="1" x14ac:dyDescent="0.2"/>
    <row r="1902" ht="26.25" customHeight="1" x14ac:dyDescent="0.2"/>
    <row r="1903" ht="26.25" customHeight="1" x14ac:dyDescent="0.2"/>
    <row r="1904" ht="26.25" customHeight="1" x14ac:dyDescent="0.2"/>
    <row r="1905" ht="26.25" customHeight="1" x14ac:dyDescent="0.2"/>
    <row r="1906" ht="26.25" customHeight="1" x14ac:dyDescent="0.2"/>
    <row r="1907" ht="26.25" customHeight="1" x14ac:dyDescent="0.2"/>
    <row r="1908" ht="26.25" customHeight="1" x14ac:dyDescent="0.2"/>
    <row r="1909" ht="26.25" customHeight="1" x14ac:dyDescent="0.2"/>
    <row r="1910" ht="26.25" customHeight="1" x14ac:dyDescent="0.2"/>
    <row r="1911" ht="26.25" customHeight="1" x14ac:dyDescent="0.2"/>
    <row r="1912" ht="26.25" customHeight="1" x14ac:dyDescent="0.2"/>
    <row r="1913" ht="26.25" customHeight="1" x14ac:dyDescent="0.2"/>
    <row r="1914" ht="26.25" customHeight="1" x14ac:dyDescent="0.2"/>
    <row r="1915" ht="26.25" customHeight="1" x14ac:dyDescent="0.2"/>
    <row r="1916" ht="26.25" customHeight="1" x14ac:dyDescent="0.2"/>
    <row r="1917" ht="26.25" customHeight="1" x14ac:dyDescent="0.2"/>
    <row r="1918" ht="26.25" customHeight="1" x14ac:dyDescent="0.2"/>
    <row r="1919" ht="26.25" customHeight="1" x14ac:dyDescent="0.2"/>
    <row r="1920" ht="26.25" customHeight="1" x14ac:dyDescent="0.2"/>
    <row r="1921" ht="26.25" customHeight="1" x14ac:dyDescent="0.2"/>
    <row r="1922" ht="26.25" customHeight="1" x14ac:dyDescent="0.2"/>
    <row r="1923" ht="26.25" customHeight="1" x14ac:dyDescent="0.2"/>
    <row r="1924" ht="26.25" customHeight="1" x14ac:dyDescent="0.2"/>
    <row r="1925" ht="26.25" customHeight="1" x14ac:dyDescent="0.2"/>
    <row r="1926" ht="26.25" customHeight="1" x14ac:dyDescent="0.2"/>
    <row r="1927" ht="26.25" customHeight="1" x14ac:dyDescent="0.2"/>
    <row r="1928" ht="26.25" customHeight="1" x14ac:dyDescent="0.2"/>
    <row r="1929" ht="26.25" customHeight="1" x14ac:dyDescent="0.2"/>
    <row r="1930" ht="26.25" customHeight="1" x14ac:dyDescent="0.2"/>
    <row r="1931" ht="26.25" customHeight="1" x14ac:dyDescent="0.2"/>
    <row r="1932" ht="26.25" customHeight="1" x14ac:dyDescent="0.2"/>
    <row r="1933" ht="26.25" customHeight="1" x14ac:dyDescent="0.2"/>
    <row r="1934" ht="26.25" customHeight="1" x14ac:dyDescent="0.2"/>
    <row r="1935" ht="26.25" customHeight="1" x14ac:dyDescent="0.2"/>
    <row r="1936" ht="26.25" customHeight="1" x14ac:dyDescent="0.2"/>
    <row r="1937" ht="26.25" customHeight="1" x14ac:dyDescent="0.2"/>
    <row r="1938" ht="26.25" customHeight="1" x14ac:dyDescent="0.2"/>
    <row r="1939" ht="26.25" customHeight="1" x14ac:dyDescent="0.2"/>
    <row r="1940" ht="26.25" customHeight="1" x14ac:dyDescent="0.2"/>
    <row r="1941" ht="26.25" customHeight="1" x14ac:dyDescent="0.2"/>
    <row r="1942" ht="26.25" customHeight="1" x14ac:dyDescent="0.2"/>
    <row r="1943" ht="26.25" customHeight="1" x14ac:dyDescent="0.2"/>
    <row r="1944" ht="26.25" customHeight="1" x14ac:dyDescent="0.2"/>
    <row r="1945" ht="26.25" customHeight="1" x14ac:dyDescent="0.2"/>
    <row r="1946" ht="26.25" customHeight="1" x14ac:dyDescent="0.2"/>
    <row r="1947" ht="26.25" customHeight="1" x14ac:dyDescent="0.2"/>
    <row r="1948" ht="26.25" customHeight="1" x14ac:dyDescent="0.2"/>
    <row r="1949" ht="26.25" customHeight="1" x14ac:dyDescent="0.2"/>
    <row r="1950" ht="26.25" customHeight="1" x14ac:dyDescent="0.2"/>
    <row r="1951" ht="26.25" customHeight="1" x14ac:dyDescent="0.2"/>
    <row r="1952" ht="26.25" customHeight="1" x14ac:dyDescent="0.2"/>
    <row r="1953" ht="26.25" customHeight="1" x14ac:dyDescent="0.2"/>
    <row r="1954" ht="26.25" customHeight="1" x14ac:dyDescent="0.2"/>
    <row r="1955" ht="26.25" customHeight="1" x14ac:dyDescent="0.2"/>
    <row r="1956" ht="26.25" customHeight="1" x14ac:dyDescent="0.2"/>
    <row r="1957" ht="26.25" customHeight="1" x14ac:dyDescent="0.2"/>
    <row r="1958" ht="26.25" customHeight="1" x14ac:dyDescent="0.2"/>
    <row r="1959" ht="26.25" customHeight="1" x14ac:dyDescent="0.2"/>
    <row r="1960" ht="26.25" customHeight="1" x14ac:dyDescent="0.2"/>
    <row r="1961" ht="26.25" customHeight="1" x14ac:dyDescent="0.2"/>
    <row r="1962" ht="26.25" customHeight="1" x14ac:dyDescent="0.2"/>
    <row r="1963" ht="26.25" customHeight="1" x14ac:dyDescent="0.2"/>
    <row r="1964" ht="26.25" customHeight="1" x14ac:dyDescent="0.2"/>
    <row r="1965" ht="26.25" customHeight="1" x14ac:dyDescent="0.2"/>
    <row r="1966" ht="26.25" customHeight="1" x14ac:dyDescent="0.2"/>
    <row r="1967" ht="26.25" customHeight="1" x14ac:dyDescent="0.2"/>
    <row r="1968" ht="26.25" customHeight="1" x14ac:dyDescent="0.2"/>
    <row r="1969" ht="26.25" customHeight="1" x14ac:dyDescent="0.2"/>
    <row r="1970" ht="26.25" customHeight="1" x14ac:dyDescent="0.2"/>
    <row r="1971" ht="26.25" customHeight="1" x14ac:dyDescent="0.2"/>
    <row r="1972" ht="26.25" customHeight="1" x14ac:dyDescent="0.2"/>
    <row r="1973" ht="26.25" customHeight="1" x14ac:dyDescent="0.2"/>
    <row r="1974" ht="26.25" customHeight="1" x14ac:dyDescent="0.2"/>
    <row r="1975" ht="26.25" customHeight="1" x14ac:dyDescent="0.2"/>
    <row r="1976" ht="26.25" customHeight="1" x14ac:dyDescent="0.2"/>
    <row r="1977" ht="26.25" customHeight="1" x14ac:dyDescent="0.2"/>
    <row r="1978" ht="26.25" customHeight="1" x14ac:dyDescent="0.2"/>
    <row r="1979" ht="26.25" customHeight="1" x14ac:dyDescent="0.2"/>
    <row r="1980" ht="26.25" customHeight="1" x14ac:dyDescent="0.2"/>
    <row r="1981" ht="26.25" customHeight="1" x14ac:dyDescent="0.2"/>
    <row r="1982" ht="26.25" customHeight="1" x14ac:dyDescent="0.2"/>
    <row r="1983" ht="26.25" customHeight="1" x14ac:dyDescent="0.2"/>
    <row r="1984" ht="26.25" customHeight="1" x14ac:dyDescent="0.2"/>
    <row r="1985" ht="26.25" customHeight="1" x14ac:dyDescent="0.2"/>
    <row r="1986" ht="26.25" customHeight="1" x14ac:dyDescent="0.2"/>
    <row r="1987" ht="26.25" customHeight="1" x14ac:dyDescent="0.2"/>
    <row r="1988" ht="26.25" customHeight="1" x14ac:dyDescent="0.2"/>
    <row r="1989" ht="26.25" customHeight="1" x14ac:dyDescent="0.2"/>
    <row r="1990" ht="26.25" customHeight="1" x14ac:dyDescent="0.2"/>
    <row r="1991" ht="26.25" customHeight="1" x14ac:dyDescent="0.2"/>
    <row r="1992" ht="26.25" customHeight="1" x14ac:dyDescent="0.2"/>
    <row r="1993" ht="26.25" customHeight="1" x14ac:dyDescent="0.2"/>
    <row r="1994" ht="26.25" customHeight="1" x14ac:dyDescent="0.2"/>
    <row r="1995" ht="26.25" customHeight="1" x14ac:dyDescent="0.2"/>
    <row r="1996" ht="26.25" customHeight="1" x14ac:dyDescent="0.2"/>
    <row r="1997" ht="26.25" customHeight="1" x14ac:dyDescent="0.2"/>
    <row r="1998" ht="26.25" customHeight="1" x14ac:dyDescent="0.2"/>
    <row r="1999" ht="26.25" customHeight="1" x14ac:dyDescent="0.2"/>
    <row r="2000" ht="26.25" customHeight="1" x14ac:dyDescent="0.2"/>
    <row r="2001" ht="26.25" customHeight="1" x14ac:dyDescent="0.2"/>
    <row r="2002" ht="26.25" customHeight="1" x14ac:dyDescent="0.2"/>
    <row r="2003" ht="26.25" customHeight="1" x14ac:dyDescent="0.2"/>
    <row r="2004" ht="26.25" customHeight="1" x14ac:dyDescent="0.2"/>
    <row r="2005" ht="26.25" customHeight="1" x14ac:dyDescent="0.2"/>
    <row r="2006" ht="26.25" customHeight="1" x14ac:dyDescent="0.2"/>
    <row r="2007" ht="26.25" customHeight="1" x14ac:dyDescent="0.2"/>
    <row r="2008" ht="26.25" customHeight="1" x14ac:dyDescent="0.2"/>
    <row r="2009" ht="26.25" customHeight="1" x14ac:dyDescent="0.2"/>
    <row r="2010" ht="26.25" customHeight="1" x14ac:dyDescent="0.2"/>
    <row r="2011" ht="26.25" customHeight="1" x14ac:dyDescent="0.2"/>
    <row r="2012" ht="26.25" customHeight="1" x14ac:dyDescent="0.2"/>
    <row r="2013" ht="26.25" customHeight="1" x14ac:dyDescent="0.2"/>
    <row r="2014" ht="26.25" customHeight="1" x14ac:dyDescent="0.2"/>
    <row r="2015" ht="26.25" customHeight="1" x14ac:dyDescent="0.2"/>
    <row r="2016" ht="26.25" customHeight="1" x14ac:dyDescent="0.2"/>
    <row r="2017" ht="26.25" customHeight="1" x14ac:dyDescent="0.2"/>
    <row r="2018" ht="26.25" customHeight="1" x14ac:dyDescent="0.2"/>
    <row r="2019" ht="26.25" customHeight="1" x14ac:dyDescent="0.2"/>
    <row r="2020" ht="26.25" customHeight="1" x14ac:dyDescent="0.2"/>
    <row r="2021" ht="26.25" customHeight="1" x14ac:dyDescent="0.2"/>
    <row r="2022" ht="26.25" customHeight="1" x14ac:dyDescent="0.2"/>
    <row r="2023" ht="26.25" customHeight="1" x14ac:dyDescent="0.2"/>
    <row r="2024" ht="26.25" customHeight="1" x14ac:dyDescent="0.2"/>
    <row r="2025" ht="26.25" customHeight="1" x14ac:dyDescent="0.2"/>
    <row r="2026" ht="26.25" customHeight="1" x14ac:dyDescent="0.2"/>
    <row r="2027" ht="26.25" customHeight="1" x14ac:dyDescent="0.2"/>
    <row r="2028" ht="26.25" customHeight="1" x14ac:dyDescent="0.2"/>
    <row r="2029" ht="26.25" customHeight="1" x14ac:dyDescent="0.2"/>
    <row r="2030" ht="26.25" customHeight="1" x14ac:dyDescent="0.2"/>
    <row r="2031" ht="26.25" customHeight="1" x14ac:dyDescent="0.2"/>
    <row r="2032" ht="26.25" customHeight="1" x14ac:dyDescent="0.2"/>
    <row r="2033" ht="26.25" customHeight="1" x14ac:dyDescent="0.2"/>
    <row r="2034" ht="26.25" customHeight="1" x14ac:dyDescent="0.2"/>
    <row r="2035" ht="26.25" customHeight="1" x14ac:dyDescent="0.2"/>
    <row r="2036" ht="26.25" customHeight="1" x14ac:dyDescent="0.2"/>
    <row r="2037" ht="26.25" customHeight="1" x14ac:dyDescent="0.2"/>
    <row r="2038" ht="26.25" customHeight="1" x14ac:dyDescent="0.2"/>
    <row r="2039" ht="26.25" customHeight="1" x14ac:dyDescent="0.2"/>
    <row r="2040" ht="26.25" customHeight="1" x14ac:dyDescent="0.2"/>
    <row r="2041" ht="26.25" customHeight="1" x14ac:dyDescent="0.2"/>
    <row r="2042" ht="26.25" customHeight="1" x14ac:dyDescent="0.2"/>
    <row r="2043" ht="26.25" customHeight="1" x14ac:dyDescent="0.2"/>
    <row r="2044" ht="26.25" customHeight="1" x14ac:dyDescent="0.2"/>
    <row r="2045" ht="26.25" customHeight="1" x14ac:dyDescent="0.2"/>
    <row r="2046" ht="26.25" customHeight="1" x14ac:dyDescent="0.2"/>
    <row r="2047" ht="26.25" customHeight="1" x14ac:dyDescent="0.2"/>
    <row r="2048" ht="26.25" customHeight="1" x14ac:dyDescent="0.2"/>
    <row r="2049" ht="26.25" customHeight="1" x14ac:dyDescent="0.2"/>
    <row r="2050" ht="26.25" customHeight="1" x14ac:dyDescent="0.2"/>
    <row r="2051" ht="26.25" customHeight="1" x14ac:dyDescent="0.2"/>
    <row r="2052" ht="26.25" customHeight="1" x14ac:dyDescent="0.2"/>
    <row r="2053" ht="26.25" customHeight="1" x14ac:dyDescent="0.2"/>
    <row r="2054" ht="26.25" customHeight="1" x14ac:dyDescent="0.2"/>
    <row r="2055" ht="26.25" customHeight="1" x14ac:dyDescent="0.2"/>
    <row r="2056" ht="26.25" customHeight="1" x14ac:dyDescent="0.2"/>
    <row r="2057" ht="26.25" customHeight="1" x14ac:dyDescent="0.2"/>
    <row r="2058" ht="26.25" customHeight="1" x14ac:dyDescent="0.2"/>
    <row r="2059" ht="26.25" customHeight="1" x14ac:dyDescent="0.2"/>
    <row r="2060" ht="26.25" customHeight="1" x14ac:dyDescent="0.2"/>
    <row r="2061" ht="26.25" customHeight="1" x14ac:dyDescent="0.2"/>
    <row r="2062" ht="26.25" customHeight="1" x14ac:dyDescent="0.2"/>
    <row r="2063" ht="26.25" customHeight="1" x14ac:dyDescent="0.2"/>
    <row r="2064" ht="26.25" customHeight="1" x14ac:dyDescent="0.2"/>
    <row r="2065" ht="26.25" customHeight="1" x14ac:dyDescent="0.2"/>
    <row r="2066" ht="26.25" customHeight="1" x14ac:dyDescent="0.2"/>
    <row r="2067" ht="26.25" customHeight="1" x14ac:dyDescent="0.2"/>
    <row r="2068" ht="26.25" customHeight="1" x14ac:dyDescent="0.2"/>
    <row r="2069" ht="26.25" customHeight="1" x14ac:dyDescent="0.2"/>
    <row r="2070" ht="26.25" customHeight="1" x14ac:dyDescent="0.2"/>
    <row r="2071" ht="26.25" customHeight="1" x14ac:dyDescent="0.2"/>
    <row r="2072" ht="26.25" customHeight="1" x14ac:dyDescent="0.2"/>
    <row r="2073" ht="26.25" customHeight="1" x14ac:dyDescent="0.2"/>
    <row r="2074" ht="26.25" customHeight="1" x14ac:dyDescent="0.2"/>
    <row r="2075" ht="26.25" customHeight="1" x14ac:dyDescent="0.2"/>
    <row r="2076" ht="26.25" customHeight="1" x14ac:dyDescent="0.2"/>
    <row r="2077" ht="26.25" customHeight="1" x14ac:dyDescent="0.2"/>
    <row r="2078" ht="26.25" customHeight="1" x14ac:dyDescent="0.2"/>
    <row r="2079" ht="26.25" customHeight="1" x14ac:dyDescent="0.2"/>
    <row r="2080" ht="26.25" customHeight="1" x14ac:dyDescent="0.2"/>
    <row r="2081" ht="26.25" customHeight="1" x14ac:dyDescent="0.2"/>
    <row r="2082" ht="26.25" customHeight="1" x14ac:dyDescent="0.2"/>
    <row r="2083" ht="26.25" customHeight="1" x14ac:dyDescent="0.2"/>
    <row r="2084" ht="26.25" customHeight="1" x14ac:dyDescent="0.2"/>
    <row r="2085" ht="26.25" customHeight="1" x14ac:dyDescent="0.2"/>
    <row r="2086" ht="26.25" customHeight="1" x14ac:dyDescent="0.2"/>
    <row r="2087" ht="26.25" customHeight="1" x14ac:dyDescent="0.2"/>
    <row r="2088" ht="26.25" customHeight="1" x14ac:dyDescent="0.2"/>
    <row r="2089" ht="26.25" customHeight="1" x14ac:dyDescent="0.2"/>
    <row r="2090" ht="26.25" customHeight="1" x14ac:dyDescent="0.2"/>
    <row r="2091" ht="26.25" customHeight="1" x14ac:dyDescent="0.2"/>
    <row r="2092" ht="26.25" customHeight="1" x14ac:dyDescent="0.2"/>
    <row r="2093" ht="26.25" customHeight="1" x14ac:dyDescent="0.2"/>
    <row r="2094" ht="26.25" customHeight="1" x14ac:dyDescent="0.2"/>
    <row r="2095" ht="26.25" customHeight="1" x14ac:dyDescent="0.2"/>
    <row r="2096" ht="26.25" customHeight="1" x14ac:dyDescent="0.2"/>
    <row r="2097" ht="26.25" customHeight="1" x14ac:dyDescent="0.2"/>
    <row r="2098" ht="26.25" customHeight="1" x14ac:dyDescent="0.2"/>
    <row r="2099" ht="26.25" customHeight="1" x14ac:dyDescent="0.2"/>
    <row r="2100" ht="26.25" customHeight="1" x14ac:dyDescent="0.2"/>
    <row r="2101" ht="26.25" customHeight="1" x14ac:dyDescent="0.2"/>
    <row r="2102" ht="26.25" customHeight="1" x14ac:dyDescent="0.2"/>
    <row r="2103" ht="26.25" customHeight="1" x14ac:dyDescent="0.2"/>
    <row r="2104" ht="26.25" customHeight="1" x14ac:dyDescent="0.2"/>
    <row r="2105" ht="26.25" customHeight="1" x14ac:dyDescent="0.2"/>
    <row r="2106" ht="26.25" customHeight="1" x14ac:dyDescent="0.2"/>
    <row r="2107" ht="26.25" customHeight="1" x14ac:dyDescent="0.2"/>
    <row r="2108" ht="26.25" customHeight="1" x14ac:dyDescent="0.2"/>
    <row r="2109" ht="26.25" customHeight="1" x14ac:dyDescent="0.2"/>
    <row r="2110" ht="26.25" customHeight="1" x14ac:dyDescent="0.2"/>
    <row r="2111" ht="26.25" customHeight="1" x14ac:dyDescent="0.2"/>
    <row r="2112" ht="26.25" customHeight="1" x14ac:dyDescent="0.2"/>
    <row r="2113" ht="26.25" customHeight="1" x14ac:dyDescent="0.2"/>
    <row r="2114" ht="26.25" customHeight="1" x14ac:dyDescent="0.2"/>
    <row r="2115" ht="26.25" customHeight="1" x14ac:dyDescent="0.2"/>
    <row r="2116" ht="26.25" customHeight="1" x14ac:dyDescent="0.2"/>
    <row r="2117" ht="26.25" customHeight="1" x14ac:dyDescent="0.2"/>
    <row r="2118" ht="26.25" customHeight="1" x14ac:dyDescent="0.2"/>
    <row r="2119" ht="26.25" customHeight="1" x14ac:dyDescent="0.2"/>
    <row r="2120" ht="26.25" customHeight="1" x14ac:dyDescent="0.2"/>
    <row r="2121" ht="26.25" customHeight="1" x14ac:dyDescent="0.2"/>
    <row r="2122" ht="26.25" customHeight="1" x14ac:dyDescent="0.2"/>
    <row r="2123" ht="26.25" customHeight="1" x14ac:dyDescent="0.2"/>
    <row r="2124" ht="26.25" customHeight="1" x14ac:dyDescent="0.2"/>
    <row r="2125" ht="26.25" customHeight="1" x14ac:dyDescent="0.2"/>
    <row r="2126" ht="26.25" customHeight="1" x14ac:dyDescent="0.2"/>
    <row r="2127" ht="26.25" customHeight="1" x14ac:dyDescent="0.2"/>
    <row r="2128" ht="26.25" customHeight="1" x14ac:dyDescent="0.2"/>
    <row r="2129" ht="26.25" customHeight="1" x14ac:dyDescent="0.2"/>
    <row r="2130" ht="26.25" customHeight="1" x14ac:dyDescent="0.2"/>
    <row r="2131" ht="26.25" customHeight="1" x14ac:dyDescent="0.2"/>
    <row r="2132" ht="26.25" customHeight="1" x14ac:dyDescent="0.2"/>
    <row r="2133" ht="26.25" customHeight="1" x14ac:dyDescent="0.2"/>
    <row r="2134" ht="26.25" customHeight="1" x14ac:dyDescent="0.2"/>
    <row r="2135" ht="26.25" customHeight="1" x14ac:dyDescent="0.2"/>
    <row r="2136" ht="26.25" customHeight="1" x14ac:dyDescent="0.2"/>
    <row r="2137" ht="26.25" customHeight="1" x14ac:dyDescent="0.2"/>
    <row r="2138" ht="26.25" customHeight="1" x14ac:dyDescent="0.2"/>
    <row r="2139" ht="26.25" customHeight="1" x14ac:dyDescent="0.2"/>
    <row r="2140" ht="26.25" customHeight="1" x14ac:dyDescent="0.2"/>
    <row r="2141" ht="26.25" customHeight="1" x14ac:dyDescent="0.2"/>
    <row r="2142" ht="26.25" customHeight="1" x14ac:dyDescent="0.2"/>
    <row r="2143" ht="26.25" customHeight="1" x14ac:dyDescent="0.2"/>
    <row r="2144" ht="26.25" customHeight="1" x14ac:dyDescent="0.2"/>
    <row r="2145" ht="26.25" customHeight="1" x14ac:dyDescent="0.2"/>
    <row r="2146" ht="26.25" customHeight="1" x14ac:dyDescent="0.2"/>
    <row r="2147" ht="26.25" customHeight="1" x14ac:dyDescent="0.2"/>
    <row r="2148" ht="26.25" customHeight="1" x14ac:dyDescent="0.2"/>
    <row r="2149" ht="26.25" customHeight="1" x14ac:dyDescent="0.2"/>
    <row r="2150" ht="26.25" customHeight="1" x14ac:dyDescent="0.2"/>
    <row r="2151" ht="26.25" customHeight="1" x14ac:dyDescent="0.2"/>
    <row r="2152" ht="26.25" customHeight="1" x14ac:dyDescent="0.2"/>
    <row r="2153" ht="26.25" customHeight="1" x14ac:dyDescent="0.2"/>
    <row r="2154" ht="26.25" customHeight="1" x14ac:dyDescent="0.2"/>
    <row r="2155" ht="26.25" customHeight="1" x14ac:dyDescent="0.2"/>
    <row r="2156" ht="26.25" customHeight="1" x14ac:dyDescent="0.2"/>
    <row r="2157" ht="26.25" customHeight="1" x14ac:dyDescent="0.2"/>
    <row r="2158" ht="26.25" customHeight="1" x14ac:dyDescent="0.2"/>
    <row r="2159" ht="26.25" customHeight="1" x14ac:dyDescent="0.2"/>
    <row r="2160" ht="26.25" customHeight="1" x14ac:dyDescent="0.2"/>
    <row r="2161" ht="26.25" customHeight="1" x14ac:dyDescent="0.2"/>
    <row r="2162" ht="26.25" customHeight="1" x14ac:dyDescent="0.2"/>
    <row r="2163" ht="26.25" customHeight="1" x14ac:dyDescent="0.2"/>
    <row r="2164" ht="26.25" customHeight="1" x14ac:dyDescent="0.2"/>
    <row r="2165" ht="26.25" customHeight="1" x14ac:dyDescent="0.2"/>
    <row r="2166" ht="26.25" customHeight="1" x14ac:dyDescent="0.2"/>
    <row r="2167" ht="26.25" customHeight="1" x14ac:dyDescent="0.2"/>
    <row r="2168" ht="26.25" customHeight="1" x14ac:dyDescent="0.2"/>
    <row r="2169" ht="26.25" customHeight="1" x14ac:dyDescent="0.2"/>
    <row r="2170" ht="26.25" customHeight="1" x14ac:dyDescent="0.2"/>
    <row r="2171" ht="26.25" customHeight="1" x14ac:dyDescent="0.2"/>
    <row r="2172" ht="26.25" customHeight="1" x14ac:dyDescent="0.2"/>
    <row r="2173" ht="26.25" customHeight="1" x14ac:dyDescent="0.2"/>
    <row r="2174" ht="26.25" customHeight="1" x14ac:dyDescent="0.2"/>
    <row r="2175" ht="26.25" customHeight="1" x14ac:dyDescent="0.2"/>
    <row r="2176" ht="26.25" customHeight="1" x14ac:dyDescent="0.2"/>
    <row r="2177" ht="26.25" customHeight="1" x14ac:dyDescent="0.2"/>
    <row r="2178" ht="26.25" customHeight="1" x14ac:dyDescent="0.2"/>
    <row r="2179" ht="26.25" customHeight="1" x14ac:dyDescent="0.2"/>
    <row r="2180" ht="26.25" customHeight="1" x14ac:dyDescent="0.2"/>
    <row r="2181" ht="26.25" customHeight="1" x14ac:dyDescent="0.2"/>
    <row r="2182" ht="26.25" customHeight="1" x14ac:dyDescent="0.2"/>
    <row r="2183" ht="26.25" customHeight="1" x14ac:dyDescent="0.2"/>
    <row r="2184" ht="26.25" customHeight="1" x14ac:dyDescent="0.2"/>
    <row r="2185" ht="26.25" customHeight="1" x14ac:dyDescent="0.2"/>
    <row r="2186" ht="26.25" customHeight="1" x14ac:dyDescent="0.2"/>
    <row r="2187" ht="26.25" customHeight="1" x14ac:dyDescent="0.2"/>
    <row r="2188" ht="26.25" customHeight="1" x14ac:dyDescent="0.2"/>
    <row r="2189" ht="26.25" customHeight="1" x14ac:dyDescent="0.2"/>
    <row r="2190" ht="26.25" customHeight="1" x14ac:dyDescent="0.2"/>
    <row r="2191" ht="26.25" customHeight="1" x14ac:dyDescent="0.2"/>
    <row r="2192" ht="26.25" customHeight="1" x14ac:dyDescent="0.2"/>
    <row r="2193" ht="26.25" customHeight="1" x14ac:dyDescent="0.2"/>
    <row r="2194" ht="26.25" customHeight="1" x14ac:dyDescent="0.2"/>
    <row r="2195" ht="26.25" customHeight="1" x14ac:dyDescent="0.2"/>
    <row r="2196" ht="26.25" customHeight="1" x14ac:dyDescent="0.2"/>
    <row r="2197" ht="26.25" customHeight="1" x14ac:dyDescent="0.2"/>
    <row r="2198" ht="26.25" customHeight="1" x14ac:dyDescent="0.2"/>
    <row r="2199" ht="26.25" customHeight="1" x14ac:dyDescent="0.2"/>
    <row r="2200" ht="26.25" customHeight="1" x14ac:dyDescent="0.2"/>
    <row r="2201" ht="26.25" customHeight="1" x14ac:dyDescent="0.2"/>
    <row r="2202" ht="26.25" customHeight="1" x14ac:dyDescent="0.2"/>
    <row r="2203" ht="26.25" customHeight="1" x14ac:dyDescent="0.2"/>
    <row r="2204" ht="26.25" customHeight="1" x14ac:dyDescent="0.2"/>
    <row r="2205" ht="26.25" customHeight="1" x14ac:dyDescent="0.2"/>
    <row r="2206" ht="26.25" customHeight="1" x14ac:dyDescent="0.2"/>
    <row r="2207" ht="26.25" customHeight="1" x14ac:dyDescent="0.2"/>
    <row r="2208" ht="26.25" customHeight="1" x14ac:dyDescent="0.2"/>
    <row r="2209" ht="26.25" customHeight="1" x14ac:dyDescent="0.2"/>
    <row r="2210" ht="26.25" customHeight="1" x14ac:dyDescent="0.2"/>
    <row r="2211" ht="26.25" customHeight="1" x14ac:dyDescent="0.2"/>
    <row r="2212" ht="26.25" customHeight="1" x14ac:dyDescent="0.2"/>
    <row r="2213" ht="26.25" customHeight="1" x14ac:dyDescent="0.2"/>
    <row r="2214" ht="26.25" customHeight="1" x14ac:dyDescent="0.2"/>
    <row r="2215" ht="26.25" customHeight="1" x14ac:dyDescent="0.2"/>
    <row r="2216" ht="26.25" customHeight="1" x14ac:dyDescent="0.2"/>
    <row r="2217" ht="26.25" customHeight="1" x14ac:dyDescent="0.2"/>
    <row r="2218" ht="26.25" customHeight="1" x14ac:dyDescent="0.2"/>
    <row r="2219" ht="26.25" customHeight="1" x14ac:dyDescent="0.2"/>
    <row r="2220" ht="26.25" customHeight="1" x14ac:dyDescent="0.2"/>
    <row r="2221" ht="26.25" customHeight="1" x14ac:dyDescent="0.2"/>
    <row r="2222" ht="26.25" customHeight="1" x14ac:dyDescent="0.2"/>
    <row r="2223" ht="26.25" customHeight="1" x14ac:dyDescent="0.2"/>
    <row r="2224" ht="26.25" customHeight="1" x14ac:dyDescent="0.2"/>
    <row r="2225" ht="26.25" customHeight="1" x14ac:dyDescent="0.2"/>
    <row r="2226" ht="26.25" customHeight="1" x14ac:dyDescent="0.2"/>
    <row r="2227" ht="26.25" customHeight="1" x14ac:dyDescent="0.2"/>
    <row r="2228" ht="26.25" customHeight="1" x14ac:dyDescent="0.2"/>
    <row r="2229" ht="26.25" customHeight="1" x14ac:dyDescent="0.2"/>
    <row r="2230" ht="26.25" customHeight="1" x14ac:dyDescent="0.2"/>
    <row r="2231" ht="26.25" customHeight="1" x14ac:dyDescent="0.2"/>
    <row r="2232" ht="26.25" customHeight="1" x14ac:dyDescent="0.2"/>
    <row r="2233" ht="26.25" customHeight="1" x14ac:dyDescent="0.2"/>
    <row r="2234" ht="26.25" customHeight="1" x14ac:dyDescent="0.2"/>
    <row r="2235" ht="26.25" customHeight="1" x14ac:dyDescent="0.2"/>
    <row r="2236" ht="26.25" customHeight="1" x14ac:dyDescent="0.2"/>
    <row r="2237" ht="26.25" customHeight="1" x14ac:dyDescent="0.2"/>
    <row r="2238" ht="26.25" customHeight="1" x14ac:dyDescent="0.2"/>
    <row r="2239" ht="26.25" customHeight="1" x14ac:dyDescent="0.2"/>
    <row r="2240" ht="26.25" customHeight="1" x14ac:dyDescent="0.2"/>
    <row r="2241" ht="26.25" customHeight="1" x14ac:dyDescent="0.2"/>
    <row r="2242" ht="26.25" customHeight="1" x14ac:dyDescent="0.2"/>
    <row r="2243" ht="26.25" customHeight="1" x14ac:dyDescent="0.2"/>
    <row r="2244" ht="26.25" customHeight="1" x14ac:dyDescent="0.2"/>
    <row r="2245" ht="26.25" customHeight="1" x14ac:dyDescent="0.2"/>
    <row r="2246" ht="26.25" customHeight="1" x14ac:dyDescent="0.2"/>
    <row r="2247" ht="26.25" customHeight="1" x14ac:dyDescent="0.2"/>
    <row r="2248" ht="26.25" customHeight="1" x14ac:dyDescent="0.2"/>
    <row r="2249" ht="26.25" customHeight="1" x14ac:dyDescent="0.2"/>
    <row r="2250" ht="26.25" customHeight="1" x14ac:dyDescent="0.2"/>
    <row r="2251" ht="26.25" customHeight="1" x14ac:dyDescent="0.2"/>
    <row r="2252" ht="26.25" customHeight="1" x14ac:dyDescent="0.2"/>
    <row r="2253" ht="26.25" customHeight="1" x14ac:dyDescent="0.2"/>
    <row r="2254" ht="26.25" customHeight="1" x14ac:dyDescent="0.2"/>
    <row r="2255" ht="26.25" customHeight="1" x14ac:dyDescent="0.2"/>
    <row r="2256" ht="26.25" customHeight="1" x14ac:dyDescent="0.2"/>
    <row r="2257" ht="26.25" customHeight="1" x14ac:dyDescent="0.2"/>
    <row r="2258" ht="26.25" customHeight="1" x14ac:dyDescent="0.2"/>
    <row r="2259" ht="26.25" customHeight="1" x14ac:dyDescent="0.2"/>
    <row r="2260" ht="26.25" customHeight="1" x14ac:dyDescent="0.2"/>
    <row r="2261" ht="26.25" customHeight="1" x14ac:dyDescent="0.2"/>
    <row r="2262" ht="26.25" customHeight="1" x14ac:dyDescent="0.2"/>
    <row r="2263" ht="26.25" customHeight="1" x14ac:dyDescent="0.2"/>
    <row r="2264" ht="26.25" customHeight="1" x14ac:dyDescent="0.2"/>
    <row r="2265" ht="26.25" customHeight="1" x14ac:dyDescent="0.2"/>
    <row r="2266" ht="26.25" customHeight="1" x14ac:dyDescent="0.2"/>
    <row r="2267" ht="26.25" customHeight="1" x14ac:dyDescent="0.2"/>
    <row r="2268" ht="26.25" customHeight="1" x14ac:dyDescent="0.2"/>
    <row r="2269" ht="26.25" customHeight="1" x14ac:dyDescent="0.2"/>
    <row r="2270" ht="26.25" customHeight="1" x14ac:dyDescent="0.2"/>
    <row r="2271" ht="26.25" customHeight="1" x14ac:dyDescent="0.2"/>
    <row r="2272" ht="26.25" customHeight="1" x14ac:dyDescent="0.2"/>
    <row r="2273" ht="26.25" customHeight="1" x14ac:dyDescent="0.2"/>
    <row r="2274" ht="26.25" customHeight="1" x14ac:dyDescent="0.2"/>
    <row r="2275" ht="26.25" customHeight="1" x14ac:dyDescent="0.2"/>
    <row r="2276" ht="26.25" customHeight="1" x14ac:dyDescent="0.2"/>
    <row r="2277" ht="26.25" customHeight="1" x14ac:dyDescent="0.2"/>
    <row r="2278" ht="26.25" customHeight="1" x14ac:dyDescent="0.2"/>
    <row r="2279" ht="26.25" customHeight="1" x14ac:dyDescent="0.2"/>
    <row r="2280" ht="26.25" customHeight="1" x14ac:dyDescent="0.2"/>
    <row r="2281" ht="26.25" customHeight="1" x14ac:dyDescent="0.2"/>
    <row r="2282" ht="26.25" customHeight="1" x14ac:dyDescent="0.2"/>
    <row r="2283" ht="26.25" customHeight="1" x14ac:dyDescent="0.2"/>
    <row r="2284" ht="26.25" customHeight="1" x14ac:dyDescent="0.2"/>
    <row r="2285" ht="26.25" customHeight="1" x14ac:dyDescent="0.2"/>
    <row r="2286" ht="26.25" customHeight="1" x14ac:dyDescent="0.2"/>
    <row r="2287" ht="26.25" customHeight="1" x14ac:dyDescent="0.2"/>
    <row r="2288" ht="26.25" customHeight="1" x14ac:dyDescent="0.2"/>
    <row r="2289" ht="26.25" customHeight="1" x14ac:dyDescent="0.2"/>
    <row r="2290" ht="26.25" customHeight="1" x14ac:dyDescent="0.2"/>
    <row r="2291" ht="26.25" customHeight="1" x14ac:dyDescent="0.2"/>
    <row r="2292" ht="26.25" customHeight="1" x14ac:dyDescent="0.2"/>
    <row r="2293" ht="26.25" customHeight="1" x14ac:dyDescent="0.2"/>
    <row r="2294" ht="26.25" customHeight="1" x14ac:dyDescent="0.2"/>
    <row r="2295" ht="26.25" customHeight="1" x14ac:dyDescent="0.2"/>
    <row r="2296" ht="26.25" customHeight="1" x14ac:dyDescent="0.2"/>
    <row r="2297" ht="26.25" customHeight="1" x14ac:dyDescent="0.2"/>
    <row r="2298" ht="26.25" customHeight="1" x14ac:dyDescent="0.2"/>
    <row r="2299" ht="26.25" customHeight="1" x14ac:dyDescent="0.2"/>
    <row r="2300" ht="26.25" customHeight="1" x14ac:dyDescent="0.2"/>
    <row r="2301" ht="26.25" customHeight="1" x14ac:dyDescent="0.2"/>
    <row r="2302" ht="26.25" customHeight="1" x14ac:dyDescent="0.2"/>
    <row r="2303" ht="26.25" customHeight="1" x14ac:dyDescent="0.2"/>
    <row r="2304" ht="26.25" customHeight="1" x14ac:dyDescent="0.2"/>
    <row r="2305" ht="26.25" customHeight="1" x14ac:dyDescent="0.2"/>
    <row r="2306" ht="26.25" customHeight="1" x14ac:dyDescent="0.2"/>
    <row r="2307" ht="26.25" customHeight="1" x14ac:dyDescent="0.2"/>
    <row r="2308" ht="26.25" customHeight="1" x14ac:dyDescent="0.2"/>
    <row r="2309" ht="26.25" customHeight="1" x14ac:dyDescent="0.2"/>
    <row r="2310" ht="26.25" customHeight="1" x14ac:dyDescent="0.2"/>
    <row r="2311" ht="26.25" customHeight="1" x14ac:dyDescent="0.2"/>
    <row r="2312" ht="26.25" customHeight="1" x14ac:dyDescent="0.2"/>
    <row r="2313" ht="26.25" customHeight="1" x14ac:dyDescent="0.2"/>
    <row r="2314" ht="26.25" customHeight="1" x14ac:dyDescent="0.2"/>
    <row r="2315" ht="26.25" customHeight="1" x14ac:dyDescent="0.2"/>
    <row r="2316" ht="26.25" customHeight="1" x14ac:dyDescent="0.2"/>
    <row r="2317" ht="26.25" customHeight="1" x14ac:dyDescent="0.2"/>
    <row r="2318" ht="26.25" customHeight="1" x14ac:dyDescent="0.2"/>
    <row r="2319" ht="26.25" customHeight="1" x14ac:dyDescent="0.2"/>
    <row r="2320" ht="26.25" customHeight="1" x14ac:dyDescent="0.2"/>
    <row r="2321" ht="26.25" customHeight="1" x14ac:dyDescent="0.2"/>
    <row r="2322" ht="26.25" customHeight="1" x14ac:dyDescent="0.2"/>
    <row r="2323" ht="26.25" customHeight="1" x14ac:dyDescent="0.2"/>
    <row r="2324" ht="26.25" customHeight="1" x14ac:dyDescent="0.2"/>
    <row r="2325" ht="26.25" customHeight="1" x14ac:dyDescent="0.2"/>
    <row r="2326" ht="26.25" customHeight="1" x14ac:dyDescent="0.2"/>
    <row r="2327" ht="26.25" customHeight="1" x14ac:dyDescent="0.2"/>
    <row r="2328" ht="26.25" customHeight="1" x14ac:dyDescent="0.2"/>
    <row r="2329" ht="26.25" customHeight="1" x14ac:dyDescent="0.2"/>
    <row r="2330" ht="26.25" customHeight="1" x14ac:dyDescent="0.2"/>
    <row r="2331" ht="26.25" customHeight="1" x14ac:dyDescent="0.2"/>
    <row r="2332" ht="26.25" customHeight="1" x14ac:dyDescent="0.2"/>
    <row r="2333" ht="26.25" customHeight="1" x14ac:dyDescent="0.2"/>
    <row r="2334" ht="26.25" customHeight="1" x14ac:dyDescent="0.2"/>
    <row r="2335" ht="26.25" customHeight="1" x14ac:dyDescent="0.2"/>
    <row r="2336" ht="26.25" customHeight="1" x14ac:dyDescent="0.2"/>
    <row r="2337" ht="26.25" customHeight="1" x14ac:dyDescent="0.2"/>
    <row r="2338" ht="26.25" customHeight="1" x14ac:dyDescent="0.2"/>
    <row r="2339" ht="26.25" customHeight="1" x14ac:dyDescent="0.2"/>
    <row r="2340" ht="26.25" customHeight="1" x14ac:dyDescent="0.2"/>
    <row r="2341" ht="26.25" customHeight="1" x14ac:dyDescent="0.2"/>
    <row r="2342" ht="26.25" customHeight="1" x14ac:dyDescent="0.2"/>
    <row r="2343" ht="26.25" customHeight="1" x14ac:dyDescent="0.2"/>
    <row r="2344" ht="26.25" customHeight="1" x14ac:dyDescent="0.2"/>
    <row r="2345" ht="26.25" customHeight="1" x14ac:dyDescent="0.2"/>
    <row r="2346" ht="26.25" customHeight="1" x14ac:dyDescent="0.2"/>
    <row r="2347" ht="26.25" customHeight="1" x14ac:dyDescent="0.2"/>
    <row r="2348" ht="26.25" customHeight="1" x14ac:dyDescent="0.2"/>
    <row r="2349" ht="26.25" customHeight="1" x14ac:dyDescent="0.2"/>
    <row r="2350" ht="26.25" customHeight="1" x14ac:dyDescent="0.2"/>
    <row r="2351" ht="26.25" customHeight="1" x14ac:dyDescent="0.2"/>
    <row r="2352" ht="26.25" customHeight="1" x14ac:dyDescent="0.2"/>
    <row r="2353" ht="26.25" customHeight="1" x14ac:dyDescent="0.2"/>
    <row r="2354" ht="26.25" customHeight="1" x14ac:dyDescent="0.2"/>
    <row r="2355" ht="26.25" customHeight="1" x14ac:dyDescent="0.2"/>
    <row r="2356" ht="26.25" customHeight="1" x14ac:dyDescent="0.2"/>
    <row r="2357" ht="26.25" customHeight="1" x14ac:dyDescent="0.2"/>
    <row r="2358" ht="26.25" customHeight="1" x14ac:dyDescent="0.2"/>
    <row r="2359" ht="26.25" customHeight="1" x14ac:dyDescent="0.2"/>
    <row r="2360" ht="26.25" customHeight="1" x14ac:dyDescent="0.2"/>
    <row r="2361" ht="26.25" customHeight="1" x14ac:dyDescent="0.2"/>
    <row r="2362" ht="26.25" customHeight="1" x14ac:dyDescent="0.2"/>
    <row r="2363" ht="26.25" customHeight="1" x14ac:dyDescent="0.2"/>
    <row r="2364" ht="26.25" customHeight="1" x14ac:dyDescent="0.2"/>
    <row r="2365" ht="26.25" customHeight="1" x14ac:dyDescent="0.2"/>
    <row r="2366" ht="26.25" customHeight="1" x14ac:dyDescent="0.2"/>
    <row r="2367" ht="26.25" customHeight="1" x14ac:dyDescent="0.2"/>
    <row r="2368" ht="26.25" customHeight="1" x14ac:dyDescent="0.2"/>
    <row r="2369" ht="26.25" customHeight="1" x14ac:dyDescent="0.2"/>
    <row r="2370" ht="26.25" customHeight="1" x14ac:dyDescent="0.2"/>
    <row r="2371" ht="26.25" customHeight="1" x14ac:dyDescent="0.2"/>
    <row r="2372" ht="26.25" customHeight="1" x14ac:dyDescent="0.2"/>
    <row r="2373" ht="26.25" customHeight="1" x14ac:dyDescent="0.2"/>
    <row r="2374" ht="26.25" customHeight="1" x14ac:dyDescent="0.2"/>
    <row r="2375" ht="26.25" customHeight="1" x14ac:dyDescent="0.2"/>
    <row r="2376" ht="26.25" customHeight="1" x14ac:dyDescent="0.2"/>
    <row r="2377" ht="26.25" customHeight="1" x14ac:dyDescent="0.2"/>
    <row r="2378" ht="26.25" customHeight="1" x14ac:dyDescent="0.2"/>
    <row r="2379" ht="26.25" customHeight="1" x14ac:dyDescent="0.2"/>
    <row r="2380" ht="26.25" customHeight="1" x14ac:dyDescent="0.2"/>
    <row r="2381" ht="26.25" customHeight="1" x14ac:dyDescent="0.2"/>
    <row r="2382" ht="26.25" customHeight="1" x14ac:dyDescent="0.2"/>
    <row r="2383" ht="26.25" customHeight="1" x14ac:dyDescent="0.2"/>
    <row r="2384" ht="26.25" customHeight="1" x14ac:dyDescent="0.2"/>
    <row r="2385" ht="26.25" customHeight="1" x14ac:dyDescent="0.2"/>
    <row r="2386" ht="26.25" customHeight="1" x14ac:dyDescent="0.2"/>
    <row r="2387" ht="26.25" customHeight="1" x14ac:dyDescent="0.2"/>
    <row r="2388" ht="26.25" customHeight="1" x14ac:dyDescent="0.2"/>
    <row r="2389" ht="26.25" customHeight="1" x14ac:dyDescent="0.2"/>
    <row r="2390" ht="26.25" customHeight="1" x14ac:dyDescent="0.2"/>
    <row r="2391" ht="26.25" customHeight="1" x14ac:dyDescent="0.2"/>
    <row r="2392" ht="26.25" customHeight="1" x14ac:dyDescent="0.2"/>
    <row r="2393" ht="26.25" customHeight="1" x14ac:dyDescent="0.2"/>
    <row r="2394" ht="26.25" customHeight="1" x14ac:dyDescent="0.2"/>
    <row r="2395" ht="26.25" customHeight="1" x14ac:dyDescent="0.2"/>
    <row r="2396" ht="26.25" customHeight="1" x14ac:dyDescent="0.2"/>
    <row r="2397" ht="26.25" customHeight="1" x14ac:dyDescent="0.2"/>
    <row r="2398" ht="26.25" customHeight="1" x14ac:dyDescent="0.2"/>
    <row r="2399" ht="26.25" customHeight="1" x14ac:dyDescent="0.2"/>
    <row r="2400" ht="26.25" customHeight="1" x14ac:dyDescent="0.2"/>
    <row r="2401" ht="26.25" customHeight="1" x14ac:dyDescent="0.2"/>
    <row r="2402" ht="26.25" customHeight="1" x14ac:dyDescent="0.2"/>
    <row r="2403" ht="26.25" customHeight="1" x14ac:dyDescent="0.2"/>
    <row r="2404" ht="26.25" customHeight="1" x14ac:dyDescent="0.2"/>
    <row r="2405" ht="26.25" customHeight="1" x14ac:dyDescent="0.2"/>
    <row r="2406" ht="26.25" customHeight="1" x14ac:dyDescent="0.2"/>
    <row r="2407" ht="26.25" customHeight="1" x14ac:dyDescent="0.2"/>
    <row r="2408" ht="26.25" customHeight="1" x14ac:dyDescent="0.2"/>
    <row r="2409" ht="26.25" customHeight="1" x14ac:dyDescent="0.2"/>
    <row r="2410" ht="26.25" customHeight="1" x14ac:dyDescent="0.2"/>
    <row r="2411" ht="26.25" customHeight="1" x14ac:dyDescent="0.2"/>
    <row r="2412" ht="26.25" customHeight="1" x14ac:dyDescent="0.2"/>
    <row r="2413" ht="26.25" customHeight="1" x14ac:dyDescent="0.2"/>
    <row r="2414" ht="26.25" customHeight="1" x14ac:dyDescent="0.2"/>
    <row r="2415" ht="26.25" customHeight="1" x14ac:dyDescent="0.2"/>
    <row r="2416" ht="26.25" customHeight="1" x14ac:dyDescent="0.2"/>
    <row r="2417" ht="26.25" customHeight="1" x14ac:dyDescent="0.2"/>
    <row r="2418" ht="26.25" customHeight="1" x14ac:dyDescent="0.2"/>
    <row r="2419" ht="26.25" customHeight="1" x14ac:dyDescent="0.2"/>
    <row r="2420" ht="26.25" customHeight="1" x14ac:dyDescent="0.2"/>
    <row r="2421" ht="26.25" customHeight="1" x14ac:dyDescent="0.2"/>
    <row r="2422" ht="26.25" customHeight="1" x14ac:dyDescent="0.2"/>
    <row r="2423" ht="26.25" customHeight="1" x14ac:dyDescent="0.2"/>
    <row r="2424" ht="26.25" customHeight="1" x14ac:dyDescent="0.2"/>
    <row r="2425" ht="26.25" customHeight="1" x14ac:dyDescent="0.2"/>
    <row r="2426" ht="26.25" customHeight="1" x14ac:dyDescent="0.2"/>
    <row r="2427" ht="26.25" customHeight="1" x14ac:dyDescent="0.2"/>
    <row r="2428" ht="26.25" customHeight="1" x14ac:dyDescent="0.2"/>
    <row r="2429" ht="26.25" customHeight="1" x14ac:dyDescent="0.2"/>
    <row r="2430" ht="26.25" customHeight="1" x14ac:dyDescent="0.2"/>
    <row r="2431" ht="26.25" customHeight="1" x14ac:dyDescent="0.2"/>
    <row r="2432" ht="26.25" customHeight="1" x14ac:dyDescent="0.2"/>
    <row r="2433" ht="26.25" customHeight="1" x14ac:dyDescent="0.2"/>
    <row r="2434" ht="26.25" customHeight="1" x14ac:dyDescent="0.2"/>
    <row r="2435" ht="26.25" customHeight="1" x14ac:dyDescent="0.2"/>
    <row r="2436" ht="26.25" customHeight="1" x14ac:dyDescent="0.2"/>
    <row r="2437" ht="26.25" customHeight="1" x14ac:dyDescent="0.2"/>
    <row r="2438" ht="26.25" customHeight="1" x14ac:dyDescent="0.2"/>
    <row r="2439" ht="26.25" customHeight="1" x14ac:dyDescent="0.2"/>
    <row r="2440" ht="26.25" customHeight="1" x14ac:dyDescent="0.2"/>
    <row r="2441" ht="26.25" customHeight="1" x14ac:dyDescent="0.2"/>
    <row r="2442" ht="26.25" customHeight="1" x14ac:dyDescent="0.2"/>
    <row r="2443" ht="26.25" customHeight="1" x14ac:dyDescent="0.2"/>
    <row r="2444" ht="26.25" customHeight="1" x14ac:dyDescent="0.2"/>
    <row r="2445" ht="26.25" customHeight="1" x14ac:dyDescent="0.2"/>
    <row r="2446" ht="26.25" customHeight="1" x14ac:dyDescent="0.2"/>
    <row r="2447" ht="26.25" customHeight="1" x14ac:dyDescent="0.2"/>
    <row r="2448" ht="26.25" customHeight="1" x14ac:dyDescent="0.2"/>
    <row r="2449" ht="26.25" customHeight="1" x14ac:dyDescent="0.2"/>
    <row r="2450" ht="26.25" customHeight="1" x14ac:dyDescent="0.2"/>
    <row r="2451" ht="26.25" customHeight="1" x14ac:dyDescent="0.2"/>
    <row r="2452" ht="26.25" customHeight="1" x14ac:dyDescent="0.2"/>
    <row r="2453" ht="26.25" customHeight="1" x14ac:dyDescent="0.2"/>
    <row r="2454" ht="26.25" customHeight="1" x14ac:dyDescent="0.2"/>
    <row r="2455" ht="26.25" customHeight="1" x14ac:dyDescent="0.2"/>
    <row r="2456" ht="26.25" customHeight="1" x14ac:dyDescent="0.2"/>
    <row r="2457" ht="26.25" customHeight="1" x14ac:dyDescent="0.2"/>
    <row r="2458" ht="26.25" customHeight="1" x14ac:dyDescent="0.2"/>
    <row r="2459" ht="26.25" customHeight="1" x14ac:dyDescent="0.2"/>
    <row r="2460" ht="26.25" customHeight="1" x14ac:dyDescent="0.2"/>
    <row r="2461" ht="26.25" customHeight="1" x14ac:dyDescent="0.2"/>
    <row r="2462" ht="26.25" customHeight="1" x14ac:dyDescent="0.2"/>
    <row r="2463" ht="26.25" customHeight="1" x14ac:dyDescent="0.2"/>
    <row r="2464" ht="26.25" customHeight="1" x14ac:dyDescent="0.2"/>
    <row r="2465" ht="26.25" customHeight="1" x14ac:dyDescent="0.2"/>
    <row r="2466" ht="26.25" customHeight="1" x14ac:dyDescent="0.2"/>
    <row r="2467" ht="26.25" customHeight="1" x14ac:dyDescent="0.2"/>
    <row r="2468" ht="26.25" customHeight="1" x14ac:dyDescent="0.2"/>
    <row r="2469" ht="26.25" customHeight="1" x14ac:dyDescent="0.2"/>
    <row r="2470" ht="26.25" customHeight="1" x14ac:dyDescent="0.2"/>
    <row r="2471" ht="26.25" customHeight="1" x14ac:dyDescent="0.2"/>
    <row r="2472" ht="26.25" customHeight="1" x14ac:dyDescent="0.2"/>
    <row r="2473" ht="26.25" customHeight="1" x14ac:dyDescent="0.2"/>
    <row r="2474" ht="26.25" customHeight="1" x14ac:dyDescent="0.2"/>
    <row r="2475" ht="26.25" customHeight="1" x14ac:dyDescent="0.2"/>
    <row r="2476" ht="26.25" customHeight="1" x14ac:dyDescent="0.2"/>
    <row r="2477" ht="26.25" customHeight="1" x14ac:dyDescent="0.2"/>
    <row r="2478" ht="26.25" customHeight="1" x14ac:dyDescent="0.2"/>
    <row r="2479" ht="26.25" customHeight="1" x14ac:dyDescent="0.2"/>
    <row r="2480" ht="26.25" customHeight="1" x14ac:dyDescent="0.2"/>
    <row r="2481" ht="26.25" customHeight="1" x14ac:dyDescent="0.2"/>
    <row r="2482" ht="26.25" customHeight="1" x14ac:dyDescent="0.2"/>
    <row r="2483" ht="26.25" customHeight="1" x14ac:dyDescent="0.2"/>
    <row r="2484" ht="26.25" customHeight="1" x14ac:dyDescent="0.2"/>
    <row r="2485" ht="26.25" customHeight="1" x14ac:dyDescent="0.2"/>
    <row r="2486" ht="26.25" customHeight="1" x14ac:dyDescent="0.2"/>
    <row r="2487" ht="26.25" customHeight="1" x14ac:dyDescent="0.2"/>
    <row r="2488" ht="26.25" customHeight="1" x14ac:dyDescent="0.2"/>
    <row r="2489" ht="26.25" customHeight="1" x14ac:dyDescent="0.2"/>
    <row r="2490" ht="26.25" customHeight="1" x14ac:dyDescent="0.2"/>
    <row r="2491" ht="26.25" customHeight="1" x14ac:dyDescent="0.2"/>
    <row r="2492" ht="26.25" customHeight="1" x14ac:dyDescent="0.2"/>
    <row r="2493" ht="26.25" customHeight="1" x14ac:dyDescent="0.2"/>
    <row r="2494" ht="26.25" customHeight="1" x14ac:dyDescent="0.2"/>
    <row r="2495" ht="26.25" customHeight="1" x14ac:dyDescent="0.2"/>
    <row r="2496" ht="26.25" customHeight="1" x14ac:dyDescent="0.2"/>
    <row r="2497" ht="26.25" customHeight="1" x14ac:dyDescent="0.2"/>
    <row r="2498" ht="26.25" customHeight="1" x14ac:dyDescent="0.2"/>
    <row r="2499" ht="26.25" customHeight="1" x14ac:dyDescent="0.2"/>
    <row r="2500" ht="26.25" customHeight="1" x14ac:dyDescent="0.2"/>
    <row r="2501" ht="26.25" customHeight="1" x14ac:dyDescent="0.2"/>
    <row r="2502" ht="26.25" customHeight="1" x14ac:dyDescent="0.2"/>
    <row r="2503" ht="26.25" customHeight="1" x14ac:dyDescent="0.2"/>
    <row r="2504" ht="26.25" customHeight="1" x14ac:dyDescent="0.2"/>
    <row r="2505" ht="26.25" customHeight="1" x14ac:dyDescent="0.2"/>
    <row r="2506" ht="26.25" customHeight="1" x14ac:dyDescent="0.2"/>
    <row r="2507" ht="26.25" customHeight="1" x14ac:dyDescent="0.2"/>
    <row r="2508" ht="26.25" customHeight="1" x14ac:dyDescent="0.2"/>
    <row r="2509" ht="26.25" customHeight="1" x14ac:dyDescent="0.2"/>
    <row r="2510" ht="26.25" customHeight="1" x14ac:dyDescent="0.2"/>
    <row r="2511" ht="26.25" customHeight="1" x14ac:dyDescent="0.2"/>
    <row r="2512" ht="26.25" customHeight="1" x14ac:dyDescent="0.2"/>
    <row r="2513" ht="26.25" customHeight="1" x14ac:dyDescent="0.2"/>
    <row r="2514" ht="26.25" customHeight="1" x14ac:dyDescent="0.2"/>
    <row r="2515" ht="26.25" customHeight="1" x14ac:dyDescent="0.2"/>
    <row r="2516" ht="26.25" customHeight="1" x14ac:dyDescent="0.2"/>
    <row r="2517" ht="26.25" customHeight="1" x14ac:dyDescent="0.2"/>
    <row r="2518" ht="26.25" customHeight="1" x14ac:dyDescent="0.2"/>
    <row r="2519" ht="26.25" customHeight="1" x14ac:dyDescent="0.2"/>
    <row r="2520" ht="26.25" customHeight="1" x14ac:dyDescent="0.2"/>
    <row r="2521" ht="26.25" customHeight="1" x14ac:dyDescent="0.2"/>
    <row r="2522" ht="26.25" customHeight="1" x14ac:dyDescent="0.2"/>
    <row r="2523" ht="26.25" customHeight="1" x14ac:dyDescent="0.2"/>
    <row r="2524" ht="26.25" customHeight="1" x14ac:dyDescent="0.2"/>
    <row r="2525" ht="26.25" customHeight="1" x14ac:dyDescent="0.2"/>
    <row r="2526" ht="26.25" customHeight="1" x14ac:dyDescent="0.2"/>
    <row r="2527" ht="26.25" customHeight="1" x14ac:dyDescent="0.2"/>
    <row r="2528" ht="26.25" customHeight="1" x14ac:dyDescent="0.2"/>
    <row r="2529" ht="26.25" customHeight="1" x14ac:dyDescent="0.2"/>
    <row r="2530" ht="26.25" customHeight="1" x14ac:dyDescent="0.2"/>
    <row r="2531" ht="26.25" customHeight="1" x14ac:dyDescent="0.2"/>
    <row r="2532" ht="26.25" customHeight="1" x14ac:dyDescent="0.2"/>
    <row r="2533" ht="26.25" customHeight="1" x14ac:dyDescent="0.2"/>
    <row r="2534" ht="26.25" customHeight="1" x14ac:dyDescent="0.2"/>
    <row r="2535" ht="26.25" customHeight="1" x14ac:dyDescent="0.2"/>
    <row r="2536" ht="26.25" customHeight="1" x14ac:dyDescent="0.2"/>
    <row r="2537" ht="26.25" customHeight="1" x14ac:dyDescent="0.2"/>
    <row r="2538" ht="26.25" customHeight="1" x14ac:dyDescent="0.2"/>
    <row r="2539" ht="26.25" customHeight="1" x14ac:dyDescent="0.2"/>
    <row r="2540" ht="26.25" customHeight="1" x14ac:dyDescent="0.2"/>
    <row r="2541" ht="26.25" customHeight="1" x14ac:dyDescent="0.2"/>
    <row r="2542" ht="26.25" customHeight="1" x14ac:dyDescent="0.2"/>
    <row r="2543" ht="26.25" customHeight="1" x14ac:dyDescent="0.2"/>
    <row r="2544" ht="26.25" customHeight="1" x14ac:dyDescent="0.2"/>
    <row r="2545" ht="26.25" customHeight="1" x14ac:dyDescent="0.2"/>
    <row r="2546" ht="26.25" customHeight="1" x14ac:dyDescent="0.2"/>
    <row r="2547" ht="26.25" customHeight="1" x14ac:dyDescent="0.2"/>
    <row r="2548" ht="26.25" customHeight="1" x14ac:dyDescent="0.2"/>
    <row r="2549" ht="26.25" customHeight="1" x14ac:dyDescent="0.2"/>
    <row r="2550" ht="26.25" customHeight="1" x14ac:dyDescent="0.2"/>
    <row r="2551" ht="26.25" customHeight="1" x14ac:dyDescent="0.2"/>
    <row r="2552" ht="26.25" customHeight="1" x14ac:dyDescent="0.2"/>
    <row r="2553" ht="26.25" customHeight="1" x14ac:dyDescent="0.2"/>
    <row r="2554" ht="26.25" customHeight="1" x14ac:dyDescent="0.2"/>
    <row r="2555" ht="26.25" customHeight="1" x14ac:dyDescent="0.2"/>
    <row r="2556" ht="26.25" customHeight="1" x14ac:dyDescent="0.2"/>
    <row r="2557" ht="26.25" customHeight="1" x14ac:dyDescent="0.2"/>
    <row r="2558" ht="26.25" customHeight="1" x14ac:dyDescent="0.2"/>
    <row r="2559" ht="26.25" customHeight="1" x14ac:dyDescent="0.2"/>
    <row r="2560" ht="26.25" customHeight="1" x14ac:dyDescent="0.2"/>
    <row r="2561" ht="26.25" customHeight="1" x14ac:dyDescent="0.2"/>
    <row r="2562" ht="26.25" customHeight="1" x14ac:dyDescent="0.2"/>
    <row r="2563" ht="26.25" customHeight="1" x14ac:dyDescent="0.2"/>
    <row r="2564" ht="26.25" customHeight="1" x14ac:dyDescent="0.2"/>
    <row r="2565" ht="26.25" customHeight="1" x14ac:dyDescent="0.2"/>
    <row r="2566" ht="26.25" customHeight="1" x14ac:dyDescent="0.2"/>
    <row r="2567" ht="26.25" customHeight="1" x14ac:dyDescent="0.2"/>
    <row r="2568" ht="26.25" customHeight="1" x14ac:dyDescent="0.2"/>
    <row r="2569" ht="26.25" customHeight="1" x14ac:dyDescent="0.2"/>
    <row r="2570" ht="26.25" customHeight="1" x14ac:dyDescent="0.2"/>
    <row r="2571" ht="26.25" customHeight="1" x14ac:dyDescent="0.2"/>
    <row r="2572" ht="26.25" customHeight="1" x14ac:dyDescent="0.2"/>
    <row r="2573" ht="26.25" customHeight="1" x14ac:dyDescent="0.2"/>
    <row r="2574" ht="26.25" customHeight="1" x14ac:dyDescent="0.2"/>
    <row r="2575" ht="26.25" customHeight="1" x14ac:dyDescent="0.2"/>
    <row r="2576" ht="26.25" customHeight="1" x14ac:dyDescent="0.2"/>
    <row r="2577" ht="26.25" customHeight="1" x14ac:dyDescent="0.2"/>
    <row r="2578" ht="26.25" customHeight="1" x14ac:dyDescent="0.2"/>
    <row r="2579" ht="26.25" customHeight="1" x14ac:dyDescent="0.2"/>
    <row r="2580" ht="26.25" customHeight="1" x14ac:dyDescent="0.2"/>
    <row r="2581" ht="26.25" customHeight="1" x14ac:dyDescent="0.2"/>
    <row r="2582" ht="26.25" customHeight="1" x14ac:dyDescent="0.2"/>
    <row r="2583" ht="26.25" customHeight="1" x14ac:dyDescent="0.2"/>
    <row r="2584" ht="26.25" customHeight="1" x14ac:dyDescent="0.2"/>
    <row r="2585" ht="26.25" customHeight="1" x14ac:dyDescent="0.2"/>
    <row r="2586" ht="26.25" customHeight="1" x14ac:dyDescent="0.2"/>
    <row r="2587" ht="26.25" customHeight="1" x14ac:dyDescent="0.2"/>
    <row r="2588" ht="26.25" customHeight="1" x14ac:dyDescent="0.2"/>
    <row r="2589" ht="26.25" customHeight="1" x14ac:dyDescent="0.2"/>
    <row r="2590" ht="26.25" customHeight="1" x14ac:dyDescent="0.2"/>
    <row r="2591" ht="26.25" customHeight="1" x14ac:dyDescent="0.2"/>
    <row r="2592" ht="26.25" customHeight="1" x14ac:dyDescent="0.2"/>
    <row r="2593" ht="26.25" customHeight="1" x14ac:dyDescent="0.2"/>
    <row r="2594" ht="26.25" customHeight="1" x14ac:dyDescent="0.2"/>
    <row r="2595" ht="26.25" customHeight="1" x14ac:dyDescent="0.2"/>
    <row r="2596" ht="26.25" customHeight="1" x14ac:dyDescent="0.2"/>
    <row r="2597" ht="26.25" customHeight="1" x14ac:dyDescent="0.2"/>
    <row r="2598" ht="26.25" customHeight="1" x14ac:dyDescent="0.2"/>
    <row r="2599" ht="26.25" customHeight="1" x14ac:dyDescent="0.2"/>
    <row r="2600" ht="26.25" customHeight="1" x14ac:dyDescent="0.2"/>
    <row r="2601" ht="26.25" customHeight="1" x14ac:dyDescent="0.2"/>
    <row r="2602" ht="26.25" customHeight="1" x14ac:dyDescent="0.2"/>
    <row r="2603" ht="26.25" customHeight="1" x14ac:dyDescent="0.2"/>
    <row r="2604" ht="26.25" customHeight="1" x14ac:dyDescent="0.2"/>
    <row r="2605" ht="26.25" customHeight="1" x14ac:dyDescent="0.2"/>
    <row r="2606" ht="26.25" customHeight="1" x14ac:dyDescent="0.2"/>
    <row r="2607" ht="26.25" customHeight="1" x14ac:dyDescent="0.2"/>
    <row r="2608" ht="26.25" customHeight="1" x14ac:dyDescent="0.2"/>
    <row r="2609" ht="26.25" customHeight="1" x14ac:dyDescent="0.2"/>
    <row r="2610" ht="26.25" customHeight="1" x14ac:dyDescent="0.2"/>
    <row r="2611" ht="26.25" customHeight="1" x14ac:dyDescent="0.2"/>
    <row r="2612" ht="26.25" customHeight="1" x14ac:dyDescent="0.2"/>
    <row r="2613" ht="26.25" customHeight="1" x14ac:dyDescent="0.2"/>
    <row r="2614" ht="26.25" customHeight="1" x14ac:dyDescent="0.2"/>
    <row r="2615" ht="26.25" customHeight="1" x14ac:dyDescent="0.2"/>
    <row r="2616" ht="26.25" customHeight="1" x14ac:dyDescent="0.2"/>
    <row r="2617" ht="26.25" customHeight="1" x14ac:dyDescent="0.2"/>
    <row r="2618" ht="26.25" customHeight="1" x14ac:dyDescent="0.2"/>
    <row r="2619" ht="26.25" customHeight="1" x14ac:dyDescent="0.2"/>
    <row r="2620" ht="26.25" customHeight="1" x14ac:dyDescent="0.2"/>
    <row r="2621" ht="26.25" customHeight="1" x14ac:dyDescent="0.2"/>
    <row r="2622" ht="26.25" customHeight="1" x14ac:dyDescent="0.2"/>
    <row r="2623" ht="26.25" customHeight="1" x14ac:dyDescent="0.2"/>
    <row r="2624" ht="26.25" customHeight="1" x14ac:dyDescent="0.2"/>
    <row r="2625" ht="26.25" customHeight="1" x14ac:dyDescent="0.2"/>
    <row r="2626" ht="26.25" customHeight="1" x14ac:dyDescent="0.2"/>
    <row r="2627" ht="26.25" customHeight="1" x14ac:dyDescent="0.2"/>
    <row r="2628" ht="26.25" customHeight="1" x14ac:dyDescent="0.2"/>
    <row r="2629" ht="26.25" customHeight="1" x14ac:dyDescent="0.2"/>
    <row r="2630" ht="26.25" customHeight="1" x14ac:dyDescent="0.2"/>
    <row r="2631" ht="26.25" customHeight="1" x14ac:dyDescent="0.2"/>
    <row r="2632" ht="26.25" customHeight="1" x14ac:dyDescent="0.2"/>
    <row r="2633" ht="26.25" customHeight="1" x14ac:dyDescent="0.2"/>
    <row r="2634" ht="26.25" customHeight="1" x14ac:dyDescent="0.2"/>
    <row r="2635" ht="26.25" customHeight="1" x14ac:dyDescent="0.2"/>
    <row r="2636" ht="26.25" customHeight="1" x14ac:dyDescent="0.2"/>
    <row r="2637" ht="26.25" customHeight="1" x14ac:dyDescent="0.2"/>
    <row r="2638" ht="26.25" customHeight="1" x14ac:dyDescent="0.2"/>
    <row r="2639" ht="26.25" customHeight="1" x14ac:dyDescent="0.2"/>
    <row r="2640" ht="26.25" customHeight="1" x14ac:dyDescent="0.2"/>
    <row r="2641" ht="26.25" customHeight="1" x14ac:dyDescent="0.2"/>
    <row r="2642" ht="26.25" customHeight="1" x14ac:dyDescent="0.2"/>
    <row r="2643" ht="26.25" customHeight="1" x14ac:dyDescent="0.2"/>
    <row r="2644" ht="26.25" customHeight="1" x14ac:dyDescent="0.2"/>
    <row r="2645" ht="26.25" customHeight="1" x14ac:dyDescent="0.2"/>
    <row r="2646" ht="26.25" customHeight="1" x14ac:dyDescent="0.2"/>
    <row r="2647" ht="26.25" customHeight="1" x14ac:dyDescent="0.2"/>
    <row r="2648" ht="26.25" customHeight="1" x14ac:dyDescent="0.2"/>
    <row r="2649" ht="26.25" customHeight="1" x14ac:dyDescent="0.2"/>
    <row r="2650" ht="26.25" customHeight="1" x14ac:dyDescent="0.2"/>
    <row r="2651" ht="26.25" customHeight="1" x14ac:dyDescent="0.2"/>
    <row r="2652" ht="26.25" customHeight="1" x14ac:dyDescent="0.2"/>
    <row r="2653" ht="26.25" customHeight="1" x14ac:dyDescent="0.2"/>
    <row r="2654" ht="26.25" customHeight="1" x14ac:dyDescent="0.2"/>
    <row r="2655" ht="26.25" customHeight="1" x14ac:dyDescent="0.2"/>
    <row r="2656" ht="26.25" customHeight="1" x14ac:dyDescent="0.2"/>
    <row r="2657" ht="26.25" customHeight="1" x14ac:dyDescent="0.2"/>
    <row r="2658" ht="26.25" customHeight="1" x14ac:dyDescent="0.2"/>
    <row r="2659" ht="26.25" customHeight="1" x14ac:dyDescent="0.2"/>
    <row r="2660" ht="26.25" customHeight="1" x14ac:dyDescent="0.2"/>
    <row r="2661" ht="26.25" customHeight="1" x14ac:dyDescent="0.2"/>
    <row r="2662" ht="26.25" customHeight="1" x14ac:dyDescent="0.2"/>
    <row r="2663" ht="26.25" customHeight="1" x14ac:dyDescent="0.2"/>
    <row r="2664" ht="26.25" customHeight="1" x14ac:dyDescent="0.2"/>
    <row r="2665" ht="26.25" customHeight="1" x14ac:dyDescent="0.2"/>
    <row r="2666" ht="26.25" customHeight="1" x14ac:dyDescent="0.2"/>
    <row r="2667" ht="26.25" customHeight="1" x14ac:dyDescent="0.2"/>
    <row r="2668" ht="26.25" customHeight="1" x14ac:dyDescent="0.2"/>
    <row r="2669" ht="26.25" customHeight="1" x14ac:dyDescent="0.2"/>
    <row r="2670" ht="26.25" customHeight="1" x14ac:dyDescent="0.2"/>
    <row r="2671" ht="26.25" customHeight="1" x14ac:dyDescent="0.2"/>
    <row r="2672" ht="26.25" customHeight="1" x14ac:dyDescent="0.2"/>
    <row r="2673" ht="26.25" customHeight="1" x14ac:dyDescent="0.2"/>
    <row r="2674" ht="26.25" customHeight="1" x14ac:dyDescent="0.2"/>
    <row r="2675" ht="26.25" customHeight="1" x14ac:dyDescent="0.2"/>
    <row r="2676" ht="26.25" customHeight="1" x14ac:dyDescent="0.2"/>
    <row r="2677" ht="26.25" customHeight="1" x14ac:dyDescent="0.2"/>
    <row r="2678" ht="26.25" customHeight="1" x14ac:dyDescent="0.2"/>
    <row r="2679" ht="26.25" customHeight="1" x14ac:dyDescent="0.2"/>
    <row r="2680" ht="26.25" customHeight="1" x14ac:dyDescent="0.2"/>
    <row r="2681" ht="26.25" customHeight="1" x14ac:dyDescent="0.2"/>
    <row r="2682" ht="26.25" customHeight="1" x14ac:dyDescent="0.2"/>
    <row r="2683" ht="26.25" customHeight="1" x14ac:dyDescent="0.2"/>
    <row r="2684" ht="26.25" customHeight="1" x14ac:dyDescent="0.2"/>
    <row r="2685" ht="26.25" customHeight="1" x14ac:dyDescent="0.2"/>
    <row r="2686" ht="26.25" customHeight="1" x14ac:dyDescent="0.2"/>
    <row r="2687" ht="26.25" customHeight="1" x14ac:dyDescent="0.2"/>
    <row r="2688" ht="26.25" customHeight="1" x14ac:dyDescent="0.2"/>
    <row r="2689" ht="26.25" customHeight="1" x14ac:dyDescent="0.2"/>
    <row r="2690" ht="26.25" customHeight="1" x14ac:dyDescent="0.2"/>
    <row r="2691" ht="26.25" customHeight="1" x14ac:dyDescent="0.2"/>
    <row r="2692" ht="26.25" customHeight="1" x14ac:dyDescent="0.2"/>
    <row r="2693" ht="26.25" customHeight="1" x14ac:dyDescent="0.2"/>
    <row r="2694" ht="26.25" customHeight="1" x14ac:dyDescent="0.2"/>
    <row r="2695" ht="26.25" customHeight="1" x14ac:dyDescent="0.2"/>
    <row r="2696" ht="26.25" customHeight="1" x14ac:dyDescent="0.2"/>
    <row r="2697" ht="26.25" customHeight="1" x14ac:dyDescent="0.2"/>
    <row r="2698" ht="26.25" customHeight="1" x14ac:dyDescent="0.2"/>
    <row r="2699" ht="26.25" customHeight="1" x14ac:dyDescent="0.2"/>
    <row r="2700" ht="26.25" customHeight="1" x14ac:dyDescent="0.2"/>
    <row r="2701" ht="26.25" customHeight="1" x14ac:dyDescent="0.2"/>
    <row r="2702" ht="26.25" customHeight="1" x14ac:dyDescent="0.2"/>
    <row r="2703" ht="26.25" customHeight="1" x14ac:dyDescent="0.2"/>
    <row r="2704" ht="26.25" customHeight="1" x14ac:dyDescent="0.2"/>
    <row r="2705" ht="26.25" customHeight="1" x14ac:dyDescent="0.2"/>
    <row r="2706" ht="26.25" customHeight="1" x14ac:dyDescent="0.2"/>
    <row r="2707" ht="26.25" customHeight="1" x14ac:dyDescent="0.2"/>
    <row r="2708" ht="26.25" customHeight="1" x14ac:dyDescent="0.2"/>
    <row r="2709" ht="26.25" customHeight="1" x14ac:dyDescent="0.2"/>
    <row r="2710" ht="26.25" customHeight="1" x14ac:dyDescent="0.2"/>
    <row r="2711" ht="26.25" customHeight="1" x14ac:dyDescent="0.2"/>
    <row r="2712" ht="26.25" customHeight="1" x14ac:dyDescent="0.2"/>
    <row r="2713" ht="26.25" customHeight="1" x14ac:dyDescent="0.2"/>
    <row r="2714" ht="26.25" customHeight="1" x14ac:dyDescent="0.2"/>
    <row r="2715" ht="26.25" customHeight="1" x14ac:dyDescent="0.2"/>
    <row r="2716" ht="26.25" customHeight="1" x14ac:dyDescent="0.2"/>
    <row r="2717" ht="26.25" customHeight="1" x14ac:dyDescent="0.2"/>
    <row r="2718" ht="26.25" customHeight="1" x14ac:dyDescent="0.2"/>
    <row r="2719" ht="26.25" customHeight="1" x14ac:dyDescent="0.2"/>
    <row r="2720" ht="26.25" customHeight="1" x14ac:dyDescent="0.2"/>
    <row r="2721" ht="26.25" customHeight="1" x14ac:dyDescent="0.2"/>
    <row r="2722" ht="26.25" customHeight="1" x14ac:dyDescent="0.2"/>
    <row r="2723" ht="26.25" customHeight="1" x14ac:dyDescent="0.2"/>
    <row r="2724" ht="26.25" customHeight="1" x14ac:dyDescent="0.2"/>
    <row r="2725" ht="26.25" customHeight="1" x14ac:dyDescent="0.2"/>
    <row r="2726" ht="26.25" customHeight="1" x14ac:dyDescent="0.2"/>
    <row r="2727" ht="26.25" customHeight="1" x14ac:dyDescent="0.2"/>
    <row r="2728" ht="26.25" customHeight="1" x14ac:dyDescent="0.2"/>
    <row r="2729" ht="26.25" customHeight="1" x14ac:dyDescent="0.2"/>
    <row r="2730" ht="26.25" customHeight="1" x14ac:dyDescent="0.2"/>
    <row r="2731" ht="26.25" customHeight="1" x14ac:dyDescent="0.2"/>
    <row r="2732" ht="26.25" customHeight="1" x14ac:dyDescent="0.2"/>
    <row r="2733" ht="26.25" customHeight="1" x14ac:dyDescent="0.2"/>
    <row r="2734" ht="26.25" customHeight="1" x14ac:dyDescent="0.2"/>
    <row r="2735" ht="26.25" customHeight="1" x14ac:dyDescent="0.2"/>
    <row r="2736" ht="26.25" customHeight="1" x14ac:dyDescent="0.2"/>
    <row r="2737" ht="26.25" customHeight="1" x14ac:dyDescent="0.2"/>
    <row r="2738" ht="26.25" customHeight="1" x14ac:dyDescent="0.2"/>
    <row r="2739" ht="26.25" customHeight="1" x14ac:dyDescent="0.2"/>
    <row r="2740" ht="26.25" customHeight="1" x14ac:dyDescent="0.2"/>
    <row r="2741" ht="26.25" customHeight="1" x14ac:dyDescent="0.2"/>
    <row r="2742" ht="26.25" customHeight="1" x14ac:dyDescent="0.2"/>
    <row r="2743" ht="26.25" customHeight="1" x14ac:dyDescent="0.2"/>
    <row r="2744" ht="26.25" customHeight="1" x14ac:dyDescent="0.2"/>
    <row r="2745" ht="26.25" customHeight="1" x14ac:dyDescent="0.2"/>
    <row r="2746" ht="26.25" customHeight="1" x14ac:dyDescent="0.2"/>
    <row r="2747" ht="26.25" customHeight="1" x14ac:dyDescent="0.2"/>
    <row r="2748" ht="26.25" customHeight="1" x14ac:dyDescent="0.2"/>
    <row r="2749" ht="26.25" customHeight="1" x14ac:dyDescent="0.2"/>
    <row r="2750" ht="26.25" customHeight="1" x14ac:dyDescent="0.2"/>
    <row r="2751" ht="26.25" customHeight="1" x14ac:dyDescent="0.2"/>
    <row r="2752" ht="26.25" customHeight="1" x14ac:dyDescent="0.2"/>
    <row r="2753" ht="26.25" customHeight="1" x14ac:dyDescent="0.2"/>
    <row r="2754" ht="26.25" customHeight="1" x14ac:dyDescent="0.2"/>
    <row r="2755" ht="26.25" customHeight="1" x14ac:dyDescent="0.2"/>
    <row r="2756" ht="26.25" customHeight="1" x14ac:dyDescent="0.2"/>
    <row r="2757" ht="26.25" customHeight="1" x14ac:dyDescent="0.2"/>
    <row r="2758" ht="26.25" customHeight="1" x14ac:dyDescent="0.2"/>
    <row r="2759" ht="26.25" customHeight="1" x14ac:dyDescent="0.2"/>
    <row r="2760" ht="26.25" customHeight="1" x14ac:dyDescent="0.2"/>
    <row r="2761" ht="26.25" customHeight="1" x14ac:dyDescent="0.2"/>
    <row r="2762" ht="26.25" customHeight="1" x14ac:dyDescent="0.2"/>
    <row r="2763" ht="26.25" customHeight="1" x14ac:dyDescent="0.2"/>
    <row r="2764" ht="26.25" customHeight="1" x14ac:dyDescent="0.2"/>
    <row r="2765" ht="26.25" customHeight="1" x14ac:dyDescent="0.2"/>
    <row r="2766" ht="26.25" customHeight="1" x14ac:dyDescent="0.2"/>
    <row r="2767" ht="26.25" customHeight="1" x14ac:dyDescent="0.2"/>
    <row r="2768" ht="26.25" customHeight="1" x14ac:dyDescent="0.2"/>
    <row r="2769" ht="26.25" customHeight="1" x14ac:dyDescent="0.2"/>
    <row r="2770" ht="26.25" customHeight="1" x14ac:dyDescent="0.2"/>
    <row r="2771" ht="26.25" customHeight="1" x14ac:dyDescent="0.2"/>
    <row r="2772" ht="26.25" customHeight="1" x14ac:dyDescent="0.2"/>
    <row r="2773" ht="26.25" customHeight="1" x14ac:dyDescent="0.2"/>
    <row r="2774" ht="26.25" customHeight="1" x14ac:dyDescent="0.2"/>
    <row r="2775" ht="26.25" customHeight="1" x14ac:dyDescent="0.2"/>
    <row r="2776" ht="26.25" customHeight="1" x14ac:dyDescent="0.2"/>
    <row r="2777" ht="26.25" customHeight="1" x14ac:dyDescent="0.2"/>
    <row r="2778" ht="26.25" customHeight="1" x14ac:dyDescent="0.2"/>
    <row r="2779" ht="26.25" customHeight="1" x14ac:dyDescent="0.2"/>
    <row r="2780" ht="26.25" customHeight="1" x14ac:dyDescent="0.2"/>
    <row r="2781" ht="26.25" customHeight="1" x14ac:dyDescent="0.2"/>
    <row r="2782" ht="26.25" customHeight="1" x14ac:dyDescent="0.2"/>
    <row r="2783" ht="26.25" customHeight="1" x14ac:dyDescent="0.2"/>
    <row r="2784" ht="26.25" customHeight="1" x14ac:dyDescent="0.2"/>
    <row r="2785" ht="26.25" customHeight="1" x14ac:dyDescent="0.2"/>
    <row r="2786" ht="26.25" customHeight="1" x14ac:dyDescent="0.2"/>
    <row r="2787" ht="26.25" customHeight="1" x14ac:dyDescent="0.2"/>
    <row r="2788" ht="26.25" customHeight="1" x14ac:dyDescent="0.2"/>
    <row r="2789" ht="26.25" customHeight="1" x14ac:dyDescent="0.2"/>
    <row r="2790" ht="26.25" customHeight="1" x14ac:dyDescent="0.2"/>
    <row r="2791" ht="26.25" customHeight="1" x14ac:dyDescent="0.2"/>
    <row r="2792" ht="26.25" customHeight="1" x14ac:dyDescent="0.2"/>
    <row r="2793" ht="26.25" customHeight="1" x14ac:dyDescent="0.2"/>
    <row r="2794" ht="26.25" customHeight="1" x14ac:dyDescent="0.2"/>
    <row r="2795" ht="26.25" customHeight="1" x14ac:dyDescent="0.2"/>
    <row r="2796" ht="26.25" customHeight="1" x14ac:dyDescent="0.2"/>
    <row r="2797" ht="26.25" customHeight="1" x14ac:dyDescent="0.2"/>
    <row r="2798" ht="26.25" customHeight="1" x14ac:dyDescent="0.2"/>
    <row r="2799" ht="26.25" customHeight="1" x14ac:dyDescent="0.2"/>
    <row r="2800" ht="26.25" customHeight="1" x14ac:dyDescent="0.2"/>
    <row r="2801" ht="26.25" customHeight="1" x14ac:dyDescent="0.2"/>
    <row r="2802" ht="26.25" customHeight="1" x14ac:dyDescent="0.2"/>
    <row r="2803" ht="26.25" customHeight="1" x14ac:dyDescent="0.2"/>
    <row r="2804" ht="26.25" customHeight="1" x14ac:dyDescent="0.2"/>
    <row r="2805" ht="26.25" customHeight="1" x14ac:dyDescent="0.2"/>
    <row r="2806" ht="26.25" customHeight="1" x14ac:dyDescent="0.2"/>
    <row r="2807" ht="26.25" customHeight="1" x14ac:dyDescent="0.2"/>
    <row r="2808" ht="26.25" customHeight="1" x14ac:dyDescent="0.2"/>
    <row r="2809" ht="26.25" customHeight="1" x14ac:dyDescent="0.2"/>
    <row r="2810" ht="26.25" customHeight="1" x14ac:dyDescent="0.2"/>
    <row r="2811" ht="26.25" customHeight="1" x14ac:dyDescent="0.2"/>
    <row r="2812" ht="26.25" customHeight="1" x14ac:dyDescent="0.2"/>
    <row r="2813" ht="26.25" customHeight="1" x14ac:dyDescent="0.2"/>
    <row r="2814" ht="26.25" customHeight="1" x14ac:dyDescent="0.2"/>
    <row r="2815" ht="26.25" customHeight="1" x14ac:dyDescent="0.2"/>
    <row r="2816" ht="26.25" customHeight="1" x14ac:dyDescent="0.2"/>
    <row r="2817" ht="26.25" customHeight="1" x14ac:dyDescent="0.2"/>
    <row r="2818" ht="26.25" customHeight="1" x14ac:dyDescent="0.2"/>
    <row r="2819" ht="26.25" customHeight="1" x14ac:dyDescent="0.2"/>
    <row r="2820" ht="26.25" customHeight="1" x14ac:dyDescent="0.2"/>
    <row r="2821" ht="26.25" customHeight="1" x14ac:dyDescent="0.2"/>
    <row r="2822" ht="26.25" customHeight="1" x14ac:dyDescent="0.2"/>
    <row r="2823" ht="26.25" customHeight="1" x14ac:dyDescent="0.2"/>
    <row r="2824" ht="26.25" customHeight="1" x14ac:dyDescent="0.2"/>
    <row r="2825" ht="26.25" customHeight="1" x14ac:dyDescent="0.2"/>
    <row r="2826" ht="26.25" customHeight="1" x14ac:dyDescent="0.2"/>
    <row r="2827" ht="26.25" customHeight="1" x14ac:dyDescent="0.2"/>
    <row r="2828" ht="26.25" customHeight="1" x14ac:dyDescent="0.2"/>
    <row r="2829" ht="26.25" customHeight="1" x14ac:dyDescent="0.2"/>
    <row r="2830" ht="26.25" customHeight="1" x14ac:dyDescent="0.2"/>
    <row r="2831" ht="26.25" customHeight="1" x14ac:dyDescent="0.2"/>
    <row r="2832" ht="26.25" customHeight="1" x14ac:dyDescent="0.2"/>
    <row r="2833" ht="26.25" customHeight="1" x14ac:dyDescent="0.2"/>
    <row r="2834" ht="26.25" customHeight="1" x14ac:dyDescent="0.2"/>
    <row r="2835" ht="26.25" customHeight="1" x14ac:dyDescent="0.2"/>
    <row r="2836" ht="26.25" customHeight="1" x14ac:dyDescent="0.2"/>
    <row r="2837" ht="26.25" customHeight="1" x14ac:dyDescent="0.2"/>
    <row r="2838" ht="26.25" customHeight="1" x14ac:dyDescent="0.2"/>
    <row r="2839" ht="26.25" customHeight="1" x14ac:dyDescent="0.2"/>
    <row r="2840" ht="26.25" customHeight="1" x14ac:dyDescent="0.2"/>
    <row r="2841" ht="26.25" customHeight="1" x14ac:dyDescent="0.2"/>
    <row r="2842" ht="26.25" customHeight="1" x14ac:dyDescent="0.2"/>
    <row r="2843" ht="26.25" customHeight="1" x14ac:dyDescent="0.2"/>
    <row r="2844" ht="26.25" customHeight="1" x14ac:dyDescent="0.2"/>
    <row r="2845" ht="26.25" customHeight="1" x14ac:dyDescent="0.2"/>
    <row r="2846" ht="26.25" customHeight="1" x14ac:dyDescent="0.2"/>
    <row r="2847" ht="26.25" customHeight="1" x14ac:dyDescent="0.2"/>
    <row r="2848" ht="26.25" customHeight="1" x14ac:dyDescent="0.2"/>
    <row r="2849" ht="26.25" customHeight="1" x14ac:dyDescent="0.2"/>
    <row r="2850" ht="26.25" customHeight="1" x14ac:dyDescent="0.2"/>
    <row r="2851" ht="26.25" customHeight="1" x14ac:dyDescent="0.2"/>
    <row r="2852" ht="26.25" customHeight="1" x14ac:dyDescent="0.2"/>
    <row r="2853" ht="26.25" customHeight="1" x14ac:dyDescent="0.2"/>
    <row r="2854" ht="26.25" customHeight="1" x14ac:dyDescent="0.2"/>
    <row r="2855" ht="26.25" customHeight="1" x14ac:dyDescent="0.2"/>
    <row r="2856" ht="26.25" customHeight="1" x14ac:dyDescent="0.2"/>
    <row r="2857" ht="26.25" customHeight="1" x14ac:dyDescent="0.2"/>
    <row r="2858" ht="26.25" customHeight="1" x14ac:dyDescent="0.2"/>
    <row r="2859" ht="26.25" customHeight="1" x14ac:dyDescent="0.2"/>
    <row r="2860" ht="26.25" customHeight="1" x14ac:dyDescent="0.2"/>
    <row r="2861" ht="26.25" customHeight="1" x14ac:dyDescent="0.2"/>
    <row r="2862" ht="26.25" customHeight="1" x14ac:dyDescent="0.2"/>
    <row r="2863" ht="26.25" customHeight="1" x14ac:dyDescent="0.2"/>
    <row r="2864" ht="26.25" customHeight="1" x14ac:dyDescent="0.2"/>
    <row r="2865" ht="26.25" customHeight="1" x14ac:dyDescent="0.2"/>
    <row r="2866" ht="26.25" customHeight="1" x14ac:dyDescent="0.2"/>
    <row r="2867" ht="26.25" customHeight="1" x14ac:dyDescent="0.2"/>
    <row r="2868" ht="26.25" customHeight="1" x14ac:dyDescent="0.2"/>
    <row r="2869" ht="26.25" customHeight="1" x14ac:dyDescent="0.2"/>
    <row r="2870" ht="26.25" customHeight="1" x14ac:dyDescent="0.2"/>
    <row r="2871" ht="26.25" customHeight="1" x14ac:dyDescent="0.2"/>
    <row r="2872" ht="26.25" customHeight="1" x14ac:dyDescent="0.2"/>
    <row r="2873" ht="26.25" customHeight="1" x14ac:dyDescent="0.2"/>
    <row r="2874" ht="26.25" customHeight="1" x14ac:dyDescent="0.2"/>
    <row r="2875" ht="26.25" customHeight="1" x14ac:dyDescent="0.2"/>
    <row r="2876" ht="26.25" customHeight="1" x14ac:dyDescent="0.2"/>
    <row r="2877" ht="26.25" customHeight="1" x14ac:dyDescent="0.2"/>
    <row r="2878" ht="26.25" customHeight="1" x14ac:dyDescent="0.2"/>
    <row r="2879" ht="26.25" customHeight="1" x14ac:dyDescent="0.2"/>
    <row r="2880" ht="26.25" customHeight="1" x14ac:dyDescent="0.2"/>
    <row r="2881" ht="26.25" customHeight="1" x14ac:dyDescent="0.2"/>
    <row r="2882" ht="26.25" customHeight="1" x14ac:dyDescent="0.2"/>
    <row r="2883" ht="26.25" customHeight="1" x14ac:dyDescent="0.2"/>
    <row r="2884" ht="26.25" customHeight="1" x14ac:dyDescent="0.2"/>
    <row r="2885" ht="26.25" customHeight="1" x14ac:dyDescent="0.2"/>
    <row r="2886" ht="26.25" customHeight="1" x14ac:dyDescent="0.2"/>
    <row r="2887" ht="26.25" customHeight="1" x14ac:dyDescent="0.2"/>
    <row r="2888" ht="26.25" customHeight="1" x14ac:dyDescent="0.2"/>
    <row r="2889" ht="26.25" customHeight="1" x14ac:dyDescent="0.2"/>
    <row r="2890" ht="26.25" customHeight="1" x14ac:dyDescent="0.2"/>
    <row r="2891" ht="26.25" customHeight="1" x14ac:dyDescent="0.2"/>
    <row r="2892" ht="26.25" customHeight="1" x14ac:dyDescent="0.2"/>
    <row r="2893" ht="26.25" customHeight="1" x14ac:dyDescent="0.2"/>
    <row r="2894" ht="26.25" customHeight="1" x14ac:dyDescent="0.2"/>
    <row r="2895" ht="26.25" customHeight="1" x14ac:dyDescent="0.2"/>
    <row r="2896" ht="26.25" customHeight="1" x14ac:dyDescent="0.2"/>
    <row r="2897" ht="26.25" customHeight="1" x14ac:dyDescent="0.2"/>
    <row r="2898" ht="26.25" customHeight="1" x14ac:dyDescent="0.2"/>
    <row r="2899" ht="26.25" customHeight="1" x14ac:dyDescent="0.2"/>
    <row r="2900" ht="26.25" customHeight="1" x14ac:dyDescent="0.2"/>
    <row r="2901" ht="26.25" customHeight="1" x14ac:dyDescent="0.2"/>
    <row r="2902" ht="26.25" customHeight="1" x14ac:dyDescent="0.2"/>
    <row r="2903" ht="26.25" customHeight="1" x14ac:dyDescent="0.2"/>
    <row r="2904" ht="26.25" customHeight="1" x14ac:dyDescent="0.2"/>
    <row r="2905" ht="26.25" customHeight="1" x14ac:dyDescent="0.2"/>
    <row r="2906" ht="26.25" customHeight="1" x14ac:dyDescent="0.2"/>
    <row r="2907" ht="26.25" customHeight="1" x14ac:dyDescent="0.2"/>
    <row r="2908" ht="26.25" customHeight="1" x14ac:dyDescent="0.2"/>
    <row r="2909" ht="26.25" customHeight="1" x14ac:dyDescent="0.2"/>
    <row r="2910" ht="26.25" customHeight="1" x14ac:dyDescent="0.2"/>
    <row r="2911" ht="26.25" customHeight="1" x14ac:dyDescent="0.2"/>
    <row r="2912" ht="26.25" customHeight="1" x14ac:dyDescent="0.2"/>
    <row r="2913" ht="26.25" customHeight="1" x14ac:dyDescent="0.2"/>
    <row r="2914" ht="26.25" customHeight="1" x14ac:dyDescent="0.2"/>
    <row r="2915" ht="26.25" customHeight="1" x14ac:dyDescent="0.2"/>
    <row r="2916" ht="26.25" customHeight="1" x14ac:dyDescent="0.2"/>
    <row r="2917" ht="26.25" customHeight="1" x14ac:dyDescent="0.2"/>
    <row r="2918" ht="26.25" customHeight="1" x14ac:dyDescent="0.2"/>
    <row r="2919" ht="26.25" customHeight="1" x14ac:dyDescent="0.2"/>
    <row r="2920" ht="26.25" customHeight="1" x14ac:dyDescent="0.2"/>
    <row r="2921" ht="26.25" customHeight="1" x14ac:dyDescent="0.2"/>
    <row r="2922" ht="26.25" customHeight="1" x14ac:dyDescent="0.2"/>
    <row r="2923" ht="26.25" customHeight="1" x14ac:dyDescent="0.2"/>
    <row r="2924" ht="26.25" customHeight="1" x14ac:dyDescent="0.2"/>
    <row r="2925" ht="26.25" customHeight="1" x14ac:dyDescent="0.2"/>
    <row r="2926" ht="26.25" customHeight="1" x14ac:dyDescent="0.2"/>
    <row r="2927" ht="26.25" customHeight="1" x14ac:dyDescent="0.2"/>
    <row r="2928" ht="26.25" customHeight="1" x14ac:dyDescent="0.2"/>
    <row r="2929" ht="26.25" customHeight="1" x14ac:dyDescent="0.2"/>
    <row r="2930" ht="26.25" customHeight="1" x14ac:dyDescent="0.2"/>
    <row r="2931" ht="26.25" customHeight="1" x14ac:dyDescent="0.2"/>
    <row r="2932" ht="26.25" customHeight="1" x14ac:dyDescent="0.2"/>
    <row r="2933" ht="26.25" customHeight="1" x14ac:dyDescent="0.2"/>
    <row r="2934" ht="26.25" customHeight="1" x14ac:dyDescent="0.2"/>
    <row r="2935" ht="26.25" customHeight="1" x14ac:dyDescent="0.2"/>
    <row r="2936" ht="26.25" customHeight="1" x14ac:dyDescent="0.2"/>
    <row r="2937" ht="26.25" customHeight="1" x14ac:dyDescent="0.2"/>
    <row r="2938" ht="26.25" customHeight="1" x14ac:dyDescent="0.2"/>
    <row r="2939" ht="26.25" customHeight="1" x14ac:dyDescent="0.2"/>
    <row r="2940" ht="26.25" customHeight="1" x14ac:dyDescent="0.2"/>
    <row r="2941" ht="26.25" customHeight="1" x14ac:dyDescent="0.2"/>
    <row r="2942" ht="26.25" customHeight="1" x14ac:dyDescent="0.2"/>
    <row r="2943" ht="26.25" customHeight="1" x14ac:dyDescent="0.2"/>
    <row r="2944" ht="26.25" customHeight="1" x14ac:dyDescent="0.2"/>
    <row r="2945" ht="26.25" customHeight="1" x14ac:dyDescent="0.2"/>
    <row r="2946" ht="26.25" customHeight="1" x14ac:dyDescent="0.2"/>
    <row r="2947" ht="26.25" customHeight="1" x14ac:dyDescent="0.2"/>
    <row r="2948" ht="26.25" customHeight="1" x14ac:dyDescent="0.2"/>
    <row r="2949" ht="26.25" customHeight="1" x14ac:dyDescent="0.2"/>
    <row r="2950" ht="26.25" customHeight="1" x14ac:dyDescent="0.2"/>
    <row r="2951" ht="26.25" customHeight="1" x14ac:dyDescent="0.2"/>
    <row r="2952" ht="26.25" customHeight="1" x14ac:dyDescent="0.2"/>
    <row r="2953" ht="26.25" customHeight="1" x14ac:dyDescent="0.2"/>
    <row r="2954" ht="26.25" customHeight="1" x14ac:dyDescent="0.2"/>
    <row r="2955" ht="26.25" customHeight="1" x14ac:dyDescent="0.2"/>
    <row r="2956" ht="26.25" customHeight="1" x14ac:dyDescent="0.2"/>
    <row r="2957" ht="26.25" customHeight="1" x14ac:dyDescent="0.2"/>
    <row r="2958" ht="26.25" customHeight="1" x14ac:dyDescent="0.2"/>
    <row r="2959" ht="26.25" customHeight="1" x14ac:dyDescent="0.2"/>
    <row r="2960" ht="26.25" customHeight="1" x14ac:dyDescent="0.2"/>
    <row r="2961" ht="26.25" customHeight="1" x14ac:dyDescent="0.2"/>
    <row r="2962" ht="26.25" customHeight="1" x14ac:dyDescent="0.2"/>
    <row r="2963" ht="26.25" customHeight="1" x14ac:dyDescent="0.2"/>
    <row r="2964" ht="26.25" customHeight="1" x14ac:dyDescent="0.2"/>
    <row r="2965" ht="26.25" customHeight="1" x14ac:dyDescent="0.2"/>
    <row r="2966" ht="26.25" customHeight="1" x14ac:dyDescent="0.2"/>
    <row r="2967" ht="26.25" customHeight="1" x14ac:dyDescent="0.2"/>
    <row r="2968" ht="26.25" customHeight="1" x14ac:dyDescent="0.2"/>
    <row r="2969" ht="26.25" customHeight="1" x14ac:dyDescent="0.2"/>
    <row r="2970" ht="26.25" customHeight="1" x14ac:dyDescent="0.2"/>
    <row r="2971" ht="26.25" customHeight="1" x14ac:dyDescent="0.2"/>
    <row r="2972" ht="26.25" customHeight="1" x14ac:dyDescent="0.2"/>
    <row r="2973" ht="26.25" customHeight="1" x14ac:dyDescent="0.2"/>
    <row r="2974" ht="26.25" customHeight="1" x14ac:dyDescent="0.2"/>
    <row r="2975" ht="26.25" customHeight="1" x14ac:dyDescent="0.2"/>
    <row r="2976" ht="26.25" customHeight="1" x14ac:dyDescent="0.2"/>
    <row r="2977" ht="26.25" customHeight="1" x14ac:dyDescent="0.2"/>
    <row r="2978" ht="26.25" customHeight="1" x14ac:dyDescent="0.2"/>
    <row r="2979" ht="26.25" customHeight="1" x14ac:dyDescent="0.2"/>
    <row r="2980" ht="26.25" customHeight="1" x14ac:dyDescent="0.2"/>
    <row r="2981" ht="26.25" customHeight="1" x14ac:dyDescent="0.2"/>
    <row r="2982" ht="26.25" customHeight="1" x14ac:dyDescent="0.2"/>
    <row r="2983" ht="26.25" customHeight="1" x14ac:dyDescent="0.2"/>
    <row r="2984" ht="26.25" customHeight="1" x14ac:dyDescent="0.2"/>
    <row r="2985" ht="26.25" customHeight="1" x14ac:dyDescent="0.2"/>
    <row r="2986" ht="26.25" customHeight="1" x14ac:dyDescent="0.2"/>
    <row r="2987" ht="26.25" customHeight="1" x14ac:dyDescent="0.2"/>
    <row r="2988" ht="26.25" customHeight="1" x14ac:dyDescent="0.2"/>
    <row r="2989" ht="26.25" customHeight="1" x14ac:dyDescent="0.2"/>
    <row r="2990" ht="26.25" customHeight="1" x14ac:dyDescent="0.2"/>
    <row r="2991" ht="26.25" customHeight="1" x14ac:dyDescent="0.2"/>
    <row r="2992" ht="26.25" customHeight="1" x14ac:dyDescent="0.2"/>
    <row r="2993" ht="26.25" customHeight="1" x14ac:dyDescent="0.2"/>
    <row r="2994" ht="26.25" customHeight="1" x14ac:dyDescent="0.2"/>
    <row r="2995" ht="26.25" customHeight="1" x14ac:dyDescent="0.2"/>
    <row r="2996" ht="26.25" customHeight="1" x14ac:dyDescent="0.2"/>
    <row r="2997" ht="26.25" customHeight="1" x14ac:dyDescent="0.2"/>
    <row r="2998" ht="26.25" customHeight="1" x14ac:dyDescent="0.2"/>
    <row r="2999" ht="26.25" customHeight="1" x14ac:dyDescent="0.2"/>
    <row r="3000" ht="26.25" customHeight="1" x14ac:dyDescent="0.2"/>
    <row r="3001" ht="26.25" customHeight="1" x14ac:dyDescent="0.2"/>
    <row r="3002" ht="26.25" customHeight="1" x14ac:dyDescent="0.2"/>
    <row r="3003" ht="26.25" customHeight="1" x14ac:dyDescent="0.2"/>
    <row r="3004" ht="26.25" customHeight="1" x14ac:dyDescent="0.2"/>
    <row r="3005" ht="26.25" customHeight="1" x14ac:dyDescent="0.2"/>
    <row r="3006" ht="26.25" customHeight="1" x14ac:dyDescent="0.2"/>
    <row r="3007" ht="26.25" customHeight="1" x14ac:dyDescent="0.2"/>
    <row r="3008" ht="26.25" customHeight="1" x14ac:dyDescent="0.2"/>
    <row r="3009" ht="26.25" customHeight="1" x14ac:dyDescent="0.2"/>
    <row r="3010" ht="26.25" customHeight="1" x14ac:dyDescent="0.2"/>
    <row r="3011" ht="26.25" customHeight="1" x14ac:dyDescent="0.2"/>
    <row r="3012" ht="26.25" customHeight="1" x14ac:dyDescent="0.2"/>
    <row r="3013" ht="26.25" customHeight="1" x14ac:dyDescent="0.2"/>
    <row r="3014" ht="26.25" customHeight="1" x14ac:dyDescent="0.2"/>
    <row r="3015" ht="26.25" customHeight="1" x14ac:dyDescent="0.2"/>
    <row r="3016" ht="26.25" customHeight="1" x14ac:dyDescent="0.2"/>
    <row r="3017" ht="26.25" customHeight="1" x14ac:dyDescent="0.2"/>
    <row r="3018" ht="26.25" customHeight="1" x14ac:dyDescent="0.2"/>
    <row r="3019" ht="26.25" customHeight="1" x14ac:dyDescent="0.2"/>
    <row r="3020" ht="26.25" customHeight="1" x14ac:dyDescent="0.2"/>
    <row r="3021" ht="26.25" customHeight="1" x14ac:dyDescent="0.2"/>
    <row r="3022" ht="26.25" customHeight="1" x14ac:dyDescent="0.2"/>
    <row r="3023" ht="26.25" customHeight="1" x14ac:dyDescent="0.2"/>
    <row r="3024" ht="26.25" customHeight="1" x14ac:dyDescent="0.2"/>
    <row r="3025" ht="26.25" customHeight="1" x14ac:dyDescent="0.2"/>
    <row r="3026" ht="26.25" customHeight="1" x14ac:dyDescent="0.2"/>
    <row r="3027" ht="26.25" customHeight="1" x14ac:dyDescent="0.2"/>
    <row r="3028" ht="26.25" customHeight="1" x14ac:dyDescent="0.2"/>
    <row r="3029" ht="26.25" customHeight="1" x14ac:dyDescent="0.2"/>
    <row r="3030" ht="26.25" customHeight="1" x14ac:dyDescent="0.2"/>
    <row r="3031" ht="26.25" customHeight="1" x14ac:dyDescent="0.2"/>
    <row r="3032" ht="26.25" customHeight="1" x14ac:dyDescent="0.2"/>
    <row r="3033" ht="26.25" customHeight="1" x14ac:dyDescent="0.2"/>
    <row r="3034" ht="26.25" customHeight="1" x14ac:dyDescent="0.2"/>
    <row r="3035" ht="26.25" customHeight="1" x14ac:dyDescent="0.2"/>
    <row r="3036" ht="26.25" customHeight="1" x14ac:dyDescent="0.2"/>
    <row r="3037" ht="26.25" customHeight="1" x14ac:dyDescent="0.2"/>
    <row r="3038" ht="26.25" customHeight="1" x14ac:dyDescent="0.2"/>
    <row r="3039" ht="26.25" customHeight="1" x14ac:dyDescent="0.2"/>
    <row r="3040" ht="26.25" customHeight="1" x14ac:dyDescent="0.2"/>
    <row r="3041" ht="26.25" customHeight="1" x14ac:dyDescent="0.2"/>
    <row r="3042" ht="26.25" customHeight="1" x14ac:dyDescent="0.2"/>
    <row r="3043" ht="26.25" customHeight="1" x14ac:dyDescent="0.2"/>
    <row r="3044" ht="26.25" customHeight="1" x14ac:dyDescent="0.2"/>
    <row r="3045" ht="26.25" customHeight="1" x14ac:dyDescent="0.2"/>
    <row r="3046" ht="26.25" customHeight="1" x14ac:dyDescent="0.2"/>
    <row r="3047" ht="26.25" customHeight="1" x14ac:dyDescent="0.2"/>
    <row r="3048" ht="26.25" customHeight="1" x14ac:dyDescent="0.2"/>
    <row r="3049" ht="26.25" customHeight="1" x14ac:dyDescent="0.2"/>
    <row r="3050" ht="26.25" customHeight="1" x14ac:dyDescent="0.2"/>
    <row r="3051" ht="26.25" customHeight="1" x14ac:dyDescent="0.2"/>
    <row r="3052" ht="26.25" customHeight="1" x14ac:dyDescent="0.2"/>
    <row r="3053" ht="26.25" customHeight="1" x14ac:dyDescent="0.2"/>
    <row r="3054" ht="26.25" customHeight="1" x14ac:dyDescent="0.2"/>
    <row r="3055" ht="26.25" customHeight="1" x14ac:dyDescent="0.2"/>
    <row r="3056" ht="26.25" customHeight="1" x14ac:dyDescent="0.2"/>
    <row r="3057" ht="26.25" customHeight="1" x14ac:dyDescent="0.2"/>
    <row r="3058" ht="26.25" customHeight="1" x14ac:dyDescent="0.2"/>
    <row r="3059" ht="26.25" customHeight="1" x14ac:dyDescent="0.2"/>
    <row r="3060" ht="26.25" customHeight="1" x14ac:dyDescent="0.2"/>
    <row r="3061" ht="26.25" customHeight="1" x14ac:dyDescent="0.2"/>
    <row r="3062" ht="26.25" customHeight="1" x14ac:dyDescent="0.2"/>
    <row r="3063" ht="26.25" customHeight="1" x14ac:dyDescent="0.2"/>
    <row r="3064" ht="26.25" customHeight="1" x14ac:dyDescent="0.2"/>
    <row r="3065" ht="26.25" customHeight="1" x14ac:dyDescent="0.2"/>
    <row r="3066" ht="26.25" customHeight="1" x14ac:dyDescent="0.2"/>
    <row r="3067" ht="26.25" customHeight="1" x14ac:dyDescent="0.2"/>
    <row r="3068" ht="26.25" customHeight="1" x14ac:dyDescent="0.2"/>
    <row r="3069" ht="26.25" customHeight="1" x14ac:dyDescent="0.2"/>
    <row r="3070" ht="26.25" customHeight="1" x14ac:dyDescent="0.2"/>
    <row r="3071" ht="26.25" customHeight="1" x14ac:dyDescent="0.2"/>
    <row r="3072" ht="26.25" customHeight="1" x14ac:dyDescent="0.2"/>
    <row r="3073" ht="26.25" customHeight="1" x14ac:dyDescent="0.2"/>
    <row r="3074" ht="26.25" customHeight="1" x14ac:dyDescent="0.2"/>
    <row r="3075" ht="26.25" customHeight="1" x14ac:dyDescent="0.2"/>
    <row r="3076" ht="26.25" customHeight="1" x14ac:dyDescent="0.2"/>
    <row r="3077" ht="26.25" customHeight="1" x14ac:dyDescent="0.2"/>
    <row r="3078" ht="26.25" customHeight="1" x14ac:dyDescent="0.2"/>
    <row r="3079" ht="26.25" customHeight="1" x14ac:dyDescent="0.2"/>
    <row r="3080" ht="26.25" customHeight="1" x14ac:dyDescent="0.2"/>
    <row r="3081" ht="26.25" customHeight="1" x14ac:dyDescent="0.2"/>
    <row r="3082" ht="26.25" customHeight="1" x14ac:dyDescent="0.2"/>
    <row r="3083" ht="26.25" customHeight="1" x14ac:dyDescent="0.2"/>
    <row r="3084" ht="26.25" customHeight="1" x14ac:dyDescent="0.2"/>
    <row r="3085" ht="26.25" customHeight="1" x14ac:dyDescent="0.2"/>
    <row r="3086" ht="26.25" customHeight="1" x14ac:dyDescent="0.2"/>
    <row r="3087" ht="26.25" customHeight="1" x14ac:dyDescent="0.2"/>
    <row r="3088" ht="26.25" customHeight="1" x14ac:dyDescent="0.2"/>
    <row r="3089" ht="26.25" customHeight="1" x14ac:dyDescent="0.2"/>
    <row r="3090" ht="26.25" customHeight="1" x14ac:dyDescent="0.2"/>
    <row r="3091" ht="26.25" customHeight="1" x14ac:dyDescent="0.2"/>
    <row r="3092" ht="26.25" customHeight="1" x14ac:dyDescent="0.2"/>
    <row r="3093" ht="26.25" customHeight="1" x14ac:dyDescent="0.2"/>
    <row r="3094" ht="26.25" customHeight="1" x14ac:dyDescent="0.2"/>
    <row r="3095" ht="26.25" customHeight="1" x14ac:dyDescent="0.2"/>
    <row r="3096" ht="26.25" customHeight="1" x14ac:dyDescent="0.2"/>
    <row r="3097" ht="26.25" customHeight="1" x14ac:dyDescent="0.2"/>
    <row r="3098" ht="26.25" customHeight="1" x14ac:dyDescent="0.2"/>
    <row r="3099" ht="26.25" customHeight="1" x14ac:dyDescent="0.2"/>
    <row r="3100" ht="26.25" customHeight="1" x14ac:dyDescent="0.2"/>
    <row r="3101" ht="26.25" customHeight="1" x14ac:dyDescent="0.2"/>
    <row r="3102" ht="26.25" customHeight="1" x14ac:dyDescent="0.2"/>
    <row r="3103" ht="26.25" customHeight="1" x14ac:dyDescent="0.2"/>
    <row r="3104" ht="26.25" customHeight="1" x14ac:dyDescent="0.2"/>
    <row r="3105" ht="26.25" customHeight="1" x14ac:dyDescent="0.2"/>
    <row r="3106" ht="26.25" customHeight="1" x14ac:dyDescent="0.2"/>
    <row r="3107" ht="26.25" customHeight="1" x14ac:dyDescent="0.2"/>
    <row r="3108" ht="26.25" customHeight="1" x14ac:dyDescent="0.2"/>
    <row r="3109" ht="26.25" customHeight="1" x14ac:dyDescent="0.2"/>
    <row r="3110" ht="26.25" customHeight="1" x14ac:dyDescent="0.2"/>
    <row r="3111" ht="26.25" customHeight="1" x14ac:dyDescent="0.2"/>
    <row r="3112" ht="26.25" customHeight="1" x14ac:dyDescent="0.2"/>
    <row r="3113" ht="26.25" customHeight="1" x14ac:dyDescent="0.2"/>
    <row r="3114" ht="26.25" customHeight="1" x14ac:dyDescent="0.2"/>
    <row r="3115" ht="26.25" customHeight="1" x14ac:dyDescent="0.2"/>
    <row r="3116" ht="26.25" customHeight="1" x14ac:dyDescent="0.2"/>
    <row r="3117" ht="26.25" customHeight="1" x14ac:dyDescent="0.2"/>
    <row r="3118" ht="26.25" customHeight="1" x14ac:dyDescent="0.2"/>
    <row r="3119" ht="26.25" customHeight="1" x14ac:dyDescent="0.2"/>
    <row r="3120" ht="26.25" customHeight="1" x14ac:dyDescent="0.2"/>
    <row r="3121" ht="26.25" customHeight="1" x14ac:dyDescent="0.2"/>
    <row r="3122" ht="26.25" customHeight="1" x14ac:dyDescent="0.2"/>
    <row r="3123" ht="26.25" customHeight="1" x14ac:dyDescent="0.2"/>
    <row r="3124" ht="26.25" customHeight="1" x14ac:dyDescent="0.2"/>
    <row r="3125" ht="26.25" customHeight="1" x14ac:dyDescent="0.2"/>
    <row r="3126" ht="26.25" customHeight="1" x14ac:dyDescent="0.2"/>
    <row r="3127" ht="26.25" customHeight="1" x14ac:dyDescent="0.2"/>
    <row r="3128" ht="26.25" customHeight="1" x14ac:dyDescent="0.2"/>
    <row r="3129" ht="26.25" customHeight="1" x14ac:dyDescent="0.2"/>
    <row r="3130" ht="26.25" customHeight="1" x14ac:dyDescent="0.2"/>
    <row r="3131" ht="26.25" customHeight="1" x14ac:dyDescent="0.2"/>
    <row r="3132" ht="26.25" customHeight="1" x14ac:dyDescent="0.2"/>
    <row r="3133" ht="26.25" customHeight="1" x14ac:dyDescent="0.2"/>
    <row r="3134" ht="26.25" customHeight="1" x14ac:dyDescent="0.2"/>
    <row r="3135" ht="26.25" customHeight="1" x14ac:dyDescent="0.2"/>
    <row r="3136" ht="26.25" customHeight="1" x14ac:dyDescent="0.2"/>
    <row r="3137" ht="26.25" customHeight="1" x14ac:dyDescent="0.2"/>
    <row r="3138" ht="26.25" customHeight="1" x14ac:dyDescent="0.2"/>
    <row r="3139" ht="26.25" customHeight="1" x14ac:dyDescent="0.2"/>
    <row r="3140" ht="26.25" customHeight="1" x14ac:dyDescent="0.2"/>
    <row r="3141" ht="26.25" customHeight="1" x14ac:dyDescent="0.2"/>
    <row r="3142" ht="26.25" customHeight="1" x14ac:dyDescent="0.2"/>
    <row r="3143" ht="26.25" customHeight="1" x14ac:dyDescent="0.2"/>
    <row r="3144" ht="26.25" customHeight="1" x14ac:dyDescent="0.2"/>
    <row r="3145" ht="26.25" customHeight="1" x14ac:dyDescent="0.2"/>
    <row r="3146" ht="26.25" customHeight="1" x14ac:dyDescent="0.2"/>
    <row r="3147" ht="26.25" customHeight="1" x14ac:dyDescent="0.2"/>
    <row r="3148" ht="26.25" customHeight="1" x14ac:dyDescent="0.2"/>
    <row r="3149" ht="26.25" customHeight="1" x14ac:dyDescent="0.2"/>
    <row r="3150" ht="26.25" customHeight="1" x14ac:dyDescent="0.2"/>
    <row r="3151" ht="26.25" customHeight="1" x14ac:dyDescent="0.2"/>
    <row r="3152" ht="26.25" customHeight="1" x14ac:dyDescent="0.2"/>
    <row r="3153" ht="26.25" customHeight="1" x14ac:dyDescent="0.2"/>
    <row r="3154" ht="26.25" customHeight="1" x14ac:dyDescent="0.2"/>
    <row r="3155" ht="26.25" customHeight="1" x14ac:dyDescent="0.2"/>
    <row r="3156" ht="26.25" customHeight="1" x14ac:dyDescent="0.2"/>
    <row r="3157" ht="26.25" customHeight="1" x14ac:dyDescent="0.2"/>
    <row r="3158" ht="26.25" customHeight="1" x14ac:dyDescent="0.2"/>
    <row r="3159" ht="26.25" customHeight="1" x14ac:dyDescent="0.2"/>
    <row r="3160" ht="26.25" customHeight="1" x14ac:dyDescent="0.2"/>
    <row r="3161" ht="26.25" customHeight="1" x14ac:dyDescent="0.2"/>
    <row r="3162" ht="26.25" customHeight="1" x14ac:dyDescent="0.2"/>
    <row r="3163" ht="26.25" customHeight="1" x14ac:dyDescent="0.2"/>
    <row r="3164" ht="26.25" customHeight="1" x14ac:dyDescent="0.2"/>
    <row r="3165" ht="26.25" customHeight="1" x14ac:dyDescent="0.2"/>
    <row r="3166" ht="26.25" customHeight="1" x14ac:dyDescent="0.2"/>
    <row r="3167" ht="26.25" customHeight="1" x14ac:dyDescent="0.2"/>
    <row r="3168" ht="26.25" customHeight="1" x14ac:dyDescent="0.2"/>
    <row r="3169" ht="26.25" customHeight="1" x14ac:dyDescent="0.2"/>
    <row r="3170" ht="26.25" customHeight="1" x14ac:dyDescent="0.2"/>
    <row r="3171" ht="26.25" customHeight="1" x14ac:dyDescent="0.2"/>
    <row r="3172" ht="26.25" customHeight="1" x14ac:dyDescent="0.2"/>
    <row r="3173" ht="26.25" customHeight="1" x14ac:dyDescent="0.2"/>
    <row r="3174" ht="26.25" customHeight="1" x14ac:dyDescent="0.2"/>
    <row r="3175" ht="26.25" customHeight="1" x14ac:dyDescent="0.2"/>
    <row r="3176" ht="26.25" customHeight="1" x14ac:dyDescent="0.2"/>
    <row r="3177" ht="26.25" customHeight="1" x14ac:dyDescent="0.2"/>
    <row r="3178" ht="26.25" customHeight="1" x14ac:dyDescent="0.2"/>
    <row r="3179" ht="26.25" customHeight="1" x14ac:dyDescent="0.2"/>
    <row r="3180" ht="26.25" customHeight="1" x14ac:dyDescent="0.2"/>
    <row r="3181" ht="26.25" customHeight="1" x14ac:dyDescent="0.2"/>
    <row r="3182" ht="26.25" customHeight="1" x14ac:dyDescent="0.2"/>
    <row r="3183" ht="26.25" customHeight="1" x14ac:dyDescent="0.2"/>
    <row r="3184" ht="26.25" customHeight="1" x14ac:dyDescent="0.2"/>
    <row r="3185" ht="26.25" customHeight="1" x14ac:dyDescent="0.2"/>
    <row r="3186" ht="26.25" customHeight="1" x14ac:dyDescent="0.2"/>
    <row r="3187" ht="26.25" customHeight="1" x14ac:dyDescent="0.2"/>
    <row r="3188" ht="26.25" customHeight="1" x14ac:dyDescent="0.2"/>
    <row r="3189" ht="26.25" customHeight="1" x14ac:dyDescent="0.2"/>
    <row r="3190" ht="26.25" customHeight="1" x14ac:dyDescent="0.2"/>
    <row r="3191" ht="26.25" customHeight="1" x14ac:dyDescent="0.2"/>
    <row r="3192" ht="26.25" customHeight="1" x14ac:dyDescent="0.2"/>
    <row r="3193" ht="26.25" customHeight="1" x14ac:dyDescent="0.2"/>
    <row r="3194" ht="26.25" customHeight="1" x14ac:dyDescent="0.2"/>
    <row r="3195" ht="26.25" customHeight="1" x14ac:dyDescent="0.2"/>
    <row r="3196" ht="26.25" customHeight="1" x14ac:dyDescent="0.2"/>
    <row r="3197" ht="26.25" customHeight="1" x14ac:dyDescent="0.2"/>
    <row r="3198" ht="26.25" customHeight="1" x14ac:dyDescent="0.2"/>
    <row r="3199" ht="26.25" customHeight="1" x14ac:dyDescent="0.2"/>
    <row r="3200" ht="26.25" customHeight="1" x14ac:dyDescent="0.2"/>
    <row r="3201" ht="26.25" customHeight="1" x14ac:dyDescent="0.2"/>
    <row r="3202" ht="26.25" customHeight="1" x14ac:dyDescent="0.2"/>
    <row r="3203" ht="26.25" customHeight="1" x14ac:dyDescent="0.2"/>
    <row r="3204" ht="26.25" customHeight="1" x14ac:dyDescent="0.2"/>
    <row r="3205" ht="26.25" customHeight="1" x14ac:dyDescent="0.2"/>
    <row r="3206" ht="26.25" customHeight="1" x14ac:dyDescent="0.2"/>
    <row r="3207" ht="26.25" customHeight="1" x14ac:dyDescent="0.2"/>
    <row r="3208" ht="26.25" customHeight="1" x14ac:dyDescent="0.2"/>
    <row r="3209" ht="26.25" customHeight="1" x14ac:dyDescent="0.2"/>
    <row r="3210" ht="26.25" customHeight="1" x14ac:dyDescent="0.2"/>
    <row r="3211" ht="26.25" customHeight="1" x14ac:dyDescent="0.2"/>
    <row r="3212" ht="26.25" customHeight="1" x14ac:dyDescent="0.2"/>
    <row r="3213" ht="26.25" customHeight="1" x14ac:dyDescent="0.2"/>
    <row r="3214" ht="26.25" customHeight="1" x14ac:dyDescent="0.2"/>
    <row r="3215" ht="26.25" customHeight="1" x14ac:dyDescent="0.2"/>
    <row r="3216" ht="26.25" customHeight="1" x14ac:dyDescent="0.2"/>
    <row r="3217" ht="26.25" customHeight="1" x14ac:dyDescent="0.2"/>
    <row r="3218" ht="26.25" customHeight="1" x14ac:dyDescent="0.2"/>
    <row r="3219" ht="26.25" customHeight="1" x14ac:dyDescent="0.2"/>
    <row r="3220" ht="26.25" customHeight="1" x14ac:dyDescent="0.2"/>
    <row r="3221" ht="26.25" customHeight="1" x14ac:dyDescent="0.2"/>
    <row r="3222" ht="26.25" customHeight="1" x14ac:dyDescent="0.2"/>
    <row r="3223" ht="26.25" customHeight="1" x14ac:dyDescent="0.2"/>
    <row r="3224" ht="26.25" customHeight="1" x14ac:dyDescent="0.2"/>
    <row r="3225" ht="26.25" customHeight="1" x14ac:dyDescent="0.2"/>
    <row r="3226" ht="26.25" customHeight="1" x14ac:dyDescent="0.2"/>
    <row r="3227" ht="26.25" customHeight="1" x14ac:dyDescent="0.2"/>
    <row r="3228" ht="26.25" customHeight="1" x14ac:dyDescent="0.2"/>
    <row r="3229" ht="26.25" customHeight="1" x14ac:dyDescent="0.2"/>
    <row r="3230" ht="26.25" customHeight="1" x14ac:dyDescent="0.2"/>
    <row r="3231" ht="26.25" customHeight="1" x14ac:dyDescent="0.2"/>
    <row r="3232" ht="26.25" customHeight="1" x14ac:dyDescent="0.2"/>
    <row r="3233" ht="26.25" customHeight="1" x14ac:dyDescent="0.2"/>
    <row r="3234" ht="26.25" customHeight="1" x14ac:dyDescent="0.2"/>
    <row r="3235" ht="26.25" customHeight="1" x14ac:dyDescent="0.2"/>
    <row r="3236" ht="26.25" customHeight="1" x14ac:dyDescent="0.2"/>
    <row r="3237" ht="26.25" customHeight="1" x14ac:dyDescent="0.2"/>
    <row r="3238" ht="26.25" customHeight="1" x14ac:dyDescent="0.2"/>
    <row r="3239" ht="26.25" customHeight="1" x14ac:dyDescent="0.2"/>
    <row r="3240" ht="26.25" customHeight="1" x14ac:dyDescent="0.2"/>
    <row r="3241" ht="26.25" customHeight="1" x14ac:dyDescent="0.2"/>
    <row r="3242" ht="26.25" customHeight="1" x14ac:dyDescent="0.2"/>
    <row r="3243" ht="26.25" customHeight="1" x14ac:dyDescent="0.2"/>
    <row r="3244" ht="26.25" customHeight="1" x14ac:dyDescent="0.2"/>
    <row r="3245" ht="26.25" customHeight="1" x14ac:dyDescent="0.2"/>
    <row r="3246" ht="26.25" customHeight="1" x14ac:dyDescent="0.2"/>
    <row r="3247" ht="26.25" customHeight="1" x14ac:dyDescent="0.2"/>
    <row r="3248" ht="26.25" customHeight="1" x14ac:dyDescent="0.2"/>
    <row r="3249" ht="26.25" customHeight="1" x14ac:dyDescent="0.2"/>
    <row r="3250" ht="26.25" customHeight="1" x14ac:dyDescent="0.2"/>
    <row r="3251" ht="26.25" customHeight="1" x14ac:dyDescent="0.2"/>
    <row r="3252" ht="26.25" customHeight="1" x14ac:dyDescent="0.2"/>
    <row r="3253" ht="26.25" customHeight="1" x14ac:dyDescent="0.2"/>
    <row r="3254" ht="26.25" customHeight="1" x14ac:dyDescent="0.2"/>
    <row r="3255" ht="26.25" customHeight="1" x14ac:dyDescent="0.2"/>
    <row r="3256" ht="26.25" customHeight="1" x14ac:dyDescent="0.2"/>
    <row r="3257" ht="26.25" customHeight="1" x14ac:dyDescent="0.2"/>
    <row r="3258" ht="26.25" customHeight="1" x14ac:dyDescent="0.2"/>
    <row r="3259" ht="26.25" customHeight="1" x14ac:dyDescent="0.2"/>
    <row r="3260" ht="26.25" customHeight="1" x14ac:dyDescent="0.2"/>
    <row r="3261" ht="26.25" customHeight="1" x14ac:dyDescent="0.2"/>
    <row r="3262" ht="26.25" customHeight="1" x14ac:dyDescent="0.2"/>
    <row r="3263" ht="26.25" customHeight="1" x14ac:dyDescent="0.2"/>
    <row r="3264" ht="26.25" customHeight="1" x14ac:dyDescent="0.2"/>
    <row r="3265" ht="26.25" customHeight="1" x14ac:dyDescent="0.2"/>
    <row r="3266" ht="26.25" customHeight="1" x14ac:dyDescent="0.2"/>
    <row r="3267" ht="26.25" customHeight="1" x14ac:dyDescent="0.2"/>
    <row r="3268" ht="26.25" customHeight="1" x14ac:dyDescent="0.2"/>
    <row r="3269" ht="26.25" customHeight="1" x14ac:dyDescent="0.2"/>
    <row r="3270" ht="26.25" customHeight="1" x14ac:dyDescent="0.2"/>
    <row r="3271" ht="26.25" customHeight="1" x14ac:dyDescent="0.2"/>
    <row r="3272" ht="26.25" customHeight="1" x14ac:dyDescent="0.2"/>
    <row r="3273" ht="26.25" customHeight="1" x14ac:dyDescent="0.2"/>
    <row r="3274" ht="26.25" customHeight="1" x14ac:dyDescent="0.2"/>
    <row r="3275" ht="26.25" customHeight="1" x14ac:dyDescent="0.2"/>
    <row r="3276" ht="26.25" customHeight="1" x14ac:dyDescent="0.2"/>
    <row r="3277" ht="26.25" customHeight="1" x14ac:dyDescent="0.2"/>
    <row r="3278" ht="26.25" customHeight="1" x14ac:dyDescent="0.2"/>
    <row r="3279" ht="26.25" customHeight="1" x14ac:dyDescent="0.2"/>
    <row r="3280" ht="26.25" customHeight="1" x14ac:dyDescent="0.2"/>
    <row r="3281" ht="26.25" customHeight="1" x14ac:dyDescent="0.2"/>
    <row r="3282" ht="26.25" customHeight="1" x14ac:dyDescent="0.2"/>
    <row r="3283" ht="26.25" customHeight="1" x14ac:dyDescent="0.2"/>
    <row r="3284" ht="26.25" customHeight="1" x14ac:dyDescent="0.2"/>
    <row r="3285" ht="26.25" customHeight="1" x14ac:dyDescent="0.2"/>
    <row r="3286" ht="26.25" customHeight="1" x14ac:dyDescent="0.2"/>
    <row r="3287" ht="26.25" customHeight="1" x14ac:dyDescent="0.2"/>
    <row r="3288" ht="26.25" customHeight="1" x14ac:dyDescent="0.2"/>
    <row r="3289" ht="26.25" customHeight="1" x14ac:dyDescent="0.2"/>
    <row r="3290" ht="26.25" customHeight="1" x14ac:dyDescent="0.2"/>
    <row r="3291" ht="26.25" customHeight="1" x14ac:dyDescent="0.2"/>
    <row r="3292" ht="26.25" customHeight="1" x14ac:dyDescent="0.2"/>
    <row r="3293" ht="26.25" customHeight="1" x14ac:dyDescent="0.2"/>
    <row r="3294" ht="26.25" customHeight="1" x14ac:dyDescent="0.2"/>
    <row r="3295" ht="26.25" customHeight="1" x14ac:dyDescent="0.2"/>
    <row r="3296" ht="26.25" customHeight="1" x14ac:dyDescent="0.2"/>
    <row r="3297" ht="26.25" customHeight="1" x14ac:dyDescent="0.2"/>
    <row r="3298" ht="26.25" customHeight="1" x14ac:dyDescent="0.2"/>
    <row r="3299" ht="26.25" customHeight="1" x14ac:dyDescent="0.2"/>
    <row r="3300" ht="26.25" customHeight="1" x14ac:dyDescent="0.2"/>
    <row r="3301" ht="26.25" customHeight="1" x14ac:dyDescent="0.2"/>
    <row r="3302" ht="26.25" customHeight="1" x14ac:dyDescent="0.2"/>
    <row r="3303" ht="26.25" customHeight="1" x14ac:dyDescent="0.2"/>
    <row r="3304" ht="26.25" customHeight="1" x14ac:dyDescent="0.2"/>
    <row r="3305" ht="26.25" customHeight="1" x14ac:dyDescent="0.2"/>
    <row r="3306" ht="26.25" customHeight="1" x14ac:dyDescent="0.2"/>
    <row r="3307" ht="26.25" customHeight="1" x14ac:dyDescent="0.2"/>
    <row r="3308" ht="26.25" customHeight="1" x14ac:dyDescent="0.2"/>
    <row r="3309" ht="26.25" customHeight="1" x14ac:dyDescent="0.2"/>
    <row r="3310" ht="26.25" customHeight="1" x14ac:dyDescent="0.2"/>
    <row r="3311" ht="26.25" customHeight="1" x14ac:dyDescent="0.2"/>
    <row r="3312" ht="26.25" customHeight="1" x14ac:dyDescent="0.2"/>
    <row r="3313" ht="26.25" customHeight="1" x14ac:dyDescent="0.2"/>
    <row r="3314" ht="26.25" customHeight="1" x14ac:dyDescent="0.2"/>
    <row r="3315" ht="26.25" customHeight="1" x14ac:dyDescent="0.2"/>
    <row r="3316" ht="26.25" customHeight="1" x14ac:dyDescent="0.2"/>
    <row r="3317" ht="26.25" customHeight="1" x14ac:dyDescent="0.2"/>
    <row r="3318" ht="26.25" customHeight="1" x14ac:dyDescent="0.2"/>
    <row r="3319" ht="26.25" customHeight="1" x14ac:dyDescent="0.2"/>
    <row r="3320" ht="26.25" customHeight="1" x14ac:dyDescent="0.2"/>
    <row r="3321" ht="26.25" customHeight="1" x14ac:dyDescent="0.2"/>
    <row r="3322" ht="26.25" customHeight="1" x14ac:dyDescent="0.2"/>
    <row r="3323" ht="26.25" customHeight="1" x14ac:dyDescent="0.2"/>
    <row r="3324" ht="26.25" customHeight="1" x14ac:dyDescent="0.2"/>
    <row r="3325" ht="26.25" customHeight="1" x14ac:dyDescent="0.2"/>
    <row r="3326" ht="26.25" customHeight="1" x14ac:dyDescent="0.2"/>
    <row r="3327" ht="26.25" customHeight="1" x14ac:dyDescent="0.2"/>
    <row r="3328" ht="26.25" customHeight="1" x14ac:dyDescent="0.2"/>
    <row r="3329" ht="26.25" customHeight="1" x14ac:dyDescent="0.2"/>
    <row r="3330" ht="26.25" customHeight="1" x14ac:dyDescent="0.2"/>
    <row r="3331" ht="26.25" customHeight="1" x14ac:dyDescent="0.2"/>
    <row r="3332" ht="26.25" customHeight="1" x14ac:dyDescent="0.2"/>
    <row r="3333" ht="26.25" customHeight="1" x14ac:dyDescent="0.2"/>
    <row r="3334" ht="26.25" customHeight="1" x14ac:dyDescent="0.2"/>
    <row r="3335" ht="26.25" customHeight="1" x14ac:dyDescent="0.2"/>
    <row r="3336" ht="26.25" customHeight="1" x14ac:dyDescent="0.2"/>
    <row r="3337" ht="26.25" customHeight="1" x14ac:dyDescent="0.2"/>
    <row r="3338" ht="26.25" customHeight="1" x14ac:dyDescent="0.2"/>
    <row r="3339" ht="26.25" customHeight="1" x14ac:dyDescent="0.2"/>
    <row r="3340" ht="26.25" customHeight="1" x14ac:dyDescent="0.2"/>
    <row r="3341" ht="26.25" customHeight="1" x14ac:dyDescent="0.2"/>
    <row r="3342" ht="26.25" customHeight="1" x14ac:dyDescent="0.2"/>
    <row r="3343" ht="26.25" customHeight="1" x14ac:dyDescent="0.2"/>
    <row r="3344" ht="26.25" customHeight="1" x14ac:dyDescent="0.2"/>
    <row r="3345" ht="26.25" customHeight="1" x14ac:dyDescent="0.2"/>
    <row r="3346" ht="26.25" customHeight="1" x14ac:dyDescent="0.2"/>
    <row r="3347" ht="26.25" customHeight="1" x14ac:dyDescent="0.2"/>
    <row r="3348" ht="26.25" customHeight="1" x14ac:dyDescent="0.2"/>
    <row r="3349" ht="26.25" customHeight="1" x14ac:dyDescent="0.2"/>
    <row r="3350" ht="26.25" customHeight="1" x14ac:dyDescent="0.2"/>
    <row r="3351" ht="26.25" customHeight="1" x14ac:dyDescent="0.2"/>
    <row r="3352" ht="26.25" customHeight="1" x14ac:dyDescent="0.2"/>
    <row r="3353" ht="26.25" customHeight="1" x14ac:dyDescent="0.2"/>
    <row r="3354" ht="26.25" customHeight="1" x14ac:dyDescent="0.2"/>
    <row r="3355" ht="26.25" customHeight="1" x14ac:dyDescent="0.2"/>
    <row r="3356" ht="26.25" customHeight="1" x14ac:dyDescent="0.2"/>
    <row r="3357" ht="26.25" customHeight="1" x14ac:dyDescent="0.2"/>
    <row r="3358" ht="26.25" customHeight="1" x14ac:dyDescent="0.2"/>
    <row r="3359" ht="26.25" customHeight="1" x14ac:dyDescent="0.2"/>
    <row r="3360" ht="26.25" customHeight="1" x14ac:dyDescent="0.2"/>
    <row r="3361" ht="26.25" customHeight="1" x14ac:dyDescent="0.2"/>
    <row r="3362" ht="26.25" customHeight="1" x14ac:dyDescent="0.2"/>
    <row r="3363" ht="26.25" customHeight="1" x14ac:dyDescent="0.2"/>
    <row r="3364" ht="26.25" customHeight="1" x14ac:dyDescent="0.2"/>
    <row r="3365" ht="26.25" customHeight="1" x14ac:dyDescent="0.2"/>
    <row r="3366" ht="26.25" customHeight="1" x14ac:dyDescent="0.2"/>
    <row r="3367" ht="26.25" customHeight="1" x14ac:dyDescent="0.2"/>
    <row r="3368" ht="26.25" customHeight="1" x14ac:dyDescent="0.2"/>
    <row r="3369" ht="26.25" customHeight="1" x14ac:dyDescent="0.2"/>
    <row r="3370" ht="26.25" customHeight="1" x14ac:dyDescent="0.2"/>
    <row r="3371" ht="26.25" customHeight="1" x14ac:dyDescent="0.2"/>
    <row r="3372" ht="26.25" customHeight="1" x14ac:dyDescent="0.2"/>
    <row r="3373" ht="26.25" customHeight="1" x14ac:dyDescent="0.2"/>
    <row r="3374" ht="26.25" customHeight="1" x14ac:dyDescent="0.2"/>
    <row r="3375" ht="26.25" customHeight="1" x14ac:dyDescent="0.2"/>
    <row r="3376" ht="26.25" customHeight="1" x14ac:dyDescent="0.2"/>
    <row r="3377" ht="26.25" customHeight="1" x14ac:dyDescent="0.2"/>
    <row r="3378" ht="26.25" customHeight="1" x14ac:dyDescent="0.2"/>
    <row r="3379" ht="26.25" customHeight="1" x14ac:dyDescent="0.2"/>
    <row r="3380" ht="26.25" customHeight="1" x14ac:dyDescent="0.2"/>
    <row r="3381" ht="26.25" customHeight="1" x14ac:dyDescent="0.2"/>
    <row r="3382" ht="26.25" customHeight="1" x14ac:dyDescent="0.2"/>
    <row r="3383" ht="26.25" customHeight="1" x14ac:dyDescent="0.2"/>
    <row r="3384" ht="26.25" customHeight="1" x14ac:dyDescent="0.2"/>
    <row r="3385" ht="26.25" customHeight="1" x14ac:dyDescent="0.2"/>
    <row r="3386" ht="26.25" customHeight="1" x14ac:dyDescent="0.2"/>
    <row r="3387" ht="26.25" customHeight="1" x14ac:dyDescent="0.2"/>
    <row r="3388" ht="26.25" customHeight="1" x14ac:dyDescent="0.2"/>
    <row r="3389" ht="26.25" customHeight="1" x14ac:dyDescent="0.2"/>
    <row r="3390" ht="26.25" customHeight="1" x14ac:dyDescent="0.2"/>
    <row r="3391" ht="26.25" customHeight="1" x14ac:dyDescent="0.2"/>
    <row r="3392" ht="26.25" customHeight="1" x14ac:dyDescent="0.2"/>
    <row r="3393" ht="26.25" customHeight="1" x14ac:dyDescent="0.2"/>
    <row r="3394" ht="26.25" customHeight="1" x14ac:dyDescent="0.2"/>
    <row r="3395" ht="26.25" customHeight="1" x14ac:dyDescent="0.2"/>
    <row r="3396" ht="26.25" customHeight="1" x14ac:dyDescent="0.2"/>
    <row r="3397" ht="26.25" customHeight="1" x14ac:dyDescent="0.2"/>
    <row r="3398" ht="26.25" customHeight="1" x14ac:dyDescent="0.2"/>
    <row r="3399" ht="26.25" customHeight="1" x14ac:dyDescent="0.2"/>
    <row r="3400" ht="26.25" customHeight="1" x14ac:dyDescent="0.2"/>
    <row r="3401" ht="26.25" customHeight="1" x14ac:dyDescent="0.2"/>
    <row r="3402" ht="26.25" customHeight="1" x14ac:dyDescent="0.2"/>
    <row r="3403" ht="26.25" customHeight="1" x14ac:dyDescent="0.2"/>
    <row r="3404" ht="26.25" customHeight="1" x14ac:dyDescent="0.2"/>
    <row r="3405" ht="26.25" customHeight="1" x14ac:dyDescent="0.2"/>
    <row r="3406" ht="26.25" customHeight="1" x14ac:dyDescent="0.2"/>
    <row r="3407" ht="26.25" customHeight="1" x14ac:dyDescent="0.2"/>
    <row r="3408" ht="26.25" customHeight="1" x14ac:dyDescent="0.2"/>
    <row r="3409" ht="26.25" customHeight="1" x14ac:dyDescent="0.2"/>
    <row r="3410" ht="26.25" customHeight="1" x14ac:dyDescent="0.2"/>
    <row r="3411" ht="26.25" customHeight="1" x14ac:dyDescent="0.2"/>
    <row r="3412" ht="26.25" customHeight="1" x14ac:dyDescent="0.2"/>
    <row r="3413" ht="26.25" customHeight="1" x14ac:dyDescent="0.2"/>
    <row r="3414" ht="26.25" customHeight="1" x14ac:dyDescent="0.2"/>
    <row r="3415" ht="26.25" customHeight="1" x14ac:dyDescent="0.2"/>
    <row r="3416" ht="26.25" customHeight="1" x14ac:dyDescent="0.2"/>
    <row r="3417" ht="26.25" customHeight="1" x14ac:dyDescent="0.2"/>
    <row r="3418" ht="26.25" customHeight="1" x14ac:dyDescent="0.2"/>
    <row r="3419" ht="26.25" customHeight="1" x14ac:dyDescent="0.2"/>
    <row r="3420" ht="26.25" customHeight="1" x14ac:dyDescent="0.2"/>
    <row r="3421" ht="26.25" customHeight="1" x14ac:dyDescent="0.2"/>
    <row r="3422" ht="26.25" customHeight="1" x14ac:dyDescent="0.2"/>
    <row r="3423" ht="26.25" customHeight="1" x14ac:dyDescent="0.2"/>
    <row r="3424" ht="26.25" customHeight="1" x14ac:dyDescent="0.2"/>
    <row r="3425" ht="26.25" customHeight="1" x14ac:dyDescent="0.2"/>
    <row r="3426" ht="26.25" customHeight="1" x14ac:dyDescent="0.2"/>
    <row r="3427" ht="26.25" customHeight="1" x14ac:dyDescent="0.2"/>
    <row r="3428" ht="26.25" customHeight="1" x14ac:dyDescent="0.2"/>
    <row r="3429" ht="26.25" customHeight="1" x14ac:dyDescent="0.2"/>
    <row r="3430" ht="26.25" customHeight="1" x14ac:dyDescent="0.2"/>
    <row r="3431" ht="26.25" customHeight="1" x14ac:dyDescent="0.2"/>
    <row r="3432" ht="26.25" customHeight="1" x14ac:dyDescent="0.2"/>
    <row r="3433" ht="26.25" customHeight="1" x14ac:dyDescent="0.2"/>
    <row r="3434" ht="26.25" customHeight="1" x14ac:dyDescent="0.2"/>
    <row r="3435" ht="26.25" customHeight="1" x14ac:dyDescent="0.2"/>
    <row r="3436" ht="26.25" customHeight="1" x14ac:dyDescent="0.2"/>
    <row r="3437" ht="26.25" customHeight="1" x14ac:dyDescent="0.2"/>
    <row r="3438" ht="26.25" customHeight="1" x14ac:dyDescent="0.2"/>
    <row r="3439" ht="26.25" customHeight="1" x14ac:dyDescent="0.2"/>
    <row r="3440" ht="26.25" customHeight="1" x14ac:dyDescent="0.2"/>
    <row r="3441" ht="26.25" customHeight="1" x14ac:dyDescent="0.2"/>
    <row r="3442" ht="26.25" customHeight="1" x14ac:dyDescent="0.2"/>
    <row r="3443" ht="26.25" customHeight="1" x14ac:dyDescent="0.2"/>
    <row r="3444" ht="26.25" customHeight="1" x14ac:dyDescent="0.2"/>
    <row r="3445" ht="26.25" customHeight="1" x14ac:dyDescent="0.2"/>
    <row r="3446" ht="26.25" customHeight="1" x14ac:dyDescent="0.2"/>
    <row r="3447" ht="26.25" customHeight="1" x14ac:dyDescent="0.2"/>
    <row r="3448" ht="26.25" customHeight="1" x14ac:dyDescent="0.2"/>
    <row r="3449" ht="26.25" customHeight="1" x14ac:dyDescent="0.2"/>
    <row r="3450" ht="26.25" customHeight="1" x14ac:dyDescent="0.2"/>
    <row r="3451" ht="26.25" customHeight="1" x14ac:dyDescent="0.2"/>
    <row r="3452" ht="26.25" customHeight="1" x14ac:dyDescent="0.2"/>
    <row r="3453" ht="26.25" customHeight="1" x14ac:dyDescent="0.2"/>
    <row r="3454" ht="26.25" customHeight="1" x14ac:dyDescent="0.2"/>
    <row r="3455" ht="26.25" customHeight="1" x14ac:dyDescent="0.2"/>
    <row r="3456" ht="26.25" customHeight="1" x14ac:dyDescent="0.2"/>
    <row r="3457" ht="26.25" customHeight="1" x14ac:dyDescent="0.2"/>
    <row r="3458" ht="26.25" customHeight="1" x14ac:dyDescent="0.2"/>
    <row r="3459" ht="26.25" customHeight="1" x14ac:dyDescent="0.2"/>
    <row r="3460" ht="26.25" customHeight="1" x14ac:dyDescent="0.2"/>
    <row r="3461" ht="26.25" customHeight="1" x14ac:dyDescent="0.2"/>
    <row r="3462" ht="26.25" customHeight="1" x14ac:dyDescent="0.2"/>
    <row r="3463" ht="26.25" customHeight="1" x14ac:dyDescent="0.2"/>
    <row r="3464" ht="26.25" customHeight="1" x14ac:dyDescent="0.2"/>
    <row r="3465" ht="26.25" customHeight="1" x14ac:dyDescent="0.2"/>
    <row r="3466" ht="26.25" customHeight="1" x14ac:dyDescent="0.2"/>
    <row r="3467" ht="26.25" customHeight="1" x14ac:dyDescent="0.2"/>
    <row r="3468" ht="26.25" customHeight="1" x14ac:dyDescent="0.2"/>
    <row r="3469" ht="26.25" customHeight="1" x14ac:dyDescent="0.2"/>
    <row r="3470" ht="26.25" customHeight="1" x14ac:dyDescent="0.2"/>
    <row r="3471" ht="26.25" customHeight="1" x14ac:dyDescent="0.2"/>
    <row r="3472" ht="26.25" customHeight="1" x14ac:dyDescent="0.2"/>
    <row r="3473" ht="26.25" customHeight="1" x14ac:dyDescent="0.2"/>
    <row r="3474" ht="26.25" customHeight="1" x14ac:dyDescent="0.2"/>
    <row r="3475" ht="26.25" customHeight="1" x14ac:dyDescent="0.2"/>
    <row r="3476" ht="26.25" customHeight="1" x14ac:dyDescent="0.2"/>
    <row r="3477" ht="26.25" customHeight="1" x14ac:dyDescent="0.2"/>
    <row r="3478" ht="26.25" customHeight="1" x14ac:dyDescent="0.2"/>
    <row r="3479" ht="26.25" customHeight="1" x14ac:dyDescent="0.2"/>
    <row r="3480" ht="26.25" customHeight="1" x14ac:dyDescent="0.2"/>
    <row r="3481" ht="26.25" customHeight="1" x14ac:dyDescent="0.2"/>
    <row r="3482" ht="26.25" customHeight="1" x14ac:dyDescent="0.2"/>
    <row r="3483" ht="26.25" customHeight="1" x14ac:dyDescent="0.2"/>
    <row r="3484" ht="26.25" customHeight="1" x14ac:dyDescent="0.2"/>
    <row r="3485" ht="26.25" customHeight="1" x14ac:dyDescent="0.2"/>
    <row r="3486" ht="26.25" customHeight="1" x14ac:dyDescent="0.2"/>
    <row r="3487" ht="26.25" customHeight="1" x14ac:dyDescent="0.2"/>
    <row r="3488" ht="26.25" customHeight="1" x14ac:dyDescent="0.2"/>
    <row r="3489" ht="26.25" customHeight="1" x14ac:dyDescent="0.2"/>
    <row r="3490" ht="26.25" customHeight="1" x14ac:dyDescent="0.2"/>
    <row r="3491" ht="26.25" customHeight="1" x14ac:dyDescent="0.2"/>
    <row r="3492" ht="26.25" customHeight="1" x14ac:dyDescent="0.2"/>
    <row r="3493" ht="26.25" customHeight="1" x14ac:dyDescent="0.2"/>
    <row r="3494" ht="26.25" customHeight="1" x14ac:dyDescent="0.2"/>
    <row r="3495" ht="26.25" customHeight="1" x14ac:dyDescent="0.2"/>
    <row r="3496" ht="26.25" customHeight="1" x14ac:dyDescent="0.2"/>
    <row r="3497" ht="26.25" customHeight="1" x14ac:dyDescent="0.2"/>
    <row r="3498" ht="26.25" customHeight="1" x14ac:dyDescent="0.2"/>
    <row r="3499" ht="26.25" customHeight="1" x14ac:dyDescent="0.2"/>
    <row r="3500" ht="26.25" customHeight="1" x14ac:dyDescent="0.2"/>
    <row r="3501" ht="26.25" customHeight="1" x14ac:dyDescent="0.2"/>
    <row r="3502" ht="26.25" customHeight="1" x14ac:dyDescent="0.2"/>
    <row r="3503" ht="26.25" customHeight="1" x14ac:dyDescent="0.2"/>
    <row r="3504" ht="26.25" customHeight="1" x14ac:dyDescent="0.2"/>
    <row r="3505" ht="26.25" customHeight="1" x14ac:dyDescent="0.2"/>
    <row r="3506" ht="26.25" customHeight="1" x14ac:dyDescent="0.2"/>
    <row r="3507" ht="26.25" customHeight="1" x14ac:dyDescent="0.2"/>
    <row r="3508" ht="26.25" customHeight="1" x14ac:dyDescent="0.2"/>
    <row r="3509" ht="26.25" customHeight="1" x14ac:dyDescent="0.2"/>
    <row r="3510" ht="26.25" customHeight="1" x14ac:dyDescent="0.2"/>
    <row r="3511" ht="26.25" customHeight="1" x14ac:dyDescent="0.2"/>
    <row r="3512" ht="26.25" customHeight="1" x14ac:dyDescent="0.2"/>
    <row r="3513" ht="26.25" customHeight="1" x14ac:dyDescent="0.2"/>
    <row r="3514" ht="26.25" customHeight="1" x14ac:dyDescent="0.2"/>
    <row r="3515" ht="26.25" customHeight="1" x14ac:dyDescent="0.2"/>
    <row r="3516" ht="26.25" customHeight="1" x14ac:dyDescent="0.2"/>
    <row r="3517" ht="26.25" customHeight="1" x14ac:dyDescent="0.2"/>
    <row r="3518" ht="26.25" customHeight="1" x14ac:dyDescent="0.2"/>
    <row r="3519" ht="26.25" customHeight="1" x14ac:dyDescent="0.2"/>
    <row r="3520" ht="26.25" customHeight="1" x14ac:dyDescent="0.2"/>
    <row r="3521" ht="26.25" customHeight="1" x14ac:dyDescent="0.2"/>
    <row r="3522" ht="26.25" customHeight="1" x14ac:dyDescent="0.2"/>
    <row r="3523" ht="26.25" customHeight="1" x14ac:dyDescent="0.2"/>
    <row r="3524" ht="26.25" customHeight="1" x14ac:dyDescent="0.2"/>
    <row r="3525" ht="26.25" customHeight="1" x14ac:dyDescent="0.2"/>
    <row r="3526" ht="26.25" customHeight="1" x14ac:dyDescent="0.2"/>
    <row r="3527" ht="26.25" customHeight="1" x14ac:dyDescent="0.2"/>
    <row r="3528" ht="26.25" customHeight="1" x14ac:dyDescent="0.2"/>
    <row r="3529" ht="26.25" customHeight="1" x14ac:dyDescent="0.2"/>
    <row r="3530" ht="26.25" customHeight="1" x14ac:dyDescent="0.2"/>
    <row r="3531" ht="26.25" customHeight="1" x14ac:dyDescent="0.2"/>
    <row r="3532" ht="26.25" customHeight="1" x14ac:dyDescent="0.2"/>
    <row r="3533" ht="26.25" customHeight="1" x14ac:dyDescent="0.2"/>
    <row r="3534" ht="26.25" customHeight="1" x14ac:dyDescent="0.2"/>
    <row r="3535" ht="26.25" customHeight="1" x14ac:dyDescent="0.2"/>
    <row r="3536" ht="26.25" customHeight="1" x14ac:dyDescent="0.2"/>
    <row r="3537" ht="26.25" customHeight="1" x14ac:dyDescent="0.2"/>
    <row r="3538" ht="26.25" customHeight="1" x14ac:dyDescent="0.2"/>
    <row r="3539" ht="26.25" customHeight="1" x14ac:dyDescent="0.2"/>
    <row r="3540" ht="26.25" customHeight="1" x14ac:dyDescent="0.2"/>
    <row r="3541" ht="26.25" customHeight="1" x14ac:dyDescent="0.2"/>
    <row r="3542" ht="26.25" customHeight="1" x14ac:dyDescent="0.2"/>
    <row r="3543" ht="26.25" customHeight="1" x14ac:dyDescent="0.2"/>
    <row r="3544" ht="26.25" customHeight="1" x14ac:dyDescent="0.2"/>
    <row r="3545" ht="26.25" customHeight="1" x14ac:dyDescent="0.2"/>
    <row r="3546" ht="26.25" customHeight="1" x14ac:dyDescent="0.2"/>
    <row r="3547" ht="26.25" customHeight="1" x14ac:dyDescent="0.2"/>
    <row r="3548" ht="26.25" customHeight="1" x14ac:dyDescent="0.2"/>
    <row r="3549" ht="26.25" customHeight="1" x14ac:dyDescent="0.2"/>
    <row r="3550" ht="26.25" customHeight="1" x14ac:dyDescent="0.2"/>
    <row r="3551" ht="26.25" customHeight="1" x14ac:dyDescent="0.2"/>
    <row r="3552" ht="26.25" customHeight="1" x14ac:dyDescent="0.2"/>
    <row r="3553" ht="26.25" customHeight="1" x14ac:dyDescent="0.2"/>
    <row r="3554" ht="26.25" customHeight="1" x14ac:dyDescent="0.2"/>
    <row r="3555" ht="26.25" customHeight="1" x14ac:dyDescent="0.2"/>
    <row r="3556" ht="26.25" customHeight="1" x14ac:dyDescent="0.2"/>
    <row r="3557" ht="26.25" customHeight="1" x14ac:dyDescent="0.2"/>
    <row r="3558" ht="26.25" customHeight="1" x14ac:dyDescent="0.2"/>
    <row r="3559" ht="26.25" customHeight="1" x14ac:dyDescent="0.2"/>
    <row r="3560" ht="26.25" customHeight="1" x14ac:dyDescent="0.2"/>
    <row r="3561" ht="26.25" customHeight="1" x14ac:dyDescent="0.2"/>
    <row r="3562" ht="26.25" customHeight="1" x14ac:dyDescent="0.2"/>
    <row r="3563" ht="26.25" customHeight="1" x14ac:dyDescent="0.2"/>
    <row r="3564" ht="26.25" customHeight="1" x14ac:dyDescent="0.2"/>
    <row r="3565" ht="26.25" customHeight="1" x14ac:dyDescent="0.2"/>
    <row r="3566" ht="26.25" customHeight="1" x14ac:dyDescent="0.2"/>
    <row r="3567" ht="26.25" customHeight="1" x14ac:dyDescent="0.2"/>
    <row r="3568" ht="26.25" customHeight="1" x14ac:dyDescent="0.2"/>
    <row r="3569" ht="26.25" customHeight="1" x14ac:dyDescent="0.2"/>
    <row r="3570" ht="26.25" customHeight="1" x14ac:dyDescent="0.2"/>
    <row r="3571" ht="26.25" customHeight="1" x14ac:dyDescent="0.2"/>
    <row r="3572" ht="26.25" customHeight="1" x14ac:dyDescent="0.2"/>
    <row r="3573" ht="26.25" customHeight="1" x14ac:dyDescent="0.2"/>
    <row r="3574" ht="26.25" customHeight="1" x14ac:dyDescent="0.2"/>
    <row r="3575" ht="26.25" customHeight="1" x14ac:dyDescent="0.2"/>
    <row r="3576" ht="26.25" customHeight="1" x14ac:dyDescent="0.2"/>
    <row r="3577" ht="26.25" customHeight="1" x14ac:dyDescent="0.2"/>
    <row r="3578" ht="26.25" customHeight="1" x14ac:dyDescent="0.2"/>
    <row r="3579" ht="26.25" customHeight="1" x14ac:dyDescent="0.2"/>
    <row r="3580" ht="26.25" customHeight="1" x14ac:dyDescent="0.2"/>
    <row r="3581" ht="26.25" customHeight="1" x14ac:dyDescent="0.2"/>
    <row r="3582" ht="26.25" customHeight="1" x14ac:dyDescent="0.2"/>
    <row r="3583" ht="26.25" customHeight="1" x14ac:dyDescent="0.2"/>
    <row r="3584" ht="26.25" customHeight="1" x14ac:dyDescent="0.2"/>
    <row r="3585" ht="26.25" customHeight="1" x14ac:dyDescent="0.2"/>
    <row r="3586" ht="26.25" customHeight="1" x14ac:dyDescent="0.2"/>
    <row r="3587" ht="26.25" customHeight="1" x14ac:dyDescent="0.2"/>
    <row r="3588" ht="26.25" customHeight="1" x14ac:dyDescent="0.2"/>
    <row r="3589" ht="26.25" customHeight="1" x14ac:dyDescent="0.2"/>
    <row r="3590" ht="26.25" customHeight="1" x14ac:dyDescent="0.2"/>
    <row r="3591" ht="26.25" customHeight="1" x14ac:dyDescent="0.2"/>
    <row r="3592" ht="26.25" customHeight="1" x14ac:dyDescent="0.2"/>
    <row r="3593" ht="26.25" customHeight="1" x14ac:dyDescent="0.2"/>
    <row r="3594" ht="26.25" customHeight="1" x14ac:dyDescent="0.2"/>
    <row r="3595" ht="26.25" customHeight="1" x14ac:dyDescent="0.2"/>
    <row r="3596" ht="26.25" customHeight="1" x14ac:dyDescent="0.2"/>
    <row r="3597" ht="26.25" customHeight="1" x14ac:dyDescent="0.2"/>
    <row r="3598" ht="26.25" customHeight="1" x14ac:dyDescent="0.2"/>
    <row r="3599" ht="26.25" customHeight="1" x14ac:dyDescent="0.2"/>
    <row r="3600" ht="26.25" customHeight="1" x14ac:dyDescent="0.2"/>
    <row r="3601" ht="26.25" customHeight="1" x14ac:dyDescent="0.2"/>
    <row r="3602" ht="26.25" customHeight="1" x14ac:dyDescent="0.2"/>
    <row r="3603" ht="26.25" customHeight="1" x14ac:dyDescent="0.2"/>
    <row r="3604" ht="26.25" customHeight="1" x14ac:dyDescent="0.2"/>
    <row r="3605" ht="26.25" customHeight="1" x14ac:dyDescent="0.2"/>
    <row r="3606" ht="26.25" customHeight="1" x14ac:dyDescent="0.2"/>
    <row r="3607" ht="26.25" customHeight="1" x14ac:dyDescent="0.2"/>
    <row r="3608" ht="26.25" customHeight="1" x14ac:dyDescent="0.2"/>
    <row r="3609" ht="26.25" customHeight="1" x14ac:dyDescent="0.2"/>
    <row r="3610" ht="26.25" customHeight="1" x14ac:dyDescent="0.2"/>
    <row r="3611" ht="26.25" customHeight="1" x14ac:dyDescent="0.2"/>
    <row r="3612" ht="26.25" customHeight="1" x14ac:dyDescent="0.2"/>
    <row r="3613" ht="26.25" customHeight="1" x14ac:dyDescent="0.2"/>
    <row r="3614" ht="26.25" customHeight="1" x14ac:dyDescent="0.2"/>
    <row r="3615" ht="26.25" customHeight="1" x14ac:dyDescent="0.2"/>
    <row r="3616" ht="26.25" customHeight="1" x14ac:dyDescent="0.2"/>
    <row r="3617" ht="26.25" customHeight="1" x14ac:dyDescent="0.2"/>
    <row r="3618" ht="26.25" customHeight="1" x14ac:dyDescent="0.2"/>
    <row r="3619" ht="26.25" customHeight="1" x14ac:dyDescent="0.2"/>
    <row r="3620" ht="26.25" customHeight="1" x14ac:dyDescent="0.2"/>
    <row r="3621" ht="26.25" customHeight="1" x14ac:dyDescent="0.2"/>
    <row r="3622" ht="26.25" customHeight="1" x14ac:dyDescent="0.2"/>
    <row r="3623" ht="26.25" customHeight="1" x14ac:dyDescent="0.2"/>
    <row r="3624" ht="26.25" customHeight="1" x14ac:dyDescent="0.2"/>
    <row r="3625" ht="26.25" customHeight="1" x14ac:dyDescent="0.2"/>
    <row r="3626" ht="26.25" customHeight="1" x14ac:dyDescent="0.2"/>
    <row r="3627" ht="26.25" customHeight="1" x14ac:dyDescent="0.2"/>
    <row r="3628" ht="26.25" customHeight="1" x14ac:dyDescent="0.2"/>
    <row r="3629" ht="26.25" customHeight="1" x14ac:dyDescent="0.2"/>
    <row r="3630" ht="26.25" customHeight="1" x14ac:dyDescent="0.2"/>
    <row r="3631" ht="26.25" customHeight="1" x14ac:dyDescent="0.2"/>
    <row r="3632" ht="26.25" customHeight="1" x14ac:dyDescent="0.2"/>
    <row r="3633" ht="26.25" customHeight="1" x14ac:dyDescent="0.2"/>
    <row r="3634" ht="26.25" customHeight="1" x14ac:dyDescent="0.2"/>
    <row r="3635" ht="26.25" customHeight="1" x14ac:dyDescent="0.2"/>
    <row r="3636" ht="26.25" customHeight="1" x14ac:dyDescent="0.2"/>
    <row r="3637" ht="26.25" customHeight="1" x14ac:dyDescent="0.2"/>
    <row r="3638" ht="26.25" customHeight="1" x14ac:dyDescent="0.2"/>
    <row r="3639" ht="26.25" customHeight="1" x14ac:dyDescent="0.2"/>
    <row r="3640" ht="26.25" customHeight="1" x14ac:dyDescent="0.2"/>
    <row r="3641" ht="26.25" customHeight="1" x14ac:dyDescent="0.2"/>
    <row r="3642" ht="26.25" customHeight="1" x14ac:dyDescent="0.2"/>
    <row r="3643" ht="26.25" customHeight="1" x14ac:dyDescent="0.2"/>
    <row r="3644" ht="26.25" customHeight="1" x14ac:dyDescent="0.2"/>
    <row r="3645" ht="26.25" customHeight="1" x14ac:dyDescent="0.2"/>
    <row r="3646" ht="26.25" customHeight="1" x14ac:dyDescent="0.2"/>
    <row r="3647" ht="26.25" customHeight="1" x14ac:dyDescent="0.2"/>
    <row r="3648" ht="26.25" customHeight="1" x14ac:dyDescent="0.2"/>
    <row r="3649" ht="26.25" customHeight="1" x14ac:dyDescent="0.2"/>
    <row r="3650" ht="26.25" customHeight="1" x14ac:dyDescent="0.2"/>
    <row r="3651" ht="26.25" customHeight="1" x14ac:dyDescent="0.2"/>
    <row r="3652" ht="26.25" customHeight="1" x14ac:dyDescent="0.2"/>
    <row r="3653" ht="26.25" customHeight="1" x14ac:dyDescent="0.2"/>
    <row r="3654" ht="26.25" customHeight="1" x14ac:dyDescent="0.2"/>
    <row r="3655" ht="26.25" customHeight="1" x14ac:dyDescent="0.2"/>
    <row r="3656" ht="26.25" customHeight="1" x14ac:dyDescent="0.2"/>
    <row r="3657" ht="26.25" customHeight="1" x14ac:dyDescent="0.2"/>
    <row r="3658" ht="26.25" customHeight="1" x14ac:dyDescent="0.2"/>
    <row r="3659" ht="26.25" customHeight="1" x14ac:dyDescent="0.2"/>
    <row r="3660" ht="26.25" customHeight="1" x14ac:dyDescent="0.2"/>
    <row r="3661" ht="26.25" customHeight="1" x14ac:dyDescent="0.2"/>
    <row r="3662" ht="26.25" customHeight="1" x14ac:dyDescent="0.2"/>
    <row r="3663" ht="26.25" customHeight="1" x14ac:dyDescent="0.2"/>
    <row r="3664" ht="26.25" customHeight="1" x14ac:dyDescent="0.2"/>
    <row r="3665" ht="26.25" customHeight="1" x14ac:dyDescent="0.2"/>
    <row r="3666" ht="26.25" customHeight="1" x14ac:dyDescent="0.2"/>
    <row r="3667" ht="26.25" customHeight="1" x14ac:dyDescent="0.2"/>
    <row r="3668" ht="26.25" customHeight="1" x14ac:dyDescent="0.2"/>
    <row r="3669" ht="26.25" customHeight="1" x14ac:dyDescent="0.2"/>
    <row r="3670" ht="26.25" customHeight="1" x14ac:dyDescent="0.2"/>
    <row r="3671" ht="26.25" customHeight="1" x14ac:dyDescent="0.2"/>
    <row r="3672" ht="26.25" customHeight="1" x14ac:dyDescent="0.2"/>
    <row r="3673" ht="26.25" customHeight="1" x14ac:dyDescent="0.2"/>
    <row r="3674" ht="26.25" customHeight="1" x14ac:dyDescent="0.2"/>
    <row r="3675" ht="26.25" customHeight="1" x14ac:dyDescent="0.2"/>
    <row r="3676" ht="26.25" customHeight="1" x14ac:dyDescent="0.2"/>
    <row r="3677" ht="26.25" customHeight="1" x14ac:dyDescent="0.2"/>
    <row r="3678" ht="26.25" customHeight="1" x14ac:dyDescent="0.2"/>
    <row r="3679" ht="26.25" customHeight="1" x14ac:dyDescent="0.2"/>
    <row r="3680" ht="26.25" customHeight="1" x14ac:dyDescent="0.2"/>
    <row r="3681" ht="26.25" customHeight="1" x14ac:dyDescent="0.2"/>
    <row r="3682" ht="26.25" customHeight="1" x14ac:dyDescent="0.2"/>
    <row r="3683" ht="26.25" customHeight="1" x14ac:dyDescent="0.2"/>
    <row r="3684" ht="26.25" customHeight="1" x14ac:dyDescent="0.2"/>
    <row r="3685" ht="26.25" customHeight="1" x14ac:dyDescent="0.2"/>
    <row r="3686" ht="26.25" customHeight="1" x14ac:dyDescent="0.2"/>
    <row r="3687" ht="26.25" customHeight="1" x14ac:dyDescent="0.2"/>
    <row r="3688" ht="26.25" customHeight="1" x14ac:dyDescent="0.2"/>
    <row r="3689" ht="26.25" customHeight="1" x14ac:dyDescent="0.2"/>
    <row r="3690" ht="26.25" customHeight="1" x14ac:dyDescent="0.2"/>
    <row r="3691" ht="26.25" customHeight="1" x14ac:dyDescent="0.2"/>
    <row r="3692" ht="26.25" customHeight="1" x14ac:dyDescent="0.2"/>
    <row r="3693" ht="26.25" customHeight="1" x14ac:dyDescent="0.2"/>
    <row r="3694" ht="26.25" customHeight="1" x14ac:dyDescent="0.2"/>
    <row r="3695" ht="26.25" customHeight="1" x14ac:dyDescent="0.2"/>
    <row r="3696" ht="26.25" customHeight="1" x14ac:dyDescent="0.2"/>
    <row r="3697" ht="26.25" customHeight="1" x14ac:dyDescent="0.2"/>
    <row r="3698" ht="26.25" customHeight="1" x14ac:dyDescent="0.2"/>
    <row r="3699" ht="26.25" customHeight="1" x14ac:dyDescent="0.2"/>
    <row r="3700" ht="26.25" customHeight="1" x14ac:dyDescent="0.2"/>
    <row r="3701" ht="26.25" customHeight="1" x14ac:dyDescent="0.2"/>
    <row r="3702" ht="26.25" customHeight="1" x14ac:dyDescent="0.2"/>
    <row r="3703" ht="26.25" customHeight="1" x14ac:dyDescent="0.2"/>
    <row r="3704" ht="26.25" customHeight="1" x14ac:dyDescent="0.2"/>
    <row r="3705" ht="26.25" customHeight="1" x14ac:dyDescent="0.2"/>
    <row r="3706" ht="26.25" customHeight="1" x14ac:dyDescent="0.2"/>
    <row r="3707" ht="26.25" customHeight="1" x14ac:dyDescent="0.2"/>
    <row r="3708" ht="26.25" customHeight="1" x14ac:dyDescent="0.2"/>
    <row r="3709" ht="26.25" customHeight="1" x14ac:dyDescent="0.2"/>
    <row r="3710" ht="26.25" customHeight="1" x14ac:dyDescent="0.2"/>
    <row r="3711" ht="26.25" customHeight="1" x14ac:dyDescent="0.2"/>
    <row r="3712" ht="26.25" customHeight="1" x14ac:dyDescent="0.2"/>
    <row r="3713" ht="26.25" customHeight="1" x14ac:dyDescent="0.2"/>
    <row r="3714" ht="26.25" customHeight="1" x14ac:dyDescent="0.2"/>
    <row r="3715" ht="26.25" customHeight="1" x14ac:dyDescent="0.2"/>
    <row r="3716" ht="26.25" customHeight="1" x14ac:dyDescent="0.2"/>
    <row r="3717" ht="26.25" customHeight="1" x14ac:dyDescent="0.2"/>
    <row r="3718" ht="26.25" customHeight="1" x14ac:dyDescent="0.2"/>
    <row r="3719" ht="26.25" customHeight="1" x14ac:dyDescent="0.2"/>
    <row r="3720" ht="26.25" customHeight="1" x14ac:dyDescent="0.2"/>
    <row r="3721" ht="26.25" customHeight="1" x14ac:dyDescent="0.2"/>
    <row r="3722" ht="26.25" customHeight="1" x14ac:dyDescent="0.2"/>
    <row r="3723" ht="26.25" customHeight="1" x14ac:dyDescent="0.2"/>
    <row r="3724" ht="26.25" customHeight="1" x14ac:dyDescent="0.2"/>
    <row r="3725" ht="26.25" customHeight="1" x14ac:dyDescent="0.2"/>
    <row r="3726" ht="26.25" customHeight="1" x14ac:dyDescent="0.2"/>
    <row r="3727" ht="26.25" customHeight="1" x14ac:dyDescent="0.2"/>
    <row r="3728" ht="26.25" customHeight="1" x14ac:dyDescent="0.2"/>
    <row r="3729" ht="26.25" customHeight="1" x14ac:dyDescent="0.2"/>
    <row r="3730" ht="26.25" customHeight="1" x14ac:dyDescent="0.2"/>
    <row r="3731" ht="26.25" customHeight="1" x14ac:dyDescent="0.2"/>
    <row r="3732" ht="26.25" customHeight="1" x14ac:dyDescent="0.2"/>
    <row r="3733" ht="26.25" customHeight="1" x14ac:dyDescent="0.2"/>
    <row r="3734" ht="26.25" customHeight="1" x14ac:dyDescent="0.2"/>
    <row r="3735" ht="26.25" customHeight="1" x14ac:dyDescent="0.2"/>
    <row r="3736" ht="26.25" customHeight="1" x14ac:dyDescent="0.2"/>
    <row r="3737" ht="26.25" customHeight="1" x14ac:dyDescent="0.2"/>
    <row r="3738" ht="26.25" customHeight="1" x14ac:dyDescent="0.2"/>
    <row r="3739" ht="26.25" customHeight="1" x14ac:dyDescent="0.2"/>
    <row r="3740" ht="26.25" customHeight="1" x14ac:dyDescent="0.2"/>
    <row r="3741" ht="26.25" customHeight="1" x14ac:dyDescent="0.2"/>
    <row r="3742" ht="26.25" customHeight="1" x14ac:dyDescent="0.2"/>
    <row r="3743" ht="26.25" customHeight="1" x14ac:dyDescent="0.2"/>
    <row r="3744" ht="26.25" customHeight="1" x14ac:dyDescent="0.2"/>
    <row r="3745" ht="26.25" customHeight="1" x14ac:dyDescent="0.2"/>
    <row r="3746" ht="26.25" customHeight="1" x14ac:dyDescent="0.2"/>
    <row r="3747" ht="26.25" customHeight="1" x14ac:dyDescent="0.2"/>
    <row r="3748" ht="26.25" customHeight="1" x14ac:dyDescent="0.2"/>
    <row r="3749" ht="26.25" customHeight="1" x14ac:dyDescent="0.2"/>
    <row r="3750" ht="26.25" customHeight="1" x14ac:dyDescent="0.2"/>
    <row r="3751" ht="26.25" customHeight="1" x14ac:dyDescent="0.2"/>
    <row r="3752" ht="26.25" customHeight="1" x14ac:dyDescent="0.2"/>
    <row r="3753" ht="26.25" customHeight="1" x14ac:dyDescent="0.2"/>
    <row r="3754" ht="26.25" customHeight="1" x14ac:dyDescent="0.2"/>
    <row r="3755" ht="26.25" customHeight="1" x14ac:dyDescent="0.2"/>
    <row r="3756" ht="26.25" customHeight="1" x14ac:dyDescent="0.2"/>
    <row r="3757" ht="26.25" customHeight="1" x14ac:dyDescent="0.2"/>
    <row r="3758" ht="26.25" customHeight="1" x14ac:dyDescent="0.2"/>
    <row r="3759" ht="26.25" customHeight="1" x14ac:dyDescent="0.2"/>
    <row r="3760" ht="26.25" customHeight="1" x14ac:dyDescent="0.2"/>
    <row r="3761" ht="26.25" customHeight="1" x14ac:dyDescent="0.2"/>
    <row r="3762" ht="26.25" customHeight="1" x14ac:dyDescent="0.2"/>
    <row r="3763" ht="26.25" customHeight="1" x14ac:dyDescent="0.2"/>
    <row r="3764" ht="26.25" customHeight="1" x14ac:dyDescent="0.2"/>
    <row r="3765" ht="26.25" customHeight="1" x14ac:dyDescent="0.2"/>
    <row r="3766" ht="26.25" customHeight="1" x14ac:dyDescent="0.2"/>
    <row r="3767" ht="26.25" customHeight="1" x14ac:dyDescent="0.2"/>
    <row r="3768" ht="26.25" customHeight="1" x14ac:dyDescent="0.2"/>
    <row r="3769" ht="26.25" customHeight="1" x14ac:dyDescent="0.2"/>
    <row r="3770" ht="26.25" customHeight="1" x14ac:dyDescent="0.2"/>
    <row r="3771" ht="26.25" customHeight="1" x14ac:dyDescent="0.2"/>
    <row r="3772" ht="26.25" customHeight="1" x14ac:dyDescent="0.2"/>
    <row r="3773" ht="26.25" customHeight="1" x14ac:dyDescent="0.2"/>
    <row r="3774" ht="26.25" customHeight="1" x14ac:dyDescent="0.2"/>
    <row r="3775" ht="26.25" customHeight="1" x14ac:dyDescent="0.2"/>
    <row r="3776" ht="26.25" customHeight="1" x14ac:dyDescent="0.2"/>
    <row r="3777" ht="26.25" customHeight="1" x14ac:dyDescent="0.2"/>
    <row r="3778" ht="26.25" customHeight="1" x14ac:dyDescent="0.2"/>
    <row r="3779" ht="26.25" customHeight="1" x14ac:dyDescent="0.2"/>
    <row r="3780" ht="26.25" customHeight="1" x14ac:dyDescent="0.2"/>
    <row r="3781" ht="26.25" customHeight="1" x14ac:dyDescent="0.2"/>
    <row r="3782" ht="26.25" customHeight="1" x14ac:dyDescent="0.2"/>
    <row r="3783" ht="26.25" customHeight="1" x14ac:dyDescent="0.2"/>
    <row r="3784" ht="26.25" customHeight="1" x14ac:dyDescent="0.2"/>
    <row r="3785" ht="26.25" customHeight="1" x14ac:dyDescent="0.2"/>
    <row r="3786" ht="26.25" customHeight="1" x14ac:dyDescent="0.2"/>
    <row r="3787" ht="26.25" customHeight="1" x14ac:dyDescent="0.2"/>
    <row r="3788" ht="26.25" customHeight="1" x14ac:dyDescent="0.2"/>
    <row r="3789" ht="26.25" customHeight="1" x14ac:dyDescent="0.2"/>
    <row r="3790" ht="26.25" customHeight="1" x14ac:dyDescent="0.2"/>
    <row r="3791" ht="26.25" customHeight="1" x14ac:dyDescent="0.2"/>
    <row r="3792" ht="26.25" customHeight="1" x14ac:dyDescent="0.2"/>
    <row r="3793" ht="26.25" customHeight="1" x14ac:dyDescent="0.2"/>
    <row r="3794" ht="26.25" customHeight="1" x14ac:dyDescent="0.2"/>
    <row r="3795" ht="26.25" customHeight="1" x14ac:dyDescent="0.2"/>
    <row r="3796" ht="26.25" customHeight="1" x14ac:dyDescent="0.2"/>
    <row r="3797" ht="26.25" customHeight="1" x14ac:dyDescent="0.2"/>
    <row r="3798" ht="26.25" customHeight="1" x14ac:dyDescent="0.2"/>
    <row r="3799" ht="26.25" customHeight="1" x14ac:dyDescent="0.2"/>
    <row r="3800" ht="26.25" customHeight="1" x14ac:dyDescent="0.2"/>
    <row r="3801" ht="26.25" customHeight="1" x14ac:dyDescent="0.2"/>
    <row r="3802" ht="26.25" customHeight="1" x14ac:dyDescent="0.2"/>
    <row r="3803" ht="26.25" customHeight="1" x14ac:dyDescent="0.2"/>
    <row r="3804" ht="26.25" customHeight="1" x14ac:dyDescent="0.2"/>
    <row r="3805" ht="26.25" customHeight="1" x14ac:dyDescent="0.2"/>
    <row r="3806" ht="26.25" customHeight="1" x14ac:dyDescent="0.2"/>
    <row r="3807" ht="26.25" customHeight="1" x14ac:dyDescent="0.2"/>
    <row r="3808" ht="26.25" customHeight="1" x14ac:dyDescent="0.2"/>
    <row r="3809" ht="26.25" customHeight="1" x14ac:dyDescent="0.2"/>
    <row r="3810" ht="26.25" customHeight="1" x14ac:dyDescent="0.2"/>
    <row r="3811" ht="26.25" customHeight="1" x14ac:dyDescent="0.2"/>
    <row r="3812" ht="26.25" customHeight="1" x14ac:dyDescent="0.2"/>
    <row r="3813" ht="26.25" customHeight="1" x14ac:dyDescent="0.2"/>
    <row r="3814" ht="26.25" customHeight="1" x14ac:dyDescent="0.2"/>
    <row r="3815" ht="26.25" customHeight="1" x14ac:dyDescent="0.2"/>
    <row r="3816" ht="26.25" customHeight="1" x14ac:dyDescent="0.2"/>
    <row r="3817" ht="26.25" customHeight="1" x14ac:dyDescent="0.2"/>
    <row r="3818" ht="26.25" customHeight="1" x14ac:dyDescent="0.2"/>
    <row r="3819" ht="26.25" customHeight="1" x14ac:dyDescent="0.2"/>
    <row r="3820" ht="26.25" customHeight="1" x14ac:dyDescent="0.2"/>
    <row r="3821" ht="26.25" customHeight="1" x14ac:dyDescent="0.2"/>
    <row r="3822" ht="26.25" customHeight="1" x14ac:dyDescent="0.2"/>
    <row r="3823" ht="26.25" customHeight="1" x14ac:dyDescent="0.2"/>
    <row r="3824" ht="26.25" customHeight="1" x14ac:dyDescent="0.2"/>
    <row r="3825" ht="26.25" customHeight="1" x14ac:dyDescent="0.2"/>
    <row r="3826" ht="26.25" customHeight="1" x14ac:dyDescent="0.2"/>
    <row r="3827" ht="26.25" customHeight="1" x14ac:dyDescent="0.2"/>
    <row r="3828" ht="26.25" customHeight="1" x14ac:dyDescent="0.2"/>
    <row r="3829" ht="26.25" customHeight="1" x14ac:dyDescent="0.2"/>
    <row r="3830" ht="26.25" customHeight="1" x14ac:dyDescent="0.2"/>
    <row r="3831" ht="26.25" customHeight="1" x14ac:dyDescent="0.2"/>
    <row r="3832" ht="26.25" customHeight="1" x14ac:dyDescent="0.2"/>
    <row r="3833" ht="26.25" customHeight="1" x14ac:dyDescent="0.2"/>
    <row r="3834" ht="26.25" customHeight="1" x14ac:dyDescent="0.2"/>
    <row r="3835" ht="26.25" customHeight="1" x14ac:dyDescent="0.2"/>
    <row r="3836" ht="26.25" customHeight="1" x14ac:dyDescent="0.2"/>
    <row r="3837" ht="26.25" customHeight="1" x14ac:dyDescent="0.2"/>
    <row r="3838" ht="26.25" customHeight="1" x14ac:dyDescent="0.2"/>
    <row r="3839" ht="26.25" customHeight="1" x14ac:dyDescent="0.2"/>
    <row r="3840" ht="26.25" customHeight="1" x14ac:dyDescent="0.2"/>
    <row r="3841" ht="26.25" customHeight="1" x14ac:dyDescent="0.2"/>
    <row r="3842" ht="26.25" customHeight="1" x14ac:dyDescent="0.2"/>
    <row r="3843" ht="26.25" customHeight="1" x14ac:dyDescent="0.2"/>
    <row r="3844" ht="26.25" customHeight="1" x14ac:dyDescent="0.2"/>
    <row r="3845" ht="26.25" customHeight="1" x14ac:dyDescent="0.2"/>
    <row r="3846" ht="26.25" customHeight="1" x14ac:dyDescent="0.2"/>
    <row r="3847" ht="26.25" customHeight="1" x14ac:dyDescent="0.2"/>
    <row r="3848" ht="26.25" customHeight="1" x14ac:dyDescent="0.2"/>
    <row r="3849" ht="26.25" customHeight="1" x14ac:dyDescent="0.2"/>
    <row r="3850" ht="26.25" customHeight="1" x14ac:dyDescent="0.2"/>
    <row r="3851" ht="26.25" customHeight="1" x14ac:dyDescent="0.2"/>
    <row r="3852" ht="26.25" customHeight="1" x14ac:dyDescent="0.2"/>
    <row r="3853" ht="26.25" customHeight="1" x14ac:dyDescent="0.2"/>
    <row r="3854" ht="26.25" customHeight="1" x14ac:dyDescent="0.2"/>
    <row r="3855" ht="26.25" customHeight="1" x14ac:dyDescent="0.2"/>
    <row r="3856" ht="26.25" customHeight="1" x14ac:dyDescent="0.2"/>
    <row r="3857" ht="26.25" customHeight="1" x14ac:dyDescent="0.2"/>
    <row r="3858" ht="26.25" customHeight="1" x14ac:dyDescent="0.2"/>
    <row r="3859" ht="26.25" customHeight="1" x14ac:dyDescent="0.2"/>
    <row r="3860" ht="26.25" customHeight="1" x14ac:dyDescent="0.2"/>
    <row r="3861" ht="26.25" customHeight="1" x14ac:dyDescent="0.2"/>
    <row r="3862" ht="26.25" customHeight="1" x14ac:dyDescent="0.2"/>
    <row r="3863" ht="26.25" customHeight="1" x14ac:dyDescent="0.2"/>
    <row r="3864" ht="26.25" customHeight="1" x14ac:dyDescent="0.2"/>
    <row r="3865" ht="26.25" customHeight="1" x14ac:dyDescent="0.2"/>
    <row r="3866" ht="26.25" customHeight="1" x14ac:dyDescent="0.2"/>
    <row r="3867" ht="26.25" customHeight="1" x14ac:dyDescent="0.2"/>
    <row r="3868" ht="26.25" customHeight="1" x14ac:dyDescent="0.2"/>
    <row r="3869" ht="26.25" customHeight="1" x14ac:dyDescent="0.2"/>
    <row r="3870" ht="26.25" customHeight="1" x14ac:dyDescent="0.2"/>
    <row r="3871" ht="26.25" customHeight="1" x14ac:dyDescent="0.2"/>
    <row r="3872" ht="26.25" customHeight="1" x14ac:dyDescent="0.2"/>
    <row r="3873" ht="26.25" customHeight="1" x14ac:dyDescent="0.2"/>
    <row r="3874" ht="26.25" customHeight="1" x14ac:dyDescent="0.2"/>
    <row r="3875" ht="26.25" customHeight="1" x14ac:dyDescent="0.2"/>
    <row r="3876" ht="26.25" customHeight="1" x14ac:dyDescent="0.2"/>
    <row r="3877" ht="26.25" customHeight="1" x14ac:dyDescent="0.2"/>
    <row r="3878" ht="26.25" customHeight="1" x14ac:dyDescent="0.2"/>
    <row r="3879" ht="26.25" customHeight="1" x14ac:dyDescent="0.2"/>
    <row r="3880" ht="26.25" customHeight="1" x14ac:dyDescent="0.2"/>
    <row r="3881" ht="26.25" customHeight="1" x14ac:dyDescent="0.2"/>
    <row r="3882" ht="26.25" customHeight="1" x14ac:dyDescent="0.2"/>
    <row r="3883" ht="26.25" customHeight="1" x14ac:dyDescent="0.2"/>
    <row r="3884" ht="26.25" customHeight="1" x14ac:dyDescent="0.2"/>
    <row r="3885" ht="26.25" customHeight="1" x14ac:dyDescent="0.2"/>
    <row r="3886" ht="26.25" customHeight="1" x14ac:dyDescent="0.2"/>
    <row r="3887" ht="26.25" customHeight="1" x14ac:dyDescent="0.2"/>
    <row r="3888" ht="26.25" customHeight="1" x14ac:dyDescent="0.2"/>
    <row r="3889" ht="26.25" customHeight="1" x14ac:dyDescent="0.2"/>
    <row r="3890" ht="26.25" customHeight="1" x14ac:dyDescent="0.2"/>
    <row r="3891" ht="26.25" customHeight="1" x14ac:dyDescent="0.2"/>
    <row r="3892" ht="26.25" customHeight="1" x14ac:dyDescent="0.2"/>
    <row r="3893" ht="26.25" customHeight="1" x14ac:dyDescent="0.2"/>
    <row r="3894" ht="26.25" customHeight="1" x14ac:dyDescent="0.2"/>
    <row r="3895" ht="26.25" customHeight="1" x14ac:dyDescent="0.2"/>
    <row r="3896" ht="26.25" customHeight="1" x14ac:dyDescent="0.2"/>
    <row r="3897" ht="26.25" customHeight="1" x14ac:dyDescent="0.2"/>
    <row r="3898" ht="26.25" customHeight="1" x14ac:dyDescent="0.2"/>
    <row r="3899" ht="26.25" customHeight="1" x14ac:dyDescent="0.2"/>
    <row r="3900" ht="26.25" customHeight="1" x14ac:dyDescent="0.2"/>
    <row r="3901" ht="26.25" customHeight="1" x14ac:dyDescent="0.2"/>
    <row r="3902" ht="26.25" customHeight="1" x14ac:dyDescent="0.2"/>
    <row r="3903" ht="26.25" customHeight="1" x14ac:dyDescent="0.2"/>
    <row r="3904" ht="26.25" customHeight="1" x14ac:dyDescent="0.2"/>
    <row r="3905" ht="26.25" customHeight="1" x14ac:dyDescent="0.2"/>
    <row r="3906" ht="26.25" customHeight="1" x14ac:dyDescent="0.2"/>
    <row r="3907" ht="26.25" customHeight="1" x14ac:dyDescent="0.2"/>
    <row r="3908" ht="26.25" customHeight="1" x14ac:dyDescent="0.2"/>
    <row r="3909" ht="26.25" customHeight="1" x14ac:dyDescent="0.2"/>
    <row r="3910" ht="26.25" customHeight="1" x14ac:dyDescent="0.2"/>
    <row r="3911" ht="26.25" customHeight="1" x14ac:dyDescent="0.2"/>
    <row r="3912" ht="26.25" customHeight="1" x14ac:dyDescent="0.2"/>
    <row r="3913" ht="26.25" customHeight="1" x14ac:dyDescent="0.2"/>
    <row r="3914" ht="26.25" customHeight="1" x14ac:dyDescent="0.2"/>
    <row r="3915" ht="26.25" customHeight="1" x14ac:dyDescent="0.2"/>
    <row r="3916" ht="26.25" customHeight="1" x14ac:dyDescent="0.2"/>
    <row r="3917" ht="26.25" customHeight="1" x14ac:dyDescent="0.2"/>
    <row r="3918" ht="26.25" customHeight="1" x14ac:dyDescent="0.2"/>
    <row r="3919" ht="26.25" customHeight="1" x14ac:dyDescent="0.2"/>
    <row r="3920" ht="26.25" customHeight="1" x14ac:dyDescent="0.2"/>
    <row r="3921" ht="26.25" customHeight="1" x14ac:dyDescent="0.2"/>
    <row r="3922" ht="26.25" customHeight="1" x14ac:dyDescent="0.2"/>
    <row r="3923" ht="26.25" customHeight="1" x14ac:dyDescent="0.2"/>
    <row r="3924" ht="26.25" customHeight="1" x14ac:dyDescent="0.2"/>
    <row r="3925" ht="26.25" customHeight="1" x14ac:dyDescent="0.2"/>
    <row r="3926" ht="26.25" customHeight="1" x14ac:dyDescent="0.2"/>
    <row r="3927" ht="26.25" customHeight="1" x14ac:dyDescent="0.2"/>
    <row r="3928" ht="26.25" customHeight="1" x14ac:dyDescent="0.2"/>
    <row r="3929" ht="26.25" customHeight="1" x14ac:dyDescent="0.2"/>
    <row r="3930" ht="26.25" customHeight="1" x14ac:dyDescent="0.2"/>
    <row r="3931" ht="26.25" customHeight="1" x14ac:dyDescent="0.2"/>
    <row r="3932" ht="26.25" customHeight="1" x14ac:dyDescent="0.2"/>
    <row r="3933" ht="26.25" customHeight="1" x14ac:dyDescent="0.2"/>
    <row r="3934" ht="26.25" customHeight="1" x14ac:dyDescent="0.2"/>
    <row r="3935" ht="26.25" customHeight="1" x14ac:dyDescent="0.2"/>
    <row r="3936" ht="26.25" customHeight="1" x14ac:dyDescent="0.2"/>
    <row r="3937" ht="26.25" customHeight="1" x14ac:dyDescent="0.2"/>
    <row r="3938" ht="26.25" customHeight="1" x14ac:dyDescent="0.2"/>
    <row r="3939" ht="26.25" customHeight="1" x14ac:dyDescent="0.2"/>
    <row r="3940" ht="26.25" customHeight="1" x14ac:dyDescent="0.2"/>
    <row r="3941" ht="26.25" customHeight="1" x14ac:dyDescent="0.2"/>
    <row r="3942" ht="26.25" customHeight="1" x14ac:dyDescent="0.2"/>
    <row r="3943" ht="26.25" customHeight="1" x14ac:dyDescent="0.2"/>
    <row r="3944" ht="26.25" customHeight="1" x14ac:dyDescent="0.2"/>
    <row r="3945" ht="26.25" customHeight="1" x14ac:dyDescent="0.2"/>
    <row r="3946" ht="26.25" customHeight="1" x14ac:dyDescent="0.2"/>
    <row r="3947" ht="26.25" customHeight="1" x14ac:dyDescent="0.2"/>
    <row r="3948" ht="26.25" customHeight="1" x14ac:dyDescent="0.2"/>
    <row r="3949" ht="26.25" customHeight="1" x14ac:dyDescent="0.2"/>
    <row r="3950" ht="26.25" customHeight="1" x14ac:dyDescent="0.2"/>
    <row r="3951" ht="26.25" customHeight="1" x14ac:dyDescent="0.2"/>
    <row r="3952" ht="26.25" customHeight="1" x14ac:dyDescent="0.2"/>
    <row r="3953" ht="26.25" customHeight="1" x14ac:dyDescent="0.2"/>
    <row r="3954" ht="26.25" customHeight="1" x14ac:dyDescent="0.2"/>
    <row r="3955" ht="26.25" customHeight="1" x14ac:dyDescent="0.2"/>
    <row r="3956" ht="26.25" customHeight="1" x14ac:dyDescent="0.2"/>
    <row r="3957" ht="26.25" customHeight="1" x14ac:dyDescent="0.2"/>
    <row r="3958" ht="26.25" customHeight="1" x14ac:dyDescent="0.2"/>
    <row r="3959" ht="26.25" customHeight="1" x14ac:dyDescent="0.2"/>
    <row r="3960" ht="26.25" customHeight="1" x14ac:dyDescent="0.2"/>
    <row r="3961" ht="26.25" customHeight="1" x14ac:dyDescent="0.2"/>
    <row r="3962" ht="26.25" customHeight="1" x14ac:dyDescent="0.2"/>
    <row r="3963" ht="26.25" customHeight="1" x14ac:dyDescent="0.2"/>
    <row r="3964" ht="26.25" customHeight="1" x14ac:dyDescent="0.2"/>
    <row r="3965" ht="26.25" customHeight="1" x14ac:dyDescent="0.2"/>
    <row r="3966" ht="26.25" customHeight="1" x14ac:dyDescent="0.2"/>
    <row r="3967" ht="26.25" customHeight="1" x14ac:dyDescent="0.2"/>
    <row r="3968" ht="26.25" customHeight="1" x14ac:dyDescent="0.2"/>
    <row r="3969" ht="26.25" customHeight="1" x14ac:dyDescent="0.2"/>
    <row r="3970" ht="26.25" customHeight="1" x14ac:dyDescent="0.2"/>
    <row r="3971" ht="26.25" customHeight="1" x14ac:dyDescent="0.2"/>
    <row r="3972" ht="26.25" customHeight="1" x14ac:dyDescent="0.2"/>
    <row r="3973" ht="26.25" customHeight="1" x14ac:dyDescent="0.2"/>
    <row r="3974" ht="26.25" customHeight="1" x14ac:dyDescent="0.2"/>
    <row r="3975" ht="26.25" customHeight="1" x14ac:dyDescent="0.2"/>
    <row r="3976" ht="26.25" customHeight="1" x14ac:dyDescent="0.2"/>
    <row r="3977" ht="26.25" customHeight="1" x14ac:dyDescent="0.2"/>
    <row r="3978" ht="26.25" customHeight="1" x14ac:dyDescent="0.2"/>
    <row r="3979" ht="26.25" customHeight="1" x14ac:dyDescent="0.2"/>
    <row r="3980" ht="26.25" customHeight="1" x14ac:dyDescent="0.2"/>
    <row r="3981" ht="26.25" customHeight="1" x14ac:dyDescent="0.2"/>
    <row r="3982" ht="26.25" customHeight="1" x14ac:dyDescent="0.2"/>
    <row r="3983" ht="26.25" customHeight="1" x14ac:dyDescent="0.2"/>
    <row r="3984" ht="26.25" customHeight="1" x14ac:dyDescent="0.2"/>
    <row r="3985" ht="26.25" customHeight="1" x14ac:dyDescent="0.2"/>
    <row r="3986" ht="26.25" customHeight="1" x14ac:dyDescent="0.2"/>
    <row r="3987" ht="26.25" customHeight="1" x14ac:dyDescent="0.2"/>
    <row r="3988" ht="26.25" customHeight="1" x14ac:dyDescent="0.2"/>
    <row r="3989" ht="26.25" customHeight="1" x14ac:dyDescent="0.2"/>
    <row r="3990" ht="26.25" customHeight="1" x14ac:dyDescent="0.2"/>
    <row r="3991" ht="26.25" customHeight="1" x14ac:dyDescent="0.2"/>
    <row r="3992" ht="26.25" customHeight="1" x14ac:dyDescent="0.2"/>
    <row r="3993" ht="26.25" customHeight="1" x14ac:dyDescent="0.2"/>
    <row r="3994" ht="26.25" customHeight="1" x14ac:dyDescent="0.2"/>
    <row r="3995" ht="26.25" customHeight="1" x14ac:dyDescent="0.2"/>
    <row r="3996" ht="26.25" customHeight="1" x14ac:dyDescent="0.2"/>
    <row r="3997" ht="26.25" customHeight="1" x14ac:dyDescent="0.2"/>
    <row r="3998" ht="26.25" customHeight="1" x14ac:dyDescent="0.2"/>
    <row r="3999" ht="26.25" customHeight="1" x14ac:dyDescent="0.2"/>
    <row r="4000" ht="26.25" customHeight="1" x14ac:dyDescent="0.2"/>
    <row r="4001" ht="26.25" customHeight="1" x14ac:dyDescent="0.2"/>
    <row r="4002" ht="26.25" customHeight="1" x14ac:dyDescent="0.2"/>
    <row r="4003" ht="26.25" customHeight="1" x14ac:dyDescent="0.2"/>
    <row r="4004" ht="26.25" customHeight="1" x14ac:dyDescent="0.2"/>
    <row r="4005" ht="26.25" customHeight="1" x14ac:dyDescent="0.2"/>
    <row r="4006" ht="26.25" customHeight="1" x14ac:dyDescent="0.2"/>
    <row r="4007" ht="26.25" customHeight="1" x14ac:dyDescent="0.2"/>
    <row r="4008" ht="26.25" customHeight="1" x14ac:dyDescent="0.2"/>
    <row r="4009" ht="26.25" customHeight="1" x14ac:dyDescent="0.2"/>
    <row r="4010" ht="26.25" customHeight="1" x14ac:dyDescent="0.2"/>
    <row r="4011" ht="26.25" customHeight="1" x14ac:dyDescent="0.2"/>
    <row r="4012" ht="26.25" customHeight="1" x14ac:dyDescent="0.2"/>
    <row r="4013" ht="26.25" customHeight="1" x14ac:dyDescent="0.2"/>
    <row r="4014" ht="26.25" customHeight="1" x14ac:dyDescent="0.2"/>
    <row r="4015" ht="26.25" customHeight="1" x14ac:dyDescent="0.2"/>
    <row r="4016" ht="26.25" customHeight="1" x14ac:dyDescent="0.2"/>
    <row r="4017" ht="26.25" customHeight="1" x14ac:dyDescent="0.2"/>
    <row r="4018" ht="26.25" customHeight="1" x14ac:dyDescent="0.2"/>
    <row r="4019" ht="26.25" customHeight="1" x14ac:dyDescent="0.2"/>
    <row r="4020" ht="26.25" customHeight="1" x14ac:dyDescent="0.2"/>
    <row r="4021" ht="26.25" customHeight="1" x14ac:dyDescent="0.2"/>
    <row r="4022" ht="26.25" customHeight="1" x14ac:dyDescent="0.2"/>
    <row r="4023" ht="26.25" customHeight="1" x14ac:dyDescent="0.2"/>
    <row r="4024" ht="26.25" customHeight="1" x14ac:dyDescent="0.2"/>
    <row r="4025" ht="26.25" customHeight="1" x14ac:dyDescent="0.2"/>
    <row r="4026" ht="26.25" customHeight="1" x14ac:dyDescent="0.2"/>
    <row r="4027" ht="26.25" customHeight="1" x14ac:dyDescent="0.2"/>
    <row r="4028" ht="26.25" customHeight="1" x14ac:dyDescent="0.2"/>
    <row r="4029" ht="26.25" customHeight="1" x14ac:dyDescent="0.2"/>
    <row r="4030" ht="26.25" customHeight="1" x14ac:dyDescent="0.2"/>
    <row r="4031" ht="26.25" customHeight="1" x14ac:dyDescent="0.2"/>
    <row r="4032" ht="26.25" customHeight="1" x14ac:dyDescent="0.2"/>
    <row r="4033" ht="26.25" customHeight="1" x14ac:dyDescent="0.2"/>
    <row r="4034" ht="26.25" customHeight="1" x14ac:dyDescent="0.2"/>
    <row r="4035" ht="26.25" customHeight="1" x14ac:dyDescent="0.2"/>
    <row r="4036" ht="26.25" customHeight="1" x14ac:dyDescent="0.2"/>
    <row r="4037" ht="26.25" customHeight="1" x14ac:dyDescent="0.2"/>
    <row r="4038" ht="26.25" customHeight="1" x14ac:dyDescent="0.2"/>
    <row r="4039" ht="26.25" customHeight="1" x14ac:dyDescent="0.2"/>
    <row r="4040" ht="26.25" customHeight="1" x14ac:dyDescent="0.2"/>
    <row r="4041" ht="26.25" customHeight="1" x14ac:dyDescent="0.2"/>
    <row r="4042" ht="26.25" customHeight="1" x14ac:dyDescent="0.2"/>
    <row r="4043" ht="26.25" customHeight="1" x14ac:dyDescent="0.2"/>
    <row r="4044" ht="26.25" customHeight="1" x14ac:dyDescent="0.2"/>
    <row r="4045" ht="26.25" customHeight="1" x14ac:dyDescent="0.2"/>
    <row r="4046" ht="26.25" customHeight="1" x14ac:dyDescent="0.2"/>
    <row r="4047" ht="26.25" customHeight="1" x14ac:dyDescent="0.2"/>
    <row r="4048" ht="26.25" customHeight="1" x14ac:dyDescent="0.2"/>
    <row r="4049" ht="26.25" customHeight="1" x14ac:dyDescent="0.2"/>
    <row r="4050" ht="26.25" customHeight="1" x14ac:dyDescent="0.2"/>
    <row r="4051" ht="26.25" customHeight="1" x14ac:dyDescent="0.2"/>
    <row r="4052" ht="26.25" customHeight="1" x14ac:dyDescent="0.2"/>
    <row r="4053" ht="26.25" customHeight="1" x14ac:dyDescent="0.2"/>
    <row r="4054" ht="26.25" customHeight="1" x14ac:dyDescent="0.2"/>
    <row r="4055" ht="26.25" customHeight="1" x14ac:dyDescent="0.2"/>
    <row r="4056" ht="26.25" customHeight="1" x14ac:dyDescent="0.2"/>
    <row r="4057" ht="26.25" customHeight="1" x14ac:dyDescent="0.2"/>
    <row r="4058" ht="26.25" customHeight="1" x14ac:dyDescent="0.2"/>
    <row r="4059" ht="26.25" customHeight="1" x14ac:dyDescent="0.2"/>
    <row r="4060" ht="26.25" customHeight="1" x14ac:dyDescent="0.2"/>
    <row r="4061" ht="26.25" customHeight="1" x14ac:dyDescent="0.2"/>
    <row r="4062" ht="26.25" customHeight="1" x14ac:dyDescent="0.2"/>
    <row r="4063" ht="26.25" customHeight="1" x14ac:dyDescent="0.2"/>
    <row r="4064" ht="26.25" customHeight="1" x14ac:dyDescent="0.2"/>
    <row r="4065" ht="26.25" customHeight="1" x14ac:dyDescent="0.2"/>
    <row r="4066" ht="26.25" customHeight="1" x14ac:dyDescent="0.2"/>
    <row r="4067" ht="26.25" customHeight="1" x14ac:dyDescent="0.2"/>
    <row r="4068" ht="26.25" customHeight="1" x14ac:dyDescent="0.2"/>
    <row r="4069" ht="26.25" customHeight="1" x14ac:dyDescent="0.2"/>
    <row r="4070" ht="26.25" customHeight="1" x14ac:dyDescent="0.2"/>
    <row r="4071" ht="26.25" customHeight="1" x14ac:dyDescent="0.2"/>
    <row r="4072" ht="26.25" customHeight="1" x14ac:dyDescent="0.2"/>
    <row r="4073" ht="26.25" customHeight="1" x14ac:dyDescent="0.2"/>
    <row r="4074" ht="26.25" customHeight="1" x14ac:dyDescent="0.2"/>
    <row r="4075" ht="26.25" customHeight="1" x14ac:dyDescent="0.2"/>
    <row r="4076" ht="26.25" customHeight="1" x14ac:dyDescent="0.2"/>
    <row r="4077" ht="26.25" customHeight="1" x14ac:dyDescent="0.2"/>
    <row r="4078" ht="26.25" customHeight="1" x14ac:dyDescent="0.2"/>
    <row r="4079" ht="26.25" customHeight="1" x14ac:dyDescent="0.2"/>
    <row r="4080" ht="26.25" customHeight="1" x14ac:dyDescent="0.2"/>
    <row r="4081" ht="26.25" customHeight="1" x14ac:dyDescent="0.2"/>
    <row r="4082" ht="26.25" customHeight="1" x14ac:dyDescent="0.2"/>
    <row r="4083" ht="26.25" customHeight="1" x14ac:dyDescent="0.2"/>
    <row r="4084" ht="26.25" customHeight="1" x14ac:dyDescent="0.2"/>
    <row r="4085" ht="26.25" customHeight="1" x14ac:dyDescent="0.2"/>
    <row r="4086" ht="26.25" customHeight="1" x14ac:dyDescent="0.2"/>
    <row r="4087" ht="26.25" customHeight="1" x14ac:dyDescent="0.2"/>
    <row r="4088" ht="26.25" customHeight="1" x14ac:dyDescent="0.2"/>
    <row r="4089" ht="26.25" customHeight="1" x14ac:dyDescent="0.2"/>
    <row r="4090" ht="26.25" customHeight="1" x14ac:dyDescent="0.2"/>
    <row r="4091" ht="26.25" customHeight="1" x14ac:dyDescent="0.2"/>
    <row r="4092" ht="26.25" customHeight="1" x14ac:dyDescent="0.2"/>
    <row r="4093" ht="26.25" customHeight="1" x14ac:dyDescent="0.2"/>
    <row r="4094" ht="26.25" customHeight="1" x14ac:dyDescent="0.2"/>
    <row r="4095" ht="26.25" customHeight="1" x14ac:dyDescent="0.2"/>
    <row r="4096" ht="26.25" customHeight="1" x14ac:dyDescent="0.2"/>
    <row r="4097" ht="26.25" customHeight="1" x14ac:dyDescent="0.2"/>
    <row r="4098" ht="26.25" customHeight="1" x14ac:dyDescent="0.2"/>
    <row r="4099" ht="26.25" customHeight="1" x14ac:dyDescent="0.2"/>
    <row r="4100" ht="26.25" customHeight="1" x14ac:dyDescent="0.2"/>
    <row r="4101" ht="26.25" customHeight="1" x14ac:dyDescent="0.2"/>
    <row r="4102" ht="26.25" customHeight="1" x14ac:dyDescent="0.2"/>
    <row r="4103" ht="26.25" customHeight="1" x14ac:dyDescent="0.2"/>
    <row r="4104" ht="26.25" customHeight="1" x14ac:dyDescent="0.2"/>
    <row r="4105" ht="26.25" customHeight="1" x14ac:dyDescent="0.2"/>
    <row r="4106" ht="26.25" customHeight="1" x14ac:dyDescent="0.2"/>
    <row r="4107" ht="26.25" customHeight="1" x14ac:dyDescent="0.2"/>
    <row r="4108" ht="26.25" customHeight="1" x14ac:dyDescent="0.2"/>
    <row r="4109" ht="26.25" customHeight="1" x14ac:dyDescent="0.2"/>
    <row r="4110" ht="26.25" customHeight="1" x14ac:dyDescent="0.2"/>
    <row r="4111" ht="26.25" customHeight="1" x14ac:dyDescent="0.2"/>
    <row r="4112" ht="26.25" customHeight="1" x14ac:dyDescent="0.2"/>
    <row r="4113" ht="26.25" customHeight="1" x14ac:dyDescent="0.2"/>
    <row r="4114" ht="26.25" customHeight="1" x14ac:dyDescent="0.2"/>
    <row r="4115" ht="26.25" customHeight="1" x14ac:dyDescent="0.2"/>
    <row r="4116" ht="26.25" customHeight="1" x14ac:dyDescent="0.2"/>
    <row r="4117" ht="26.25" customHeight="1" x14ac:dyDescent="0.2"/>
    <row r="4118" ht="26.25" customHeight="1" x14ac:dyDescent="0.2"/>
    <row r="4119" ht="26.25" customHeight="1" x14ac:dyDescent="0.2"/>
    <row r="4120" ht="26.25" customHeight="1" x14ac:dyDescent="0.2"/>
    <row r="4121" ht="26.25" customHeight="1" x14ac:dyDescent="0.2"/>
    <row r="4122" ht="26.25" customHeight="1" x14ac:dyDescent="0.2"/>
    <row r="4123" ht="26.25" customHeight="1" x14ac:dyDescent="0.2"/>
    <row r="4124" ht="26.25" customHeight="1" x14ac:dyDescent="0.2"/>
    <row r="4125" ht="26.25" customHeight="1" x14ac:dyDescent="0.2"/>
    <row r="4126" ht="26.25" customHeight="1" x14ac:dyDescent="0.2"/>
    <row r="4127" ht="26.25" customHeight="1" x14ac:dyDescent="0.2"/>
    <row r="4128" ht="26.25" customHeight="1" x14ac:dyDescent="0.2"/>
    <row r="4129" ht="26.25" customHeight="1" x14ac:dyDescent="0.2"/>
    <row r="4130" ht="26.25" customHeight="1" x14ac:dyDescent="0.2"/>
    <row r="4131" ht="26.25" customHeight="1" x14ac:dyDescent="0.2"/>
    <row r="4132" ht="26.25" customHeight="1" x14ac:dyDescent="0.2"/>
    <row r="4133" ht="26.25" customHeight="1" x14ac:dyDescent="0.2"/>
    <row r="4134" ht="26.25" customHeight="1" x14ac:dyDescent="0.2"/>
    <row r="4135" ht="26.25" customHeight="1" x14ac:dyDescent="0.2"/>
    <row r="4136" ht="26.25" customHeight="1" x14ac:dyDescent="0.2"/>
    <row r="4137" ht="26.25" customHeight="1" x14ac:dyDescent="0.2"/>
    <row r="4138" ht="26.25" customHeight="1" x14ac:dyDescent="0.2"/>
    <row r="4139" ht="26.25" customHeight="1" x14ac:dyDescent="0.2"/>
    <row r="4140" ht="26.25" customHeight="1" x14ac:dyDescent="0.2"/>
    <row r="4141" ht="26.25" customHeight="1" x14ac:dyDescent="0.2"/>
    <row r="4142" ht="26.25" customHeight="1" x14ac:dyDescent="0.2"/>
    <row r="4143" ht="26.25" customHeight="1" x14ac:dyDescent="0.2"/>
    <row r="4144" ht="26.25" customHeight="1" x14ac:dyDescent="0.2"/>
    <row r="4145" ht="26.25" customHeight="1" x14ac:dyDescent="0.2"/>
    <row r="4146" ht="26.25" customHeight="1" x14ac:dyDescent="0.2"/>
    <row r="4147" ht="26.25" customHeight="1" x14ac:dyDescent="0.2"/>
    <row r="4148" ht="26.25" customHeight="1" x14ac:dyDescent="0.2"/>
    <row r="4149" ht="26.25" customHeight="1" x14ac:dyDescent="0.2"/>
    <row r="4150" ht="26.25" customHeight="1" x14ac:dyDescent="0.2"/>
    <row r="4151" ht="26.25" customHeight="1" x14ac:dyDescent="0.2"/>
    <row r="4152" ht="26.25" customHeight="1" x14ac:dyDescent="0.2"/>
    <row r="4153" ht="26.25" customHeight="1" x14ac:dyDescent="0.2"/>
    <row r="4154" ht="26.25" customHeight="1" x14ac:dyDescent="0.2"/>
    <row r="4155" ht="26.25" customHeight="1" x14ac:dyDescent="0.2"/>
    <row r="4156" ht="26.25" customHeight="1" x14ac:dyDescent="0.2"/>
    <row r="4157" ht="26.25" customHeight="1" x14ac:dyDescent="0.2"/>
    <row r="4158" ht="26.25" customHeight="1" x14ac:dyDescent="0.2"/>
    <row r="4159" ht="26.25" customHeight="1" x14ac:dyDescent="0.2"/>
    <row r="4160" ht="26.25" customHeight="1" x14ac:dyDescent="0.2"/>
    <row r="4161" ht="26.25" customHeight="1" x14ac:dyDescent="0.2"/>
    <row r="4162" ht="26.25" customHeight="1" x14ac:dyDescent="0.2"/>
    <row r="4163" ht="26.25" customHeight="1" x14ac:dyDescent="0.2"/>
    <row r="4164" ht="26.25" customHeight="1" x14ac:dyDescent="0.2"/>
    <row r="4165" ht="26.25" customHeight="1" x14ac:dyDescent="0.2"/>
    <row r="4166" ht="26.25" customHeight="1" x14ac:dyDescent="0.2"/>
    <row r="4167" ht="26.25" customHeight="1" x14ac:dyDescent="0.2"/>
    <row r="4168" ht="26.25" customHeight="1" x14ac:dyDescent="0.2"/>
    <row r="4169" ht="26.25" customHeight="1" x14ac:dyDescent="0.2"/>
    <row r="4170" ht="26.25" customHeight="1" x14ac:dyDescent="0.2"/>
    <row r="4171" ht="26.25" customHeight="1" x14ac:dyDescent="0.2"/>
    <row r="4172" ht="26.25" customHeight="1" x14ac:dyDescent="0.2"/>
    <row r="4173" ht="26.25" customHeight="1" x14ac:dyDescent="0.2"/>
    <row r="4174" ht="26.25" customHeight="1" x14ac:dyDescent="0.2"/>
    <row r="4175" ht="26.25" customHeight="1" x14ac:dyDescent="0.2"/>
    <row r="4176" ht="26.25" customHeight="1" x14ac:dyDescent="0.2"/>
    <row r="4177" ht="26.25" customHeight="1" x14ac:dyDescent="0.2"/>
    <row r="4178" ht="26.25" customHeight="1" x14ac:dyDescent="0.2"/>
    <row r="4179" ht="26.25" customHeight="1" x14ac:dyDescent="0.2"/>
    <row r="4180" ht="26.25" customHeight="1" x14ac:dyDescent="0.2"/>
    <row r="4181" ht="26.25" customHeight="1" x14ac:dyDescent="0.2"/>
    <row r="4182" ht="26.25" customHeight="1" x14ac:dyDescent="0.2"/>
    <row r="4183" ht="26.25" customHeight="1" x14ac:dyDescent="0.2"/>
    <row r="4184" ht="26.25" customHeight="1" x14ac:dyDescent="0.2"/>
    <row r="4185" ht="26.25" customHeight="1" x14ac:dyDescent="0.2"/>
    <row r="4186" ht="26.25" customHeight="1" x14ac:dyDescent="0.2"/>
    <row r="4187" ht="26.25" customHeight="1" x14ac:dyDescent="0.2"/>
    <row r="4188" ht="26.25" customHeight="1" x14ac:dyDescent="0.2"/>
    <row r="4189" ht="26.25" customHeight="1" x14ac:dyDescent="0.2"/>
    <row r="4190" ht="26.25" customHeight="1" x14ac:dyDescent="0.2"/>
    <row r="4191" ht="26.25" customHeight="1" x14ac:dyDescent="0.2"/>
    <row r="4192" ht="26.25" customHeight="1" x14ac:dyDescent="0.2"/>
    <row r="4193" ht="26.25" customHeight="1" x14ac:dyDescent="0.2"/>
    <row r="4194" ht="26.25" customHeight="1" x14ac:dyDescent="0.2"/>
    <row r="4195" ht="26.25" customHeight="1" x14ac:dyDescent="0.2"/>
    <row r="4196" ht="26.25" customHeight="1" x14ac:dyDescent="0.2"/>
    <row r="4197" ht="26.25" customHeight="1" x14ac:dyDescent="0.2"/>
    <row r="4198" ht="26.25" customHeight="1" x14ac:dyDescent="0.2"/>
    <row r="4199" ht="26.25" customHeight="1" x14ac:dyDescent="0.2"/>
    <row r="4200" ht="26.25" customHeight="1" x14ac:dyDescent="0.2"/>
    <row r="4201" ht="26.25" customHeight="1" x14ac:dyDescent="0.2"/>
    <row r="4202" ht="26.25" customHeight="1" x14ac:dyDescent="0.2"/>
    <row r="4203" ht="26.25" customHeight="1" x14ac:dyDescent="0.2"/>
    <row r="4204" ht="26.25" customHeight="1" x14ac:dyDescent="0.2"/>
    <row r="4205" ht="26.25" customHeight="1" x14ac:dyDescent="0.2"/>
    <row r="4206" ht="26.25" customHeight="1" x14ac:dyDescent="0.2"/>
    <row r="4207" ht="26.25" customHeight="1" x14ac:dyDescent="0.2"/>
    <row r="4208" ht="26.25" customHeight="1" x14ac:dyDescent="0.2"/>
    <row r="4209" ht="26.25" customHeight="1" x14ac:dyDescent="0.2"/>
    <row r="4210" ht="26.25" customHeight="1" x14ac:dyDescent="0.2"/>
    <row r="4211" ht="26.25" customHeight="1" x14ac:dyDescent="0.2"/>
    <row r="4212" ht="26.25" customHeight="1" x14ac:dyDescent="0.2"/>
    <row r="4213" ht="26.25" customHeight="1" x14ac:dyDescent="0.2"/>
    <row r="4214" ht="26.25" customHeight="1" x14ac:dyDescent="0.2"/>
    <row r="4215" ht="26.25" customHeight="1" x14ac:dyDescent="0.2"/>
    <row r="4216" ht="26.25" customHeight="1" x14ac:dyDescent="0.2"/>
    <row r="4217" ht="26.25" customHeight="1" x14ac:dyDescent="0.2"/>
    <row r="4218" ht="26.25" customHeight="1" x14ac:dyDescent="0.2"/>
    <row r="4219" ht="26.25" customHeight="1" x14ac:dyDescent="0.2"/>
    <row r="4220" ht="26.25" customHeight="1" x14ac:dyDescent="0.2"/>
    <row r="4221" ht="26.25" customHeight="1" x14ac:dyDescent="0.2"/>
    <row r="4222" ht="26.25" customHeight="1" x14ac:dyDescent="0.2"/>
    <row r="4223" ht="26.25" customHeight="1" x14ac:dyDescent="0.2"/>
    <row r="4224" ht="26.25" customHeight="1" x14ac:dyDescent="0.2"/>
    <row r="4225" ht="26.25" customHeight="1" x14ac:dyDescent="0.2"/>
    <row r="4226" ht="26.25" customHeight="1" x14ac:dyDescent="0.2"/>
    <row r="4227" ht="26.25" customHeight="1" x14ac:dyDescent="0.2"/>
    <row r="4228" ht="26.25" customHeight="1" x14ac:dyDescent="0.2"/>
    <row r="4229" ht="26.25" customHeight="1" x14ac:dyDescent="0.2"/>
    <row r="4230" ht="26.25" customHeight="1" x14ac:dyDescent="0.2"/>
    <row r="4231" ht="26.25" customHeight="1" x14ac:dyDescent="0.2"/>
    <row r="4232" ht="26.25" customHeight="1" x14ac:dyDescent="0.2"/>
    <row r="4233" ht="26.25" customHeight="1" x14ac:dyDescent="0.2"/>
    <row r="4234" ht="26.25" customHeight="1" x14ac:dyDescent="0.2"/>
    <row r="4235" ht="26.25" customHeight="1" x14ac:dyDescent="0.2"/>
    <row r="4236" ht="26.25" customHeight="1" x14ac:dyDescent="0.2"/>
    <row r="4237" ht="26.25" customHeight="1" x14ac:dyDescent="0.2"/>
    <row r="4238" ht="26.25" customHeight="1" x14ac:dyDescent="0.2"/>
    <row r="4239" ht="26.25" customHeight="1" x14ac:dyDescent="0.2"/>
    <row r="4240" ht="26.25" customHeight="1" x14ac:dyDescent="0.2"/>
    <row r="4241" ht="26.25" customHeight="1" x14ac:dyDescent="0.2"/>
    <row r="4242" ht="26.25" customHeight="1" x14ac:dyDescent="0.2"/>
    <row r="4243" ht="26.25" customHeight="1" x14ac:dyDescent="0.2"/>
    <row r="4244" ht="26.25" customHeight="1" x14ac:dyDescent="0.2"/>
    <row r="4245" ht="26.25" customHeight="1" x14ac:dyDescent="0.2"/>
    <row r="4246" ht="26.25" customHeight="1" x14ac:dyDescent="0.2"/>
    <row r="4247" ht="26.25" customHeight="1" x14ac:dyDescent="0.2"/>
    <row r="4248" ht="26.25" customHeight="1" x14ac:dyDescent="0.2"/>
    <row r="4249" ht="26.25" customHeight="1" x14ac:dyDescent="0.2"/>
    <row r="4250" ht="26.25" customHeight="1" x14ac:dyDescent="0.2"/>
    <row r="4251" ht="26.25" customHeight="1" x14ac:dyDescent="0.2"/>
    <row r="4252" ht="26.25" customHeight="1" x14ac:dyDescent="0.2"/>
    <row r="4253" ht="26.25" customHeight="1" x14ac:dyDescent="0.2"/>
    <row r="4254" ht="26.25" customHeight="1" x14ac:dyDescent="0.2"/>
    <row r="4255" ht="26.25" customHeight="1" x14ac:dyDescent="0.2"/>
    <row r="4256" ht="26.25" customHeight="1" x14ac:dyDescent="0.2"/>
    <row r="4257" ht="26.25" customHeight="1" x14ac:dyDescent="0.2"/>
    <row r="4258" ht="26.25" customHeight="1" x14ac:dyDescent="0.2"/>
    <row r="4259" ht="26.25" customHeight="1" x14ac:dyDescent="0.2"/>
    <row r="4260" ht="26.25" customHeight="1" x14ac:dyDescent="0.2"/>
    <row r="4261" ht="26.25" customHeight="1" x14ac:dyDescent="0.2"/>
    <row r="4262" ht="26.25" customHeight="1" x14ac:dyDescent="0.2"/>
    <row r="4263" ht="26.25" customHeight="1" x14ac:dyDescent="0.2"/>
    <row r="4264" ht="26.25" customHeight="1" x14ac:dyDescent="0.2"/>
    <row r="4265" ht="26.25" customHeight="1" x14ac:dyDescent="0.2"/>
    <row r="4266" ht="26.25" customHeight="1" x14ac:dyDescent="0.2"/>
    <row r="4267" ht="26.25" customHeight="1" x14ac:dyDescent="0.2"/>
    <row r="4268" ht="26.25" customHeight="1" x14ac:dyDescent="0.2"/>
    <row r="4269" ht="26.25" customHeight="1" x14ac:dyDescent="0.2"/>
    <row r="4270" ht="26.25" customHeight="1" x14ac:dyDescent="0.2"/>
    <row r="4271" ht="26.25" customHeight="1" x14ac:dyDescent="0.2"/>
    <row r="4272" ht="26.25" customHeight="1" x14ac:dyDescent="0.2"/>
    <row r="4273" ht="26.25" customHeight="1" x14ac:dyDescent="0.2"/>
    <row r="4274" ht="26.25" customHeight="1" x14ac:dyDescent="0.2"/>
    <row r="4275" ht="26.25" customHeight="1" x14ac:dyDescent="0.2"/>
    <row r="4276" ht="26.25" customHeight="1" x14ac:dyDescent="0.2"/>
    <row r="4277" ht="26.25" customHeight="1" x14ac:dyDescent="0.2"/>
    <row r="4278" ht="26.25" customHeight="1" x14ac:dyDescent="0.2"/>
    <row r="4279" ht="26.25" customHeight="1" x14ac:dyDescent="0.2"/>
    <row r="4280" ht="26.25" customHeight="1" x14ac:dyDescent="0.2"/>
    <row r="4281" ht="26.25" customHeight="1" x14ac:dyDescent="0.2"/>
    <row r="4282" ht="26.25" customHeight="1" x14ac:dyDescent="0.2"/>
    <row r="4283" ht="26.25" customHeight="1" x14ac:dyDescent="0.2"/>
    <row r="4284" ht="26.25" customHeight="1" x14ac:dyDescent="0.2"/>
    <row r="4285" ht="26.25" customHeight="1" x14ac:dyDescent="0.2"/>
    <row r="4286" ht="26.25" customHeight="1" x14ac:dyDescent="0.2"/>
    <row r="4287" ht="26.25" customHeight="1" x14ac:dyDescent="0.2"/>
    <row r="4288" ht="26.25" customHeight="1" x14ac:dyDescent="0.2"/>
    <row r="4289" ht="26.25" customHeight="1" x14ac:dyDescent="0.2"/>
    <row r="4290" ht="26.25" customHeight="1" x14ac:dyDescent="0.2"/>
    <row r="4291" ht="26.25" customHeight="1" x14ac:dyDescent="0.2"/>
    <row r="4292" ht="26.25" customHeight="1" x14ac:dyDescent="0.2"/>
    <row r="4293" ht="26.25" customHeight="1" x14ac:dyDescent="0.2"/>
    <row r="4294" ht="26.25" customHeight="1" x14ac:dyDescent="0.2"/>
    <row r="4295" ht="26.25" customHeight="1" x14ac:dyDescent="0.2"/>
    <row r="4296" ht="26.25" customHeight="1" x14ac:dyDescent="0.2"/>
    <row r="4297" ht="26.25" customHeight="1" x14ac:dyDescent="0.2"/>
    <row r="4298" ht="26.25" customHeight="1" x14ac:dyDescent="0.2"/>
    <row r="4299" ht="26.25" customHeight="1" x14ac:dyDescent="0.2"/>
    <row r="4300" ht="26.25" customHeight="1" x14ac:dyDescent="0.2"/>
    <row r="4301" ht="26.25" customHeight="1" x14ac:dyDescent="0.2"/>
    <row r="4302" ht="26.25" customHeight="1" x14ac:dyDescent="0.2"/>
    <row r="4303" ht="26.25" customHeight="1" x14ac:dyDescent="0.2"/>
    <row r="4304" ht="26.25" customHeight="1" x14ac:dyDescent="0.2"/>
    <row r="4305" ht="26.25" customHeight="1" x14ac:dyDescent="0.2"/>
    <row r="4306" ht="26.25" customHeight="1" x14ac:dyDescent="0.2"/>
    <row r="4307" ht="26.25" customHeight="1" x14ac:dyDescent="0.2"/>
    <row r="4308" ht="26.25" customHeight="1" x14ac:dyDescent="0.2"/>
    <row r="4309" ht="26.25" customHeight="1" x14ac:dyDescent="0.2"/>
    <row r="4310" ht="26.25" customHeight="1" x14ac:dyDescent="0.2"/>
    <row r="4311" ht="26.25" customHeight="1" x14ac:dyDescent="0.2"/>
    <row r="4312" ht="26.25" customHeight="1" x14ac:dyDescent="0.2"/>
    <row r="4313" ht="26.25" customHeight="1" x14ac:dyDescent="0.2"/>
    <row r="4314" ht="26.25" customHeight="1" x14ac:dyDescent="0.2"/>
    <row r="4315" ht="26.25" customHeight="1" x14ac:dyDescent="0.2"/>
    <row r="4316" ht="26.25" customHeight="1" x14ac:dyDescent="0.2"/>
    <row r="4317" ht="26.25" customHeight="1" x14ac:dyDescent="0.2"/>
    <row r="4318" ht="26.25" customHeight="1" x14ac:dyDescent="0.2"/>
    <row r="4319" ht="26.25" customHeight="1" x14ac:dyDescent="0.2"/>
    <row r="4320" ht="26.25" customHeight="1" x14ac:dyDescent="0.2"/>
    <row r="4321" ht="26.25" customHeight="1" x14ac:dyDescent="0.2"/>
    <row r="4322" ht="26.25" customHeight="1" x14ac:dyDescent="0.2"/>
    <row r="4323" ht="26.25" customHeight="1" x14ac:dyDescent="0.2"/>
    <row r="4324" ht="26.25" customHeight="1" x14ac:dyDescent="0.2"/>
    <row r="4325" ht="26.25" customHeight="1" x14ac:dyDescent="0.2"/>
    <row r="4326" ht="26.25" customHeight="1" x14ac:dyDescent="0.2"/>
    <row r="4327" ht="26.25" customHeight="1" x14ac:dyDescent="0.2"/>
    <row r="4328" ht="26.25" customHeight="1" x14ac:dyDescent="0.2"/>
    <row r="4329" ht="26.25" customHeight="1" x14ac:dyDescent="0.2"/>
    <row r="4330" ht="26.25" customHeight="1" x14ac:dyDescent="0.2"/>
    <row r="4331" ht="26.25" customHeight="1" x14ac:dyDescent="0.2"/>
    <row r="4332" ht="26.25" customHeight="1" x14ac:dyDescent="0.2"/>
    <row r="4333" ht="26.25" customHeight="1" x14ac:dyDescent="0.2"/>
    <row r="4334" ht="26.25" customHeight="1" x14ac:dyDescent="0.2"/>
    <row r="4335" ht="26.25" customHeight="1" x14ac:dyDescent="0.2"/>
    <row r="4336" ht="26.25" customHeight="1" x14ac:dyDescent="0.2"/>
    <row r="4337" ht="26.25" customHeight="1" x14ac:dyDescent="0.2"/>
    <row r="4338" ht="26.25" customHeight="1" x14ac:dyDescent="0.2"/>
    <row r="4339" ht="26.25" customHeight="1" x14ac:dyDescent="0.2"/>
    <row r="4340" ht="26.25" customHeight="1" x14ac:dyDescent="0.2"/>
    <row r="4341" ht="26.25" customHeight="1" x14ac:dyDescent="0.2"/>
    <row r="4342" ht="26.25" customHeight="1" x14ac:dyDescent="0.2"/>
    <row r="4343" ht="26.25" customHeight="1" x14ac:dyDescent="0.2"/>
    <row r="4344" ht="26.25" customHeight="1" x14ac:dyDescent="0.2"/>
    <row r="4345" ht="26.25" customHeight="1" x14ac:dyDescent="0.2"/>
    <row r="4346" ht="26.25" customHeight="1" x14ac:dyDescent="0.2"/>
    <row r="4347" ht="26.25" customHeight="1" x14ac:dyDescent="0.2"/>
    <row r="4348" ht="26.25" customHeight="1" x14ac:dyDescent="0.2"/>
    <row r="4349" ht="26.25" customHeight="1" x14ac:dyDescent="0.2"/>
    <row r="4350" ht="26.25" customHeight="1" x14ac:dyDescent="0.2"/>
    <row r="4351" ht="26.25" customHeight="1" x14ac:dyDescent="0.2"/>
    <row r="4352" ht="26.25" customHeight="1" x14ac:dyDescent="0.2"/>
    <row r="4353" ht="26.25" customHeight="1" x14ac:dyDescent="0.2"/>
    <row r="4354" ht="26.25" customHeight="1" x14ac:dyDescent="0.2"/>
    <row r="4355" ht="26.25" customHeight="1" x14ac:dyDescent="0.2"/>
    <row r="4356" ht="26.25" customHeight="1" x14ac:dyDescent="0.2"/>
    <row r="4357" ht="26.25" customHeight="1" x14ac:dyDescent="0.2"/>
    <row r="4358" ht="26.25" customHeight="1" x14ac:dyDescent="0.2"/>
    <row r="4359" ht="26.25" customHeight="1" x14ac:dyDescent="0.2"/>
    <row r="4360" ht="26.25" customHeight="1" x14ac:dyDescent="0.2"/>
    <row r="4361" ht="26.25" customHeight="1" x14ac:dyDescent="0.2"/>
    <row r="4362" ht="26.25" customHeight="1" x14ac:dyDescent="0.2"/>
    <row r="4363" ht="26.25" customHeight="1" x14ac:dyDescent="0.2"/>
    <row r="4364" ht="26.25" customHeight="1" x14ac:dyDescent="0.2"/>
    <row r="4365" ht="26.25" customHeight="1" x14ac:dyDescent="0.2"/>
    <row r="4366" ht="26.25" customHeight="1" x14ac:dyDescent="0.2"/>
    <row r="4367" ht="26.25" customHeight="1" x14ac:dyDescent="0.2"/>
    <row r="4368" ht="26.25" customHeight="1" x14ac:dyDescent="0.2"/>
    <row r="4369" ht="26.25" customHeight="1" x14ac:dyDescent="0.2"/>
    <row r="4370" ht="26.25" customHeight="1" x14ac:dyDescent="0.2"/>
    <row r="4371" ht="26.25" customHeight="1" x14ac:dyDescent="0.2"/>
    <row r="4372" ht="26.25" customHeight="1" x14ac:dyDescent="0.2"/>
    <row r="4373" ht="26.25" customHeight="1" x14ac:dyDescent="0.2"/>
    <row r="4374" ht="26.25" customHeight="1" x14ac:dyDescent="0.2"/>
    <row r="4375" ht="26.25" customHeight="1" x14ac:dyDescent="0.2"/>
    <row r="4376" ht="26.25" customHeight="1" x14ac:dyDescent="0.2"/>
    <row r="4377" ht="26.25" customHeight="1" x14ac:dyDescent="0.2"/>
    <row r="4378" ht="26.25" customHeight="1" x14ac:dyDescent="0.2"/>
    <row r="4379" ht="26.25" customHeight="1" x14ac:dyDescent="0.2"/>
    <row r="4380" ht="26.25" customHeight="1" x14ac:dyDescent="0.2"/>
    <row r="4381" ht="26.25" customHeight="1" x14ac:dyDescent="0.2"/>
    <row r="4382" ht="26.25" customHeight="1" x14ac:dyDescent="0.2"/>
    <row r="4383" ht="26.25" customHeight="1" x14ac:dyDescent="0.2"/>
    <row r="4384" ht="26.25" customHeight="1" x14ac:dyDescent="0.2"/>
    <row r="4385" ht="26.25" customHeight="1" x14ac:dyDescent="0.2"/>
    <row r="4386" ht="26.25" customHeight="1" x14ac:dyDescent="0.2"/>
    <row r="4387" ht="26.25" customHeight="1" x14ac:dyDescent="0.2"/>
    <row r="4388" ht="26.25" customHeight="1" x14ac:dyDescent="0.2"/>
    <row r="4389" ht="26.25" customHeight="1" x14ac:dyDescent="0.2"/>
    <row r="4390" ht="26.25" customHeight="1" x14ac:dyDescent="0.2"/>
    <row r="4391" ht="26.25" customHeight="1" x14ac:dyDescent="0.2"/>
    <row r="4392" ht="26.25" customHeight="1" x14ac:dyDescent="0.2"/>
    <row r="4393" ht="26.25" customHeight="1" x14ac:dyDescent="0.2"/>
    <row r="4394" ht="26.25" customHeight="1" x14ac:dyDescent="0.2"/>
    <row r="4395" ht="26.25" customHeight="1" x14ac:dyDescent="0.2"/>
    <row r="4396" ht="26.25" customHeight="1" x14ac:dyDescent="0.2"/>
    <row r="4397" ht="26.25" customHeight="1" x14ac:dyDescent="0.2"/>
    <row r="4398" ht="26.25" customHeight="1" x14ac:dyDescent="0.2"/>
    <row r="4399" ht="26.25" customHeight="1" x14ac:dyDescent="0.2"/>
    <row r="4400" ht="26.25" customHeight="1" x14ac:dyDescent="0.2"/>
    <row r="4401" ht="26.25" customHeight="1" x14ac:dyDescent="0.2"/>
    <row r="4402" ht="26.25" customHeight="1" x14ac:dyDescent="0.2"/>
    <row r="4403" ht="26.25" customHeight="1" x14ac:dyDescent="0.2"/>
    <row r="4404" ht="26.25" customHeight="1" x14ac:dyDescent="0.2"/>
    <row r="4405" ht="26.25" customHeight="1" x14ac:dyDescent="0.2"/>
    <row r="4406" ht="26.25" customHeight="1" x14ac:dyDescent="0.2"/>
    <row r="4407" ht="26.25" customHeight="1" x14ac:dyDescent="0.2"/>
    <row r="4408" ht="26.25" customHeight="1" x14ac:dyDescent="0.2"/>
    <row r="4409" ht="26.25" customHeight="1" x14ac:dyDescent="0.2"/>
    <row r="4410" ht="26.25" customHeight="1" x14ac:dyDescent="0.2"/>
    <row r="4411" ht="26.25" customHeight="1" x14ac:dyDescent="0.2"/>
    <row r="4412" ht="26.25" customHeight="1" x14ac:dyDescent="0.2"/>
    <row r="4413" ht="26.25" customHeight="1" x14ac:dyDescent="0.2"/>
    <row r="4414" ht="26.25" customHeight="1" x14ac:dyDescent="0.2"/>
    <row r="4415" ht="26.25" customHeight="1" x14ac:dyDescent="0.2"/>
    <row r="4416" ht="26.25" customHeight="1" x14ac:dyDescent="0.2"/>
    <row r="4417" ht="26.25" customHeight="1" x14ac:dyDescent="0.2"/>
    <row r="4418" ht="26.25" customHeight="1" x14ac:dyDescent="0.2"/>
    <row r="4419" ht="26.25" customHeight="1" x14ac:dyDescent="0.2"/>
    <row r="4420" ht="26.25" customHeight="1" x14ac:dyDescent="0.2"/>
    <row r="4421" ht="26.25" customHeight="1" x14ac:dyDescent="0.2"/>
    <row r="4422" ht="26.25" customHeight="1" x14ac:dyDescent="0.2"/>
    <row r="4423" ht="26.25" customHeight="1" x14ac:dyDescent="0.2"/>
    <row r="4424" ht="26.25" customHeight="1" x14ac:dyDescent="0.2"/>
    <row r="4425" ht="26.25" customHeight="1" x14ac:dyDescent="0.2"/>
    <row r="4426" ht="26.25" customHeight="1" x14ac:dyDescent="0.2"/>
    <row r="4427" ht="26.25" customHeight="1" x14ac:dyDescent="0.2"/>
    <row r="4428" ht="26.25" customHeight="1" x14ac:dyDescent="0.2"/>
    <row r="4429" ht="26.25" customHeight="1" x14ac:dyDescent="0.2"/>
    <row r="4430" ht="26.25" customHeight="1" x14ac:dyDescent="0.2"/>
    <row r="4431" ht="26.25" customHeight="1" x14ac:dyDescent="0.2"/>
    <row r="4432" ht="26.25" customHeight="1" x14ac:dyDescent="0.2"/>
    <row r="4433" ht="26.25" customHeight="1" x14ac:dyDescent="0.2"/>
    <row r="4434" ht="26.25" customHeight="1" x14ac:dyDescent="0.2"/>
    <row r="4435" ht="26.25" customHeight="1" x14ac:dyDescent="0.2"/>
    <row r="4436" ht="26.25" customHeight="1" x14ac:dyDescent="0.2"/>
    <row r="4437" ht="26.25" customHeight="1" x14ac:dyDescent="0.2"/>
    <row r="4438" ht="26.25" customHeight="1" x14ac:dyDescent="0.2"/>
    <row r="4439" ht="26.25" customHeight="1" x14ac:dyDescent="0.2"/>
    <row r="4440" ht="26.25" customHeight="1" x14ac:dyDescent="0.2"/>
    <row r="4441" ht="26.25" customHeight="1" x14ac:dyDescent="0.2"/>
    <row r="4442" ht="26.25" customHeight="1" x14ac:dyDescent="0.2"/>
    <row r="4443" ht="26.25" customHeight="1" x14ac:dyDescent="0.2"/>
    <row r="4444" ht="26.25" customHeight="1" x14ac:dyDescent="0.2"/>
    <row r="4445" ht="26.25" customHeight="1" x14ac:dyDescent="0.2"/>
    <row r="4446" ht="26.25" customHeight="1" x14ac:dyDescent="0.2"/>
    <row r="4447" ht="26.25" customHeight="1" x14ac:dyDescent="0.2"/>
    <row r="4448" ht="26.25" customHeight="1" x14ac:dyDescent="0.2"/>
    <row r="4449" ht="26.25" customHeight="1" x14ac:dyDescent="0.2"/>
    <row r="4450" ht="26.25" customHeight="1" x14ac:dyDescent="0.2"/>
    <row r="4451" ht="26.25" customHeight="1" x14ac:dyDescent="0.2"/>
    <row r="4452" ht="26.25" customHeight="1" x14ac:dyDescent="0.2"/>
    <row r="4453" ht="26.25" customHeight="1" x14ac:dyDescent="0.2"/>
    <row r="4454" ht="26.25" customHeight="1" x14ac:dyDescent="0.2"/>
    <row r="4455" ht="26.25" customHeight="1" x14ac:dyDescent="0.2"/>
    <row r="4456" ht="26.25" customHeight="1" x14ac:dyDescent="0.2"/>
    <row r="4457" ht="26.25" customHeight="1" x14ac:dyDescent="0.2"/>
    <row r="4458" ht="26.25" customHeight="1" x14ac:dyDescent="0.2"/>
    <row r="4459" ht="26.25" customHeight="1" x14ac:dyDescent="0.2"/>
    <row r="4460" ht="26.25" customHeight="1" x14ac:dyDescent="0.2"/>
    <row r="4461" ht="26.25" customHeight="1" x14ac:dyDescent="0.2"/>
    <row r="4462" ht="26.25" customHeight="1" x14ac:dyDescent="0.2"/>
    <row r="4463" ht="26.25" customHeight="1" x14ac:dyDescent="0.2"/>
    <row r="4464" ht="26.25" customHeight="1" x14ac:dyDescent="0.2"/>
    <row r="4465" ht="26.25" customHeight="1" x14ac:dyDescent="0.2"/>
    <row r="4466" ht="26.25" customHeight="1" x14ac:dyDescent="0.2"/>
    <row r="4467" ht="26.25" customHeight="1" x14ac:dyDescent="0.2"/>
    <row r="4468" ht="26.25" customHeight="1" x14ac:dyDescent="0.2"/>
    <row r="4469" ht="26.25" customHeight="1" x14ac:dyDescent="0.2"/>
    <row r="4470" ht="26.25" customHeight="1" x14ac:dyDescent="0.2"/>
    <row r="4471" ht="26.25" customHeight="1" x14ac:dyDescent="0.2"/>
    <row r="4472" ht="26.25" customHeight="1" x14ac:dyDescent="0.2"/>
    <row r="4473" ht="26.25" customHeight="1" x14ac:dyDescent="0.2"/>
    <row r="4474" ht="26.25" customHeight="1" x14ac:dyDescent="0.2"/>
    <row r="4475" ht="26.25" customHeight="1" x14ac:dyDescent="0.2"/>
    <row r="4476" ht="26.25" customHeight="1" x14ac:dyDescent="0.2"/>
    <row r="4477" ht="26.25" customHeight="1" x14ac:dyDescent="0.2"/>
    <row r="4478" ht="26.25" customHeight="1" x14ac:dyDescent="0.2"/>
    <row r="4479" ht="26.25" customHeight="1" x14ac:dyDescent="0.2"/>
    <row r="4480" ht="26.25" customHeight="1" x14ac:dyDescent="0.2"/>
    <row r="4481" ht="26.25" customHeight="1" x14ac:dyDescent="0.2"/>
    <row r="4482" ht="26.25" customHeight="1" x14ac:dyDescent="0.2"/>
    <row r="4483" ht="26.25" customHeight="1" x14ac:dyDescent="0.2"/>
    <row r="4484" ht="26.25" customHeight="1" x14ac:dyDescent="0.2"/>
    <row r="4485" ht="26.25" customHeight="1" x14ac:dyDescent="0.2"/>
    <row r="4486" ht="26.25" customHeight="1" x14ac:dyDescent="0.2"/>
    <row r="4487" ht="26.25" customHeight="1" x14ac:dyDescent="0.2"/>
    <row r="4488" ht="26.25" customHeight="1" x14ac:dyDescent="0.2"/>
    <row r="4489" ht="26.25" customHeight="1" x14ac:dyDescent="0.2"/>
    <row r="4490" ht="26.25" customHeight="1" x14ac:dyDescent="0.2"/>
    <row r="4491" ht="26.25" customHeight="1" x14ac:dyDescent="0.2"/>
    <row r="4492" ht="26.25" customHeight="1" x14ac:dyDescent="0.2"/>
    <row r="4493" ht="26.25" customHeight="1" x14ac:dyDescent="0.2"/>
    <row r="4494" ht="26.25" customHeight="1" x14ac:dyDescent="0.2"/>
    <row r="4495" ht="26.25" customHeight="1" x14ac:dyDescent="0.2"/>
    <row r="4496" ht="26.25" customHeight="1" x14ac:dyDescent="0.2"/>
    <row r="4497" ht="26.25" customHeight="1" x14ac:dyDescent="0.2"/>
    <row r="4498" ht="26.25" customHeight="1" x14ac:dyDescent="0.2"/>
    <row r="4499" ht="26.25" customHeight="1" x14ac:dyDescent="0.2"/>
    <row r="4500" ht="26.25" customHeight="1" x14ac:dyDescent="0.2"/>
    <row r="4501" ht="26.25" customHeight="1" x14ac:dyDescent="0.2"/>
    <row r="4502" ht="26.25" customHeight="1" x14ac:dyDescent="0.2"/>
    <row r="4503" ht="26.25" customHeight="1" x14ac:dyDescent="0.2"/>
    <row r="4504" ht="26.25" customHeight="1" x14ac:dyDescent="0.2"/>
    <row r="4505" ht="26.25" customHeight="1" x14ac:dyDescent="0.2"/>
    <row r="4506" ht="26.25" customHeight="1" x14ac:dyDescent="0.2"/>
    <row r="4507" ht="26.25" customHeight="1" x14ac:dyDescent="0.2"/>
    <row r="4508" ht="26.25" customHeight="1" x14ac:dyDescent="0.2"/>
    <row r="4509" ht="26.25" customHeight="1" x14ac:dyDescent="0.2"/>
    <row r="4510" ht="26.25" customHeight="1" x14ac:dyDescent="0.2"/>
    <row r="4511" ht="26.25" customHeight="1" x14ac:dyDescent="0.2"/>
    <row r="4512" ht="26.25" customHeight="1" x14ac:dyDescent="0.2"/>
    <row r="4513" ht="26.25" customHeight="1" x14ac:dyDescent="0.2"/>
    <row r="4514" ht="26.25" customHeight="1" x14ac:dyDescent="0.2"/>
    <row r="4515" ht="26.25" customHeight="1" x14ac:dyDescent="0.2"/>
    <row r="4516" ht="26.25" customHeight="1" x14ac:dyDescent="0.2"/>
    <row r="4517" ht="26.25" customHeight="1" x14ac:dyDescent="0.2"/>
    <row r="4518" ht="26.25" customHeight="1" x14ac:dyDescent="0.2"/>
    <row r="4519" ht="26.25" customHeight="1" x14ac:dyDescent="0.2"/>
    <row r="4520" ht="26.25" customHeight="1" x14ac:dyDescent="0.2"/>
    <row r="4521" ht="26.25" customHeight="1" x14ac:dyDescent="0.2"/>
    <row r="4522" ht="26.25" customHeight="1" x14ac:dyDescent="0.2"/>
    <row r="4523" ht="26.25" customHeight="1" x14ac:dyDescent="0.2"/>
    <row r="4524" ht="26.25" customHeight="1" x14ac:dyDescent="0.2"/>
    <row r="4525" ht="26.25" customHeight="1" x14ac:dyDescent="0.2"/>
    <row r="4526" ht="26.25" customHeight="1" x14ac:dyDescent="0.2"/>
    <row r="4527" ht="26.25" customHeight="1" x14ac:dyDescent="0.2"/>
    <row r="4528" ht="26.25" customHeight="1" x14ac:dyDescent="0.2"/>
    <row r="4529" ht="26.25" customHeight="1" x14ac:dyDescent="0.2"/>
    <row r="4530" ht="26.25" customHeight="1" x14ac:dyDescent="0.2"/>
    <row r="4531" ht="26.25" customHeight="1" x14ac:dyDescent="0.2"/>
    <row r="4532" ht="26.25" customHeight="1" x14ac:dyDescent="0.2"/>
    <row r="4533" ht="26.25" customHeight="1" x14ac:dyDescent="0.2"/>
    <row r="4534" ht="26.25" customHeight="1" x14ac:dyDescent="0.2"/>
    <row r="4535" ht="26.25" customHeight="1" x14ac:dyDescent="0.2"/>
    <row r="4536" ht="26.25" customHeight="1" x14ac:dyDescent="0.2"/>
    <row r="4537" ht="26.25" customHeight="1" x14ac:dyDescent="0.2"/>
    <row r="4538" ht="26.25" customHeight="1" x14ac:dyDescent="0.2"/>
    <row r="4539" ht="26.25" customHeight="1" x14ac:dyDescent="0.2"/>
    <row r="4540" ht="26.25" customHeight="1" x14ac:dyDescent="0.2"/>
    <row r="4541" ht="26.25" customHeight="1" x14ac:dyDescent="0.2"/>
    <row r="4542" ht="26.25" customHeight="1" x14ac:dyDescent="0.2"/>
    <row r="4543" ht="26.25" customHeight="1" x14ac:dyDescent="0.2"/>
    <row r="4544" ht="26.25" customHeight="1" x14ac:dyDescent="0.2"/>
    <row r="4545" ht="26.25" customHeight="1" x14ac:dyDescent="0.2"/>
    <row r="4546" ht="26.25" customHeight="1" x14ac:dyDescent="0.2"/>
    <row r="4547" ht="26.25" customHeight="1" x14ac:dyDescent="0.2"/>
    <row r="4548" ht="26.25" customHeight="1" x14ac:dyDescent="0.2"/>
    <row r="4549" ht="26.25" customHeight="1" x14ac:dyDescent="0.2"/>
    <row r="4550" ht="26.25" customHeight="1" x14ac:dyDescent="0.2"/>
    <row r="4551" ht="26.25" customHeight="1" x14ac:dyDescent="0.2"/>
    <row r="4552" ht="26.25" customHeight="1" x14ac:dyDescent="0.2"/>
    <row r="4553" ht="26.25" customHeight="1" x14ac:dyDescent="0.2"/>
    <row r="4554" ht="26.25" customHeight="1" x14ac:dyDescent="0.2"/>
    <row r="4555" ht="26.25" customHeight="1" x14ac:dyDescent="0.2"/>
    <row r="4556" ht="26.25" customHeight="1" x14ac:dyDescent="0.2"/>
    <row r="4557" ht="26.25" customHeight="1" x14ac:dyDescent="0.2"/>
    <row r="4558" ht="26.25" customHeight="1" x14ac:dyDescent="0.2"/>
    <row r="4559" ht="26.25" customHeight="1" x14ac:dyDescent="0.2"/>
    <row r="4560" ht="26.25" customHeight="1" x14ac:dyDescent="0.2"/>
    <row r="4561" ht="26.25" customHeight="1" x14ac:dyDescent="0.2"/>
    <row r="4562" ht="26.25" customHeight="1" x14ac:dyDescent="0.2"/>
    <row r="4563" ht="26.25" customHeight="1" x14ac:dyDescent="0.2"/>
    <row r="4564" ht="26.25" customHeight="1" x14ac:dyDescent="0.2"/>
    <row r="4565" ht="26.25" customHeight="1" x14ac:dyDescent="0.2"/>
    <row r="4566" ht="26.25" customHeight="1" x14ac:dyDescent="0.2"/>
    <row r="4567" ht="26.25" customHeight="1" x14ac:dyDescent="0.2"/>
    <row r="4568" ht="26.25" customHeight="1" x14ac:dyDescent="0.2"/>
    <row r="4569" ht="26.25" customHeight="1" x14ac:dyDescent="0.2"/>
    <row r="4570" ht="26.25" customHeight="1" x14ac:dyDescent="0.2"/>
    <row r="4571" ht="26.25" customHeight="1" x14ac:dyDescent="0.2"/>
    <row r="4572" ht="26.25" customHeight="1" x14ac:dyDescent="0.2"/>
    <row r="4573" ht="26.25" customHeight="1" x14ac:dyDescent="0.2"/>
    <row r="4574" ht="26.25" customHeight="1" x14ac:dyDescent="0.2"/>
    <row r="4575" ht="26.25" customHeight="1" x14ac:dyDescent="0.2"/>
    <row r="4576" ht="26.25" customHeight="1" x14ac:dyDescent="0.2"/>
    <row r="4577" ht="26.25" customHeight="1" x14ac:dyDescent="0.2"/>
    <row r="4578" ht="26.25" customHeight="1" x14ac:dyDescent="0.2"/>
    <row r="4579" ht="26.25" customHeight="1" x14ac:dyDescent="0.2"/>
    <row r="4580" ht="26.25" customHeight="1" x14ac:dyDescent="0.2"/>
    <row r="4581" ht="26.25" customHeight="1" x14ac:dyDescent="0.2"/>
    <row r="4582" ht="26.25" customHeight="1" x14ac:dyDescent="0.2"/>
    <row r="4583" ht="26.25" customHeight="1" x14ac:dyDescent="0.2"/>
    <row r="4584" ht="26.25" customHeight="1" x14ac:dyDescent="0.2"/>
    <row r="4585" ht="26.25" customHeight="1" x14ac:dyDescent="0.2"/>
    <row r="4586" ht="26.25" customHeight="1" x14ac:dyDescent="0.2"/>
    <row r="4587" ht="26.25" customHeight="1" x14ac:dyDescent="0.2"/>
    <row r="4588" ht="26.25" customHeight="1" x14ac:dyDescent="0.2"/>
    <row r="4589" ht="26.25" customHeight="1" x14ac:dyDescent="0.2"/>
    <row r="4590" ht="26.25" customHeight="1" x14ac:dyDescent="0.2"/>
    <row r="4591" ht="26.25" customHeight="1" x14ac:dyDescent="0.2"/>
    <row r="4592" ht="26.25" customHeight="1" x14ac:dyDescent="0.2"/>
    <row r="4593" ht="26.25" customHeight="1" x14ac:dyDescent="0.2"/>
    <row r="4594" ht="26.25" customHeight="1" x14ac:dyDescent="0.2"/>
    <row r="4595" ht="26.25" customHeight="1" x14ac:dyDescent="0.2"/>
    <row r="4596" ht="26.25" customHeight="1" x14ac:dyDescent="0.2"/>
    <row r="4597" ht="26.25" customHeight="1" x14ac:dyDescent="0.2"/>
    <row r="4598" ht="26.25" customHeight="1" x14ac:dyDescent="0.2"/>
    <row r="4599" ht="26.25" customHeight="1" x14ac:dyDescent="0.2"/>
    <row r="4600" ht="26.25" customHeight="1" x14ac:dyDescent="0.2"/>
    <row r="4601" ht="26.25" customHeight="1" x14ac:dyDescent="0.2"/>
    <row r="4602" ht="26.25" customHeight="1" x14ac:dyDescent="0.2"/>
    <row r="4603" ht="26.25" customHeight="1" x14ac:dyDescent="0.2"/>
    <row r="4604" ht="26.25" customHeight="1" x14ac:dyDescent="0.2"/>
    <row r="4605" ht="26.25" customHeight="1" x14ac:dyDescent="0.2"/>
    <row r="4606" ht="26.25" customHeight="1" x14ac:dyDescent="0.2"/>
    <row r="4607" ht="26.25" customHeight="1" x14ac:dyDescent="0.2"/>
    <row r="4608" ht="26.25" customHeight="1" x14ac:dyDescent="0.2"/>
    <row r="4609" ht="26.25" customHeight="1" x14ac:dyDescent="0.2"/>
    <row r="4610" ht="26.25" customHeight="1" x14ac:dyDescent="0.2"/>
    <row r="4611" ht="26.25" customHeight="1" x14ac:dyDescent="0.2"/>
    <row r="4612" ht="26.25" customHeight="1" x14ac:dyDescent="0.2"/>
    <row r="4613" ht="26.25" customHeight="1" x14ac:dyDescent="0.2"/>
    <row r="4614" ht="26.25" customHeight="1" x14ac:dyDescent="0.2"/>
    <row r="4615" ht="26.25" customHeight="1" x14ac:dyDescent="0.2"/>
    <row r="4616" ht="26.25" customHeight="1" x14ac:dyDescent="0.2"/>
    <row r="4617" ht="26.25" customHeight="1" x14ac:dyDescent="0.2"/>
    <row r="4618" ht="26.25" customHeight="1" x14ac:dyDescent="0.2"/>
    <row r="4619" ht="26.25" customHeight="1" x14ac:dyDescent="0.2"/>
    <row r="4620" ht="26.25" customHeight="1" x14ac:dyDescent="0.2"/>
    <row r="4621" ht="26.25" customHeight="1" x14ac:dyDescent="0.2"/>
    <row r="4622" ht="26.25" customHeight="1" x14ac:dyDescent="0.2"/>
    <row r="4623" ht="26.25" customHeight="1" x14ac:dyDescent="0.2"/>
    <row r="4624" ht="26.25" customHeight="1" x14ac:dyDescent="0.2"/>
    <row r="4625" ht="26.25" customHeight="1" x14ac:dyDescent="0.2"/>
    <row r="4626" ht="26.25" customHeight="1" x14ac:dyDescent="0.2"/>
    <row r="4627" ht="26.25" customHeight="1" x14ac:dyDescent="0.2"/>
    <row r="4628" ht="26.25" customHeight="1" x14ac:dyDescent="0.2"/>
    <row r="4629" ht="26.25" customHeight="1" x14ac:dyDescent="0.2"/>
    <row r="4630" ht="26.25" customHeight="1" x14ac:dyDescent="0.2"/>
    <row r="4631" ht="26.25" customHeight="1" x14ac:dyDescent="0.2"/>
    <row r="4632" ht="26.25" customHeight="1" x14ac:dyDescent="0.2"/>
    <row r="4633" ht="26.25" customHeight="1" x14ac:dyDescent="0.2"/>
    <row r="4634" ht="26.25" customHeight="1" x14ac:dyDescent="0.2"/>
    <row r="4635" ht="26.25" customHeight="1" x14ac:dyDescent="0.2"/>
    <row r="4636" ht="26.25" customHeight="1" x14ac:dyDescent="0.2"/>
    <row r="4637" ht="26.25" customHeight="1" x14ac:dyDescent="0.2"/>
    <row r="4638" ht="26.25" customHeight="1" x14ac:dyDescent="0.2"/>
    <row r="4639" ht="26.25" customHeight="1" x14ac:dyDescent="0.2"/>
    <row r="4640" ht="26.25" customHeight="1" x14ac:dyDescent="0.2"/>
    <row r="4641" ht="26.25" customHeight="1" x14ac:dyDescent="0.2"/>
    <row r="4642" ht="26.25" customHeight="1" x14ac:dyDescent="0.2"/>
    <row r="4643" ht="26.25" customHeight="1" x14ac:dyDescent="0.2"/>
    <row r="4644" ht="26.25" customHeight="1" x14ac:dyDescent="0.2"/>
    <row r="4645" ht="26.25" customHeight="1" x14ac:dyDescent="0.2"/>
    <row r="4646" ht="26.25" customHeight="1" x14ac:dyDescent="0.2"/>
    <row r="4647" ht="26.25" customHeight="1" x14ac:dyDescent="0.2"/>
    <row r="4648" ht="26.25" customHeight="1" x14ac:dyDescent="0.2"/>
    <row r="4649" ht="26.25" customHeight="1" x14ac:dyDescent="0.2"/>
    <row r="4650" ht="26.25" customHeight="1" x14ac:dyDescent="0.2"/>
    <row r="4651" ht="26.25" customHeight="1" x14ac:dyDescent="0.2"/>
    <row r="4652" ht="26.25" customHeight="1" x14ac:dyDescent="0.2"/>
    <row r="4653" ht="26.25" customHeight="1" x14ac:dyDescent="0.2"/>
    <row r="4654" ht="26.25" customHeight="1" x14ac:dyDescent="0.2"/>
    <row r="4655" ht="26.25" customHeight="1" x14ac:dyDescent="0.2"/>
    <row r="4656" ht="26.25" customHeight="1" x14ac:dyDescent="0.2"/>
    <row r="4657" ht="26.25" customHeight="1" x14ac:dyDescent="0.2"/>
    <row r="4658" ht="26.25" customHeight="1" x14ac:dyDescent="0.2"/>
    <row r="4659" ht="26.25" customHeight="1" x14ac:dyDescent="0.2"/>
    <row r="4660" ht="26.25" customHeight="1" x14ac:dyDescent="0.2"/>
    <row r="4661" ht="26.25" customHeight="1" x14ac:dyDescent="0.2"/>
    <row r="4662" ht="26.25" customHeight="1" x14ac:dyDescent="0.2"/>
    <row r="4663" ht="26.25" customHeight="1" x14ac:dyDescent="0.2"/>
    <row r="4664" ht="26.25" customHeight="1" x14ac:dyDescent="0.2"/>
    <row r="4665" ht="26.25" customHeight="1" x14ac:dyDescent="0.2"/>
    <row r="4666" ht="26.25" customHeight="1" x14ac:dyDescent="0.2"/>
    <row r="4667" ht="26.25" customHeight="1" x14ac:dyDescent="0.2"/>
    <row r="4668" ht="26.25" customHeight="1" x14ac:dyDescent="0.2"/>
    <row r="4669" ht="26.25" customHeight="1" x14ac:dyDescent="0.2"/>
    <row r="4670" ht="26.25" customHeight="1" x14ac:dyDescent="0.2"/>
    <row r="4671" ht="26.25" customHeight="1" x14ac:dyDescent="0.2"/>
    <row r="4672" ht="26.25" customHeight="1" x14ac:dyDescent="0.2"/>
    <row r="4673" ht="26.25" customHeight="1" x14ac:dyDescent="0.2"/>
    <row r="4674" ht="26.25" customHeight="1" x14ac:dyDescent="0.2"/>
    <row r="4675" ht="26.25" customHeight="1" x14ac:dyDescent="0.2"/>
    <row r="4676" ht="26.25" customHeight="1" x14ac:dyDescent="0.2"/>
    <row r="4677" ht="26.25" customHeight="1" x14ac:dyDescent="0.2"/>
    <row r="4678" ht="26.25" customHeight="1" x14ac:dyDescent="0.2"/>
    <row r="4679" ht="26.25" customHeight="1" x14ac:dyDescent="0.2"/>
    <row r="4680" ht="26.25" customHeight="1" x14ac:dyDescent="0.2"/>
    <row r="4681" ht="26.25" customHeight="1" x14ac:dyDescent="0.2"/>
    <row r="4682" ht="26.25" customHeight="1" x14ac:dyDescent="0.2"/>
    <row r="4683" ht="26.25" customHeight="1" x14ac:dyDescent="0.2"/>
    <row r="4684" ht="26.25" customHeight="1" x14ac:dyDescent="0.2"/>
    <row r="4685" ht="26.25" customHeight="1" x14ac:dyDescent="0.2"/>
    <row r="4686" ht="26.25" customHeight="1" x14ac:dyDescent="0.2"/>
    <row r="4687" ht="26.25" customHeight="1" x14ac:dyDescent="0.2"/>
    <row r="4688" ht="26.25" customHeight="1" x14ac:dyDescent="0.2"/>
    <row r="4689" ht="26.25" customHeight="1" x14ac:dyDescent="0.2"/>
    <row r="4690" ht="26.25" customHeight="1" x14ac:dyDescent="0.2"/>
    <row r="4691" ht="26.25" customHeight="1" x14ac:dyDescent="0.2"/>
    <row r="4692" ht="26.25" customHeight="1" x14ac:dyDescent="0.2"/>
    <row r="4693" ht="26.25" customHeight="1" x14ac:dyDescent="0.2"/>
    <row r="4694" ht="26.25" customHeight="1" x14ac:dyDescent="0.2"/>
    <row r="4695" ht="26.25" customHeight="1" x14ac:dyDescent="0.2"/>
    <row r="4696" ht="26.25" customHeight="1" x14ac:dyDescent="0.2"/>
    <row r="4697" ht="26.25" customHeight="1" x14ac:dyDescent="0.2"/>
    <row r="4698" ht="26.25" customHeight="1" x14ac:dyDescent="0.2"/>
    <row r="4699" ht="26.25" customHeight="1" x14ac:dyDescent="0.2"/>
    <row r="4700" ht="26.25" customHeight="1" x14ac:dyDescent="0.2"/>
    <row r="4701" ht="26.25" customHeight="1" x14ac:dyDescent="0.2"/>
    <row r="4702" ht="26.25" customHeight="1" x14ac:dyDescent="0.2"/>
    <row r="4703" ht="26.25" customHeight="1" x14ac:dyDescent="0.2"/>
    <row r="4704" ht="26.25" customHeight="1" x14ac:dyDescent="0.2"/>
    <row r="4705" ht="26.25" customHeight="1" x14ac:dyDescent="0.2"/>
    <row r="4706" ht="26.25" customHeight="1" x14ac:dyDescent="0.2"/>
    <row r="4707" ht="26.25" customHeight="1" x14ac:dyDescent="0.2"/>
    <row r="4708" ht="26.25" customHeight="1" x14ac:dyDescent="0.2"/>
    <row r="4709" ht="26.25" customHeight="1" x14ac:dyDescent="0.2"/>
    <row r="4710" ht="26.25" customHeight="1" x14ac:dyDescent="0.2"/>
    <row r="4711" ht="26.25" customHeight="1" x14ac:dyDescent="0.2"/>
    <row r="4712" ht="26.25" customHeight="1" x14ac:dyDescent="0.2"/>
    <row r="4713" ht="26.25" customHeight="1" x14ac:dyDescent="0.2"/>
    <row r="4714" ht="26.25" customHeight="1" x14ac:dyDescent="0.2"/>
    <row r="4715" ht="26.25" customHeight="1" x14ac:dyDescent="0.2"/>
    <row r="4716" ht="26.25" customHeight="1" x14ac:dyDescent="0.2"/>
    <row r="4717" ht="26.25" customHeight="1" x14ac:dyDescent="0.2"/>
    <row r="4718" ht="26.25" customHeight="1" x14ac:dyDescent="0.2"/>
    <row r="4719" ht="26.25" customHeight="1" x14ac:dyDescent="0.2"/>
    <row r="4720" ht="26.25" customHeight="1" x14ac:dyDescent="0.2"/>
    <row r="4721" ht="26.25" customHeight="1" x14ac:dyDescent="0.2"/>
    <row r="4722" ht="26.25" customHeight="1" x14ac:dyDescent="0.2"/>
    <row r="4723" ht="26.25" customHeight="1" x14ac:dyDescent="0.2"/>
    <row r="4724" ht="26.25" customHeight="1" x14ac:dyDescent="0.2"/>
    <row r="4725" ht="26.25" customHeight="1" x14ac:dyDescent="0.2"/>
    <row r="4726" ht="26.25" customHeight="1" x14ac:dyDescent="0.2"/>
    <row r="4727" ht="26.25" customHeight="1" x14ac:dyDescent="0.2"/>
    <row r="4728" ht="26.25" customHeight="1" x14ac:dyDescent="0.2"/>
    <row r="4729" ht="26.25" customHeight="1" x14ac:dyDescent="0.2"/>
    <row r="4730" ht="26.25" customHeight="1" x14ac:dyDescent="0.2"/>
    <row r="4731" ht="26.25" customHeight="1" x14ac:dyDescent="0.2"/>
    <row r="4732" ht="26.25" customHeight="1" x14ac:dyDescent="0.2"/>
    <row r="4733" ht="26.25" customHeight="1" x14ac:dyDescent="0.2"/>
    <row r="4734" ht="26.25" customHeight="1" x14ac:dyDescent="0.2"/>
    <row r="4735" ht="26.25" customHeight="1" x14ac:dyDescent="0.2"/>
    <row r="4736" ht="26.25" customHeight="1" x14ac:dyDescent="0.2"/>
    <row r="4737" ht="26.25" customHeight="1" x14ac:dyDescent="0.2"/>
    <row r="4738" ht="26.25" customHeight="1" x14ac:dyDescent="0.2"/>
    <row r="4739" ht="26.25" customHeight="1" x14ac:dyDescent="0.2"/>
    <row r="4740" ht="26.25" customHeight="1" x14ac:dyDescent="0.2"/>
    <row r="4741" ht="26.25" customHeight="1" x14ac:dyDescent="0.2"/>
    <row r="4742" ht="26.25" customHeight="1" x14ac:dyDescent="0.2"/>
    <row r="4743" ht="26.25" customHeight="1" x14ac:dyDescent="0.2"/>
    <row r="4744" ht="26.25" customHeight="1" x14ac:dyDescent="0.2"/>
    <row r="4745" ht="26.25" customHeight="1" x14ac:dyDescent="0.2"/>
    <row r="4746" ht="26.25" customHeight="1" x14ac:dyDescent="0.2"/>
    <row r="4747" ht="26.25" customHeight="1" x14ac:dyDescent="0.2"/>
    <row r="4748" ht="26.25" customHeight="1" x14ac:dyDescent="0.2"/>
    <row r="4749" ht="26.25" customHeight="1" x14ac:dyDescent="0.2"/>
    <row r="4750" ht="26.25" customHeight="1" x14ac:dyDescent="0.2"/>
    <row r="4751" ht="26.25" customHeight="1" x14ac:dyDescent="0.2"/>
    <row r="4752" ht="26.25" customHeight="1" x14ac:dyDescent="0.2"/>
    <row r="4753" ht="26.25" customHeight="1" x14ac:dyDescent="0.2"/>
    <row r="4754" ht="26.25" customHeight="1" x14ac:dyDescent="0.2"/>
    <row r="4755" ht="26.25" customHeight="1" x14ac:dyDescent="0.2"/>
    <row r="4756" ht="26.25" customHeight="1" x14ac:dyDescent="0.2"/>
    <row r="4757" ht="26.25" customHeight="1" x14ac:dyDescent="0.2"/>
    <row r="4758" ht="26.25" customHeight="1" x14ac:dyDescent="0.2"/>
    <row r="4759" ht="26.25" customHeight="1" x14ac:dyDescent="0.2"/>
    <row r="4760" ht="26.25" customHeight="1" x14ac:dyDescent="0.2"/>
    <row r="4761" ht="26.25" customHeight="1" x14ac:dyDescent="0.2"/>
    <row r="4762" ht="26.25" customHeight="1" x14ac:dyDescent="0.2"/>
    <row r="4763" ht="26.25" customHeight="1" x14ac:dyDescent="0.2"/>
    <row r="4764" ht="26.25" customHeight="1" x14ac:dyDescent="0.2"/>
    <row r="4765" ht="26.25" customHeight="1" x14ac:dyDescent="0.2"/>
    <row r="4766" ht="26.25" customHeight="1" x14ac:dyDescent="0.2"/>
    <row r="4767" ht="26.25" customHeight="1" x14ac:dyDescent="0.2"/>
    <row r="4768" ht="26.25" customHeight="1" x14ac:dyDescent="0.2"/>
    <row r="4769" ht="26.25" customHeight="1" x14ac:dyDescent="0.2"/>
    <row r="4770" ht="26.25" customHeight="1" x14ac:dyDescent="0.2"/>
    <row r="4771" ht="26.25" customHeight="1" x14ac:dyDescent="0.2"/>
    <row r="4772" ht="26.25" customHeight="1" x14ac:dyDescent="0.2"/>
    <row r="4773" ht="26.25" customHeight="1" x14ac:dyDescent="0.2"/>
    <row r="4774" ht="26.25" customHeight="1" x14ac:dyDescent="0.2"/>
    <row r="4775" ht="26.25" customHeight="1" x14ac:dyDescent="0.2"/>
    <row r="4776" ht="26.25" customHeight="1" x14ac:dyDescent="0.2"/>
    <row r="4777" ht="26.25" customHeight="1" x14ac:dyDescent="0.2"/>
    <row r="4778" ht="26.25" customHeight="1" x14ac:dyDescent="0.2"/>
    <row r="4779" ht="26.25" customHeight="1" x14ac:dyDescent="0.2"/>
    <row r="4780" ht="26.25" customHeight="1" x14ac:dyDescent="0.2"/>
    <row r="4781" ht="26.25" customHeight="1" x14ac:dyDescent="0.2"/>
    <row r="4782" ht="26.25" customHeight="1" x14ac:dyDescent="0.2"/>
    <row r="4783" ht="26.25" customHeight="1" x14ac:dyDescent="0.2"/>
    <row r="4784" ht="26.25" customHeight="1" x14ac:dyDescent="0.2"/>
    <row r="4785" ht="26.25" customHeight="1" x14ac:dyDescent="0.2"/>
    <row r="4786" ht="26.25" customHeight="1" x14ac:dyDescent="0.2"/>
    <row r="4787" ht="26.25" customHeight="1" x14ac:dyDescent="0.2"/>
    <row r="4788" ht="26.25" customHeight="1" x14ac:dyDescent="0.2"/>
    <row r="4789" ht="26.25" customHeight="1" x14ac:dyDescent="0.2"/>
    <row r="4790" ht="26.25" customHeight="1" x14ac:dyDescent="0.2"/>
    <row r="4791" ht="26.25" customHeight="1" x14ac:dyDescent="0.2"/>
    <row r="4792" ht="26.25" customHeight="1" x14ac:dyDescent="0.2"/>
    <row r="4793" ht="26.25" customHeight="1" x14ac:dyDescent="0.2"/>
    <row r="4794" ht="26.25" customHeight="1" x14ac:dyDescent="0.2"/>
    <row r="4795" ht="26.25" customHeight="1" x14ac:dyDescent="0.2"/>
    <row r="4796" ht="26.25" customHeight="1" x14ac:dyDescent="0.2"/>
    <row r="4797" ht="26.25" customHeight="1" x14ac:dyDescent="0.2"/>
    <row r="4798" ht="26.25" customHeight="1" x14ac:dyDescent="0.2"/>
    <row r="4799" ht="26.25" customHeight="1" x14ac:dyDescent="0.2"/>
    <row r="4800" ht="26.25" customHeight="1" x14ac:dyDescent="0.2"/>
    <row r="4801" ht="26.25" customHeight="1" x14ac:dyDescent="0.2"/>
    <row r="4802" ht="26.25" customHeight="1" x14ac:dyDescent="0.2"/>
    <row r="4803" ht="26.25" customHeight="1" x14ac:dyDescent="0.2"/>
    <row r="4804" ht="26.25" customHeight="1" x14ac:dyDescent="0.2"/>
    <row r="4805" ht="26.25" customHeight="1" x14ac:dyDescent="0.2"/>
    <row r="4806" ht="26.25" customHeight="1" x14ac:dyDescent="0.2"/>
    <row r="4807" ht="26.25" customHeight="1" x14ac:dyDescent="0.2"/>
    <row r="4808" ht="26.25" customHeight="1" x14ac:dyDescent="0.2"/>
    <row r="4809" ht="26.25" customHeight="1" x14ac:dyDescent="0.2"/>
    <row r="4810" ht="26.25" customHeight="1" x14ac:dyDescent="0.2"/>
    <row r="4811" ht="26.25" customHeight="1" x14ac:dyDescent="0.2"/>
    <row r="4812" ht="26.25" customHeight="1" x14ac:dyDescent="0.2"/>
    <row r="4813" ht="26.25" customHeight="1" x14ac:dyDescent="0.2"/>
    <row r="4814" ht="26.25" customHeight="1" x14ac:dyDescent="0.2"/>
    <row r="4815" ht="26.25" customHeight="1" x14ac:dyDescent="0.2"/>
    <row r="4816" ht="26.25" customHeight="1" x14ac:dyDescent="0.2"/>
    <row r="4817" ht="26.25" customHeight="1" x14ac:dyDescent="0.2"/>
    <row r="4818" ht="26.25" customHeight="1" x14ac:dyDescent="0.2"/>
    <row r="4819" ht="26.25" customHeight="1" x14ac:dyDescent="0.2"/>
    <row r="4820" ht="26.25" customHeight="1" x14ac:dyDescent="0.2"/>
    <row r="4821" ht="26.25" customHeight="1" x14ac:dyDescent="0.2"/>
    <row r="4822" ht="26.25" customHeight="1" x14ac:dyDescent="0.2"/>
    <row r="4823" ht="26.25" customHeight="1" x14ac:dyDescent="0.2"/>
    <row r="4824" ht="26.25" customHeight="1" x14ac:dyDescent="0.2"/>
    <row r="4825" ht="26.25" customHeight="1" x14ac:dyDescent="0.2"/>
    <row r="4826" ht="26.25" customHeight="1" x14ac:dyDescent="0.2"/>
    <row r="4827" ht="26.25" customHeight="1" x14ac:dyDescent="0.2"/>
    <row r="4828" ht="26.25" customHeight="1" x14ac:dyDescent="0.2"/>
    <row r="4829" ht="26.25" customHeight="1" x14ac:dyDescent="0.2"/>
    <row r="4830" ht="26.25" customHeight="1" x14ac:dyDescent="0.2"/>
    <row r="4831" ht="26.25" customHeight="1" x14ac:dyDescent="0.2"/>
    <row r="4832" ht="26.25" customHeight="1" x14ac:dyDescent="0.2"/>
    <row r="4833" ht="26.25" customHeight="1" x14ac:dyDescent="0.2"/>
    <row r="4834" ht="26.25" customHeight="1" x14ac:dyDescent="0.2"/>
    <row r="4835" ht="26.25" customHeight="1" x14ac:dyDescent="0.2"/>
    <row r="4836" ht="26.25" customHeight="1" x14ac:dyDescent="0.2"/>
    <row r="4837" ht="26.25" customHeight="1" x14ac:dyDescent="0.2"/>
    <row r="4838" ht="26.25" customHeight="1" x14ac:dyDescent="0.2"/>
    <row r="4839" ht="26.25" customHeight="1" x14ac:dyDescent="0.2"/>
    <row r="4840" ht="26.25" customHeight="1" x14ac:dyDescent="0.2"/>
    <row r="4841" ht="26.25" customHeight="1" x14ac:dyDescent="0.2"/>
    <row r="4842" ht="26.25" customHeight="1" x14ac:dyDescent="0.2"/>
    <row r="4843" ht="26.25" customHeight="1" x14ac:dyDescent="0.2"/>
    <row r="4844" ht="26.25" customHeight="1" x14ac:dyDescent="0.2"/>
    <row r="4845" ht="26.25" customHeight="1" x14ac:dyDescent="0.2"/>
    <row r="4846" ht="26.25" customHeight="1" x14ac:dyDescent="0.2"/>
    <row r="4847" ht="26.25" customHeight="1" x14ac:dyDescent="0.2"/>
    <row r="4848" ht="26.25" customHeight="1" x14ac:dyDescent="0.2"/>
    <row r="4849" ht="26.25" customHeight="1" x14ac:dyDescent="0.2"/>
    <row r="4850" ht="26.25" customHeight="1" x14ac:dyDescent="0.2"/>
    <row r="4851" ht="26.25" customHeight="1" x14ac:dyDescent="0.2"/>
    <row r="4852" ht="26.25" customHeight="1" x14ac:dyDescent="0.2"/>
    <row r="4853" ht="26.25" customHeight="1" x14ac:dyDescent="0.2"/>
    <row r="4854" ht="26.25" customHeight="1" x14ac:dyDescent="0.2"/>
    <row r="4855" ht="26.25" customHeight="1" x14ac:dyDescent="0.2"/>
    <row r="4856" ht="26.25" customHeight="1" x14ac:dyDescent="0.2"/>
    <row r="4857" ht="26.25" customHeight="1" x14ac:dyDescent="0.2"/>
    <row r="4858" ht="26.25" customHeight="1" x14ac:dyDescent="0.2"/>
    <row r="4859" ht="26.25" customHeight="1" x14ac:dyDescent="0.2"/>
    <row r="4860" ht="26.25" customHeight="1" x14ac:dyDescent="0.2"/>
    <row r="4861" ht="26.25" customHeight="1" x14ac:dyDescent="0.2"/>
    <row r="4862" ht="26.25" customHeight="1" x14ac:dyDescent="0.2"/>
    <row r="4863" ht="26.25" customHeight="1" x14ac:dyDescent="0.2"/>
    <row r="4864" ht="26.25" customHeight="1" x14ac:dyDescent="0.2"/>
    <row r="4865" ht="26.25" customHeight="1" x14ac:dyDescent="0.2"/>
    <row r="4866" ht="26.25" customHeight="1" x14ac:dyDescent="0.2"/>
    <row r="4867" ht="26.25" customHeight="1" x14ac:dyDescent="0.2"/>
    <row r="4868" ht="26.25" customHeight="1" x14ac:dyDescent="0.2"/>
    <row r="4869" ht="26.25" customHeight="1" x14ac:dyDescent="0.2"/>
    <row r="4870" ht="26.25" customHeight="1" x14ac:dyDescent="0.2"/>
    <row r="4871" ht="26.25" customHeight="1" x14ac:dyDescent="0.2"/>
    <row r="4872" ht="26.25" customHeight="1" x14ac:dyDescent="0.2"/>
    <row r="4873" ht="26.25" customHeight="1" x14ac:dyDescent="0.2"/>
    <row r="4874" ht="26.25" customHeight="1" x14ac:dyDescent="0.2"/>
    <row r="4875" ht="26.25" customHeight="1" x14ac:dyDescent="0.2"/>
    <row r="4876" ht="26.25" customHeight="1" x14ac:dyDescent="0.2"/>
    <row r="4877" ht="26.25" customHeight="1" x14ac:dyDescent="0.2"/>
    <row r="4878" ht="26.25" customHeight="1" x14ac:dyDescent="0.2"/>
    <row r="4879" ht="26.25" customHeight="1" x14ac:dyDescent="0.2"/>
    <row r="4880" ht="26.25" customHeight="1" x14ac:dyDescent="0.2"/>
    <row r="4881" ht="26.25" customHeight="1" x14ac:dyDescent="0.2"/>
    <row r="4882" ht="26.25" customHeight="1" x14ac:dyDescent="0.2"/>
    <row r="4883" ht="26.25" customHeight="1" x14ac:dyDescent="0.2"/>
    <row r="4884" ht="26.25" customHeight="1" x14ac:dyDescent="0.2"/>
    <row r="4885" ht="26.25" customHeight="1" x14ac:dyDescent="0.2"/>
    <row r="4886" ht="26.25" customHeight="1" x14ac:dyDescent="0.2"/>
    <row r="4887" ht="26.25" customHeight="1" x14ac:dyDescent="0.2"/>
    <row r="4888" ht="26.25" customHeight="1" x14ac:dyDescent="0.2"/>
    <row r="4889" ht="26.25" customHeight="1" x14ac:dyDescent="0.2"/>
    <row r="4890" ht="26.25" customHeight="1" x14ac:dyDescent="0.2"/>
    <row r="4891" ht="26.25" customHeight="1" x14ac:dyDescent="0.2"/>
    <row r="4892" ht="26.25" customHeight="1" x14ac:dyDescent="0.2"/>
    <row r="4893" ht="26.25" customHeight="1" x14ac:dyDescent="0.2"/>
    <row r="4894" ht="26.25" customHeight="1" x14ac:dyDescent="0.2"/>
    <row r="4895" ht="26.25" customHeight="1" x14ac:dyDescent="0.2"/>
    <row r="4896" ht="26.25" customHeight="1" x14ac:dyDescent="0.2"/>
    <row r="4897" ht="26.25" customHeight="1" x14ac:dyDescent="0.2"/>
    <row r="4898" ht="26.25" customHeight="1" x14ac:dyDescent="0.2"/>
    <row r="4899" ht="26.25" customHeight="1" x14ac:dyDescent="0.2"/>
    <row r="4900" ht="26.25" customHeight="1" x14ac:dyDescent="0.2"/>
    <row r="4901" ht="26.25" customHeight="1" x14ac:dyDescent="0.2"/>
    <row r="4902" ht="26.25" customHeight="1" x14ac:dyDescent="0.2"/>
    <row r="4903" ht="26.25" customHeight="1" x14ac:dyDescent="0.2"/>
    <row r="4904" ht="26.25" customHeight="1" x14ac:dyDescent="0.2"/>
    <row r="4905" ht="26.25" customHeight="1" x14ac:dyDescent="0.2"/>
    <row r="4906" ht="26.25" customHeight="1" x14ac:dyDescent="0.2"/>
    <row r="4907" ht="26.25" customHeight="1" x14ac:dyDescent="0.2"/>
    <row r="4908" ht="26.25" customHeight="1" x14ac:dyDescent="0.2"/>
    <row r="4909" ht="26.25" customHeight="1" x14ac:dyDescent="0.2"/>
    <row r="4910" ht="26.25" customHeight="1" x14ac:dyDescent="0.2"/>
    <row r="4911" ht="26.25" customHeight="1" x14ac:dyDescent="0.2"/>
    <row r="4912" ht="26.25" customHeight="1" x14ac:dyDescent="0.2"/>
    <row r="4913" ht="26.25" customHeight="1" x14ac:dyDescent="0.2"/>
    <row r="4914" ht="26.25" customHeight="1" x14ac:dyDescent="0.2"/>
    <row r="4915" ht="26.25" customHeight="1" x14ac:dyDescent="0.2"/>
    <row r="4916" ht="26.25" customHeight="1" x14ac:dyDescent="0.2"/>
    <row r="4917" ht="26.25" customHeight="1" x14ac:dyDescent="0.2"/>
    <row r="4918" ht="26.25" customHeight="1" x14ac:dyDescent="0.2"/>
    <row r="4919" ht="26.25" customHeight="1" x14ac:dyDescent="0.2"/>
    <row r="4920" ht="26.25" customHeight="1" x14ac:dyDescent="0.2"/>
    <row r="4921" ht="26.25" customHeight="1" x14ac:dyDescent="0.2"/>
    <row r="4922" ht="26.25" customHeight="1" x14ac:dyDescent="0.2"/>
    <row r="4923" ht="26.25" customHeight="1" x14ac:dyDescent="0.2"/>
    <row r="4924" ht="26.25" customHeight="1" x14ac:dyDescent="0.2"/>
    <row r="4925" ht="26.25" customHeight="1" x14ac:dyDescent="0.2"/>
    <row r="4926" ht="26.25" customHeight="1" x14ac:dyDescent="0.2"/>
    <row r="4927" ht="26.25" customHeight="1" x14ac:dyDescent="0.2"/>
    <row r="4928" ht="26.25" customHeight="1" x14ac:dyDescent="0.2"/>
    <row r="4929" ht="26.25" customHeight="1" x14ac:dyDescent="0.2"/>
    <row r="4930" ht="26.25" customHeight="1" x14ac:dyDescent="0.2"/>
    <row r="4931" ht="26.25" customHeight="1" x14ac:dyDescent="0.2"/>
    <row r="4932" ht="26.25" customHeight="1" x14ac:dyDescent="0.2"/>
    <row r="4933" ht="26.25" customHeight="1" x14ac:dyDescent="0.2"/>
    <row r="4934" ht="26.25" customHeight="1" x14ac:dyDescent="0.2"/>
    <row r="4935" ht="26.25" customHeight="1" x14ac:dyDescent="0.2"/>
    <row r="4936" ht="26.25" customHeight="1" x14ac:dyDescent="0.2"/>
    <row r="4937" ht="26.25" customHeight="1" x14ac:dyDescent="0.2"/>
    <row r="4938" ht="26.25" customHeight="1" x14ac:dyDescent="0.2"/>
    <row r="4939" ht="26.25" customHeight="1" x14ac:dyDescent="0.2"/>
    <row r="4940" ht="26.25" customHeight="1" x14ac:dyDescent="0.2"/>
    <row r="4941" ht="26.25" customHeight="1" x14ac:dyDescent="0.2"/>
    <row r="4942" ht="26.25" customHeight="1" x14ac:dyDescent="0.2"/>
    <row r="4943" ht="26.25" customHeight="1" x14ac:dyDescent="0.2"/>
    <row r="4944" ht="26.25" customHeight="1" x14ac:dyDescent="0.2"/>
    <row r="4945" ht="26.25" customHeight="1" x14ac:dyDescent="0.2"/>
    <row r="4946" ht="26.25" customHeight="1" x14ac:dyDescent="0.2"/>
    <row r="4947" ht="26.25" customHeight="1" x14ac:dyDescent="0.2"/>
    <row r="4948" ht="26.25" customHeight="1" x14ac:dyDescent="0.2"/>
    <row r="4949" ht="26.25" customHeight="1" x14ac:dyDescent="0.2"/>
    <row r="4950" ht="26.25" customHeight="1" x14ac:dyDescent="0.2"/>
    <row r="4951" ht="26.25" customHeight="1" x14ac:dyDescent="0.2"/>
    <row r="4952" ht="26.25" customHeight="1" x14ac:dyDescent="0.2"/>
    <row r="4953" ht="26.25" customHeight="1" x14ac:dyDescent="0.2"/>
    <row r="4954" ht="26.25" customHeight="1" x14ac:dyDescent="0.2"/>
    <row r="4955" ht="26.25" customHeight="1" x14ac:dyDescent="0.2"/>
    <row r="4956" ht="26.25" customHeight="1" x14ac:dyDescent="0.2"/>
    <row r="4957" ht="26.25" customHeight="1" x14ac:dyDescent="0.2"/>
    <row r="4958" ht="26.25" customHeight="1" x14ac:dyDescent="0.2"/>
    <row r="4959" ht="26.25" customHeight="1" x14ac:dyDescent="0.2"/>
    <row r="4960" ht="26.25" customHeight="1" x14ac:dyDescent="0.2"/>
    <row r="4961" ht="26.25" customHeight="1" x14ac:dyDescent="0.2"/>
    <row r="4962" ht="26.25" customHeight="1" x14ac:dyDescent="0.2"/>
    <row r="4963" ht="26.25" customHeight="1" x14ac:dyDescent="0.2"/>
    <row r="4964" ht="26.25" customHeight="1" x14ac:dyDescent="0.2"/>
    <row r="4965" ht="26.25" customHeight="1" x14ac:dyDescent="0.2"/>
    <row r="4966" ht="26.25" customHeight="1" x14ac:dyDescent="0.2"/>
    <row r="4967" ht="26.25" customHeight="1" x14ac:dyDescent="0.2"/>
    <row r="4968" ht="26.25" customHeight="1" x14ac:dyDescent="0.2"/>
    <row r="4969" ht="26.25" customHeight="1" x14ac:dyDescent="0.2"/>
    <row r="4970" ht="26.25" customHeight="1" x14ac:dyDescent="0.2"/>
    <row r="4971" ht="26.25" customHeight="1" x14ac:dyDescent="0.2"/>
    <row r="4972" ht="26.25" customHeight="1" x14ac:dyDescent="0.2"/>
    <row r="4973" ht="26.25" customHeight="1" x14ac:dyDescent="0.2"/>
    <row r="4974" ht="26.25" customHeight="1" x14ac:dyDescent="0.2"/>
    <row r="4975" ht="26.25" customHeight="1" x14ac:dyDescent="0.2"/>
    <row r="4976" ht="26.25" customHeight="1" x14ac:dyDescent="0.2"/>
    <row r="4977" ht="26.25" customHeight="1" x14ac:dyDescent="0.2"/>
    <row r="4978" ht="26.25" customHeight="1" x14ac:dyDescent="0.2"/>
    <row r="4979" ht="26.25" customHeight="1" x14ac:dyDescent="0.2"/>
    <row r="4980" ht="26.25" customHeight="1" x14ac:dyDescent="0.2"/>
    <row r="4981" ht="26.25" customHeight="1" x14ac:dyDescent="0.2"/>
    <row r="4982" ht="26.25" customHeight="1" x14ac:dyDescent="0.2"/>
    <row r="4983" ht="26.25" customHeight="1" x14ac:dyDescent="0.2"/>
    <row r="4984" ht="26.25" customHeight="1" x14ac:dyDescent="0.2"/>
    <row r="4985" ht="26.25" customHeight="1" x14ac:dyDescent="0.2"/>
    <row r="4986" ht="26.25" customHeight="1" x14ac:dyDescent="0.2"/>
    <row r="4987" ht="26.25" customHeight="1" x14ac:dyDescent="0.2"/>
    <row r="4988" ht="26.25" customHeight="1" x14ac:dyDescent="0.2"/>
    <row r="4989" ht="26.25" customHeight="1" x14ac:dyDescent="0.2"/>
    <row r="4990" ht="26.25" customHeight="1" x14ac:dyDescent="0.2"/>
    <row r="4991" ht="26.25" customHeight="1" x14ac:dyDescent="0.2"/>
    <row r="4992" ht="26.25" customHeight="1" x14ac:dyDescent="0.2"/>
    <row r="4993" ht="26.25" customHeight="1" x14ac:dyDescent="0.2"/>
    <row r="4994" ht="26.25" customHeight="1" x14ac:dyDescent="0.2"/>
    <row r="4995" ht="26.25" customHeight="1" x14ac:dyDescent="0.2"/>
    <row r="4996" ht="26.25" customHeight="1" x14ac:dyDescent="0.2"/>
    <row r="4997" ht="26.25" customHeight="1" x14ac:dyDescent="0.2"/>
    <row r="4998" ht="26.25" customHeight="1" x14ac:dyDescent="0.2"/>
    <row r="4999" ht="26.25" customHeight="1" x14ac:dyDescent="0.2"/>
    <row r="5000" ht="26.25" customHeight="1" x14ac:dyDescent="0.2"/>
    <row r="5001" ht="26.25" customHeight="1" x14ac:dyDescent="0.2"/>
    <row r="5002" ht="26.25" customHeight="1" x14ac:dyDescent="0.2"/>
    <row r="5003" ht="26.25" customHeight="1" x14ac:dyDescent="0.2"/>
    <row r="5004" ht="26.25" customHeight="1" x14ac:dyDescent="0.2"/>
    <row r="5005" ht="26.25" customHeight="1" x14ac:dyDescent="0.2"/>
    <row r="5006" ht="26.25" customHeight="1" x14ac:dyDescent="0.2"/>
    <row r="5007" ht="26.25" customHeight="1" x14ac:dyDescent="0.2"/>
    <row r="5008" ht="26.25" customHeight="1" x14ac:dyDescent="0.2"/>
    <row r="5009" ht="26.25" customHeight="1" x14ac:dyDescent="0.2"/>
    <row r="5010" ht="26.25" customHeight="1" x14ac:dyDescent="0.2"/>
    <row r="5011" ht="26.25" customHeight="1" x14ac:dyDescent="0.2"/>
    <row r="5012" ht="26.25" customHeight="1" x14ac:dyDescent="0.2"/>
    <row r="5013" ht="26.25" customHeight="1" x14ac:dyDescent="0.2"/>
    <row r="5014" ht="26.25" customHeight="1" x14ac:dyDescent="0.2"/>
    <row r="5015" ht="26.25" customHeight="1" x14ac:dyDescent="0.2"/>
    <row r="5016" ht="26.25" customHeight="1" x14ac:dyDescent="0.2"/>
    <row r="5017" ht="26.25" customHeight="1" x14ac:dyDescent="0.2"/>
    <row r="5018" ht="26.25" customHeight="1" x14ac:dyDescent="0.2"/>
    <row r="5019" ht="26.25" customHeight="1" x14ac:dyDescent="0.2"/>
    <row r="5020" ht="26.25" customHeight="1" x14ac:dyDescent="0.2"/>
    <row r="5021" ht="26.25" customHeight="1" x14ac:dyDescent="0.2"/>
    <row r="5022" ht="26.25" customHeight="1" x14ac:dyDescent="0.2"/>
    <row r="5023" ht="26.25" customHeight="1" x14ac:dyDescent="0.2"/>
    <row r="5024" ht="26.25" customHeight="1" x14ac:dyDescent="0.2"/>
    <row r="5025" ht="26.25" customHeight="1" x14ac:dyDescent="0.2"/>
    <row r="5026" ht="26.25" customHeight="1" x14ac:dyDescent="0.2"/>
    <row r="5027" ht="26.25" customHeight="1" x14ac:dyDescent="0.2"/>
    <row r="5028" ht="26.25" customHeight="1" x14ac:dyDescent="0.2"/>
    <row r="5029" ht="26.25" customHeight="1" x14ac:dyDescent="0.2"/>
    <row r="5030" ht="26.25" customHeight="1" x14ac:dyDescent="0.2"/>
    <row r="5031" ht="26.25" customHeight="1" x14ac:dyDescent="0.2"/>
    <row r="5032" ht="26.25" customHeight="1" x14ac:dyDescent="0.2"/>
    <row r="5033" ht="26.25" customHeight="1" x14ac:dyDescent="0.2"/>
    <row r="5034" ht="26.25" customHeight="1" x14ac:dyDescent="0.2"/>
    <row r="5035" ht="26.25" customHeight="1" x14ac:dyDescent="0.2"/>
    <row r="5036" ht="26.25" customHeight="1" x14ac:dyDescent="0.2"/>
    <row r="5037" ht="26.25" customHeight="1" x14ac:dyDescent="0.2"/>
    <row r="5038" ht="26.25" customHeight="1" x14ac:dyDescent="0.2"/>
    <row r="5039" ht="26.25" customHeight="1" x14ac:dyDescent="0.2"/>
    <row r="5040" ht="26.25" customHeight="1" x14ac:dyDescent="0.2"/>
    <row r="5041" ht="26.25" customHeight="1" x14ac:dyDescent="0.2"/>
    <row r="5042" ht="26.25" customHeight="1" x14ac:dyDescent="0.2"/>
    <row r="5043" ht="26.25" customHeight="1" x14ac:dyDescent="0.2"/>
    <row r="5044" ht="26.25" customHeight="1" x14ac:dyDescent="0.2"/>
    <row r="5045" ht="26.25" customHeight="1" x14ac:dyDescent="0.2"/>
    <row r="5046" ht="26.25" customHeight="1" x14ac:dyDescent="0.2"/>
    <row r="5047" ht="26.25" customHeight="1" x14ac:dyDescent="0.2"/>
    <row r="5048" ht="26.25" customHeight="1" x14ac:dyDescent="0.2"/>
    <row r="5049" ht="26.25" customHeight="1" x14ac:dyDescent="0.2"/>
    <row r="5050" ht="26.25" customHeight="1" x14ac:dyDescent="0.2"/>
    <row r="5051" ht="26.25" customHeight="1" x14ac:dyDescent="0.2"/>
    <row r="5052" ht="26.25" customHeight="1" x14ac:dyDescent="0.2"/>
    <row r="5053" ht="26.25" customHeight="1" x14ac:dyDescent="0.2"/>
    <row r="5054" ht="26.25" customHeight="1" x14ac:dyDescent="0.2"/>
    <row r="5055" ht="26.25" customHeight="1" x14ac:dyDescent="0.2"/>
    <row r="5056" ht="26.25" customHeight="1" x14ac:dyDescent="0.2"/>
    <row r="5057" ht="26.25" customHeight="1" x14ac:dyDescent="0.2"/>
    <row r="5058" ht="26.25" customHeight="1" x14ac:dyDescent="0.2"/>
    <row r="5059" ht="26.25" customHeight="1" x14ac:dyDescent="0.2"/>
    <row r="5060" ht="26.25" customHeight="1" x14ac:dyDescent="0.2"/>
    <row r="5061" ht="26.25" customHeight="1" x14ac:dyDescent="0.2"/>
    <row r="5062" ht="26.25" customHeight="1" x14ac:dyDescent="0.2"/>
    <row r="5063" ht="26.25" customHeight="1" x14ac:dyDescent="0.2"/>
    <row r="5064" ht="26.25" customHeight="1" x14ac:dyDescent="0.2"/>
    <row r="5065" ht="26.25" customHeight="1" x14ac:dyDescent="0.2"/>
    <row r="5066" ht="26.25" customHeight="1" x14ac:dyDescent="0.2"/>
    <row r="5067" ht="26.25" customHeight="1" x14ac:dyDescent="0.2"/>
    <row r="5068" ht="26.25" customHeight="1" x14ac:dyDescent="0.2"/>
    <row r="5069" ht="26.25" customHeight="1" x14ac:dyDescent="0.2"/>
    <row r="5070" ht="26.25" customHeight="1" x14ac:dyDescent="0.2"/>
    <row r="5071" ht="26.25" customHeight="1" x14ac:dyDescent="0.2"/>
    <row r="5072" ht="26.25" customHeight="1" x14ac:dyDescent="0.2"/>
    <row r="5073" ht="26.25" customHeight="1" x14ac:dyDescent="0.2"/>
    <row r="5074" ht="26.25" customHeight="1" x14ac:dyDescent="0.2"/>
    <row r="5075" ht="26.25" customHeight="1" x14ac:dyDescent="0.2"/>
    <row r="5076" ht="26.25" customHeight="1" x14ac:dyDescent="0.2"/>
    <row r="5077" ht="26.25" customHeight="1" x14ac:dyDescent="0.2"/>
    <row r="5078" ht="26.25" customHeight="1" x14ac:dyDescent="0.2"/>
    <row r="5079" ht="26.25" customHeight="1" x14ac:dyDescent="0.2"/>
    <row r="5080" ht="26.25" customHeight="1" x14ac:dyDescent="0.2"/>
    <row r="5081" ht="26.25" customHeight="1" x14ac:dyDescent="0.2"/>
    <row r="5082" ht="26.25" customHeight="1" x14ac:dyDescent="0.2"/>
    <row r="5083" ht="26.25" customHeight="1" x14ac:dyDescent="0.2"/>
    <row r="5084" ht="26.25" customHeight="1" x14ac:dyDescent="0.2"/>
    <row r="5085" ht="26.25" customHeight="1" x14ac:dyDescent="0.2"/>
    <row r="5086" ht="26.25" customHeight="1" x14ac:dyDescent="0.2"/>
    <row r="5087" ht="26.25" customHeight="1" x14ac:dyDescent="0.2"/>
    <row r="5088" ht="26.25" customHeight="1" x14ac:dyDescent="0.2"/>
    <row r="5089" ht="26.25" customHeight="1" x14ac:dyDescent="0.2"/>
    <row r="5090" ht="26.25" customHeight="1" x14ac:dyDescent="0.2"/>
    <row r="5091" ht="26.25" customHeight="1" x14ac:dyDescent="0.2"/>
    <row r="5092" ht="26.25" customHeight="1" x14ac:dyDescent="0.2"/>
    <row r="5093" ht="26.25" customHeight="1" x14ac:dyDescent="0.2"/>
    <row r="5094" ht="26.25" customHeight="1" x14ac:dyDescent="0.2"/>
    <row r="5095" ht="26.25" customHeight="1" x14ac:dyDescent="0.2"/>
    <row r="5096" ht="26.25" customHeight="1" x14ac:dyDescent="0.2"/>
    <row r="5097" ht="26.25" customHeight="1" x14ac:dyDescent="0.2"/>
    <row r="5098" ht="26.25" customHeight="1" x14ac:dyDescent="0.2"/>
    <row r="5099" ht="26.25" customHeight="1" x14ac:dyDescent="0.2"/>
    <row r="5100" ht="26.25" customHeight="1" x14ac:dyDescent="0.2"/>
    <row r="5101" ht="26.25" customHeight="1" x14ac:dyDescent="0.2"/>
    <row r="5102" ht="26.25" customHeight="1" x14ac:dyDescent="0.2"/>
    <row r="5103" ht="26.25" customHeight="1" x14ac:dyDescent="0.2"/>
    <row r="5104" ht="26.25" customHeight="1" x14ac:dyDescent="0.2"/>
    <row r="5105" ht="26.25" customHeight="1" x14ac:dyDescent="0.2"/>
    <row r="5106" ht="26.25" customHeight="1" x14ac:dyDescent="0.2"/>
    <row r="5107" ht="26.25" customHeight="1" x14ac:dyDescent="0.2"/>
    <row r="5108" ht="26.25" customHeight="1" x14ac:dyDescent="0.2"/>
    <row r="5109" ht="26.25" customHeight="1" x14ac:dyDescent="0.2"/>
    <row r="5110" ht="26.25" customHeight="1" x14ac:dyDescent="0.2"/>
    <row r="5111" ht="26.25" customHeight="1" x14ac:dyDescent="0.2"/>
    <row r="5112" ht="26.25" customHeight="1" x14ac:dyDescent="0.2"/>
    <row r="5113" ht="26.25" customHeight="1" x14ac:dyDescent="0.2"/>
    <row r="5114" ht="26.25" customHeight="1" x14ac:dyDescent="0.2"/>
    <row r="5115" ht="26.25" customHeight="1" x14ac:dyDescent="0.2"/>
    <row r="5116" ht="26.25" customHeight="1" x14ac:dyDescent="0.2"/>
    <row r="5117" ht="26.25" customHeight="1" x14ac:dyDescent="0.2"/>
    <row r="5118" ht="26.25" customHeight="1" x14ac:dyDescent="0.2"/>
    <row r="5119" ht="26.25" customHeight="1" x14ac:dyDescent="0.2"/>
    <row r="5120" ht="26.25" customHeight="1" x14ac:dyDescent="0.2"/>
    <row r="5121" ht="26.25" customHeight="1" x14ac:dyDescent="0.2"/>
    <row r="5122" ht="26.25" customHeight="1" x14ac:dyDescent="0.2"/>
    <row r="5123" ht="26.25" customHeight="1" x14ac:dyDescent="0.2"/>
    <row r="5124" ht="26.25" customHeight="1" x14ac:dyDescent="0.2"/>
    <row r="5125" ht="26.25" customHeight="1" x14ac:dyDescent="0.2"/>
    <row r="5126" ht="26.25" customHeight="1" x14ac:dyDescent="0.2"/>
    <row r="5127" ht="26.25" customHeight="1" x14ac:dyDescent="0.2"/>
    <row r="5128" ht="26.25" customHeight="1" x14ac:dyDescent="0.2"/>
    <row r="5129" ht="26.25" customHeight="1" x14ac:dyDescent="0.2"/>
    <row r="5130" ht="26.25" customHeight="1" x14ac:dyDescent="0.2"/>
    <row r="5131" ht="26.25" customHeight="1" x14ac:dyDescent="0.2"/>
    <row r="5132" ht="26.25" customHeight="1" x14ac:dyDescent="0.2"/>
    <row r="5133" ht="26.25" customHeight="1" x14ac:dyDescent="0.2"/>
    <row r="5134" ht="26.25" customHeight="1" x14ac:dyDescent="0.2"/>
    <row r="5135" ht="26.25" customHeight="1" x14ac:dyDescent="0.2"/>
    <row r="5136" ht="26.25" customHeight="1" x14ac:dyDescent="0.2"/>
    <row r="5137" ht="26.25" customHeight="1" x14ac:dyDescent="0.2"/>
    <row r="5138" ht="26.25" customHeight="1" x14ac:dyDescent="0.2"/>
    <row r="5139" ht="26.25" customHeight="1" x14ac:dyDescent="0.2"/>
    <row r="5140" ht="26.25" customHeight="1" x14ac:dyDescent="0.2"/>
    <row r="5141" ht="26.25" customHeight="1" x14ac:dyDescent="0.2"/>
    <row r="5142" ht="26.25" customHeight="1" x14ac:dyDescent="0.2"/>
    <row r="5143" ht="26.25" customHeight="1" x14ac:dyDescent="0.2"/>
    <row r="5144" ht="26.25" customHeight="1" x14ac:dyDescent="0.2"/>
    <row r="5145" ht="26.25" customHeight="1" x14ac:dyDescent="0.2"/>
    <row r="5146" ht="26.25" customHeight="1" x14ac:dyDescent="0.2"/>
    <row r="5147" ht="26.25" customHeight="1" x14ac:dyDescent="0.2"/>
    <row r="5148" ht="26.25" customHeight="1" x14ac:dyDescent="0.2"/>
    <row r="5149" ht="26.25" customHeight="1" x14ac:dyDescent="0.2"/>
    <row r="5150" ht="26.25" customHeight="1" x14ac:dyDescent="0.2"/>
    <row r="5151" ht="26.25" customHeight="1" x14ac:dyDescent="0.2"/>
    <row r="5152" ht="26.25" customHeight="1" x14ac:dyDescent="0.2"/>
    <row r="5153" ht="26.25" customHeight="1" x14ac:dyDescent="0.2"/>
    <row r="5154" ht="26.25" customHeight="1" x14ac:dyDescent="0.2"/>
    <row r="5155" ht="26.25" customHeight="1" x14ac:dyDescent="0.2"/>
    <row r="5156" ht="26.25" customHeight="1" x14ac:dyDescent="0.2"/>
    <row r="5157" ht="26.25" customHeight="1" x14ac:dyDescent="0.2"/>
    <row r="5158" ht="26.25" customHeight="1" x14ac:dyDescent="0.2"/>
    <row r="5159" ht="26.25" customHeight="1" x14ac:dyDescent="0.2"/>
    <row r="5160" ht="26.25" customHeight="1" x14ac:dyDescent="0.2"/>
    <row r="5161" ht="26.25" customHeight="1" x14ac:dyDescent="0.2"/>
    <row r="5162" ht="26.25" customHeight="1" x14ac:dyDescent="0.2"/>
    <row r="5163" ht="26.25" customHeight="1" x14ac:dyDescent="0.2"/>
    <row r="5164" ht="26.25" customHeight="1" x14ac:dyDescent="0.2"/>
    <row r="5165" ht="26.25" customHeight="1" x14ac:dyDescent="0.2"/>
    <row r="5166" ht="26.25" customHeight="1" x14ac:dyDescent="0.2"/>
    <row r="5167" ht="26.25" customHeight="1" x14ac:dyDescent="0.2"/>
    <row r="5168" ht="26.25" customHeight="1" x14ac:dyDescent="0.2"/>
    <row r="5169" ht="26.25" customHeight="1" x14ac:dyDescent="0.2"/>
    <row r="5170" ht="26.25" customHeight="1" x14ac:dyDescent="0.2"/>
    <row r="5171" ht="26.25" customHeight="1" x14ac:dyDescent="0.2"/>
    <row r="5172" ht="26.25" customHeight="1" x14ac:dyDescent="0.2"/>
    <row r="5173" ht="26.25" customHeight="1" x14ac:dyDescent="0.2"/>
    <row r="5174" ht="26.25" customHeight="1" x14ac:dyDescent="0.2"/>
    <row r="5175" ht="26.25" customHeight="1" x14ac:dyDescent="0.2"/>
    <row r="5176" ht="26.25" customHeight="1" x14ac:dyDescent="0.2"/>
    <row r="5177" ht="26.25" customHeight="1" x14ac:dyDescent="0.2"/>
    <row r="5178" ht="26.25" customHeight="1" x14ac:dyDescent="0.2"/>
    <row r="5179" ht="26.25" customHeight="1" x14ac:dyDescent="0.2"/>
    <row r="5180" ht="26.25" customHeight="1" x14ac:dyDescent="0.2"/>
    <row r="5181" ht="26.25" customHeight="1" x14ac:dyDescent="0.2"/>
    <row r="5182" ht="26.25" customHeight="1" x14ac:dyDescent="0.2"/>
    <row r="5183" ht="26.25" customHeight="1" x14ac:dyDescent="0.2"/>
    <row r="5184" ht="26.25" customHeight="1" x14ac:dyDescent="0.2"/>
    <row r="5185" ht="26.25" customHeight="1" x14ac:dyDescent="0.2"/>
    <row r="5186" ht="26.25" customHeight="1" x14ac:dyDescent="0.2"/>
    <row r="5187" ht="26.25" customHeight="1" x14ac:dyDescent="0.2"/>
    <row r="5188" ht="26.25" customHeight="1" x14ac:dyDescent="0.2"/>
    <row r="5189" ht="26.25" customHeight="1" x14ac:dyDescent="0.2"/>
    <row r="5190" ht="26.25" customHeight="1" x14ac:dyDescent="0.2"/>
    <row r="5191" ht="26.25" customHeight="1" x14ac:dyDescent="0.2"/>
    <row r="5192" ht="26.25" customHeight="1" x14ac:dyDescent="0.2"/>
    <row r="5193" ht="26.25" customHeight="1" x14ac:dyDescent="0.2"/>
    <row r="5194" ht="26.25" customHeight="1" x14ac:dyDescent="0.2"/>
    <row r="5195" ht="26.25" customHeight="1" x14ac:dyDescent="0.2"/>
    <row r="5196" ht="26.25" customHeight="1" x14ac:dyDescent="0.2"/>
    <row r="5197" ht="26.25" customHeight="1" x14ac:dyDescent="0.2"/>
    <row r="5198" ht="26.25" customHeight="1" x14ac:dyDescent="0.2"/>
    <row r="5199" ht="26.25" customHeight="1" x14ac:dyDescent="0.2"/>
    <row r="5200" ht="26.25" customHeight="1" x14ac:dyDescent="0.2"/>
    <row r="5201" ht="26.25" customHeight="1" x14ac:dyDescent="0.2"/>
    <row r="5202" ht="26.25" customHeight="1" x14ac:dyDescent="0.2"/>
    <row r="5203" ht="26.25" customHeight="1" x14ac:dyDescent="0.2"/>
    <row r="5204" ht="26.25" customHeight="1" x14ac:dyDescent="0.2"/>
    <row r="5205" ht="26.25" customHeight="1" x14ac:dyDescent="0.2"/>
    <row r="5206" ht="26.25" customHeight="1" x14ac:dyDescent="0.2"/>
    <row r="5207" ht="26.25" customHeight="1" x14ac:dyDescent="0.2"/>
    <row r="5208" ht="26.25" customHeight="1" x14ac:dyDescent="0.2"/>
    <row r="5209" ht="26.25" customHeight="1" x14ac:dyDescent="0.2"/>
    <row r="5210" ht="26.25" customHeight="1" x14ac:dyDescent="0.2"/>
    <row r="5211" ht="26.25" customHeight="1" x14ac:dyDescent="0.2"/>
    <row r="5212" ht="26.25" customHeight="1" x14ac:dyDescent="0.2"/>
    <row r="5213" ht="26.25" customHeight="1" x14ac:dyDescent="0.2"/>
    <row r="5214" ht="26.25" customHeight="1" x14ac:dyDescent="0.2"/>
    <row r="5215" ht="26.25" customHeight="1" x14ac:dyDescent="0.2"/>
    <row r="5216" ht="26.25" customHeight="1" x14ac:dyDescent="0.2"/>
    <row r="5217" ht="26.25" customHeight="1" x14ac:dyDescent="0.2"/>
    <row r="5218" ht="26.25" customHeight="1" x14ac:dyDescent="0.2"/>
    <row r="5219" ht="26.25" customHeight="1" x14ac:dyDescent="0.2"/>
    <row r="5220" ht="26.25" customHeight="1" x14ac:dyDescent="0.2"/>
    <row r="5221" ht="26.25" customHeight="1" x14ac:dyDescent="0.2"/>
    <row r="5222" ht="26.25" customHeight="1" x14ac:dyDescent="0.2"/>
    <row r="5223" ht="26.25" customHeight="1" x14ac:dyDescent="0.2"/>
    <row r="5224" ht="26.25" customHeight="1" x14ac:dyDescent="0.2"/>
    <row r="5225" ht="26.25" customHeight="1" x14ac:dyDescent="0.2"/>
    <row r="5226" ht="26.25" customHeight="1" x14ac:dyDescent="0.2"/>
    <row r="5227" ht="26.25" customHeight="1" x14ac:dyDescent="0.2"/>
    <row r="5228" ht="26.25" customHeight="1" x14ac:dyDescent="0.2"/>
    <row r="5229" ht="26.25" customHeight="1" x14ac:dyDescent="0.2"/>
    <row r="5230" ht="26.25" customHeight="1" x14ac:dyDescent="0.2"/>
    <row r="5231" ht="26.25" customHeight="1" x14ac:dyDescent="0.2"/>
    <row r="5232" ht="26.25" customHeight="1" x14ac:dyDescent="0.2"/>
    <row r="5233" ht="26.25" customHeight="1" x14ac:dyDescent="0.2"/>
    <row r="5234" ht="26.25" customHeight="1" x14ac:dyDescent="0.2"/>
    <row r="5235" ht="26.25" customHeight="1" x14ac:dyDescent="0.2"/>
    <row r="5236" ht="26.25" customHeight="1" x14ac:dyDescent="0.2"/>
    <row r="5237" ht="26.25" customHeight="1" x14ac:dyDescent="0.2"/>
    <row r="5238" ht="26.25" customHeight="1" x14ac:dyDescent="0.2"/>
    <row r="5239" ht="26.25" customHeight="1" x14ac:dyDescent="0.2"/>
    <row r="5240" ht="26.25" customHeight="1" x14ac:dyDescent="0.2"/>
    <row r="5241" ht="26.25" customHeight="1" x14ac:dyDescent="0.2"/>
    <row r="5242" ht="26.25" customHeight="1" x14ac:dyDescent="0.2"/>
    <row r="5243" ht="26.25" customHeight="1" x14ac:dyDescent="0.2"/>
    <row r="5244" ht="26.25" customHeight="1" x14ac:dyDescent="0.2"/>
    <row r="5245" ht="26.25" customHeight="1" x14ac:dyDescent="0.2"/>
    <row r="5246" ht="26.25" customHeight="1" x14ac:dyDescent="0.2"/>
    <row r="5247" ht="26.25" customHeight="1" x14ac:dyDescent="0.2"/>
    <row r="5248" ht="26.25" customHeight="1" x14ac:dyDescent="0.2"/>
    <row r="5249" ht="26.25" customHeight="1" x14ac:dyDescent="0.2"/>
    <row r="5250" ht="26.25" customHeight="1" x14ac:dyDescent="0.2"/>
    <row r="5251" ht="26.25" customHeight="1" x14ac:dyDescent="0.2"/>
    <row r="5252" ht="26.25" customHeight="1" x14ac:dyDescent="0.2"/>
    <row r="5253" ht="26.25" customHeight="1" x14ac:dyDescent="0.2"/>
    <row r="5254" ht="26.25" customHeight="1" x14ac:dyDescent="0.2"/>
    <row r="5255" ht="26.25" customHeight="1" x14ac:dyDescent="0.2"/>
    <row r="5256" ht="26.25" customHeight="1" x14ac:dyDescent="0.2"/>
    <row r="5257" ht="26.25" customHeight="1" x14ac:dyDescent="0.2"/>
    <row r="5258" ht="26.25" customHeight="1" x14ac:dyDescent="0.2"/>
    <row r="5259" ht="26.25" customHeight="1" x14ac:dyDescent="0.2"/>
    <row r="5260" ht="26.25" customHeight="1" x14ac:dyDescent="0.2"/>
    <row r="5261" ht="26.25" customHeight="1" x14ac:dyDescent="0.2"/>
    <row r="5262" ht="26.25" customHeight="1" x14ac:dyDescent="0.2"/>
    <row r="5263" ht="26.25" customHeight="1" x14ac:dyDescent="0.2"/>
    <row r="5264" ht="26.25" customHeight="1" x14ac:dyDescent="0.2"/>
    <row r="5265" ht="26.25" customHeight="1" x14ac:dyDescent="0.2"/>
    <row r="5266" ht="26.25" customHeight="1" x14ac:dyDescent="0.2"/>
    <row r="5267" ht="26.25" customHeight="1" x14ac:dyDescent="0.2"/>
    <row r="5268" ht="26.25" customHeight="1" x14ac:dyDescent="0.2"/>
    <row r="5269" ht="26.25" customHeight="1" x14ac:dyDescent="0.2"/>
    <row r="5270" ht="26.25" customHeight="1" x14ac:dyDescent="0.2"/>
    <row r="5271" ht="26.25" customHeight="1" x14ac:dyDescent="0.2"/>
    <row r="5272" ht="26.25" customHeight="1" x14ac:dyDescent="0.2"/>
    <row r="5273" ht="26.25" customHeight="1" x14ac:dyDescent="0.2"/>
    <row r="5274" ht="26.25" customHeight="1" x14ac:dyDescent="0.2"/>
    <row r="5275" ht="26.25" customHeight="1" x14ac:dyDescent="0.2"/>
    <row r="5276" ht="26.25" customHeight="1" x14ac:dyDescent="0.2"/>
    <row r="5277" ht="26.25" customHeight="1" x14ac:dyDescent="0.2"/>
    <row r="5278" ht="26.25" customHeight="1" x14ac:dyDescent="0.2"/>
    <row r="5279" ht="26.25" customHeight="1" x14ac:dyDescent="0.2"/>
    <row r="5280" ht="26.25" customHeight="1" x14ac:dyDescent="0.2"/>
    <row r="5281" ht="26.25" customHeight="1" x14ac:dyDescent="0.2"/>
    <row r="5282" ht="26.25" customHeight="1" x14ac:dyDescent="0.2"/>
    <row r="5283" ht="26.25" customHeight="1" x14ac:dyDescent="0.2"/>
    <row r="5284" ht="26.25" customHeight="1" x14ac:dyDescent="0.2"/>
    <row r="5285" ht="26.25" customHeight="1" x14ac:dyDescent="0.2"/>
    <row r="5286" ht="26.25" customHeight="1" x14ac:dyDescent="0.2"/>
    <row r="5287" ht="26.25" customHeight="1" x14ac:dyDescent="0.2"/>
    <row r="5288" ht="26.25" customHeight="1" x14ac:dyDescent="0.2"/>
    <row r="5289" ht="26.25" customHeight="1" x14ac:dyDescent="0.2"/>
    <row r="5290" ht="26.25" customHeight="1" x14ac:dyDescent="0.2"/>
    <row r="5291" ht="26.25" customHeight="1" x14ac:dyDescent="0.2"/>
    <row r="5292" ht="26.25" customHeight="1" x14ac:dyDescent="0.2"/>
    <row r="5293" ht="26.25" customHeight="1" x14ac:dyDescent="0.2"/>
    <row r="5294" ht="26.25" customHeight="1" x14ac:dyDescent="0.2"/>
    <row r="5295" ht="26.25" customHeight="1" x14ac:dyDescent="0.2"/>
    <row r="5296" ht="26.25" customHeight="1" x14ac:dyDescent="0.2"/>
    <row r="5297" ht="26.25" customHeight="1" x14ac:dyDescent="0.2"/>
    <row r="5298" ht="26.25" customHeight="1" x14ac:dyDescent="0.2"/>
    <row r="5299" ht="26.25" customHeight="1" x14ac:dyDescent="0.2"/>
    <row r="5300" ht="26.25" customHeight="1" x14ac:dyDescent="0.2"/>
    <row r="5301" ht="26.25" customHeight="1" x14ac:dyDescent="0.2"/>
    <row r="5302" ht="26.25" customHeight="1" x14ac:dyDescent="0.2"/>
    <row r="5303" ht="26.25" customHeight="1" x14ac:dyDescent="0.2"/>
    <row r="5304" ht="26.25" customHeight="1" x14ac:dyDescent="0.2"/>
    <row r="5305" ht="26.25" customHeight="1" x14ac:dyDescent="0.2"/>
    <row r="5306" ht="26.25" customHeight="1" x14ac:dyDescent="0.2"/>
    <row r="5307" ht="26.25" customHeight="1" x14ac:dyDescent="0.2"/>
    <row r="5308" ht="26.25" customHeight="1" x14ac:dyDescent="0.2"/>
    <row r="5309" ht="26.25" customHeight="1" x14ac:dyDescent="0.2"/>
    <row r="5310" ht="26.25" customHeight="1" x14ac:dyDescent="0.2"/>
    <row r="5311" ht="26.25" customHeight="1" x14ac:dyDescent="0.2"/>
    <row r="5312" ht="26.25" customHeight="1" x14ac:dyDescent="0.2"/>
    <row r="5313" ht="26.25" customHeight="1" x14ac:dyDescent="0.2"/>
    <row r="5314" ht="26.25" customHeight="1" x14ac:dyDescent="0.2"/>
    <row r="5315" ht="26.25" customHeight="1" x14ac:dyDescent="0.2"/>
    <row r="5316" ht="26.25" customHeight="1" x14ac:dyDescent="0.2"/>
    <row r="5317" ht="26.25" customHeight="1" x14ac:dyDescent="0.2"/>
    <row r="5318" ht="26.25" customHeight="1" x14ac:dyDescent="0.2"/>
    <row r="5319" ht="26.25" customHeight="1" x14ac:dyDescent="0.2"/>
    <row r="5320" ht="26.25" customHeight="1" x14ac:dyDescent="0.2"/>
    <row r="5321" ht="26.25" customHeight="1" x14ac:dyDescent="0.2"/>
    <row r="5322" ht="26.25" customHeight="1" x14ac:dyDescent="0.2"/>
    <row r="5323" ht="26.25" customHeight="1" x14ac:dyDescent="0.2"/>
    <row r="5324" ht="26.25" customHeight="1" x14ac:dyDescent="0.2"/>
    <row r="5325" ht="26.25" customHeight="1" x14ac:dyDescent="0.2"/>
    <row r="5326" ht="26.25" customHeight="1" x14ac:dyDescent="0.2"/>
    <row r="5327" ht="26.25" customHeight="1" x14ac:dyDescent="0.2"/>
    <row r="5328" ht="26.25" customHeight="1" x14ac:dyDescent="0.2"/>
    <row r="5329" ht="26.25" customHeight="1" x14ac:dyDescent="0.2"/>
    <row r="5330" ht="26.25" customHeight="1" x14ac:dyDescent="0.2"/>
    <row r="5331" ht="26.25" customHeight="1" x14ac:dyDescent="0.2"/>
    <row r="5332" ht="26.25" customHeight="1" x14ac:dyDescent="0.2"/>
    <row r="5333" ht="26.25" customHeight="1" x14ac:dyDescent="0.2"/>
    <row r="5334" ht="26.25" customHeight="1" x14ac:dyDescent="0.2"/>
    <row r="5335" ht="26.25" customHeight="1" x14ac:dyDescent="0.2"/>
    <row r="5336" ht="26.25" customHeight="1" x14ac:dyDescent="0.2"/>
    <row r="5337" ht="26.25" customHeight="1" x14ac:dyDescent="0.2"/>
    <row r="5338" ht="26.25" customHeight="1" x14ac:dyDescent="0.2"/>
    <row r="5339" ht="26.25" customHeight="1" x14ac:dyDescent="0.2"/>
    <row r="5340" ht="26.25" customHeight="1" x14ac:dyDescent="0.2"/>
    <row r="5341" ht="26.25" customHeight="1" x14ac:dyDescent="0.2"/>
    <row r="5342" ht="26.25" customHeight="1" x14ac:dyDescent="0.2"/>
    <row r="5343" ht="26.25" customHeight="1" x14ac:dyDescent="0.2"/>
    <row r="5344" ht="26.25" customHeight="1" x14ac:dyDescent="0.2"/>
    <row r="5345" ht="26.25" customHeight="1" x14ac:dyDescent="0.2"/>
    <row r="5346" ht="26.25" customHeight="1" x14ac:dyDescent="0.2"/>
    <row r="5347" ht="26.25" customHeight="1" x14ac:dyDescent="0.2"/>
    <row r="5348" ht="26.25" customHeight="1" x14ac:dyDescent="0.2"/>
    <row r="5349" ht="26.25" customHeight="1" x14ac:dyDescent="0.2"/>
    <row r="5350" ht="26.25" customHeight="1" x14ac:dyDescent="0.2"/>
    <row r="5351" ht="26.25" customHeight="1" x14ac:dyDescent="0.2"/>
    <row r="5352" ht="26.25" customHeight="1" x14ac:dyDescent="0.2"/>
    <row r="5353" ht="26.25" customHeight="1" x14ac:dyDescent="0.2"/>
    <row r="5354" ht="26.25" customHeight="1" x14ac:dyDescent="0.2"/>
    <row r="5355" ht="26.25" customHeight="1" x14ac:dyDescent="0.2"/>
    <row r="5356" ht="26.25" customHeight="1" x14ac:dyDescent="0.2"/>
    <row r="5357" ht="26.25" customHeight="1" x14ac:dyDescent="0.2"/>
    <row r="5358" ht="26.25" customHeight="1" x14ac:dyDescent="0.2"/>
    <row r="5359" ht="26.25" customHeight="1" x14ac:dyDescent="0.2"/>
    <row r="5360" ht="26.25" customHeight="1" x14ac:dyDescent="0.2"/>
    <row r="5361" ht="26.25" customHeight="1" x14ac:dyDescent="0.2"/>
    <row r="5362" ht="26.25" customHeight="1" x14ac:dyDescent="0.2"/>
    <row r="5363" ht="26.25" customHeight="1" x14ac:dyDescent="0.2"/>
    <row r="5364" ht="26.25" customHeight="1" x14ac:dyDescent="0.2"/>
    <row r="5365" ht="26.25" customHeight="1" x14ac:dyDescent="0.2"/>
    <row r="5366" ht="26.25" customHeight="1" x14ac:dyDescent="0.2"/>
    <row r="5367" ht="26.25" customHeight="1" x14ac:dyDescent="0.2"/>
    <row r="5368" ht="26.25" customHeight="1" x14ac:dyDescent="0.2"/>
    <row r="5369" ht="26.25" customHeight="1" x14ac:dyDescent="0.2"/>
    <row r="5370" ht="26.25" customHeight="1" x14ac:dyDescent="0.2"/>
    <row r="5371" ht="26.25" customHeight="1" x14ac:dyDescent="0.2"/>
    <row r="5372" ht="26.25" customHeight="1" x14ac:dyDescent="0.2"/>
    <row r="5373" ht="26.25" customHeight="1" x14ac:dyDescent="0.2"/>
    <row r="5374" ht="26.25" customHeight="1" x14ac:dyDescent="0.2"/>
    <row r="5375" ht="26.25" customHeight="1" x14ac:dyDescent="0.2"/>
    <row r="5376" ht="26.25" customHeight="1" x14ac:dyDescent="0.2"/>
    <row r="5377" ht="26.25" customHeight="1" x14ac:dyDescent="0.2"/>
    <row r="5378" ht="26.25" customHeight="1" x14ac:dyDescent="0.2"/>
    <row r="5379" ht="26.25" customHeight="1" x14ac:dyDescent="0.2"/>
    <row r="5380" ht="26.25" customHeight="1" x14ac:dyDescent="0.2"/>
    <row r="5381" ht="26.25" customHeight="1" x14ac:dyDescent="0.2"/>
    <row r="5382" ht="26.25" customHeight="1" x14ac:dyDescent="0.2"/>
    <row r="5383" ht="26.25" customHeight="1" x14ac:dyDescent="0.2"/>
    <row r="5384" ht="26.25" customHeight="1" x14ac:dyDescent="0.2"/>
    <row r="5385" ht="26.25" customHeight="1" x14ac:dyDescent="0.2"/>
    <row r="5386" ht="26.25" customHeight="1" x14ac:dyDescent="0.2"/>
    <row r="5387" ht="26.25" customHeight="1" x14ac:dyDescent="0.2"/>
    <row r="5388" ht="26.25" customHeight="1" x14ac:dyDescent="0.2"/>
    <row r="5389" ht="26.25" customHeight="1" x14ac:dyDescent="0.2"/>
    <row r="5390" ht="26.25" customHeight="1" x14ac:dyDescent="0.2"/>
    <row r="5391" ht="26.25" customHeight="1" x14ac:dyDescent="0.2"/>
    <row r="5392" ht="26.25" customHeight="1" x14ac:dyDescent="0.2"/>
    <row r="5393" ht="26.25" customHeight="1" x14ac:dyDescent="0.2"/>
    <row r="5394" ht="26.25" customHeight="1" x14ac:dyDescent="0.2"/>
    <row r="5395" ht="26.25" customHeight="1" x14ac:dyDescent="0.2"/>
    <row r="5396" ht="26.25" customHeight="1" x14ac:dyDescent="0.2"/>
    <row r="5397" ht="26.25" customHeight="1" x14ac:dyDescent="0.2"/>
    <row r="5398" ht="26.25" customHeight="1" x14ac:dyDescent="0.2"/>
    <row r="5399" ht="26.25" customHeight="1" x14ac:dyDescent="0.2"/>
    <row r="5400" ht="26.25" customHeight="1" x14ac:dyDescent="0.2"/>
    <row r="5401" ht="26.25" customHeight="1" x14ac:dyDescent="0.2"/>
    <row r="5402" ht="26.25" customHeight="1" x14ac:dyDescent="0.2"/>
    <row r="5403" ht="26.25" customHeight="1" x14ac:dyDescent="0.2"/>
    <row r="5404" ht="26.25" customHeight="1" x14ac:dyDescent="0.2"/>
    <row r="5405" ht="26.25" customHeight="1" x14ac:dyDescent="0.2"/>
    <row r="5406" ht="26.25" customHeight="1" x14ac:dyDescent="0.2"/>
    <row r="5407" ht="26.25" customHeight="1" x14ac:dyDescent="0.2"/>
    <row r="5408" ht="26.25" customHeight="1" x14ac:dyDescent="0.2"/>
    <row r="5409" ht="26.25" customHeight="1" x14ac:dyDescent="0.2"/>
    <row r="5410" ht="26.25" customHeight="1" x14ac:dyDescent="0.2"/>
    <row r="5411" ht="26.25" customHeight="1" x14ac:dyDescent="0.2"/>
    <row r="5412" ht="26.25" customHeight="1" x14ac:dyDescent="0.2"/>
    <row r="5413" ht="26.25" customHeight="1" x14ac:dyDescent="0.2"/>
    <row r="5414" ht="26.25" customHeight="1" x14ac:dyDescent="0.2"/>
    <row r="5415" ht="26.25" customHeight="1" x14ac:dyDescent="0.2"/>
    <row r="5416" ht="26.25" customHeight="1" x14ac:dyDescent="0.2"/>
    <row r="5417" ht="26.25" customHeight="1" x14ac:dyDescent="0.2"/>
    <row r="5418" ht="26.25" customHeight="1" x14ac:dyDescent="0.2"/>
    <row r="5419" ht="26.25" customHeight="1" x14ac:dyDescent="0.2"/>
    <row r="5420" ht="26.25" customHeight="1" x14ac:dyDescent="0.2"/>
    <row r="5421" ht="26.25" customHeight="1" x14ac:dyDescent="0.2"/>
    <row r="5422" ht="26.25" customHeight="1" x14ac:dyDescent="0.2"/>
    <row r="5423" ht="26.25" customHeight="1" x14ac:dyDescent="0.2"/>
    <row r="5424" ht="26.25" customHeight="1" x14ac:dyDescent="0.2"/>
    <row r="5425" ht="26.25" customHeight="1" x14ac:dyDescent="0.2"/>
    <row r="5426" ht="26.25" customHeight="1" x14ac:dyDescent="0.2"/>
    <row r="5427" ht="26.25" customHeight="1" x14ac:dyDescent="0.2"/>
    <row r="5428" ht="26.25" customHeight="1" x14ac:dyDescent="0.2"/>
    <row r="5429" ht="26.25" customHeight="1" x14ac:dyDescent="0.2"/>
    <row r="5430" ht="26.25" customHeight="1" x14ac:dyDescent="0.2"/>
    <row r="5431" ht="26.25" customHeight="1" x14ac:dyDescent="0.2"/>
    <row r="5432" ht="26.25" customHeight="1" x14ac:dyDescent="0.2"/>
    <row r="5433" ht="26.25" customHeight="1" x14ac:dyDescent="0.2"/>
    <row r="5434" ht="26.25" customHeight="1" x14ac:dyDescent="0.2"/>
    <row r="5435" ht="26.25" customHeight="1" x14ac:dyDescent="0.2"/>
    <row r="5436" ht="26.25" customHeight="1" x14ac:dyDescent="0.2"/>
    <row r="5437" ht="26.25" customHeight="1" x14ac:dyDescent="0.2"/>
    <row r="5438" ht="26.25" customHeight="1" x14ac:dyDescent="0.2"/>
    <row r="5439" ht="26.25" customHeight="1" x14ac:dyDescent="0.2"/>
    <row r="5440" ht="26.25" customHeight="1" x14ac:dyDescent="0.2"/>
    <row r="5441" ht="26.25" customHeight="1" x14ac:dyDescent="0.2"/>
    <row r="5442" ht="26.25" customHeight="1" x14ac:dyDescent="0.2"/>
    <row r="5443" ht="26.25" customHeight="1" x14ac:dyDescent="0.2"/>
    <row r="5444" ht="26.25" customHeight="1" x14ac:dyDescent="0.2"/>
    <row r="5445" ht="26.25" customHeight="1" x14ac:dyDescent="0.2"/>
    <row r="5446" ht="26.25" customHeight="1" x14ac:dyDescent="0.2"/>
    <row r="5447" ht="26.25" customHeight="1" x14ac:dyDescent="0.2"/>
    <row r="5448" ht="26.25" customHeight="1" x14ac:dyDescent="0.2"/>
    <row r="5449" ht="26.25" customHeight="1" x14ac:dyDescent="0.2"/>
    <row r="5450" ht="26.25" customHeight="1" x14ac:dyDescent="0.2"/>
    <row r="5451" ht="26.25" customHeight="1" x14ac:dyDescent="0.2"/>
    <row r="5452" ht="26.25" customHeight="1" x14ac:dyDescent="0.2"/>
    <row r="5453" ht="26.25" customHeight="1" x14ac:dyDescent="0.2"/>
    <row r="5454" ht="26.25" customHeight="1" x14ac:dyDescent="0.2"/>
    <row r="5455" ht="26.25" customHeight="1" x14ac:dyDescent="0.2"/>
    <row r="5456" ht="26.25" customHeight="1" x14ac:dyDescent="0.2"/>
    <row r="5457" ht="26.25" customHeight="1" x14ac:dyDescent="0.2"/>
    <row r="5458" ht="26.25" customHeight="1" x14ac:dyDescent="0.2"/>
    <row r="5459" ht="26.25" customHeight="1" x14ac:dyDescent="0.2"/>
    <row r="5460" ht="26.25" customHeight="1" x14ac:dyDescent="0.2"/>
    <row r="5461" ht="26.25" customHeight="1" x14ac:dyDescent="0.2"/>
    <row r="5462" ht="26.25" customHeight="1" x14ac:dyDescent="0.2"/>
    <row r="5463" ht="26.25" customHeight="1" x14ac:dyDescent="0.2"/>
    <row r="5464" ht="26.25" customHeight="1" x14ac:dyDescent="0.2"/>
    <row r="5465" ht="26.25" customHeight="1" x14ac:dyDescent="0.2"/>
    <row r="5466" ht="26.25" customHeight="1" x14ac:dyDescent="0.2"/>
    <row r="5467" ht="26.25" customHeight="1" x14ac:dyDescent="0.2"/>
    <row r="5468" ht="26.25" customHeight="1" x14ac:dyDescent="0.2"/>
    <row r="5469" ht="26.25" customHeight="1" x14ac:dyDescent="0.2"/>
    <row r="5470" ht="26.25" customHeight="1" x14ac:dyDescent="0.2"/>
    <row r="5471" ht="26.25" customHeight="1" x14ac:dyDescent="0.2"/>
    <row r="5472" ht="26.25" customHeight="1" x14ac:dyDescent="0.2"/>
    <row r="5473" ht="26.25" customHeight="1" x14ac:dyDescent="0.2"/>
    <row r="5474" ht="26.25" customHeight="1" x14ac:dyDescent="0.2"/>
    <row r="5475" ht="26.25" customHeight="1" x14ac:dyDescent="0.2"/>
    <row r="5476" ht="26.25" customHeight="1" x14ac:dyDescent="0.2"/>
    <row r="5477" ht="26.25" customHeight="1" x14ac:dyDescent="0.2"/>
    <row r="5478" ht="26.25" customHeight="1" x14ac:dyDescent="0.2"/>
    <row r="5479" ht="26.25" customHeight="1" x14ac:dyDescent="0.2"/>
    <row r="5480" ht="26.25" customHeight="1" x14ac:dyDescent="0.2"/>
    <row r="5481" ht="26.25" customHeight="1" x14ac:dyDescent="0.2"/>
    <row r="5482" ht="26.25" customHeight="1" x14ac:dyDescent="0.2"/>
    <row r="5483" ht="26.25" customHeight="1" x14ac:dyDescent="0.2"/>
    <row r="5484" ht="26.25" customHeight="1" x14ac:dyDescent="0.2"/>
    <row r="5485" ht="26.25" customHeight="1" x14ac:dyDescent="0.2"/>
    <row r="5486" ht="26.25" customHeight="1" x14ac:dyDescent="0.2"/>
    <row r="5487" ht="26.25" customHeight="1" x14ac:dyDescent="0.2"/>
    <row r="5488" ht="26.25" customHeight="1" x14ac:dyDescent="0.2"/>
    <row r="5489" ht="26.25" customHeight="1" x14ac:dyDescent="0.2"/>
    <row r="5490" ht="26.25" customHeight="1" x14ac:dyDescent="0.2"/>
    <row r="5491" ht="26.25" customHeight="1" x14ac:dyDescent="0.2"/>
    <row r="5492" ht="26.25" customHeight="1" x14ac:dyDescent="0.2"/>
    <row r="5493" ht="26.25" customHeight="1" x14ac:dyDescent="0.2"/>
    <row r="5494" ht="26.25" customHeight="1" x14ac:dyDescent="0.2"/>
    <row r="5495" ht="26.25" customHeight="1" x14ac:dyDescent="0.2"/>
    <row r="5496" ht="26.25" customHeight="1" x14ac:dyDescent="0.2"/>
    <row r="5497" ht="26.25" customHeight="1" x14ac:dyDescent="0.2"/>
    <row r="5498" ht="26.25" customHeight="1" x14ac:dyDescent="0.2"/>
    <row r="5499" ht="26.25" customHeight="1" x14ac:dyDescent="0.2"/>
    <row r="5500" ht="26.25" customHeight="1" x14ac:dyDescent="0.2"/>
    <row r="5501" ht="26.25" customHeight="1" x14ac:dyDescent="0.2"/>
    <row r="5502" ht="26.25" customHeight="1" x14ac:dyDescent="0.2"/>
    <row r="5503" ht="26.25" customHeight="1" x14ac:dyDescent="0.2"/>
    <row r="5504" ht="26.25" customHeight="1" x14ac:dyDescent="0.2"/>
    <row r="5505" ht="26.25" customHeight="1" x14ac:dyDescent="0.2"/>
    <row r="5506" ht="26.25" customHeight="1" x14ac:dyDescent="0.2"/>
    <row r="5507" ht="26.25" customHeight="1" x14ac:dyDescent="0.2"/>
    <row r="5508" ht="26.25" customHeight="1" x14ac:dyDescent="0.2"/>
    <row r="5509" ht="26.25" customHeight="1" x14ac:dyDescent="0.2"/>
    <row r="5510" ht="26.25" customHeight="1" x14ac:dyDescent="0.2"/>
    <row r="5511" ht="26.25" customHeight="1" x14ac:dyDescent="0.2"/>
    <row r="5512" ht="26.25" customHeight="1" x14ac:dyDescent="0.2"/>
    <row r="5513" ht="26.25" customHeight="1" x14ac:dyDescent="0.2"/>
    <row r="5514" ht="26.25" customHeight="1" x14ac:dyDescent="0.2"/>
    <row r="5515" ht="26.25" customHeight="1" x14ac:dyDescent="0.2"/>
    <row r="5516" ht="26.25" customHeight="1" x14ac:dyDescent="0.2"/>
    <row r="5517" ht="26.25" customHeight="1" x14ac:dyDescent="0.2"/>
    <row r="5518" ht="26.25" customHeight="1" x14ac:dyDescent="0.2"/>
    <row r="5519" ht="26.25" customHeight="1" x14ac:dyDescent="0.2"/>
    <row r="5520" ht="26.25" customHeight="1" x14ac:dyDescent="0.2"/>
    <row r="5521" ht="26.25" customHeight="1" x14ac:dyDescent="0.2"/>
    <row r="5522" ht="26.25" customHeight="1" x14ac:dyDescent="0.2"/>
    <row r="5523" ht="26.25" customHeight="1" x14ac:dyDescent="0.2"/>
    <row r="5524" ht="26.25" customHeight="1" x14ac:dyDescent="0.2"/>
    <row r="5525" ht="26.25" customHeight="1" x14ac:dyDescent="0.2"/>
    <row r="5526" ht="26.25" customHeight="1" x14ac:dyDescent="0.2"/>
    <row r="5527" ht="26.25" customHeight="1" x14ac:dyDescent="0.2"/>
    <row r="5528" ht="26.25" customHeight="1" x14ac:dyDescent="0.2"/>
    <row r="5529" ht="26.25" customHeight="1" x14ac:dyDescent="0.2"/>
    <row r="5530" ht="26.25" customHeight="1" x14ac:dyDescent="0.2"/>
    <row r="5531" ht="26.25" customHeight="1" x14ac:dyDescent="0.2"/>
    <row r="5532" ht="26.25" customHeight="1" x14ac:dyDescent="0.2"/>
    <row r="5533" ht="26.25" customHeight="1" x14ac:dyDescent="0.2"/>
    <row r="5534" ht="26.25" customHeight="1" x14ac:dyDescent="0.2"/>
    <row r="5535" ht="26.25" customHeight="1" x14ac:dyDescent="0.2"/>
    <row r="5536" ht="26.25" customHeight="1" x14ac:dyDescent="0.2"/>
    <row r="5537" ht="26.25" customHeight="1" x14ac:dyDescent="0.2"/>
    <row r="5538" ht="26.25" customHeight="1" x14ac:dyDescent="0.2"/>
    <row r="5539" ht="26.25" customHeight="1" x14ac:dyDescent="0.2"/>
    <row r="5540" ht="26.25" customHeight="1" x14ac:dyDescent="0.2"/>
    <row r="5541" ht="26.25" customHeight="1" x14ac:dyDescent="0.2"/>
    <row r="5542" ht="26.25" customHeight="1" x14ac:dyDescent="0.2"/>
    <row r="5543" ht="26.25" customHeight="1" x14ac:dyDescent="0.2"/>
    <row r="5544" ht="26.25" customHeight="1" x14ac:dyDescent="0.2"/>
    <row r="5545" ht="26.25" customHeight="1" x14ac:dyDescent="0.2"/>
    <row r="5546" ht="26.25" customHeight="1" x14ac:dyDescent="0.2"/>
    <row r="5547" ht="26.25" customHeight="1" x14ac:dyDescent="0.2"/>
    <row r="5548" ht="26.25" customHeight="1" x14ac:dyDescent="0.2"/>
    <row r="5549" ht="26.25" customHeight="1" x14ac:dyDescent="0.2"/>
    <row r="5550" ht="26.25" customHeight="1" x14ac:dyDescent="0.2"/>
    <row r="5551" ht="26.25" customHeight="1" x14ac:dyDescent="0.2"/>
    <row r="5552" ht="26.25" customHeight="1" x14ac:dyDescent="0.2"/>
    <row r="5553" ht="26.25" customHeight="1" x14ac:dyDescent="0.2"/>
    <row r="5554" ht="26.25" customHeight="1" x14ac:dyDescent="0.2"/>
    <row r="5555" ht="26.25" customHeight="1" x14ac:dyDescent="0.2"/>
    <row r="5556" ht="26.25" customHeight="1" x14ac:dyDescent="0.2"/>
    <row r="5557" ht="26.25" customHeight="1" x14ac:dyDescent="0.2"/>
    <row r="5558" ht="26.25" customHeight="1" x14ac:dyDescent="0.2"/>
    <row r="5559" ht="26.25" customHeight="1" x14ac:dyDescent="0.2"/>
    <row r="5560" ht="26.25" customHeight="1" x14ac:dyDescent="0.2"/>
    <row r="5561" ht="26.25" customHeight="1" x14ac:dyDescent="0.2"/>
    <row r="5562" ht="26.25" customHeight="1" x14ac:dyDescent="0.2"/>
    <row r="5563" ht="26.25" customHeight="1" x14ac:dyDescent="0.2"/>
    <row r="5564" ht="26.25" customHeight="1" x14ac:dyDescent="0.2"/>
    <row r="5565" ht="26.25" customHeight="1" x14ac:dyDescent="0.2"/>
    <row r="5566" ht="26.25" customHeight="1" x14ac:dyDescent="0.2"/>
    <row r="5567" ht="26.25" customHeight="1" x14ac:dyDescent="0.2"/>
    <row r="5568" ht="26.25" customHeight="1" x14ac:dyDescent="0.2"/>
    <row r="5569" ht="26.25" customHeight="1" x14ac:dyDescent="0.2"/>
    <row r="5570" ht="26.25" customHeight="1" x14ac:dyDescent="0.2"/>
    <row r="5571" ht="26.25" customHeight="1" x14ac:dyDescent="0.2"/>
    <row r="5572" ht="26.25" customHeight="1" x14ac:dyDescent="0.2"/>
    <row r="5573" ht="26.25" customHeight="1" x14ac:dyDescent="0.2"/>
    <row r="5574" ht="26.25" customHeight="1" x14ac:dyDescent="0.2"/>
    <row r="5575" ht="26.25" customHeight="1" x14ac:dyDescent="0.2"/>
    <row r="5576" ht="26.25" customHeight="1" x14ac:dyDescent="0.2"/>
    <row r="5577" ht="26.25" customHeight="1" x14ac:dyDescent="0.2"/>
    <row r="5578" ht="26.25" customHeight="1" x14ac:dyDescent="0.2"/>
    <row r="5579" ht="26.25" customHeight="1" x14ac:dyDescent="0.2"/>
    <row r="5580" ht="26.25" customHeight="1" x14ac:dyDescent="0.2"/>
    <row r="5581" ht="26.25" customHeight="1" x14ac:dyDescent="0.2"/>
    <row r="5582" ht="26.25" customHeight="1" x14ac:dyDescent="0.2"/>
    <row r="5583" ht="26.25" customHeight="1" x14ac:dyDescent="0.2"/>
    <row r="5584" ht="26.25" customHeight="1" x14ac:dyDescent="0.2"/>
    <row r="5585" ht="26.25" customHeight="1" x14ac:dyDescent="0.2"/>
    <row r="5586" ht="26.25" customHeight="1" x14ac:dyDescent="0.2"/>
    <row r="5587" ht="26.25" customHeight="1" x14ac:dyDescent="0.2"/>
    <row r="5588" ht="26.25" customHeight="1" x14ac:dyDescent="0.2"/>
    <row r="5589" ht="26.25" customHeight="1" x14ac:dyDescent="0.2"/>
    <row r="5590" ht="26.25" customHeight="1" x14ac:dyDescent="0.2"/>
    <row r="5591" ht="26.25" customHeight="1" x14ac:dyDescent="0.2"/>
    <row r="5592" ht="26.25" customHeight="1" x14ac:dyDescent="0.2"/>
    <row r="5593" ht="26.25" customHeight="1" x14ac:dyDescent="0.2"/>
    <row r="5594" ht="26.25" customHeight="1" x14ac:dyDescent="0.2"/>
    <row r="5595" ht="26.25" customHeight="1" x14ac:dyDescent="0.2"/>
    <row r="5596" ht="26.25" customHeight="1" x14ac:dyDescent="0.2"/>
    <row r="5597" ht="26.25" customHeight="1" x14ac:dyDescent="0.2"/>
    <row r="5598" ht="26.25" customHeight="1" x14ac:dyDescent="0.2"/>
    <row r="5599" ht="26.25" customHeight="1" x14ac:dyDescent="0.2"/>
    <row r="5600" ht="26.25" customHeight="1" x14ac:dyDescent="0.2"/>
    <row r="5601" ht="26.25" customHeight="1" x14ac:dyDescent="0.2"/>
    <row r="5602" ht="26.25" customHeight="1" x14ac:dyDescent="0.2"/>
    <row r="5603" ht="26.25" customHeight="1" x14ac:dyDescent="0.2"/>
    <row r="5604" ht="26.25" customHeight="1" x14ac:dyDescent="0.2"/>
    <row r="5605" ht="26.25" customHeight="1" x14ac:dyDescent="0.2"/>
    <row r="5606" ht="26.25" customHeight="1" x14ac:dyDescent="0.2"/>
    <row r="5607" ht="26.25" customHeight="1" x14ac:dyDescent="0.2"/>
    <row r="5608" ht="26.25" customHeight="1" x14ac:dyDescent="0.2"/>
    <row r="5609" ht="26.25" customHeight="1" x14ac:dyDescent="0.2"/>
    <row r="5610" ht="26.25" customHeight="1" x14ac:dyDescent="0.2"/>
    <row r="5611" ht="26.25" customHeight="1" x14ac:dyDescent="0.2"/>
    <row r="5612" ht="26.25" customHeight="1" x14ac:dyDescent="0.2"/>
    <row r="5613" ht="26.25" customHeight="1" x14ac:dyDescent="0.2"/>
    <row r="5614" ht="26.25" customHeight="1" x14ac:dyDescent="0.2"/>
    <row r="5615" ht="26.25" customHeight="1" x14ac:dyDescent="0.2"/>
    <row r="5616" ht="26.25" customHeight="1" x14ac:dyDescent="0.2"/>
    <row r="5617" ht="26.25" customHeight="1" x14ac:dyDescent="0.2"/>
    <row r="5618" ht="26.25" customHeight="1" x14ac:dyDescent="0.2"/>
    <row r="5619" ht="26.25" customHeight="1" x14ac:dyDescent="0.2"/>
    <row r="5620" ht="26.25" customHeight="1" x14ac:dyDescent="0.2"/>
    <row r="5621" ht="26.25" customHeight="1" x14ac:dyDescent="0.2"/>
    <row r="5622" ht="26.25" customHeight="1" x14ac:dyDescent="0.2"/>
    <row r="5623" ht="26.25" customHeight="1" x14ac:dyDescent="0.2"/>
    <row r="5624" ht="26.25" customHeight="1" x14ac:dyDescent="0.2"/>
    <row r="5625" ht="26.25" customHeight="1" x14ac:dyDescent="0.2"/>
    <row r="5626" ht="26.25" customHeight="1" x14ac:dyDescent="0.2"/>
    <row r="5627" ht="26.25" customHeight="1" x14ac:dyDescent="0.2"/>
    <row r="5628" ht="26.25" customHeight="1" x14ac:dyDescent="0.2"/>
    <row r="5629" ht="26.25" customHeight="1" x14ac:dyDescent="0.2"/>
    <row r="5630" ht="26.25" customHeight="1" x14ac:dyDescent="0.2"/>
    <row r="5631" ht="26.25" customHeight="1" x14ac:dyDescent="0.2"/>
    <row r="5632" ht="26.25" customHeight="1" x14ac:dyDescent="0.2"/>
    <row r="5633" ht="26.25" customHeight="1" x14ac:dyDescent="0.2"/>
    <row r="5634" ht="26.25" customHeight="1" x14ac:dyDescent="0.2"/>
    <row r="5635" ht="26.25" customHeight="1" x14ac:dyDescent="0.2"/>
    <row r="5636" ht="26.25" customHeight="1" x14ac:dyDescent="0.2"/>
    <row r="5637" ht="26.25" customHeight="1" x14ac:dyDescent="0.2"/>
    <row r="5638" ht="26.25" customHeight="1" x14ac:dyDescent="0.2"/>
    <row r="5639" ht="26.25" customHeight="1" x14ac:dyDescent="0.2"/>
    <row r="5640" ht="26.25" customHeight="1" x14ac:dyDescent="0.2"/>
    <row r="5641" ht="26.25" customHeight="1" x14ac:dyDescent="0.2"/>
    <row r="5642" ht="26.25" customHeight="1" x14ac:dyDescent="0.2"/>
    <row r="5643" ht="26.25" customHeight="1" x14ac:dyDescent="0.2"/>
    <row r="5644" ht="26.25" customHeight="1" x14ac:dyDescent="0.2"/>
    <row r="5645" ht="26.25" customHeight="1" x14ac:dyDescent="0.2"/>
    <row r="5646" ht="26.25" customHeight="1" x14ac:dyDescent="0.2"/>
    <row r="5647" ht="26.25" customHeight="1" x14ac:dyDescent="0.2"/>
    <row r="5648" ht="26.25" customHeight="1" x14ac:dyDescent="0.2"/>
    <row r="5649" ht="26.25" customHeight="1" x14ac:dyDescent="0.2"/>
    <row r="5650" ht="26.25" customHeight="1" x14ac:dyDescent="0.2"/>
    <row r="5651" ht="26.25" customHeight="1" x14ac:dyDescent="0.2"/>
    <row r="5652" ht="26.25" customHeight="1" x14ac:dyDescent="0.2"/>
    <row r="5653" ht="26.25" customHeight="1" x14ac:dyDescent="0.2"/>
    <row r="5654" ht="26.25" customHeight="1" x14ac:dyDescent="0.2"/>
    <row r="5655" ht="26.25" customHeight="1" x14ac:dyDescent="0.2"/>
    <row r="5656" ht="26.25" customHeight="1" x14ac:dyDescent="0.2"/>
    <row r="5657" ht="26.25" customHeight="1" x14ac:dyDescent="0.2"/>
    <row r="5658" ht="26.25" customHeight="1" x14ac:dyDescent="0.2"/>
    <row r="5659" ht="26.25" customHeight="1" x14ac:dyDescent="0.2"/>
    <row r="5660" ht="26.25" customHeight="1" x14ac:dyDescent="0.2"/>
    <row r="5661" ht="26.25" customHeight="1" x14ac:dyDescent="0.2"/>
    <row r="5662" ht="26.25" customHeight="1" x14ac:dyDescent="0.2"/>
    <row r="5663" ht="26.25" customHeight="1" x14ac:dyDescent="0.2"/>
    <row r="5664" ht="26.25" customHeight="1" x14ac:dyDescent="0.2"/>
    <row r="5665" ht="26.25" customHeight="1" x14ac:dyDescent="0.2"/>
    <row r="5666" ht="26.25" customHeight="1" x14ac:dyDescent="0.2"/>
    <row r="5667" ht="26.25" customHeight="1" x14ac:dyDescent="0.2"/>
    <row r="5668" ht="26.25" customHeight="1" x14ac:dyDescent="0.2"/>
    <row r="5669" ht="26.25" customHeight="1" x14ac:dyDescent="0.2"/>
    <row r="5670" ht="26.25" customHeight="1" x14ac:dyDescent="0.2"/>
    <row r="5671" ht="26.25" customHeight="1" x14ac:dyDescent="0.2"/>
    <row r="5672" ht="26.25" customHeight="1" x14ac:dyDescent="0.2"/>
    <row r="5673" ht="26.25" customHeight="1" x14ac:dyDescent="0.2"/>
    <row r="5674" ht="26.25" customHeight="1" x14ac:dyDescent="0.2"/>
    <row r="5675" ht="26.25" customHeight="1" x14ac:dyDescent="0.2"/>
    <row r="5676" ht="26.25" customHeight="1" x14ac:dyDescent="0.2"/>
    <row r="5677" ht="26.25" customHeight="1" x14ac:dyDescent="0.2"/>
    <row r="5678" ht="26.25" customHeight="1" x14ac:dyDescent="0.2"/>
    <row r="5679" ht="26.25" customHeight="1" x14ac:dyDescent="0.2"/>
    <row r="5680" ht="26.25" customHeight="1" x14ac:dyDescent="0.2"/>
    <row r="5681" ht="26.25" customHeight="1" x14ac:dyDescent="0.2"/>
    <row r="5682" ht="26.25" customHeight="1" x14ac:dyDescent="0.2"/>
    <row r="5683" ht="26.25" customHeight="1" x14ac:dyDescent="0.2"/>
    <row r="5684" ht="26.25" customHeight="1" x14ac:dyDescent="0.2"/>
    <row r="5685" ht="26.25" customHeight="1" x14ac:dyDescent="0.2"/>
    <row r="5686" ht="26.25" customHeight="1" x14ac:dyDescent="0.2"/>
    <row r="5687" ht="26.25" customHeight="1" x14ac:dyDescent="0.2"/>
    <row r="5688" ht="26.25" customHeight="1" x14ac:dyDescent="0.2"/>
    <row r="5689" ht="26.25" customHeight="1" x14ac:dyDescent="0.2"/>
    <row r="5690" ht="26.25" customHeight="1" x14ac:dyDescent="0.2"/>
    <row r="5691" ht="26.25" customHeight="1" x14ac:dyDescent="0.2"/>
    <row r="5692" ht="26.25" customHeight="1" x14ac:dyDescent="0.2"/>
    <row r="5693" ht="26.25" customHeight="1" x14ac:dyDescent="0.2"/>
    <row r="5694" ht="26.25" customHeight="1" x14ac:dyDescent="0.2"/>
    <row r="5695" ht="26.25" customHeight="1" x14ac:dyDescent="0.2"/>
    <row r="5696" ht="26.25" customHeight="1" x14ac:dyDescent="0.2"/>
    <row r="5697" ht="26.25" customHeight="1" x14ac:dyDescent="0.2"/>
    <row r="5698" ht="26.25" customHeight="1" x14ac:dyDescent="0.2"/>
    <row r="5699" ht="26.25" customHeight="1" x14ac:dyDescent="0.2"/>
    <row r="5700" ht="26.25" customHeight="1" x14ac:dyDescent="0.2"/>
    <row r="5701" ht="26.25" customHeight="1" x14ac:dyDescent="0.2"/>
    <row r="5702" ht="26.25" customHeight="1" x14ac:dyDescent="0.2"/>
    <row r="5703" ht="26.25" customHeight="1" x14ac:dyDescent="0.2"/>
    <row r="5704" ht="26.25" customHeight="1" x14ac:dyDescent="0.2"/>
    <row r="5705" ht="26.25" customHeight="1" x14ac:dyDescent="0.2"/>
    <row r="5706" ht="26.25" customHeight="1" x14ac:dyDescent="0.2"/>
    <row r="5707" ht="26.25" customHeight="1" x14ac:dyDescent="0.2"/>
    <row r="5708" ht="26.25" customHeight="1" x14ac:dyDescent="0.2"/>
    <row r="5709" ht="26.25" customHeight="1" x14ac:dyDescent="0.2"/>
    <row r="5710" ht="26.25" customHeight="1" x14ac:dyDescent="0.2"/>
    <row r="5711" ht="26.25" customHeight="1" x14ac:dyDescent="0.2"/>
    <row r="5712" ht="26.25" customHeight="1" x14ac:dyDescent="0.2"/>
    <row r="5713" ht="26.25" customHeight="1" x14ac:dyDescent="0.2"/>
    <row r="5714" ht="26.25" customHeight="1" x14ac:dyDescent="0.2"/>
    <row r="5715" ht="26.25" customHeight="1" x14ac:dyDescent="0.2"/>
    <row r="5716" ht="26.25" customHeight="1" x14ac:dyDescent="0.2"/>
    <row r="5717" ht="26.25" customHeight="1" x14ac:dyDescent="0.2"/>
    <row r="5718" ht="26.25" customHeight="1" x14ac:dyDescent="0.2"/>
    <row r="5719" ht="26.25" customHeight="1" x14ac:dyDescent="0.2"/>
    <row r="5720" ht="26.25" customHeight="1" x14ac:dyDescent="0.2"/>
    <row r="5721" ht="26.25" customHeight="1" x14ac:dyDescent="0.2"/>
    <row r="5722" ht="26.25" customHeight="1" x14ac:dyDescent="0.2"/>
    <row r="5723" ht="26.25" customHeight="1" x14ac:dyDescent="0.2"/>
    <row r="5724" ht="26.25" customHeight="1" x14ac:dyDescent="0.2"/>
    <row r="5725" ht="26.25" customHeight="1" x14ac:dyDescent="0.2"/>
    <row r="5726" ht="26.25" customHeight="1" x14ac:dyDescent="0.2"/>
    <row r="5727" ht="26.25" customHeight="1" x14ac:dyDescent="0.2"/>
    <row r="5728" ht="26.25" customHeight="1" x14ac:dyDescent="0.2"/>
    <row r="5729" ht="26.25" customHeight="1" x14ac:dyDescent="0.2"/>
    <row r="5730" ht="26.25" customHeight="1" x14ac:dyDescent="0.2"/>
    <row r="5731" ht="26.25" customHeight="1" x14ac:dyDescent="0.2"/>
    <row r="5732" ht="26.25" customHeight="1" x14ac:dyDescent="0.2"/>
    <row r="5733" ht="26.25" customHeight="1" x14ac:dyDescent="0.2"/>
    <row r="5734" ht="26.25" customHeight="1" x14ac:dyDescent="0.2"/>
    <row r="5735" ht="26.25" customHeight="1" x14ac:dyDescent="0.2"/>
    <row r="5736" ht="26.25" customHeight="1" x14ac:dyDescent="0.2"/>
    <row r="5737" ht="26.25" customHeight="1" x14ac:dyDescent="0.2"/>
    <row r="5738" ht="26.25" customHeight="1" x14ac:dyDescent="0.2"/>
    <row r="5739" ht="26.25" customHeight="1" x14ac:dyDescent="0.2"/>
    <row r="5740" ht="26.25" customHeight="1" x14ac:dyDescent="0.2"/>
    <row r="5741" ht="26.25" customHeight="1" x14ac:dyDescent="0.2"/>
    <row r="5742" ht="26.25" customHeight="1" x14ac:dyDescent="0.2"/>
    <row r="5743" ht="26.25" customHeight="1" x14ac:dyDescent="0.2"/>
    <row r="5744" ht="26.25" customHeight="1" x14ac:dyDescent="0.2"/>
    <row r="5745" ht="26.25" customHeight="1" x14ac:dyDescent="0.2"/>
    <row r="5746" ht="26.25" customHeight="1" x14ac:dyDescent="0.2"/>
    <row r="5747" ht="26.25" customHeight="1" x14ac:dyDescent="0.2"/>
    <row r="5748" ht="26.25" customHeight="1" x14ac:dyDescent="0.2"/>
    <row r="5749" ht="26.25" customHeight="1" x14ac:dyDescent="0.2"/>
    <row r="5750" ht="26.25" customHeight="1" x14ac:dyDescent="0.2"/>
    <row r="5751" ht="26.25" customHeight="1" x14ac:dyDescent="0.2"/>
    <row r="5752" ht="26.25" customHeight="1" x14ac:dyDescent="0.2"/>
    <row r="5753" ht="26.25" customHeight="1" x14ac:dyDescent="0.2"/>
    <row r="5754" ht="26.25" customHeight="1" x14ac:dyDescent="0.2"/>
    <row r="5755" ht="26.25" customHeight="1" x14ac:dyDescent="0.2"/>
    <row r="5756" ht="26.25" customHeight="1" x14ac:dyDescent="0.2"/>
    <row r="5757" ht="26.25" customHeight="1" x14ac:dyDescent="0.2"/>
    <row r="5758" ht="26.25" customHeight="1" x14ac:dyDescent="0.2"/>
    <row r="5759" ht="26.25" customHeight="1" x14ac:dyDescent="0.2"/>
    <row r="5760" ht="26.25" customHeight="1" x14ac:dyDescent="0.2"/>
    <row r="5761" ht="26.25" customHeight="1" x14ac:dyDescent="0.2"/>
    <row r="5762" ht="26.25" customHeight="1" x14ac:dyDescent="0.2"/>
    <row r="5763" ht="26.25" customHeight="1" x14ac:dyDescent="0.2"/>
    <row r="5764" ht="26.25" customHeight="1" x14ac:dyDescent="0.2"/>
    <row r="5765" ht="26.25" customHeight="1" x14ac:dyDescent="0.2"/>
    <row r="5766" ht="26.25" customHeight="1" x14ac:dyDescent="0.2"/>
    <row r="5767" ht="26.25" customHeight="1" x14ac:dyDescent="0.2"/>
    <row r="5768" ht="26.25" customHeight="1" x14ac:dyDescent="0.2"/>
    <row r="5769" ht="26.25" customHeight="1" x14ac:dyDescent="0.2"/>
    <row r="5770" ht="26.25" customHeight="1" x14ac:dyDescent="0.2"/>
    <row r="5771" ht="26.25" customHeight="1" x14ac:dyDescent="0.2"/>
    <row r="5772" ht="26.25" customHeight="1" x14ac:dyDescent="0.2"/>
    <row r="5773" ht="26.25" customHeight="1" x14ac:dyDescent="0.2"/>
    <row r="5774" ht="26.25" customHeight="1" x14ac:dyDescent="0.2"/>
    <row r="5775" ht="26.25" customHeight="1" x14ac:dyDescent="0.2"/>
    <row r="5776" ht="26.25" customHeight="1" x14ac:dyDescent="0.2"/>
    <row r="5777" ht="26.25" customHeight="1" x14ac:dyDescent="0.2"/>
    <row r="5778" ht="26.25" customHeight="1" x14ac:dyDescent="0.2"/>
    <row r="5779" ht="26.25" customHeight="1" x14ac:dyDescent="0.2"/>
    <row r="5780" ht="26.25" customHeight="1" x14ac:dyDescent="0.2"/>
    <row r="5781" ht="26.25" customHeight="1" x14ac:dyDescent="0.2"/>
    <row r="5782" ht="26.25" customHeight="1" x14ac:dyDescent="0.2"/>
    <row r="5783" ht="26.25" customHeight="1" x14ac:dyDescent="0.2"/>
    <row r="5784" ht="26.25" customHeight="1" x14ac:dyDescent="0.2"/>
    <row r="5785" ht="26.25" customHeight="1" x14ac:dyDescent="0.2"/>
    <row r="5786" ht="26.25" customHeight="1" x14ac:dyDescent="0.2"/>
    <row r="5787" ht="26.25" customHeight="1" x14ac:dyDescent="0.2"/>
    <row r="5788" ht="26.25" customHeight="1" x14ac:dyDescent="0.2"/>
    <row r="5789" ht="26.25" customHeight="1" x14ac:dyDescent="0.2"/>
    <row r="5790" ht="26.25" customHeight="1" x14ac:dyDescent="0.2"/>
    <row r="5791" ht="26.25" customHeight="1" x14ac:dyDescent="0.2"/>
    <row r="5792" ht="26.25" customHeight="1" x14ac:dyDescent="0.2"/>
    <row r="5793" ht="26.25" customHeight="1" x14ac:dyDescent="0.2"/>
    <row r="5794" ht="26.25" customHeight="1" x14ac:dyDescent="0.2"/>
    <row r="5795" ht="26.25" customHeight="1" x14ac:dyDescent="0.2"/>
    <row r="5796" ht="26.25" customHeight="1" x14ac:dyDescent="0.2"/>
    <row r="5797" ht="26.25" customHeight="1" x14ac:dyDescent="0.2"/>
    <row r="5798" ht="26.25" customHeight="1" x14ac:dyDescent="0.2"/>
    <row r="5799" ht="26.25" customHeight="1" x14ac:dyDescent="0.2"/>
    <row r="5800" ht="26.25" customHeight="1" x14ac:dyDescent="0.2"/>
    <row r="5801" ht="26.25" customHeight="1" x14ac:dyDescent="0.2"/>
    <row r="5802" ht="26.25" customHeight="1" x14ac:dyDescent="0.2"/>
    <row r="5803" ht="26.25" customHeight="1" x14ac:dyDescent="0.2"/>
    <row r="5804" ht="26.25" customHeight="1" x14ac:dyDescent="0.2"/>
    <row r="5805" ht="26.25" customHeight="1" x14ac:dyDescent="0.2"/>
    <row r="5806" ht="26.25" customHeight="1" x14ac:dyDescent="0.2"/>
    <row r="5807" ht="26.25" customHeight="1" x14ac:dyDescent="0.2"/>
    <row r="5808" ht="26.25" customHeight="1" x14ac:dyDescent="0.2"/>
    <row r="5809" ht="26.25" customHeight="1" x14ac:dyDescent="0.2"/>
    <row r="5810" ht="26.25" customHeight="1" x14ac:dyDescent="0.2"/>
    <row r="5811" ht="26.25" customHeight="1" x14ac:dyDescent="0.2"/>
    <row r="5812" ht="26.25" customHeight="1" x14ac:dyDescent="0.2"/>
    <row r="5813" ht="26.25" customHeight="1" x14ac:dyDescent="0.2"/>
    <row r="5814" ht="26.25" customHeight="1" x14ac:dyDescent="0.2"/>
    <row r="5815" ht="26.25" customHeight="1" x14ac:dyDescent="0.2"/>
    <row r="5816" ht="26.25" customHeight="1" x14ac:dyDescent="0.2"/>
    <row r="5817" ht="26.25" customHeight="1" x14ac:dyDescent="0.2"/>
    <row r="5818" ht="26.25" customHeight="1" x14ac:dyDescent="0.2"/>
    <row r="5819" ht="26.25" customHeight="1" x14ac:dyDescent="0.2"/>
    <row r="5820" ht="26.25" customHeight="1" x14ac:dyDescent="0.2"/>
    <row r="5821" ht="26.25" customHeight="1" x14ac:dyDescent="0.2"/>
    <row r="5822" ht="26.25" customHeight="1" x14ac:dyDescent="0.2"/>
    <row r="5823" ht="26.25" customHeight="1" x14ac:dyDescent="0.2"/>
    <row r="5824" ht="26.25" customHeight="1" x14ac:dyDescent="0.2"/>
    <row r="5825" ht="26.25" customHeight="1" x14ac:dyDescent="0.2"/>
    <row r="5826" ht="26.25" customHeight="1" x14ac:dyDescent="0.2"/>
    <row r="5827" ht="26.25" customHeight="1" x14ac:dyDescent="0.2"/>
    <row r="5828" ht="26.25" customHeight="1" x14ac:dyDescent="0.2"/>
    <row r="5829" ht="26.25" customHeight="1" x14ac:dyDescent="0.2"/>
    <row r="5830" ht="26.25" customHeight="1" x14ac:dyDescent="0.2"/>
    <row r="5831" ht="26.25" customHeight="1" x14ac:dyDescent="0.2"/>
    <row r="5832" ht="26.25" customHeight="1" x14ac:dyDescent="0.2"/>
    <row r="5833" ht="26.25" customHeight="1" x14ac:dyDescent="0.2"/>
    <row r="5834" ht="26.25" customHeight="1" x14ac:dyDescent="0.2"/>
    <row r="5835" ht="26.25" customHeight="1" x14ac:dyDescent="0.2"/>
    <row r="5836" ht="26.25" customHeight="1" x14ac:dyDescent="0.2"/>
    <row r="5837" ht="26.25" customHeight="1" x14ac:dyDescent="0.2"/>
    <row r="5838" ht="26.25" customHeight="1" x14ac:dyDescent="0.2"/>
    <row r="5839" ht="26.25" customHeight="1" x14ac:dyDescent="0.2"/>
    <row r="5840" ht="26.25" customHeight="1" x14ac:dyDescent="0.2"/>
    <row r="5841" ht="26.25" customHeight="1" x14ac:dyDescent="0.2"/>
    <row r="5842" ht="26.25" customHeight="1" x14ac:dyDescent="0.2"/>
    <row r="5843" ht="26.25" customHeight="1" x14ac:dyDescent="0.2"/>
    <row r="5844" ht="26.25" customHeight="1" x14ac:dyDescent="0.2"/>
    <row r="5845" ht="26.25" customHeight="1" x14ac:dyDescent="0.2"/>
    <row r="5846" ht="26.25" customHeight="1" x14ac:dyDescent="0.2"/>
    <row r="5847" ht="26.25" customHeight="1" x14ac:dyDescent="0.2"/>
    <row r="5848" ht="26.25" customHeight="1" x14ac:dyDescent="0.2"/>
    <row r="5849" ht="26.25" customHeight="1" x14ac:dyDescent="0.2"/>
    <row r="5850" ht="26.25" customHeight="1" x14ac:dyDescent="0.2"/>
    <row r="5851" ht="26.25" customHeight="1" x14ac:dyDescent="0.2"/>
    <row r="5852" ht="26.25" customHeight="1" x14ac:dyDescent="0.2"/>
    <row r="5853" ht="26.25" customHeight="1" x14ac:dyDescent="0.2"/>
    <row r="5854" ht="26.25" customHeight="1" x14ac:dyDescent="0.2"/>
    <row r="5855" ht="26.25" customHeight="1" x14ac:dyDescent="0.2"/>
    <row r="5856" ht="26.25" customHeight="1" x14ac:dyDescent="0.2"/>
    <row r="5857" ht="26.25" customHeight="1" x14ac:dyDescent="0.2"/>
    <row r="5858" ht="26.25" customHeight="1" x14ac:dyDescent="0.2"/>
    <row r="5859" ht="26.25" customHeight="1" x14ac:dyDescent="0.2"/>
    <row r="5860" ht="26.25" customHeight="1" x14ac:dyDescent="0.2"/>
    <row r="5861" ht="26.25" customHeight="1" x14ac:dyDescent="0.2"/>
    <row r="5862" ht="26.25" customHeight="1" x14ac:dyDescent="0.2"/>
    <row r="5863" ht="26.25" customHeight="1" x14ac:dyDescent="0.2"/>
    <row r="5864" ht="26.25" customHeight="1" x14ac:dyDescent="0.2"/>
    <row r="5865" ht="26.25" customHeight="1" x14ac:dyDescent="0.2"/>
    <row r="5866" ht="26.25" customHeight="1" x14ac:dyDescent="0.2"/>
    <row r="5867" ht="26.25" customHeight="1" x14ac:dyDescent="0.2"/>
    <row r="5868" ht="26.25" customHeight="1" x14ac:dyDescent="0.2"/>
    <row r="5869" ht="26.25" customHeight="1" x14ac:dyDescent="0.2"/>
    <row r="5870" ht="26.25" customHeight="1" x14ac:dyDescent="0.2"/>
    <row r="5871" ht="26.25" customHeight="1" x14ac:dyDescent="0.2"/>
    <row r="5872" ht="26.25" customHeight="1" x14ac:dyDescent="0.2"/>
    <row r="5873" ht="26.25" customHeight="1" x14ac:dyDescent="0.2"/>
    <row r="5874" ht="26.25" customHeight="1" x14ac:dyDescent="0.2"/>
    <row r="5875" ht="26.25" customHeight="1" x14ac:dyDescent="0.2"/>
    <row r="5876" ht="26.25" customHeight="1" x14ac:dyDescent="0.2"/>
    <row r="5877" ht="26.25" customHeight="1" x14ac:dyDescent="0.2"/>
    <row r="5878" ht="26.25" customHeight="1" x14ac:dyDescent="0.2"/>
    <row r="5879" ht="26.25" customHeight="1" x14ac:dyDescent="0.2"/>
    <row r="5880" ht="26.25" customHeight="1" x14ac:dyDescent="0.2"/>
    <row r="5881" ht="26.25" customHeight="1" x14ac:dyDescent="0.2"/>
    <row r="5882" ht="26.25" customHeight="1" x14ac:dyDescent="0.2"/>
    <row r="5883" ht="26.25" customHeight="1" x14ac:dyDescent="0.2"/>
    <row r="5884" ht="26.25" customHeight="1" x14ac:dyDescent="0.2"/>
    <row r="5885" ht="26.25" customHeight="1" x14ac:dyDescent="0.2"/>
    <row r="5886" ht="26.25" customHeight="1" x14ac:dyDescent="0.2"/>
    <row r="5887" ht="26.25" customHeight="1" x14ac:dyDescent="0.2"/>
    <row r="5888" ht="26.25" customHeight="1" x14ac:dyDescent="0.2"/>
    <row r="5889" ht="26.25" customHeight="1" x14ac:dyDescent="0.2"/>
    <row r="5890" ht="26.25" customHeight="1" x14ac:dyDescent="0.2"/>
    <row r="5891" ht="26.25" customHeight="1" x14ac:dyDescent="0.2"/>
    <row r="5892" ht="26.25" customHeight="1" x14ac:dyDescent="0.2"/>
    <row r="5893" ht="26.25" customHeight="1" x14ac:dyDescent="0.2"/>
    <row r="5894" ht="26.25" customHeight="1" x14ac:dyDescent="0.2"/>
    <row r="5895" ht="26.25" customHeight="1" x14ac:dyDescent="0.2"/>
    <row r="5896" ht="26.25" customHeight="1" x14ac:dyDescent="0.2"/>
    <row r="5897" ht="26.25" customHeight="1" x14ac:dyDescent="0.2"/>
    <row r="5898" ht="26.25" customHeight="1" x14ac:dyDescent="0.2"/>
    <row r="5899" ht="26.25" customHeight="1" x14ac:dyDescent="0.2"/>
    <row r="5900" ht="26.25" customHeight="1" x14ac:dyDescent="0.2"/>
    <row r="5901" ht="26.25" customHeight="1" x14ac:dyDescent="0.2"/>
    <row r="5902" ht="26.25" customHeight="1" x14ac:dyDescent="0.2"/>
    <row r="5903" ht="26.25" customHeight="1" x14ac:dyDescent="0.2"/>
    <row r="5904" ht="26.25" customHeight="1" x14ac:dyDescent="0.2"/>
    <row r="5905" ht="26.25" customHeight="1" x14ac:dyDescent="0.2"/>
    <row r="5906" ht="26.25" customHeight="1" x14ac:dyDescent="0.2"/>
    <row r="5907" ht="26.25" customHeight="1" x14ac:dyDescent="0.2"/>
    <row r="5908" ht="26.25" customHeight="1" x14ac:dyDescent="0.2"/>
    <row r="5909" ht="26.25" customHeight="1" x14ac:dyDescent="0.2"/>
    <row r="5910" ht="26.25" customHeight="1" x14ac:dyDescent="0.2"/>
    <row r="5911" ht="26.25" customHeight="1" x14ac:dyDescent="0.2"/>
    <row r="5912" ht="26.25" customHeight="1" x14ac:dyDescent="0.2"/>
    <row r="5913" ht="26.25" customHeight="1" x14ac:dyDescent="0.2"/>
    <row r="5914" ht="26.25" customHeight="1" x14ac:dyDescent="0.2"/>
    <row r="5915" ht="26.25" customHeight="1" x14ac:dyDescent="0.2"/>
    <row r="5916" ht="26.25" customHeight="1" x14ac:dyDescent="0.2"/>
    <row r="5917" ht="26.25" customHeight="1" x14ac:dyDescent="0.2"/>
    <row r="5918" ht="26.25" customHeight="1" x14ac:dyDescent="0.2"/>
    <row r="5919" ht="26.25" customHeight="1" x14ac:dyDescent="0.2"/>
    <row r="5920" ht="26.25" customHeight="1" x14ac:dyDescent="0.2"/>
    <row r="5921" ht="26.25" customHeight="1" x14ac:dyDescent="0.2"/>
    <row r="5922" ht="26.25" customHeight="1" x14ac:dyDescent="0.2"/>
    <row r="5923" ht="26.25" customHeight="1" x14ac:dyDescent="0.2"/>
    <row r="5924" ht="26.25" customHeight="1" x14ac:dyDescent="0.2"/>
    <row r="5925" ht="26.25" customHeight="1" x14ac:dyDescent="0.2"/>
    <row r="5926" ht="26.25" customHeight="1" x14ac:dyDescent="0.2"/>
    <row r="5927" ht="26.25" customHeight="1" x14ac:dyDescent="0.2"/>
    <row r="5928" ht="26.25" customHeight="1" x14ac:dyDescent="0.2"/>
    <row r="5929" ht="26.25" customHeight="1" x14ac:dyDescent="0.2"/>
    <row r="5930" ht="26.25" customHeight="1" x14ac:dyDescent="0.2"/>
    <row r="5931" ht="26.25" customHeight="1" x14ac:dyDescent="0.2"/>
    <row r="5932" ht="26.25" customHeight="1" x14ac:dyDescent="0.2"/>
    <row r="5933" ht="26.25" customHeight="1" x14ac:dyDescent="0.2"/>
    <row r="5934" ht="26.25" customHeight="1" x14ac:dyDescent="0.2"/>
    <row r="5935" ht="26.25" customHeight="1" x14ac:dyDescent="0.2"/>
    <row r="5936" ht="26.25" customHeight="1" x14ac:dyDescent="0.2"/>
    <row r="5937" ht="26.25" customHeight="1" x14ac:dyDescent="0.2"/>
    <row r="5938" ht="26.25" customHeight="1" x14ac:dyDescent="0.2"/>
    <row r="5939" ht="26.25" customHeight="1" x14ac:dyDescent="0.2"/>
    <row r="5940" ht="26.25" customHeight="1" x14ac:dyDescent="0.2"/>
    <row r="5941" ht="26.25" customHeight="1" x14ac:dyDescent="0.2"/>
    <row r="5942" ht="26.25" customHeight="1" x14ac:dyDescent="0.2"/>
    <row r="5943" ht="26.25" customHeight="1" x14ac:dyDescent="0.2"/>
    <row r="5944" ht="26.25" customHeight="1" x14ac:dyDescent="0.2"/>
    <row r="5945" ht="26.25" customHeight="1" x14ac:dyDescent="0.2"/>
    <row r="5946" ht="26.25" customHeight="1" x14ac:dyDescent="0.2"/>
    <row r="5947" ht="26.25" customHeight="1" x14ac:dyDescent="0.2"/>
    <row r="5948" ht="26.25" customHeight="1" x14ac:dyDescent="0.2"/>
    <row r="5949" ht="26.25" customHeight="1" x14ac:dyDescent="0.2"/>
    <row r="5950" ht="26.25" customHeight="1" x14ac:dyDescent="0.2"/>
    <row r="5951" ht="26.25" customHeight="1" x14ac:dyDescent="0.2"/>
    <row r="5952" ht="26.25" customHeight="1" x14ac:dyDescent="0.2"/>
    <row r="5953" ht="26.25" customHeight="1" x14ac:dyDescent="0.2"/>
    <row r="5954" ht="26.25" customHeight="1" x14ac:dyDescent="0.2"/>
    <row r="5955" ht="26.25" customHeight="1" x14ac:dyDescent="0.2"/>
    <row r="5956" ht="26.25" customHeight="1" x14ac:dyDescent="0.2"/>
    <row r="5957" ht="26.25" customHeight="1" x14ac:dyDescent="0.2"/>
    <row r="5958" ht="26.25" customHeight="1" x14ac:dyDescent="0.2"/>
    <row r="5959" ht="26.25" customHeight="1" x14ac:dyDescent="0.2"/>
    <row r="5960" ht="26.25" customHeight="1" x14ac:dyDescent="0.2"/>
    <row r="5961" ht="26.25" customHeight="1" x14ac:dyDescent="0.2"/>
    <row r="5962" ht="26.25" customHeight="1" x14ac:dyDescent="0.2"/>
    <row r="5963" ht="26.25" customHeight="1" x14ac:dyDescent="0.2"/>
    <row r="5964" ht="26.25" customHeight="1" x14ac:dyDescent="0.2"/>
    <row r="5965" ht="26.25" customHeight="1" x14ac:dyDescent="0.2"/>
    <row r="5966" ht="26.25" customHeight="1" x14ac:dyDescent="0.2"/>
    <row r="5967" ht="26.25" customHeight="1" x14ac:dyDescent="0.2"/>
    <row r="5968" ht="26.25" customHeight="1" x14ac:dyDescent="0.2"/>
    <row r="5969" ht="26.25" customHeight="1" x14ac:dyDescent="0.2"/>
    <row r="5970" ht="26.25" customHeight="1" x14ac:dyDescent="0.2"/>
    <row r="5971" ht="26.25" customHeight="1" x14ac:dyDescent="0.2"/>
    <row r="5972" ht="26.25" customHeight="1" x14ac:dyDescent="0.2"/>
    <row r="5973" ht="26.25" customHeight="1" x14ac:dyDescent="0.2"/>
    <row r="5974" ht="26.25" customHeight="1" x14ac:dyDescent="0.2"/>
    <row r="5975" ht="26.25" customHeight="1" x14ac:dyDescent="0.2"/>
    <row r="5976" ht="26.25" customHeight="1" x14ac:dyDescent="0.2"/>
    <row r="5977" ht="26.25" customHeight="1" x14ac:dyDescent="0.2"/>
    <row r="5978" ht="26.25" customHeight="1" x14ac:dyDescent="0.2"/>
    <row r="5979" ht="26.25" customHeight="1" x14ac:dyDescent="0.2"/>
    <row r="5980" ht="26.25" customHeight="1" x14ac:dyDescent="0.2"/>
    <row r="5981" ht="26.25" customHeight="1" x14ac:dyDescent="0.2"/>
    <row r="5982" ht="26.25" customHeight="1" x14ac:dyDescent="0.2"/>
    <row r="5983" ht="26.25" customHeight="1" x14ac:dyDescent="0.2"/>
    <row r="5984" ht="26.25" customHeight="1" x14ac:dyDescent="0.2"/>
    <row r="5985" ht="26.25" customHeight="1" x14ac:dyDescent="0.2"/>
    <row r="5986" ht="26.25" customHeight="1" x14ac:dyDescent="0.2"/>
    <row r="5987" ht="26.25" customHeight="1" x14ac:dyDescent="0.2"/>
    <row r="5988" ht="26.25" customHeight="1" x14ac:dyDescent="0.2"/>
    <row r="5989" ht="26.25" customHeight="1" x14ac:dyDescent="0.2"/>
    <row r="5990" ht="26.25" customHeight="1" x14ac:dyDescent="0.2"/>
    <row r="5991" ht="26.25" customHeight="1" x14ac:dyDescent="0.2"/>
    <row r="5992" ht="26.25" customHeight="1" x14ac:dyDescent="0.2"/>
    <row r="5993" ht="26.25" customHeight="1" x14ac:dyDescent="0.2"/>
    <row r="5994" ht="26.25" customHeight="1" x14ac:dyDescent="0.2"/>
    <row r="5995" ht="26.25" customHeight="1" x14ac:dyDescent="0.2"/>
    <row r="5996" ht="26.25" customHeight="1" x14ac:dyDescent="0.2"/>
    <row r="5997" ht="26.25" customHeight="1" x14ac:dyDescent="0.2"/>
    <row r="5998" ht="26.25" customHeight="1" x14ac:dyDescent="0.2"/>
    <row r="5999" ht="26.25" customHeight="1" x14ac:dyDescent="0.2"/>
    <row r="6000" ht="26.25" customHeight="1" x14ac:dyDescent="0.2"/>
    <row r="6001" ht="26.25" customHeight="1" x14ac:dyDescent="0.2"/>
    <row r="6002" ht="26.25" customHeight="1" x14ac:dyDescent="0.2"/>
    <row r="6003" ht="26.25" customHeight="1" x14ac:dyDescent="0.2"/>
    <row r="6004" ht="26.25" customHeight="1" x14ac:dyDescent="0.2"/>
    <row r="6005" ht="26.25" customHeight="1" x14ac:dyDescent="0.2"/>
    <row r="6006" ht="26.25" customHeight="1" x14ac:dyDescent="0.2"/>
    <row r="6007" ht="26.25" customHeight="1" x14ac:dyDescent="0.2"/>
    <row r="6008" ht="26.25" customHeight="1" x14ac:dyDescent="0.2"/>
    <row r="6009" ht="26.25" customHeight="1" x14ac:dyDescent="0.2"/>
    <row r="6010" ht="26.25" customHeight="1" x14ac:dyDescent="0.2"/>
    <row r="6011" ht="26.25" customHeight="1" x14ac:dyDescent="0.2"/>
    <row r="6012" ht="26.25" customHeight="1" x14ac:dyDescent="0.2"/>
    <row r="6013" ht="26.25" customHeight="1" x14ac:dyDescent="0.2"/>
    <row r="6014" ht="26.25" customHeight="1" x14ac:dyDescent="0.2"/>
    <row r="6015" ht="26.25" customHeight="1" x14ac:dyDescent="0.2"/>
    <row r="6016" ht="26.25" customHeight="1" x14ac:dyDescent="0.2"/>
    <row r="6017" ht="26.25" customHeight="1" x14ac:dyDescent="0.2"/>
    <row r="6018" ht="26.25" customHeight="1" x14ac:dyDescent="0.2"/>
    <row r="6019" ht="26.25" customHeight="1" x14ac:dyDescent="0.2"/>
    <row r="6020" ht="26.25" customHeight="1" x14ac:dyDescent="0.2"/>
    <row r="6021" ht="26.25" customHeight="1" x14ac:dyDescent="0.2"/>
    <row r="6022" ht="26.25" customHeight="1" x14ac:dyDescent="0.2"/>
    <row r="6023" ht="26.25" customHeight="1" x14ac:dyDescent="0.2"/>
    <row r="6024" ht="26.25" customHeight="1" x14ac:dyDescent="0.2"/>
    <row r="6025" ht="26.25" customHeight="1" x14ac:dyDescent="0.2"/>
    <row r="6026" ht="26.25" customHeight="1" x14ac:dyDescent="0.2"/>
    <row r="6027" ht="26.25" customHeight="1" x14ac:dyDescent="0.2"/>
    <row r="6028" ht="26.25" customHeight="1" x14ac:dyDescent="0.2"/>
    <row r="6029" ht="26.25" customHeight="1" x14ac:dyDescent="0.2"/>
    <row r="6030" ht="26.25" customHeight="1" x14ac:dyDescent="0.2"/>
    <row r="6031" ht="26.25" customHeight="1" x14ac:dyDescent="0.2"/>
    <row r="6032" ht="26.25" customHeight="1" x14ac:dyDescent="0.2"/>
    <row r="6033" ht="26.25" customHeight="1" x14ac:dyDescent="0.2"/>
    <row r="6034" ht="26.25" customHeight="1" x14ac:dyDescent="0.2"/>
    <row r="6035" ht="26.25" customHeight="1" x14ac:dyDescent="0.2"/>
    <row r="6036" ht="26.25" customHeight="1" x14ac:dyDescent="0.2"/>
    <row r="6037" ht="26.25" customHeight="1" x14ac:dyDescent="0.2"/>
    <row r="6038" ht="26.25" customHeight="1" x14ac:dyDescent="0.2"/>
    <row r="6039" ht="26.25" customHeight="1" x14ac:dyDescent="0.2"/>
    <row r="6040" ht="26.25" customHeight="1" x14ac:dyDescent="0.2"/>
    <row r="6041" ht="26.25" customHeight="1" x14ac:dyDescent="0.2"/>
    <row r="6042" ht="26.25" customHeight="1" x14ac:dyDescent="0.2"/>
    <row r="6043" ht="26.25" customHeight="1" x14ac:dyDescent="0.2"/>
    <row r="6044" ht="26.25" customHeight="1" x14ac:dyDescent="0.2"/>
    <row r="6045" ht="26.25" customHeight="1" x14ac:dyDescent="0.2"/>
    <row r="6046" ht="26.25" customHeight="1" x14ac:dyDescent="0.2"/>
    <row r="6047" ht="26.25" customHeight="1" x14ac:dyDescent="0.2"/>
    <row r="6048" ht="26.25" customHeight="1" x14ac:dyDescent="0.2"/>
    <row r="6049" ht="26.25" customHeight="1" x14ac:dyDescent="0.2"/>
    <row r="6050" ht="26.25" customHeight="1" x14ac:dyDescent="0.2"/>
    <row r="6051" ht="26.25" customHeight="1" x14ac:dyDescent="0.2"/>
    <row r="6052" ht="26.25" customHeight="1" x14ac:dyDescent="0.2"/>
    <row r="6053" ht="26.25" customHeight="1" x14ac:dyDescent="0.2"/>
    <row r="6054" ht="26.25" customHeight="1" x14ac:dyDescent="0.2"/>
    <row r="6055" ht="26.25" customHeight="1" x14ac:dyDescent="0.2"/>
    <row r="6056" ht="26.25" customHeight="1" x14ac:dyDescent="0.2"/>
    <row r="6057" ht="26.25" customHeight="1" x14ac:dyDescent="0.2"/>
    <row r="6058" ht="26.25" customHeight="1" x14ac:dyDescent="0.2"/>
    <row r="6059" ht="26.25" customHeight="1" x14ac:dyDescent="0.2"/>
    <row r="6060" ht="26.25" customHeight="1" x14ac:dyDescent="0.2"/>
    <row r="6061" ht="26.25" customHeight="1" x14ac:dyDescent="0.2"/>
    <row r="6062" ht="26.25" customHeight="1" x14ac:dyDescent="0.2"/>
    <row r="6063" ht="26.25" customHeight="1" x14ac:dyDescent="0.2"/>
    <row r="6064" ht="26.25" customHeight="1" x14ac:dyDescent="0.2"/>
    <row r="6065" ht="26.25" customHeight="1" x14ac:dyDescent="0.2"/>
    <row r="6066" ht="26.25" customHeight="1" x14ac:dyDescent="0.2"/>
    <row r="6067" ht="26.25" customHeight="1" x14ac:dyDescent="0.2"/>
    <row r="6068" ht="26.25" customHeight="1" x14ac:dyDescent="0.2"/>
    <row r="6069" ht="26.25" customHeight="1" x14ac:dyDescent="0.2"/>
    <row r="6070" ht="26.25" customHeight="1" x14ac:dyDescent="0.2"/>
    <row r="6071" ht="26.25" customHeight="1" x14ac:dyDescent="0.2"/>
    <row r="6072" ht="26.25" customHeight="1" x14ac:dyDescent="0.2"/>
    <row r="6073" ht="26.25" customHeight="1" x14ac:dyDescent="0.2"/>
    <row r="6074" ht="26.25" customHeight="1" x14ac:dyDescent="0.2"/>
    <row r="6075" ht="26.25" customHeight="1" x14ac:dyDescent="0.2"/>
    <row r="6076" ht="26.25" customHeight="1" x14ac:dyDescent="0.2"/>
    <row r="6077" ht="26.25" customHeight="1" x14ac:dyDescent="0.2"/>
    <row r="6078" ht="26.25" customHeight="1" x14ac:dyDescent="0.2"/>
    <row r="6079" ht="26.25" customHeight="1" x14ac:dyDescent="0.2"/>
    <row r="6080" ht="26.25" customHeight="1" x14ac:dyDescent="0.2"/>
    <row r="6081" ht="26.25" customHeight="1" x14ac:dyDescent="0.2"/>
    <row r="6082" ht="26.25" customHeight="1" x14ac:dyDescent="0.2"/>
    <row r="6083" ht="26.25" customHeight="1" x14ac:dyDescent="0.2"/>
    <row r="6084" ht="26.25" customHeight="1" x14ac:dyDescent="0.2"/>
    <row r="6085" ht="26.25" customHeight="1" x14ac:dyDescent="0.2"/>
    <row r="6086" ht="26.25" customHeight="1" x14ac:dyDescent="0.2"/>
    <row r="6087" ht="26.25" customHeight="1" x14ac:dyDescent="0.2"/>
    <row r="6088" ht="26.25" customHeight="1" x14ac:dyDescent="0.2"/>
    <row r="6089" ht="26.25" customHeight="1" x14ac:dyDescent="0.2"/>
    <row r="6090" ht="26.25" customHeight="1" x14ac:dyDescent="0.2"/>
    <row r="6091" ht="26.25" customHeight="1" x14ac:dyDescent="0.2"/>
    <row r="6092" ht="26.25" customHeight="1" x14ac:dyDescent="0.2"/>
    <row r="6093" ht="26.25" customHeight="1" x14ac:dyDescent="0.2"/>
    <row r="6094" ht="26.25" customHeight="1" x14ac:dyDescent="0.2"/>
    <row r="6095" ht="26.25" customHeight="1" x14ac:dyDescent="0.2"/>
    <row r="6096" ht="26.25" customHeight="1" x14ac:dyDescent="0.2"/>
    <row r="6097" ht="26.25" customHeight="1" x14ac:dyDescent="0.2"/>
    <row r="6098" ht="26.25" customHeight="1" x14ac:dyDescent="0.2"/>
    <row r="6099" ht="26.25" customHeight="1" x14ac:dyDescent="0.2"/>
    <row r="6100" ht="26.25" customHeight="1" x14ac:dyDescent="0.2"/>
    <row r="6101" ht="26.25" customHeight="1" x14ac:dyDescent="0.2"/>
    <row r="6102" ht="26.25" customHeight="1" x14ac:dyDescent="0.2"/>
    <row r="6103" ht="26.25" customHeight="1" x14ac:dyDescent="0.2"/>
    <row r="6104" ht="26.25" customHeight="1" x14ac:dyDescent="0.2"/>
    <row r="6105" ht="26.25" customHeight="1" x14ac:dyDescent="0.2"/>
    <row r="6106" ht="26.25" customHeight="1" x14ac:dyDescent="0.2"/>
    <row r="6107" ht="26.25" customHeight="1" x14ac:dyDescent="0.2"/>
    <row r="6108" ht="26.25" customHeight="1" x14ac:dyDescent="0.2"/>
    <row r="6109" ht="26.25" customHeight="1" x14ac:dyDescent="0.2"/>
    <row r="6110" ht="26.25" customHeight="1" x14ac:dyDescent="0.2"/>
    <row r="6111" ht="26.25" customHeight="1" x14ac:dyDescent="0.2"/>
    <row r="6112" ht="26.25" customHeight="1" x14ac:dyDescent="0.2"/>
    <row r="6113" ht="26.25" customHeight="1" x14ac:dyDescent="0.2"/>
    <row r="6114" ht="26.25" customHeight="1" x14ac:dyDescent="0.2"/>
    <row r="6115" ht="26.25" customHeight="1" x14ac:dyDescent="0.2"/>
    <row r="6116" ht="26.25" customHeight="1" x14ac:dyDescent="0.2"/>
    <row r="6117" ht="26.25" customHeight="1" x14ac:dyDescent="0.2"/>
    <row r="6118" ht="26.25" customHeight="1" x14ac:dyDescent="0.2"/>
    <row r="6119" ht="26.25" customHeight="1" x14ac:dyDescent="0.2"/>
    <row r="6120" ht="26.25" customHeight="1" x14ac:dyDescent="0.2"/>
    <row r="6121" ht="26.25" customHeight="1" x14ac:dyDescent="0.2"/>
    <row r="6122" ht="26.25" customHeight="1" x14ac:dyDescent="0.2"/>
    <row r="6123" ht="26.25" customHeight="1" x14ac:dyDescent="0.2"/>
    <row r="6124" ht="26.25" customHeight="1" x14ac:dyDescent="0.2"/>
    <row r="6125" ht="26.25" customHeight="1" x14ac:dyDescent="0.2"/>
    <row r="6126" ht="26.25" customHeight="1" x14ac:dyDescent="0.2"/>
    <row r="6127" ht="26.25" customHeight="1" x14ac:dyDescent="0.2"/>
    <row r="6128" ht="26.25" customHeight="1" x14ac:dyDescent="0.2"/>
    <row r="6129" ht="26.25" customHeight="1" x14ac:dyDescent="0.2"/>
    <row r="6130" ht="26.25" customHeight="1" x14ac:dyDescent="0.2"/>
    <row r="6131" ht="26.25" customHeight="1" x14ac:dyDescent="0.2"/>
    <row r="6132" ht="26.25" customHeight="1" x14ac:dyDescent="0.2"/>
    <row r="6133" ht="26.25" customHeight="1" x14ac:dyDescent="0.2"/>
    <row r="6134" ht="26.25" customHeight="1" x14ac:dyDescent="0.2"/>
    <row r="6135" ht="26.25" customHeight="1" x14ac:dyDescent="0.2"/>
    <row r="6136" ht="26.25" customHeight="1" x14ac:dyDescent="0.2"/>
    <row r="6137" ht="26.25" customHeight="1" x14ac:dyDescent="0.2"/>
    <row r="6138" ht="26.25" customHeight="1" x14ac:dyDescent="0.2"/>
    <row r="6139" ht="26.25" customHeight="1" x14ac:dyDescent="0.2"/>
    <row r="6140" ht="26.25" customHeight="1" x14ac:dyDescent="0.2"/>
    <row r="6141" ht="26.25" customHeight="1" x14ac:dyDescent="0.2"/>
    <row r="6142" ht="26.25" customHeight="1" x14ac:dyDescent="0.2"/>
    <row r="6143" ht="26.25" customHeight="1" x14ac:dyDescent="0.2"/>
    <row r="6144" ht="26.25" customHeight="1" x14ac:dyDescent="0.2"/>
    <row r="6145" ht="26.25" customHeight="1" x14ac:dyDescent="0.2"/>
    <row r="6146" ht="26.25" customHeight="1" x14ac:dyDescent="0.2"/>
    <row r="6147" ht="26.25" customHeight="1" x14ac:dyDescent="0.2"/>
    <row r="6148" ht="26.25" customHeight="1" x14ac:dyDescent="0.2"/>
    <row r="6149" ht="26.25" customHeight="1" x14ac:dyDescent="0.2"/>
    <row r="6150" ht="26.25" customHeight="1" x14ac:dyDescent="0.2"/>
    <row r="6151" ht="26.25" customHeight="1" x14ac:dyDescent="0.2"/>
    <row r="6152" ht="26.25" customHeight="1" x14ac:dyDescent="0.2"/>
    <row r="6153" ht="26.25" customHeight="1" x14ac:dyDescent="0.2"/>
    <row r="6154" ht="26.25" customHeight="1" x14ac:dyDescent="0.2"/>
    <row r="6155" ht="26.25" customHeight="1" x14ac:dyDescent="0.2"/>
    <row r="6156" ht="26.25" customHeight="1" x14ac:dyDescent="0.2"/>
    <row r="6157" ht="26.25" customHeight="1" x14ac:dyDescent="0.2"/>
    <row r="6158" ht="26.25" customHeight="1" x14ac:dyDescent="0.2"/>
    <row r="6159" ht="26.25" customHeight="1" x14ac:dyDescent="0.2"/>
    <row r="6160" ht="26.25" customHeight="1" x14ac:dyDescent="0.2"/>
    <row r="6161" ht="26.25" customHeight="1" x14ac:dyDescent="0.2"/>
    <row r="6162" ht="26.25" customHeight="1" x14ac:dyDescent="0.2"/>
    <row r="6163" ht="26.25" customHeight="1" x14ac:dyDescent="0.2"/>
    <row r="6164" ht="26.25" customHeight="1" x14ac:dyDescent="0.2"/>
    <row r="6165" ht="26.25" customHeight="1" x14ac:dyDescent="0.2"/>
    <row r="6166" ht="26.25" customHeight="1" x14ac:dyDescent="0.2"/>
    <row r="6167" ht="26.25" customHeight="1" x14ac:dyDescent="0.2"/>
    <row r="6168" ht="26.25" customHeight="1" x14ac:dyDescent="0.2"/>
    <row r="6169" ht="26.25" customHeight="1" x14ac:dyDescent="0.2"/>
    <row r="6170" ht="26.25" customHeight="1" x14ac:dyDescent="0.2"/>
    <row r="6171" ht="26.25" customHeight="1" x14ac:dyDescent="0.2"/>
    <row r="6172" ht="26.25" customHeight="1" x14ac:dyDescent="0.2"/>
    <row r="6173" ht="26.25" customHeight="1" x14ac:dyDescent="0.2"/>
    <row r="6174" ht="26.25" customHeight="1" x14ac:dyDescent="0.2"/>
    <row r="6175" ht="26.25" customHeight="1" x14ac:dyDescent="0.2"/>
    <row r="6176" ht="26.25" customHeight="1" x14ac:dyDescent="0.2"/>
    <row r="6177" ht="26.25" customHeight="1" x14ac:dyDescent="0.2"/>
    <row r="6178" ht="26.25" customHeight="1" x14ac:dyDescent="0.2"/>
    <row r="6179" ht="26.25" customHeight="1" x14ac:dyDescent="0.2"/>
    <row r="6180" ht="26.25" customHeight="1" x14ac:dyDescent="0.2"/>
    <row r="6181" ht="26.25" customHeight="1" x14ac:dyDescent="0.2"/>
    <row r="6182" ht="26.25" customHeight="1" x14ac:dyDescent="0.2"/>
    <row r="6183" ht="26.25" customHeight="1" x14ac:dyDescent="0.2"/>
    <row r="6184" ht="26.25" customHeight="1" x14ac:dyDescent="0.2"/>
    <row r="6185" ht="26.25" customHeight="1" x14ac:dyDescent="0.2"/>
    <row r="6186" ht="26.25" customHeight="1" x14ac:dyDescent="0.2"/>
    <row r="6187" ht="26.25" customHeight="1" x14ac:dyDescent="0.2"/>
    <row r="6188" ht="26.25" customHeight="1" x14ac:dyDescent="0.2"/>
    <row r="6189" ht="26.25" customHeight="1" x14ac:dyDescent="0.2"/>
    <row r="6190" ht="26.25" customHeight="1" x14ac:dyDescent="0.2"/>
    <row r="6191" ht="26.25" customHeight="1" x14ac:dyDescent="0.2"/>
    <row r="6192" ht="26.25" customHeight="1" x14ac:dyDescent="0.2"/>
    <row r="6193" ht="26.25" customHeight="1" x14ac:dyDescent="0.2"/>
    <row r="6194" ht="26.25" customHeight="1" x14ac:dyDescent="0.2"/>
    <row r="6195" ht="26.25" customHeight="1" x14ac:dyDescent="0.2"/>
    <row r="6196" ht="26.25" customHeight="1" x14ac:dyDescent="0.2"/>
    <row r="6197" ht="26.25" customHeight="1" x14ac:dyDescent="0.2"/>
    <row r="6198" ht="26.25" customHeight="1" x14ac:dyDescent="0.2"/>
    <row r="6199" ht="26.25" customHeight="1" x14ac:dyDescent="0.2"/>
    <row r="6200" ht="26.25" customHeight="1" x14ac:dyDescent="0.2"/>
    <row r="6201" ht="26.25" customHeight="1" x14ac:dyDescent="0.2"/>
    <row r="6202" ht="26.25" customHeight="1" x14ac:dyDescent="0.2"/>
    <row r="6203" ht="26.25" customHeight="1" x14ac:dyDescent="0.2"/>
    <row r="6204" ht="26.25" customHeight="1" x14ac:dyDescent="0.2"/>
    <row r="6205" ht="26.25" customHeight="1" x14ac:dyDescent="0.2"/>
    <row r="6206" ht="26.25" customHeight="1" x14ac:dyDescent="0.2"/>
    <row r="6207" ht="26.25" customHeight="1" x14ac:dyDescent="0.2"/>
    <row r="6208" ht="26.25" customHeight="1" x14ac:dyDescent="0.2"/>
    <row r="6209" ht="26.25" customHeight="1" x14ac:dyDescent="0.2"/>
    <row r="6210" ht="26.25" customHeight="1" x14ac:dyDescent="0.2"/>
    <row r="6211" ht="26.25" customHeight="1" x14ac:dyDescent="0.2"/>
    <row r="6212" ht="26.25" customHeight="1" x14ac:dyDescent="0.2"/>
    <row r="6213" ht="26.25" customHeight="1" x14ac:dyDescent="0.2"/>
    <row r="6214" ht="26.25" customHeight="1" x14ac:dyDescent="0.2"/>
    <row r="6215" ht="26.25" customHeight="1" x14ac:dyDescent="0.2"/>
    <row r="6216" ht="26.25" customHeight="1" x14ac:dyDescent="0.2"/>
    <row r="6217" ht="26.25" customHeight="1" x14ac:dyDescent="0.2"/>
    <row r="6218" ht="26.25" customHeight="1" x14ac:dyDescent="0.2"/>
    <row r="6219" ht="26.25" customHeight="1" x14ac:dyDescent="0.2"/>
    <row r="6220" ht="26.25" customHeight="1" x14ac:dyDescent="0.2"/>
    <row r="6221" ht="26.25" customHeight="1" x14ac:dyDescent="0.2"/>
    <row r="6222" ht="26.25" customHeight="1" x14ac:dyDescent="0.2"/>
    <row r="6223" ht="26.25" customHeight="1" x14ac:dyDescent="0.2"/>
    <row r="6224" ht="26.25" customHeight="1" x14ac:dyDescent="0.2"/>
    <row r="6225" ht="26.25" customHeight="1" x14ac:dyDescent="0.2"/>
    <row r="6226" ht="26.25" customHeight="1" x14ac:dyDescent="0.2"/>
    <row r="6227" ht="26.25" customHeight="1" x14ac:dyDescent="0.2"/>
    <row r="6228" ht="26.25" customHeight="1" x14ac:dyDescent="0.2"/>
    <row r="6229" ht="26.25" customHeight="1" x14ac:dyDescent="0.2"/>
    <row r="6230" ht="26.25" customHeight="1" x14ac:dyDescent="0.2"/>
    <row r="6231" ht="26.25" customHeight="1" x14ac:dyDescent="0.2"/>
    <row r="6232" ht="26.25" customHeight="1" x14ac:dyDescent="0.2"/>
    <row r="6233" ht="26.25" customHeight="1" x14ac:dyDescent="0.2"/>
    <row r="6234" ht="26.25" customHeight="1" x14ac:dyDescent="0.2"/>
    <row r="6235" ht="26.25" customHeight="1" x14ac:dyDescent="0.2"/>
    <row r="6236" ht="26.25" customHeight="1" x14ac:dyDescent="0.2"/>
    <row r="6237" ht="26.25" customHeight="1" x14ac:dyDescent="0.2"/>
    <row r="6238" ht="26.25" customHeight="1" x14ac:dyDescent="0.2"/>
    <row r="6239" ht="26.25" customHeight="1" x14ac:dyDescent="0.2"/>
    <row r="6240" ht="26.25" customHeight="1" x14ac:dyDescent="0.2"/>
    <row r="6241" ht="26.25" customHeight="1" x14ac:dyDescent="0.2"/>
    <row r="6242" ht="26.25" customHeight="1" x14ac:dyDescent="0.2"/>
    <row r="6243" ht="26.25" customHeight="1" x14ac:dyDescent="0.2"/>
    <row r="6244" ht="26.25" customHeight="1" x14ac:dyDescent="0.2"/>
    <row r="6245" ht="26.25" customHeight="1" x14ac:dyDescent="0.2"/>
    <row r="6246" ht="26.25" customHeight="1" x14ac:dyDescent="0.2"/>
    <row r="6247" ht="26.25" customHeight="1" x14ac:dyDescent="0.2"/>
    <row r="6248" ht="26.25" customHeight="1" x14ac:dyDescent="0.2"/>
    <row r="6249" ht="26.25" customHeight="1" x14ac:dyDescent="0.2"/>
    <row r="6250" ht="26.25" customHeight="1" x14ac:dyDescent="0.2"/>
    <row r="6251" ht="26.25" customHeight="1" x14ac:dyDescent="0.2"/>
    <row r="6252" ht="26.25" customHeight="1" x14ac:dyDescent="0.2"/>
    <row r="6253" ht="26.25" customHeight="1" x14ac:dyDescent="0.2"/>
    <row r="6254" ht="26.25" customHeight="1" x14ac:dyDescent="0.2"/>
    <row r="6255" ht="26.25" customHeight="1" x14ac:dyDescent="0.2"/>
    <row r="6256" ht="26.25" customHeight="1" x14ac:dyDescent="0.2"/>
    <row r="6257" ht="26.25" customHeight="1" x14ac:dyDescent="0.2"/>
    <row r="6258" ht="26.25" customHeight="1" x14ac:dyDescent="0.2"/>
    <row r="6259" ht="26.25" customHeight="1" x14ac:dyDescent="0.2"/>
    <row r="6260" ht="26.25" customHeight="1" x14ac:dyDescent="0.2"/>
    <row r="6261" ht="26.25" customHeight="1" x14ac:dyDescent="0.2"/>
    <row r="6262" ht="26.25" customHeight="1" x14ac:dyDescent="0.2"/>
    <row r="6263" ht="26.25" customHeight="1" x14ac:dyDescent="0.2"/>
    <row r="6264" ht="26.25" customHeight="1" x14ac:dyDescent="0.2"/>
    <row r="6265" ht="26.25" customHeight="1" x14ac:dyDescent="0.2"/>
    <row r="6266" ht="26.25" customHeight="1" x14ac:dyDescent="0.2"/>
    <row r="6267" ht="26.25" customHeight="1" x14ac:dyDescent="0.2"/>
    <row r="6268" ht="26.25" customHeight="1" x14ac:dyDescent="0.2"/>
    <row r="6269" ht="26.25" customHeight="1" x14ac:dyDescent="0.2"/>
    <row r="6270" ht="26.25" customHeight="1" x14ac:dyDescent="0.2"/>
    <row r="6271" ht="26.25" customHeight="1" x14ac:dyDescent="0.2"/>
    <row r="6272" ht="26.25" customHeight="1" x14ac:dyDescent="0.2"/>
    <row r="6273" ht="26.25" customHeight="1" x14ac:dyDescent="0.2"/>
    <row r="6274" ht="26.25" customHeight="1" x14ac:dyDescent="0.2"/>
    <row r="6275" ht="26.25" customHeight="1" x14ac:dyDescent="0.2"/>
    <row r="6276" ht="26.25" customHeight="1" x14ac:dyDescent="0.2"/>
    <row r="6277" ht="26.25" customHeight="1" x14ac:dyDescent="0.2"/>
    <row r="6278" ht="26.25" customHeight="1" x14ac:dyDescent="0.2"/>
    <row r="6279" ht="26.25" customHeight="1" x14ac:dyDescent="0.2"/>
    <row r="6280" ht="26.25" customHeight="1" x14ac:dyDescent="0.2"/>
    <row r="6281" ht="26.25" customHeight="1" x14ac:dyDescent="0.2"/>
    <row r="6282" ht="26.25" customHeight="1" x14ac:dyDescent="0.2"/>
    <row r="6283" ht="26.25" customHeight="1" x14ac:dyDescent="0.2"/>
    <row r="6284" ht="26.25" customHeight="1" x14ac:dyDescent="0.2"/>
    <row r="6285" ht="26.25" customHeight="1" x14ac:dyDescent="0.2"/>
    <row r="6286" ht="26.25" customHeight="1" x14ac:dyDescent="0.2"/>
    <row r="6287" ht="26.25" customHeight="1" x14ac:dyDescent="0.2"/>
    <row r="6288" ht="26.25" customHeight="1" x14ac:dyDescent="0.2"/>
    <row r="6289" ht="26.25" customHeight="1" x14ac:dyDescent="0.2"/>
    <row r="6290" ht="26.25" customHeight="1" x14ac:dyDescent="0.2"/>
    <row r="6291" ht="26.25" customHeight="1" x14ac:dyDescent="0.2"/>
    <row r="6292" ht="26.25" customHeight="1" x14ac:dyDescent="0.2"/>
    <row r="6293" ht="26.25" customHeight="1" x14ac:dyDescent="0.2"/>
    <row r="6294" ht="26.25" customHeight="1" x14ac:dyDescent="0.2"/>
    <row r="6295" ht="26.25" customHeight="1" x14ac:dyDescent="0.2"/>
    <row r="6296" ht="26.25" customHeight="1" x14ac:dyDescent="0.2"/>
    <row r="6297" ht="26.25" customHeight="1" x14ac:dyDescent="0.2"/>
    <row r="6298" ht="26.25" customHeight="1" x14ac:dyDescent="0.2"/>
    <row r="6299" ht="26.25" customHeight="1" x14ac:dyDescent="0.2"/>
    <row r="6300" ht="26.25" customHeight="1" x14ac:dyDescent="0.2"/>
    <row r="6301" ht="26.25" customHeight="1" x14ac:dyDescent="0.2"/>
    <row r="6302" ht="26.25" customHeight="1" x14ac:dyDescent="0.2"/>
    <row r="6303" ht="26.25" customHeight="1" x14ac:dyDescent="0.2"/>
    <row r="6304" ht="26.25" customHeight="1" x14ac:dyDescent="0.2"/>
    <row r="6305" ht="26.25" customHeight="1" x14ac:dyDescent="0.2"/>
    <row r="6306" ht="26.25" customHeight="1" x14ac:dyDescent="0.2"/>
    <row r="6307" ht="26.25" customHeight="1" x14ac:dyDescent="0.2"/>
    <row r="6308" ht="26.25" customHeight="1" x14ac:dyDescent="0.2"/>
    <row r="6309" ht="26.25" customHeight="1" x14ac:dyDescent="0.2"/>
    <row r="6310" ht="26.25" customHeight="1" x14ac:dyDescent="0.2"/>
    <row r="6311" ht="26.25" customHeight="1" x14ac:dyDescent="0.2"/>
    <row r="6312" ht="26.25" customHeight="1" x14ac:dyDescent="0.2"/>
    <row r="6313" ht="26.25" customHeight="1" x14ac:dyDescent="0.2"/>
    <row r="6314" ht="26.25" customHeight="1" x14ac:dyDescent="0.2"/>
    <row r="6315" ht="26.25" customHeight="1" x14ac:dyDescent="0.2"/>
    <row r="6316" ht="26.25" customHeight="1" x14ac:dyDescent="0.2"/>
    <row r="6317" ht="26.25" customHeight="1" x14ac:dyDescent="0.2"/>
    <row r="6318" ht="26.25" customHeight="1" x14ac:dyDescent="0.2"/>
    <row r="6319" ht="26.25" customHeight="1" x14ac:dyDescent="0.2"/>
    <row r="6320" ht="26.25" customHeight="1" x14ac:dyDescent="0.2"/>
    <row r="6321" ht="26.25" customHeight="1" x14ac:dyDescent="0.2"/>
    <row r="6322" ht="26.25" customHeight="1" x14ac:dyDescent="0.2"/>
    <row r="6323" ht="26.25" customHeight="1" x14ac:dyDescent="0.2"/>
    <row r="6324" ht="26.25" customHeight="1" x14ac:dyDescent="0.2"/>
    <row r="6325" ht="26.25" customHeight="1" x14ac:dyDescent="0.2"/>
    <row r="6326" ht="26.25" customHeight="1" x14ac:dyDescent="0.2"/>
    <row r="6327" ht="26.25" customHeight="1" x14ac:dyDescent="0.2"/>
    <row r="6328" ht="26.25" customHeight="1" x14ac:dyDescent="0.2"/>
    <row r="6329" ht="26.25" customHeight="1" x14ac:dyDescent="0.2"/>
    <row r="6330" ht="26.25" customHeight="1" x14ac:dyDescent="0.2"/>
    <row r="6331" ht="26.25" customHeight="1" x14ac:dyDescent="0.2"/>
    <row r="6332" ht="26.25" customHeight="1" x14ac:dyDescent="0.2"/>
    <row r="6333" ht="26.25" customHeight="1" x14ac:dyDescent="0.2"/>
    <row r="6334" ht="26.25" customHeight="1" x14ac:dyDescent="0.2"/>
    <row r="6335" ht="26.25" customHeight="1" x14ac:dyDescent="0.2"/>
    <row r="6336" ht="26.25" customHeight="1" x14ac:dyDescent="0.2"/>
    <row r="6337" ht="26.25" customHeight="1" x14ac:dyDescent="0.2"/>
    <row r="6338" ht="26.25" customHeight="1" x14ac:dyDescent="0.2"/>
    <row r="6339" ht="26.25" customHeight="1" x14ac:dyDescent="0.2"/>
    <row r="6340" ht="26.25" customHeight="1" x14ac:dyDescent="0.2"/>
    <row r="6341" ht="26.25" customHeight="1" x14ac:dyDescent="0.2"/>
    <row r="6342" ht="26.25" customHeight="1" x14ac:dyDescent="0.2"/>
    <row r="6343" ht="26.25" customHeight="1" x14ac:dyDescent="0.2"/>
    <row r="6344" ht="26.25" customHeight="1" x14ac:dyDescent="0.2"/>
    <row r="6345" ht="26.25" customHeight="1" x14ac:dyDescent="0.2"/>
    <row r="6346" ht="26.25" customHeight="1" x14ac:dyDescent="0.2"/>
    <row r="6347" ht="26.25" customHeight="1" x14ac:dyDescent="0.2"/>
    <row r="6348" ht="26.25" customHeight="1" x14ac:dyDescent="0.2"/>
    <row r="6349" ht="26.25" customHeight="1" x14ac:dyDescent="0.2"/>
    <row r="6350" ht="26.25" customHeight="1" x14ac:dyDescent="0.2"/>
    <row r="6351" ht="26.25" customHeight="1" x14ac:dyDescent="0.2"/>
    <row r="6352" ht="26.25" customHeight="1" x14ac:dyDescent="0.2"/>
    <row r="6353" ht="26.25" customHeight="1" x14ac:dyDescent="0.2"/>
    <row r="6354" ht="26.25" customHeight="1" x14ac:dyDescent="0.2"/>
    <row r="6355" ht="26.25" customHeight="1" x14ac:dyDescent="0.2"/>
    <row r="6356" ht="26.25" customHeight="1" x14ac:dyDescent="0.2"/>
    <row r="6357" ht="26.25" customHeight="1" x14ac:dyDescent="0.2"/>
    <row r="6358" ht="26.25" customHeight="1" x14ac:dyDescent="0.2"/>
    <row r="6359" ht="26.25" customHeight="1" x14ac:dyDescent="0.2"/>
    <row r="6360" ht="26.25" customHeight="1" x14ac:dyDescent="0.2"/>
    <row r="6361" ht="26.25" customHeight="1" x14ac:dyDescent="0.2"/>
    <row r="6362" ht="26.25" customHeight="1" x14ac:dyDescent="0.2"/>
    <row r="6363" ht="26.25" customHeight="1" x14ac:dyDescent="0.2"/>
    <row r="6364" ht="26.25" customHeight="1" x14ac:dyDescent="0.2"/>
    <row r="6365" ht="26.25" customHeight="1" x14ac:dyDescent="0.2"/>
    <row r="6366" ht="26.25" customHeight="1" x14ac:dyDescent="0.2"/>
    <row r="6367" ht="26.25" customHeight="1" x14ac:dyDescent="0.2"/>
    <row r="6368" ht="26.25" customHeight="1" x14ac:dyDescent="0.2"/>
    <row r="6369" ht="26.25" customHeight="1" x14ac:dyDescent="0.2"/>
    <row r="6370" ht="26.25" customHeight="1" x14ac:dyDescent="0.2"/>
    <row r="6371" ht="26.25" customHeight="1" x14ac:dyDescent="0.2"/>
    <row r="6372" ht="26.25" customHeight="1" x14ac:dyDescent="0.2"/>
    <row r="6373" ht="26.25" customHeight="1" x14ac:dyDescent="0.2"/>
    <row r="6374" ht="26.25" customHeight="1" x14ac:dyDescent="0.2"/>
    <row r="6375" ht="26.25" customHeight="1" x14ac:dyDescent="0.2"/>
    <row r="6376" ht="26.25" customHeight="1" x14ac:dyDescent="0.2"/>
    <row r="6377" ht="26.25" customHeight="1" x14ac:dyDescent="0.2"/>
    <row r="6378" ht="26.25" customHeight="1" x14ac:dyDescent="0.2"/>
    <row r="6379" ht="26.25" customHeight="1" x14ac:dyDescent="0.2"/>
    <row r="6380" ht="26.25" customHeight="1" x14ac:dyDescent="0.2"/>
    <row r="6381" ht="26.25" customHeight="1" x14ac:dyDescent="0.2"/>
    <row r="6382" ht="26.25" customHeight="1" x14ac:dyDescent="0.2"/>
    <row r="6383" ht="26.25" customHeight="1" x14ac:dyDescent="0.2"/>
    <row r="6384" ht="26.25" customHeight="1" x14ac:dyDescent="0.2"/>
    <row r="6385" ht="26.25" customHeight="1" x14ac:dyDescent="0.2"/>
    <row r="6386" ht="26.25" customHeight="1" x14ac:dyDescent="0.2"/>
    <row r="6387" ht="26.25" customHeight="1" x14ac:dyDescent="0.2"/>
    <row r="6388" ht="26.25" customHeight="1" x14ac:dyDescent="0.2"/>
    <row r="6389" ht="26.25" customHeight="1" x14ac:dyDescent="0.2"/>
    <row r="6390" ht="26.25" customHeight="1" x14ac:dyDescent="0.2"/>
    <row r="6391" ht="26.25" customHeight="1" x14ac:dyDescent="0.2"/>
    <row r="6392" ht="26.25" customHeight="1" x14ac:dyDescent="0.2"/>
    <row r="6393" ht="26.25" customHeight="1" x14ac:dyDescent="0.2"/>
    <row r="6394" ht="26.25" customHeight="1" x14ac:dyDescent="0.2"/>
    <row r="6395" ht="26.25" customHeight="1" x14ac:dyDescent="0.2"/>
    <row r="6396" ht="26.25" customHeight="1" x14ac:dyDescent="0.2"/>
    <row r="6397" ht="26.25" customHeight="1" x14ac:dyDescent="0.2"/>
    <row r="6398" ht="26.25" customHeight="1" x14ac:dyDescent="0.2"/>
    <row r="6399" ht="26.25" customHeight="1" x14ac:dyDescent="0.2"/>
    <row r="6400" ht="26.25" customHeight="1" x14ac:dyDescent="0.2"/>
    <row r="6401" ht="26.25" customHeight="1" x14ac:dyDescent="0.2"/>
    <row r="6402" ht="26.25" customHeight="1" x14ac:dyDescent="0.2"/>
    <row r="6403" ht="26.25" customHeight="1" x14ac:dyDescent="0.2"/>
    <row r="6404" ht="26.25" customHeight="1" x14ac:dyDescent="0.2"/>
    <row r="6405" ht="26.25" customHeight="1" x14ac:dyDescent="0.2"/>
    <row r="6406" ht="26.25" customHeight="1" x14ac:dyDescent="0.2"/>
    <row r="6407" ht="26.25" customHeight="1" x14ac:dyDescent="0.2"/>
    <row r="6408" ht="26.25" customHeight="1" x14ac:dyDescent="0.2"/>
    <row r="6409" ht="26.25" customHeight="1" x14ac:dyDescent="0.2"/>
    <row r="6410" ht="26.25" customHeight="1" x14ac:dyDescent="0.2"/>
    <row r="6411" ht="26.25" customHeight="1" x14ac:dyDescent="0.2"/>
    <row r="6412" ht="26.25" customHeight="1" x14ac:dyDescent="0.2"/>
    <row r="6413" ht="26.25" customHeight="1" x14ac:dyDescent="0.2"/>
    <row r="6414" ht="26.25" customHeight="1" x14ac:dyDescent="0.2"/>
    <row r="6415" ht="26.25" customHeight="1" x14ac:dyDescent="0.2"/>
    <row r="6416" ht="26.25" customHeight="1" x14ac:dyDescent="0.2"/>
    <row r="6417" ht="26.25" customHeight="1" x14ac:dyDescent="0.2"/>
    <row r="6418" ht="26.25" customHeight="1" x14ac:dyDescent="0.2"/>
    <row r="6419" ht="26.25" customHeight="1" x14ac:dyDescent="0.2"/>
    <row r="6420" ht="26.25" customHeight="1" x14ac:dyDescent="0.2"/>
    <row r="6421" ht="26.25" customHeight="1" x14ac:dyDescent="0.2"/>
    <row r="6422" ht="26.25" customHeight="1" x14ac:dyDescent="0.2"/>
    <row r="6423" ht="26.25" customHeight="1" x14ac:dyDescent="0.2"/>
    <row r="6424" ht="26.25" customHeight="1" x14ac:dyDescent="0.2"/>
    <row r="6425" ht="26.25" customHeight="1" x14ac:dyDescent="0.2"/>
    <row r="6426" ht="26.25" customHeight="1" x14ac:dyDescent="0.2"/>
    <row r="6427" ht="26.25" customHeight="1" x14ac:dyDescent="0.2"/>
    <row r="6428" ht="26.25" customHeight="1" x14ac:dyDescent="0.2"/>
    <row r="6429" ht="26.25" customHeight="1" x14ac:dyDescent="0.2"/>
    <row r="6430" ht="26.25" customHeight="1" x14ac:dyDescent="0.2"/>
    <row r="6431" ht="26.25" customHeight="1" x14ac:dyDescent="0.2"/>
    <row r="6432" ht="26.25" customHeight="1" x14ac:dyDescent="0.2"/>
    <row r="6433" ht="26.25" customHeight="1" x14ac:dyDescent="0.2"/>
    <row r="6434" ht="26.25" customHeight="1" x14ac:dyDescent="0.2"/>
    <row r="6435" ht="26.25" customHeight="1" x14ac:dyDescent="0.2"/>
    <row r="6436" ht="26.25" customHeight="1" x14ac:dyDescent="0.2"/>
    <row r="6437" ht="26.25" customHeight="1" x14ac:dyDescent="0.2"/>
    <row r="6438" ht="26.25" customHeight="1" x14ac:dyDescent="0.2"/>
    <row r="6439" ht="26.25" customHeight="1" x14ac:dyDescent="0.2"/>
    <row r="6440" ht="26.25" customHeight="1" x14ac:dyDescent="0.2"/>
    <row r="6441" ht="26.25" customHeight="1" x14ac:dyDescent="0.2"/>
    <row r="6442" ht="26.25" customHeight="1" x14ac:dyDescent="0.2"/>
    <row r="6443" ht="26.25" customHeight="1" x14ac:dyDescent="0.2"/>
    <row r="6444" ht="26.25" customHeight="1" x14ac:dyDescent="0.2"/>
    <row r="6445" ht="26.25" customHeight="1" x14ac:dyDescent="0.2"/>
    <row r="6446" ht="26.25" customHeight="1" x14ac:dyDescent="0.2"/>
    <row r="6447" ht="26.25" customHeight="1" x14ac:dyDescent="0.2"/>
    <row r="6448" ht="26.25" customHeight="1" x14ac:dyDescent="0.2"/>
    <row r="6449" ht="26.25" customHeight="1" x14ac:dyDescent="0.2"/>
    <row r="6450" ht="26.25" customHeight="1" x14ac:dyDescent="0.2"/>
    <row r="6451" ht="26.25" customHeight="1" x14ac:dyDescent="0.2"/>
    <row r="6452" ht="26.25" customHeight="1" x14ac:dyDescent="0.2"/>
    <row r="6453" ht="26.25" customHeight="1" x14ac:dyDescent="0.2"/>
    <row r="6454" ht="26.25" customHeight="1" x14ac:dyDescent="0.2"/>
    <row r="6455" ht="26.25" customHeight="1" x14ac:dyDescent="0.2"/>
    <row r="6456" ht="26.25" customHeight="1" x14ac:dyDescent="0.2"/>
    <row r="6457" ht="26.25" customHeight="1" x14ac:dyDescent="0.2"/>
    <row r="6458" ht="26.25" customHeight="1" x14ac:dyDescent="0.2"/>
    <row r="6459" ht="26.25" customHeight="1" x14ac:dyDescent="0.2"/>
    <row r="6460" ht="26.25" customHeight="1" x14ac:dyDescent="0.2"/>
    <row r="6461" ht="26.25" customHeight="1" x14ac:dyDescent="0.2"/>
    <row r="6462" ht="26.25" customHeight="1" x14ac:dyDescent="0.2"/>
    <row r="6463" ht="26.25" customHeight="1" x14ac:dyDescent="0.2"/>
    <row r="6464" ht="26.25" customHeight="1" x14ac:dyDescent="0.2"/>
    <row r="6465" ht="26.25" customHeight="1" x14ac:dyDescent="0.2"/>
    <row r="6466" ht="26.25" customHeight="1" x14ac:dyDescent="0.2"/>
    <row r="6467" ht="26.25" customHeight="1" x14ac:dyDescent="0.2"/>
    <row r="6468" ht="26.25" customHeight="1" x14ac:dyDescent="0.2"/>
    <row r="6469" ht="26.25" customHeight="1" x14ac:dyDescent="0.2"/>
    <row r="6470" ht="26.25" customHeight="1" x14ac:dyDescent="0.2"/>
    <row r="6471" ht="26.25" customHeight="1" x14ac:dyDescent="0.2"/>
    <row r="6472" ht="26.25" customHeight="1" x14ac:dyDescent="0.2"/>
    <row r="6473" ht="26.25" customHeight="1" x14ac:dyDescent="0.2"/>
    <row r="6474" ht="26.25" customHeight="1" x14ac:dyDescent="0.2"/>
    <row r="6475" ht="26.25" customHeight="1" x14ac:dyDescent="0.2"/>
    <row r="6476" ht="26.25" customHeight="1" x14ac:dyDescent="0.2"/>
    <row r="6477" ht="26.25" customHeight="1" x14ac:dyDescent="0.2"/>
    <row r="6478" ht="26.25" customHeight="1" x14ac:dyDescent="0.2"/>
    <row r="6479" ht="26.25" customHeight="1" x14ac:dyDescent="0.2"/>
    <row r="6480" ht="26.25" customHeight="1" x14ac:dyDescent="0.2"/>
    <row r="6481" ht="26.25" customHeight="1" x14ac:dyDescent="0.2"/>
    <row r="6482" ht="26.25" customHeight="1" x14ac:dyDescent="0.2"/>
    <row r="6483" ht="26.25" customHeight="1" x14ac:dyDescent="0.2"/>
    <row r="6484" ht="26.25" customHeight="1" x14ac:dyDescent="0.2"/>
    <row r="6485" ht="26.25" customHeight="1" x14ac:dyDescent="0.2"/>
    <row r="6486" ht="26.25" customHeight="1" x14ac:dyDescent="0.2"/>
    <row r="6487" ht="26.25" customHeight="1" x14ac:dyDescent="0.2"/>
    <row r="6488" ht="26.25" customHeight="1" x14ac:dyDescent="0.2"/>
    <row r="6489" ht="26.25" customHeight="1" x14ac:dyDescent="0.2"/>
    <row r="6490" ht="26.25" customHeight="1" x14ac:dyDescent="0.2"/>
    <row r="6491" ht="26.25" customHeight="1" x14ac:dyDescent="0.2"/>
    <row r="6492" ht="26.25" customHeight="1" x14ac:dyDescent="0.2"/>
    <row r="6493" ht="26.25" customHeight="1" x14ac:dyDescent="0.2"/>
    <row r="6494" ht="26.25" customHeight="1" x14ac:dyDescent="0.2"/>
    <row r="6495" ht="26.25" customHeight="1" x14ac:dyDescent="0.2"/>
    <row r="6496" ht="26.25" customHeight="1" x14ac:dyDescent="0.2"/>
    <row r="6497" ht="26.25" customHeight="1" x14ac:dyDescent="0.2"/>
    <row r="6498" ht="26.25" customHeight="1" x14ac:dyDescent="0.2"/>
    <row r="6499" ht="26.25" customHeight="1" x14ac:dyDescent="0.2"/>
    <row r="6500" ht="26.25" customHeight="1" x14ac:dyDescent="0.2"/>
    <row r="6501" ht="26.25" customHeight="1" x14ac:dyDescent="0.2"/>
    <row r="6502" ht="26.25" customHeight="1" x14ac:dyDescent="0.2"/>
    <row r="6503" ht="26.25" customHeight="1" x14ac:dyDescent="0.2"/>
    <row r="6504" ht="26.25" customHeight="1" x14ac:dyDescent="0.2"/>
    <row r="6505" ht="26.25" customHeight="1" x14ac:dyDescent="0.2"/>
    <row r="6506" ht="26.25" customHeight="1" x14ac:dyDescent="0.2"/>
    <row r="6507" ht="26.25" customHeight="1" x14ac:dyDescent="0.2"/>
    <row r="6508" ht="26.25" customHeight="1" x14ac:dyDescent="0.2"/>
    <row r="6509" ht="26.25" customHeight="1" x14ac:dyDescent="0.2"/>
    <row r="6510" ht="26.25" customHeight="1" x14ac:dyDescent="0.2"/>
    <row r="6511" ht="26.25" customHeight="1" x14ac:dyDescent="0.2"/>
    <row r="6512" ht="26.25" customHeight="1" x14ac:dyDescent="0.2"/>
    <row r="6513" ht="26.25" customHeight="1" x14ac:dyDescent="0.2"/>
    <row r="6514" ht="26.25" customHeight="1" x14ac:dyDescent="0.2"/>
    <row r="6515" ht="26.25" customHeight="1" x14ac:dyDescent="0.2"/>
    <row r="6516" ht="26.25" customHeight="1" x14ac:dyDescent="0.2"/>
    <row r="6517" ht="26.25" customHeight="1" x14ac:dyDescent="0.2"/>
    <row r="6518" ht="26.25" customHeight="1" x14ac:dyDescent="0.2"/>
    <row r="6519" ht="26.25" customHeight="1" x14ac:dyDescent="0.2"/>
    <row r="6520" ht="26.25" customHeight="1" x14ac:dyDescent="0.2"/>
    <row r="6521" ht="26.25" customHeight="1" x14ac:dyDescent="0.2"/>
    <row r="6522" ht="26.25" customHeight="1" x14ac:dyDescent="0.2"/>
    <row r="6523" ht="26.25" customHeight="1" x14ac:dyDescent="0.2"/>
    <row r="6524" ht="26.25" customHeight="1" x14ac:dyDescent="0.2"/>
    <row r="6525" ht="26.25" customHeight="1" x14ac:dyDescent="0.2"/>
    <row r="6526" ht="26.25" customHeight="1" x14ac:dyDescent="0.2"/>
    <row r="6527" ht="26.25" customHeight="1" x14ac:dyDescent="0.2"/>
    <row r="6528" ht="26.25" customHeight="1" x14ac:dyDescent="0.2"/>
    <row r="6529" ht="26.25" customHeight="1" x14ac:dyDescent="0.2"/>
    <row r="6530" ht="26.25" customHeight="1" x14ac:dyDescent="0.2"/>
    <row r="6531" ht="26.25" customHeight="1" x14ac:dyDescent="0.2"/>
    <row r="6532" ht="26.25" customHeight="1" x14ac:dyDescent="0.2"/>
    <row r="6533" ht="26.25" customHeight="1" x14ac:dyDescent="0.2"/>
    <row r="6534" ht="26.25" customHeight="1" x14ac:dyDescent="0.2"/>
    <row r="6535" ht="26.25" customHeight="1" x14ac:dyDescent="0.2"/>
    <row r="6536" ht="26.25" customHeight="1" x14ac:dyDescent="0.2"/>
    <row r="6537" ht="26.25" customHeight="1" x14ac:dyDescent="0.2"/>
    <row r="6538" ht="26.25" customHeight="1" x14ac:dyDescent="0.2"/>
    <row r="6539" ht="26.25" customHeight="1" x14ac:dyDescent="0.2"/>
    <row r="6540" ht="26.25" customHeight="1" x14ac:dyDescent="0.2"/>
    <row r="6541" ht="26.25" customHeight="1" x14ac:dyDescent="0.2"/>
    <row r="6542" ht="26.25" customHeight="1" x14ac:dyDescent="0.2"/>
    <row r="6543" ht="26.25" customHeight="1" x14ac:dyDescent="0.2"/>
    <row r="6544" ht="26.25" customHeight="1" x14ac:dyDescent="0.2"/>
    <row r="6545" ht="26.25" customHeight="1" x14ac:dyDescent="0.2"/>
    <row r="6546" ht="26.25" customHeight="1" x14ac:dyDescent="0.2"/>
    <row r="6547" ht="26.25" customHeight="1" x14ac:dyDescent="0.2"/>
    <row r="6548" ht="26.25" customHeight="1" x14ac:dyDescent="0.2"/>
    <row r="6549" ht="26.25" customHeight="1" x14ac:dyDescent="0.2"/>
    <row r="6550" ht="26.25" customHeight="1" x14ac:dyDescent="0.2"/>
    <row r="6551" ht="26.25" customHeight="1" x14ac:dyDescent="0.2"/>
    <row r="6552" ht="26.25" customHeight="1" x14ac:dyDescent="0.2"/>
    <row r="6553" ht="26.25" customHeight="1" x14ac:dyDescent="0.2"/>
    <row r="6554" ht="26.25" customHeight="1" x14ac:dyDescent="0.2"/>
    <row r="6555" ht="26.25" customHeight="1" x14ac:dyDescent="0.2"/>
    <row r="6556" ht="26.25" customHeight="1" x14ac:dyDescent="0.2"/>
    <row r="6557" ht="26.25" customHeight="1" x14ac:dyDescent="0.2"/>
    <row r="6558" ht="26.25" customHeight="1" x14ac:dyDescent="0.2"/>
    <row r="6559" ht="26.25" customHeight="1" x14ac:dyDescent="0.2"/>
    <row r="6560" ht="26.25" customHeight="1" x14ac:dyDescent="0.2"/>
    <row r="6561" ht="26.25" customHeight="1" x14ac:dyDescent="0.2"/>
    <row r="6562" ht="26.25" customHeight="1" x14ac:dyDescent="0.2"/>
    <row r="6563" ht="26.25" customHeight="1" x14ac:dyDescent="0.2"/>
    <row r="6564" ht="26.25" customHeight="1" x14ac:dyDescent="0.2"/>
    <row r="6565" ht="26.25" customHeight="1" x14ac:dyDescent="0.2"/>
    <row r="6566" ht="26.25" customHeight="1" x14ac:dyDescent="0.2"/>
    <row r="6567" ht="26.25" customHeight="1" x14ac:dyDescent="0.2"/>
    <row r="6568" ht="26.25" customHeight="1" x14ac:dyDescent="0.2"/>
    <row r="6569" ht="26.25" customHeight="1" x14ac:dyDescent="0.2"/>
    <row r="6570" ht="26.25" customHeight="1" x14ac:dyDescent="0.2"/>
    <row r="6571" ht="26.25" customHeight="1" x14ac:dyDescent="0.2"/>
    <row r="6572" ht="26.25" customHeight="1" x14ac:dyDescent="0.2"/>
    <row r="6573" ht="26.25" customHeight="1" x14ac:dyDescent="0.2"/>
    <row r="6574" ht="26.25" customHeight="1" x14ac:dyDescent="0.2"/>
    <row r="6575" ht="26.25" customHeight="1" x14ac:dyDescent="0.2"/>
    <row r="6576" ht="26.25" customHeight="1" x14ac:dyDescent="0.2"/>
    <row r="6577" ht="26.25" customHeight="1" x14ac:dyDescent="0.2"/>
    <row r="6578" ht="26.25" customHeight="1" x14ac:dyDescent="0.2"/>
    <row r="6579" ht="26.25" customHeight="1" x14ac:dyDescent="0.2"/>
    <row r="6580" ht="26.25" customHeight="1" x14ac:dyDescent="0.2"/>
    <row r="6581" ht="26.25" customHeight="1" x14ac:dyDescent="0.2"/>
    <row r="6582" ht="26.25" customHeight="1" x14ac:dyDescent="0.2"/>
    <row r="6583" ht="26.25" customHeight="1" x14ac:dyDescent="0.2"/>
    <row r="6584" ht="26.25" customHeight="1" x14ac:dyDescent="0.2"/>
    <row r="6585" ht="26.25" customHeight="1" x14ac:dyDescent="0.2"/>
    <row r="6586" ht="26.25" customHeight="1" x14ac:dyDescent="0.2"/>
    <row r="6587" ht="26.25" customHeight="1" x14ac:dyDescent="0.2"/>
    <row r="6588" ht="26.25" customHeight="1" x14ac:dyDescent="0.2"/>
    <row r="6589" ht="26.25" customHeight="1" x14ac:dyDescent="0.2"/>
    <row r="6590" ht="26.25" customHeight="1" x14ac:dyDescent="0.2"/>
    <row r="6591" ht="26.25" customHeight="1" x14ac:dyDescent="0.2"/>
    <row r="6592" ht="26.25" customHeight="1" x14ac:dyDescent="0.2"/>
    <row r="6593" ht="26.25" customHeight="1" x14ac:dyDescent="0.2"/>
    <row r="6594" ht="26.25" customHeight="1" x14ac:dyDescent="0.2"/>
    <row r="6595" ht="26.25" customHeight="1" x14ac:dyDescent="0.2"/>
    <row r="6596" ht="26.25" customHeight="1" x14ac:dyDescent="0.2"/>
    <row r="6597" ht="26.25" customHeight="1" x14ac:dyDescent="0.2"/>
    <row r="6598" ht="26.25" customHeight="1" x14ac:dyDescent="0.2"/>
    <row r="6599" ht="26.25" customHeight="1" x14ac:dyDescent="0.2"/>
    <row r="6600" ht="26.25" customHeight="1" x14ac:dyDescent="0.2"/>
    <row r="6601" ht="26.25" customHeight="1" x14ac:dyDescent="0.2"/>
    <row r="6602" ht="26.25" customHeight="1" x14ac:dyDescent="0.2"/>
    <row r="6603" ht="26.25" customHeight="1" x14ac:dyDescent="0.2"/>
    <row r="6604" ht="26.25" customHeight="1" x14ac:dyDescent="0.2"/>
    <row r="6605" ht="26.25" customHeight="1" x14ac:dyDescent="0.2"/>
    <row r="6606" ht="26.25" customHeight="1" x14ac:dyDescent="0.2"/>
    <row r="6607" ht="26.25" customHeight="1" x14ac:dyDescent="0.2"/>
    <row r="6608" ht="26.25" customHeight="1" x14ac:dyDescent="0.2"/>
    <row r="6609" ht="26.25" customHeight="1" x14ac:dyDescent="0.2"/>
    <row r="6610" ht="26.25" customHeight="1" x14ac:dyDescent="0.2"/>
    <row r="6611" ht="26.25" customHeight="1" x14ac:dyDescent="0.2"/>
    <row r="6612" ht="26.25" customHeight="1" x14ac:dyDescent="0.2"/>
    <row r="6613" ht="26.25" customHeight="1" x14ac:dyDescent="0.2"/>
    <row r="6614" ht="26.25" customHeight="1" x14ac:dyDescent="0.2"/>
    <row r="6615" ht="26.25" customHeight="1" x14ac:dyDescent="0.2"/>
    <row r="6616" ht="26.25" customHeight="1" x14ac:dyDescent="0.2"/>
    <row r="6617" ht="26.25" customHeight="1" x14ac:dyDescent="0.2"/>
    <row r="6618" ht="26.25" customHeight="1" x14ac:dyDescent="0.2"/>
    <row r="6619" ht="26.25" customHeight="1" x14ac:dyDescent="0.2"/>
    <row r="6620" ht="26.25" customHeight="1" x14ac:dyDescent="0.2"/>
    <row r="6621" ht="26.25" customHeight="1" x14ac:dyDescent="0.2"/>
    <row r="6622" ht="26.25" customHeight="1" x14ac:dyDescent="0.2"/>
    <row r="6623" ht="26.25" customHeight="1" x14ac:dyDescent="0.2"/>
    <row r="6624" ht="26.25" customHeight="1" x14ac:dyDescent="0.2"/>
    <row r="6625" ht="26.25" customHeight="1" x14ac:dyDescent="0.2"/>
    <row r="6626" ht="26.25" customHeight="1" x14ac:dyDescent="0.2"/>
    <row r="6627" ht="26.25" customHeight="1" x14ac:dyDescent="0.2"/>
    <row r="6628" ht="26.25" customHeight="1" x14ac:dyDescent="0.2"/>
    <row r="6629" ht="26.25" customHeight="1" x14ac:dyDescent="0.2"/>
    <row r="6630" ht="26.25" customHeight="1" x14ac:dyDescent="0.2"/>
    <row r="6631" ht="26.25" customHeight="1" x14ac:dyDescent="0.2"/>
    <row r="6632" ht="26.25" customHeight="1" x14ac:dyDescent="0.2"/>
    <row r="6633" ht="26.25" customHeight="1" x14ac:dyDescent="0.2"/>
    <row r="6634" ht="26.25" customHeight="1" x14ac:dyDescent="0.2"/>
    <row r="6635" ht="26.25" customHeight="1" x14ac:dyDescent="0.2"/>
    <row r="6636" ht="26.25" customHeight="1" x14ac:dyDescent="0.2"/>
    <row r="6637" ht="26.25" customHeight="1" x14ac:dyDescent="0.2"/>
    <row r="6638" ht="26.25" customHeight="1" x14ac:dyDescent="0.2"/>
    <row r="6639" ht="26.25" customHeight="1" x14ac:dyDescent="0.2"/>
    <row r="6640" ht="26.25" customHeight="1" x14ac:dyDescent="0.2"/>
    <row r="6641" ht="26.25" customHeight="1" x14ac:dyDescent="0.2"/>
    <row r="6642" ht="26.25" customHeight="1" x14ac:dyDescent="0.2"/>
    <row r="6643" ht="26.25" customHeight="1" x14ac:dyDescent="0.2"/>
    <row r="6644" ht="26.25" customHeight="1" x14ac:dyDescent="0.2"/>
    <row r="6645" ht="26.25" customHeight="1" x14ac:dyDescent="0.2"/>
    <row r="6646" ht="26.25" customHeight="1" x14ac:dyDescent="0.2"/>
    <row r="6647" ht="26.25" customHeight="1" x14ac:dyDescent="0.2"/>
    <row r="6648" ht="26.25" customHeight="1" x14ac:dyDescent="0.2"/>
    <row r="6649" ht="26.25" customHeight="1" x14ac:dyDescent="0.2"/>
    <row r="6650" ht="26.25" customHeight="1" x14ac:dyDescent="0.2"/>
    <row r="6651" ht="26.25" customHeight="1" x14ac:dyDescent="0.2"/>
    <row r="6652" ht="26.25" customHeight="1" x14ac:dyDescent="0.2"/>
    <row r="6653" ht="26.25" customHeight="1" x14ac:dyDescent="0.2"/>
    <row r="6654" ht="26.25" customHeight="1" x14ac:dyDescent="0.2"/>
    <row r="6655" ht="26.25" customHeight="1" x14ac:dyDescent="0.2"/>
    <row r="6656" ht="26.25" customHeight="1" x14ac:dyDescent="0.2"/>
    <row r="6657" ht="26.25" customHeight="1" x14ac:dyDescent="0.2"/>
    <row r="6658" ht="26.25" customHeight="1" x14ac:dyDescent="0.2"/>
    <row r="6659" ht="26.25" customHeight="1" x14ac:dyDescent="0.2"/>
    <row r="6660" ht="26.25" customHeight="1" x14ac:dyDescent="0.2"/>
    <row r="6661" ht="26.25" customHeight="1" x14ac:dyDescent="0.2"/>
    <row r="6662" ht="26.25" customHeight="1" x14ac:dyDescent="0.2"/>
    <row r="6663" ht="26.25" customHeight="1" x14ac:dyDescent="0.2"/>
    <row r="6664" ht="26.25" customHeight="1" x14ac:dyDescent="0.2"/>
    <row r="6665" ht="26.25" customHeight="1" x14ac:dyDescent="0.2"/>
    <row r="6666" ht="26.25" customHeight="1" x14ac:dyDescent="0.2"/>
    <row r="6667" ht="26.25" customHeight="1" x14ac:dyDescent="0.2"/>
    <row r="6668" ht="26.25" customHeight="1" x14ac:dyDescent="0.2"/>
    <row r="6669" ht="26.25" customHeight="1" x14ac:dyDescent="0.2"/>
    <row r="6670" ht="26.25" customHeight="1" x14ac:dyDescent="0.2"/>
    <row r="6671" ht="26.25" customHeight="1" x14ac:dyDescent="0.2"/>
    <row r="6672" ht="26.25" customHeight="1" x14ac:dyDescent="0.2"/>
    <row r="6673" ht="26.25" customHeight="1" x14ac:dyDescent="0.2"/>
    <row r="6674" ht="26.25" customHeight="1" x14ac:dyDescent="0.2"/>
    <row r="6675" ht="26.25" customHeight="1" x14ac:dyDescent="0.2"/>
    <row r="6676" ht="26.25" customHeight="1" x14ac:dyDescent="0.2"/>
    <row r="6677" ht="26.25" customHeight="1" x14ac:dyDescent="0.2"/>
    <row r="6678" ht="26.25" customHeight="1" x14ac:dyDescent="0.2"/>
    <row r="6679" ht="26.25" customHeight="1" x14ac:dyDescent="0.2"/>
    <row r="6680" ht="26.25" customHeight="1" x14ac:dyDescent="0.2"/>
    <row r="6681" ht="26.25" customHeight="1" x14ac:dyDescent="0.2"/>
    <row r="6682" ht="26.25" customHeight="1" x14ac:dyDescent="0.2"/>
    <row r="6683" ht="26.25" customHeight="1" x14ac:dyDescent="0.2"/>
    <row r="6684" ht="26.25" customHeight="1" x14ac:dyDescent="0.2"/>
    <row r="6685" ht="26.25" customHeight="1" x14ac:dyDescent="0.2"/>
    <row r="6686" ht="26.25" customHeight="1" x14ac:dyDescent="0.2"/>
    <row r="6687" ht="26.25" customHeight="1" x14ac:dyDescent="0.2"/>
    <row r="6688" ht="26.25" customHeight="1" x14ac:dyDescent="0.2"/>
    <row r="6689" ht="26.25" customHeight="1" x14ac:dyDescent="0.2"/>
    <row r="6690" ht="26.25" customHeight="1" x14ac:dyDescent="0.2"/>
    <row r="6691" ht="26.25" customHeight="1" x14ac:dyDescent="0.2"/>
    <row r="6692" ht="26.25" customHeight="1" x14ac:dyDescent="0.2"/>
    <row r="6693" ht="26.25" customHeight="1" x14ac:dyDescent="0.2"/>
    <row r="6694" ht="26.25" customHeight="1" x14ac:dyDescent="0.2"/>
    <row r="6695" ht="26.25" customHeight="1" x14ac:dyDescent="0.2"/>
    <row r="6696" ht="26.25" customHeight="1" x14ac:dyDescent="0.2"/>
    <row r="6697" ht="26.25" customHeight="1" x14ac:dyDescent="0.2"/>
    <row r="6698" ht="26.25" customHeight="1" x14ac:dyDescent="0.2"/>
    <row r="6699" ht="26.25" customHeight="1" x14ac:dyDescent="0.2"/>
    <row r="6700" ht="26.25" customHeight="1" x14ac:dyDescent="0.2"/>
    <row r="6701" ht="26.25" customHeight="1" x14ac:dyDescent="0.2"/>
    <row r="6702" ht="26.25" customHeight="1" x14ac:dyDescent="0.2"/>
    <row r="6703" ht="26.25" customHeight="1" x14ac:dyDescent="0.2"/>
    <row r="6704" ht="26.25" customHeight="1" x14ac:dyDescent="0.2"/>
    <row r="6705" ht="26.25" customHeight="1" x14ac:dyDescent="0.2"/>
    <row r="6706" ht="26.25" customHeight="1" x14ac:dyDescent="0.2"/>
    <row r="6707" ht="26.25" customHeight="1" x14ac:dyDescent="0.2"/>
    <row r="6708" ht="26.25" customHeight="1" x14ac:dyDescent="0.2"/>
    <row r="6709" ht="26.25" customHeight="1" x14ac:dyDescent="0.2"/>
    <row r="6710" ht="26.25" customHeight="1" x14ac:dyDescent="0.2"/>
    <row r="6711" ht="26.25" customHeight="1" x14ac:dyDescent="0.2"/>
    <row r="6712" ht="26.25" customHeight="1" x14ac:dyDescent="0.2"/>
    <row r="6713" ht="26.25" customHeight="1" x14ac:dyDescent="0.2"/>
    <row r="6714" ht="26.25" customHeight="1" x14ac:dyDescent="0.2"/>
    <row r="6715" ht="26.25" customHeight="1" x14ac:dyDescent="0.2"/>
    <row r="6716" ht="26.25" customHeight="1" x14ac:dyDescent="0.2"/>
    <row r="6717" ht="26.25" customHeight="1" x14ac:dyDescent="0.2"/>
    <row r="6718" ht="26.25" customHeight="1" x14ac:dyDescent="0.2"/>
    <row r="6719" ht="26.25" customHeight="1" x14ac:dyDescent="0.2"/>
    <row r="6720" ht="26.25" customHeight="1" x14ac:dyDescent="0.2"/>
    <row r="6721" ht="26.25" customHeight="1" x14ac:dyDescent="0.2"/>
    <row r="6722" ht="26.25" customHeight="1" x14ac:dyDescent="0.2"/>
    <row r="6723" ht="26.25" customHeight="1" x14ac:dyDescent="0.2"/>
    <row r="6724" ht="26.25" customHeight="1" x14ac:dyDescent="0.2"/>
    <row r="6725" ht="26.25" customHeight="1" x14ac:dyDescent="0.2"/>
    <row r="6726" ht="26.25" customHeight="1" x14ac:dyDescent="0.2"/>
    <row r="6727" ht="26.25" customHeight="1" x14ac:dyDescent="0.2"/>
    <row r="6728" ht="26.25" customHeight="1" x14ac:dyDescent="0.2"/>
    <row r="6729" ht="26.25" customHeight="1" x14ac:dyDescent="0.2"/>
    <row r="6730" ht="26.25" customHeight="1" x14ac:dyDescent="0.2"/>
    <row r="6731" ht="26.25" customHeight="1" x14ac:dyDescent="0.2"/>
    <row r="6732" ht="26.25" customHeight="1" x14ac:dyDescent="0.2"/>
    <row r="6733" ht="26.25" customHeight="1" x14ac:dyDescent="0.2"/>
    <row r="6734" ht="26.25" customHeight="1" x14ac:dyDescent="0.2"/>
    <row r="6735" ht="26.25" customHeight="1" x14ac:dyDescent="0.2"/>
    <row r="6736" ht="26.25" customHeight="1" x14ac:dyDescent="0.2"/>
    <row r="6737" ht="26.25" customHeight="1" x14ac:dyDescent="0.2"/>
    <row r="6738" ht="26.25" customHeight="1" x14ac:dyDescent="0.2"/>
    <row r="6739" ht="26.25" customHeight="1" x14ac:dyDescent="0.2"/>
    <row r="6740" ht="26.25" customHeight="1" x14ac:dyDescent="0.2"/>
    <row r="6741" ht="26.25" customHeight="1" x14ac:dyDescent="0.2"/>
    <row r="6742" ht="26.25" customHeight="1" x14ac:dyDescent="0.2"/>
    <row r="6743" ht="26.25" customHeight="1" x14ac:dyDescent="0.2"/>
    <row r="6744" ht="26.25" customHeight="1" x14ac:dyDescent="0.2"/>
    <row r="6745" ht="26.25" customHeight="1" x14ac:dyDescent="0.2"/>
    <row r="6746" ht="26.25" customHeight="1" x14ac:dyDescent="0.2"/>
    <row r="6747" ht="26.25" customHeight="1" x14ac:dyDescent="0.2"/>
    <row r="6748" ht="26.25" customHeight="1" x14ac:dyDescent="0.2"/>
    <row r="6749" ht="26.25" customHeight="1" x14ac:dyDescent="0.2"/>
    <row r="6750" ht="26.25" customHeight="1" x14ac:dyDescent="0.2"/>
    <row r="6751" ht="26.25" customHeight="1" x14ac:dyDescent="0.2"/>
    <row r="6752" ht="26.25" customHeight="1" x14ac:dyDescent="0.2"/>
    <row r="6753" ht="26.25" customHeight="1" x14ac:dyDescent="0.2"/>
    <row r="6754" ht="26.25" customHeight="1" x14ac:dyDescent="0.2"/>
    <row r="6755" ht="26.25" customHeight="1" x14ac:dyDescent="0.2"/>
    <row r="6756" ht="26.25" customHeight="1" x14ac:dyDescent="0.2"/>
    <row r="6757" ht="26.25" customHeight="1" x14ac:dyDescent="0.2"/>
    <row r="6758" ht="26.25" customHeight="1" x14ac:dyDescent="0.2"/>
    <row r="6759" ht="26.25" customHeight="1" x14ac:dyDescent="0.2"/>
    <row r="6760" ht="26.25" customHeight="1" x14ac:dyDescent="0.2"/>
    <row r="6761" ht="26.25" customHeight="1" x14ac:dyDescent="0.2"/>
    <row r="6762" ht="26.25" customHeight="1" x14ac:dyDescent="0.2"/>
    <row r="6763" ht="26.25" customHeight="1" x14ac:dyDescent="0.2"/>
    <row r="6764" ht="26.25" customHeight="1" x14ac:dyDescent="0.2"/>
    <row r="6765" ht="26.25" customHeight="1" x14ac:dyDescent="0.2"/>
    <row r="6766" ht="26.25" customHeight="1" x14ac:dyDescent="0.2"/>
    <row r="6767" ht="26.25" customHeight="1" x14ac:dyDescent="0.2"/>
    <row r="6768" ht="26.25" customHeight="1" x14ac:dyDescent="0.2"/>
    <row r="6769" ht="26.25" customHeight="1" x14ac:dyDescent="0.2"/>
    <row r="6770" ht="26.25" customHeight="1" x14ac:dyDescent="0.2"/>
    <row r="6771" ht="26.25" customHeight="1" x14ac:dyDescent="0.2"/>
    <row r="6772" ht="26.25" customHeight="1" x14ac:dyDescent="0.2"/>
    <row r="6773" ht="26.25" customHeight="1" x14ac:dyDescent="0.2"/>
    <row r="6774" ht="26.25" customHeight="1" x14ac:dyDescent="0.2"/>
    <row r="6775" ht="26.25" customHeight="1" x14ac:dyDescent="0.2"/>
    <row r="6776" ht="26.25" customHeight="1" x14ac:dyDescent="0.2"/>
    <row r="6777" ht="26.25" customHeight="1" x14ac:dyDescent="0.2"/>
    <row r="6778" ht="26.25" customHeight="1" x14ac:dyDescent="0.2"/>
    <row r="6779" ht="26.25" customHeight="1" x14ac:dyDescent="0.2"/>
    <row r="6780" ht="26.25" customHeight="1" x14ac:dyDescent="0.2"/>
    <row r="6781" ht="26.25" customHeight="1" x14ac:dyDescent="0.2"/>
    <row r="6782" ht="26.25" customHeight="1" x14ac:dyDescent="0.2"/>
    <row r="6783" ht="26.25" customHeight="1" x14ac:dyDescent="0.2"/>
    <row r="6784" ht="26.25" customHeight="1" x14ac:dyDescent="0.2"/>
    <row r="6785" ht="26.25" customHeight="1" x14ac:dyDescent="0.2"/>
    <row r="6786" ht="26.25" customHeight="1" x14ac:dyDescent="0.2"/>
    <row r="6787" ht="26.25" customHeight="1" x14ac:dyDescent="0.2"/>
    <row r="6788" ht="26.25" customHeight="1" x14ac:dyDescent="0.2"/>
    <row r="6789" ht="26.25" customHeight="1" x14ac:dyDescent="0.2"/>
    <row r="6790" ht="26.25" customHeight="1" x14ac:dyDescent="0.2"/>
    <row r="6791" ht="26.25" customHeight="1" x14ac:dyDescent="0.2"/>
    <row r="6792" ht="26.25" customHeight="1" x14ac:dyDescent="0.2"/>
    <row r="6793" ht="26.25" customHeight="1" x14ac:dyDescent="0.2"/>
    <row r="6794" ht="26.25" customHeight="1" x14ac:dyDescent="0.2"/>
    <row r="6795" ht="26.25" customHeight="1" x14ac:dyDescent="0.2"/>
    <row r="6796" ht="26.25" customHeight="1" x14ac:dyDescent="0.2"/>
    <row r="6797" ht="26.25" customHeight="1" x14ac:dyDescent="0.2"/>
    <row r="6798" ht="26.25" customHeight="1" x14ac:dyDescent="0.2"/>
    <row r="6799" ht="26.25" customHeight="1" x14ac:dyDescent="0.2"/>
    <row r="6800" ht="26.25" customHeight="1" x14ac:dyDescent="0.2"/>
    <row r="6801" ht="26.25" customHeight="1" x14ac:dyDescent="0.2"/>
    <row r="6802" ht="26.25" customHeight="1" x14ac:dyDescent="0.2"/>
    <row r="6803" ht="26.25" customHeight="1" x14ac:dyDescent="0.2"/>
    <row r="6804" ht="26.25" customHeight="1" x14ac:dyDescent="0.2"/>
    <row r="6805" ht="26.25" customHeight="1" x14ac:dyDescent="0.2"/>
    <row r="6806" ht="26.25" customHeight="1" x14ac:dyDescent="0.2"/>
    <row r="6807" ht="26.25" customHeight="1" x14ac:dyDescent="0.2"/>
    <row r="6808" ht="26.25" customHeight="1" x14ac:dyDescent="0.2"/>
    <row r="6809" ht="26.25" customHeight="1" x14ac:dyDescent="0.2"/>
    <row r="6810" ht="26.25" customHeight="1" x14ac:dyDescent="0.2"/>
    <row r="6811" ht="26.25" customHeight="1" x14ac:dyDescent="0.2"/>
    <row r="6812" ht="26.25" customHeight="1" x14ac:dyDescent="0.2"/>
    <row r="6813" ht="26.25" customHeight="1" x14ac:dyDescent="0.2"/>
    <row r="6814" ht="26.25" customHeight="1" x14ac:dyDescent="0.2"/>
    <row r="6815" ht="26.25" customHeight="1" x14ac:dyDescent="0.2"/>
    <row r="6816" ht="26.25" customHeight="1" x14ac:dyDescent="0.2"/>
    <row r="6817" ht="26.25" customHeight="1" x14ac:dyDescent="0.2"/>
    <row r="6818" ht="26.25" customHeight="1" x14ac:dyDescent="0.2"/>
    <row r="6819" ht="26.25" customHeight="1" x14ac:dyDescent="0.2"/>
    <row r="6820" ht="26.25" customHeight="1" x14ac:dyDescent="0.2"/>
    <row r="6821" ht="26.25" customHeight="1" x14ac:dyDescent="0.2"/>
    <row r="6822" ht="26.25" customHeight="1" x14ac:dyDescent="0.2"/>
    <row r="6823" ht="26.25" customHeight="1" x14ac:dyDescent="0.2"/>
    <row r="6824" ht="26.25" customHeight="1" x14ac:dyDescent="0.2"/>
    <row r="6825" ht="26.25" customHeight="1" x14ac:dyDescent="0.2"/>
    <row r="6826" ht="26.25" customHeight="1" x14ac:dyDescent="0.2"/>
    <row r="6827" ht="26.25" customHeight="1" x14ac:dyDescent="0.2"/>
    <row r="6828" ht="26.25" customHeight="1" x14ac:dyDescent="0.2"/>
    <row r="6829" ht="26.25" customHeight="1" x14ac:dyDescent="0.2"/>
    <row r="6830" ht="26.25" customHeight="1" x14ac:dyDescent="0.2"/>
    <row r="6831" ht="26.25" customHeight="1" x14ac:dyDescent="0.2"/>
    <row r="6832" ht="26.25" customHeight="1" x14ac:dyDescent="0.2"/>
    <row r="6833" ht="26.25" customHeight="1" x14ac:dyDescent="0.2"/>
    <row r="6834" ht="26.25" customHeight="1" x14ac:dyDescent="0.2"/>
    <row r="6835" ht="26.25" customHeight="1" x14ac:dyDescent="0.2"/>
    <row r="6836" ht="26.25" customHeight="1" x14ac:dyDescent="0.2"/>
    <row r="6837" ht="26.25" customHeight="1" x14ac:dyDescent="0.2"/>
    <row r="6838" ht="26.25" customHeight="1" x14ac:dyDescent="0.2"/>
    <row r="6839" ht="26.25" customHeight="1" x14ac:dyDescent="0.2"/>
    <row r="6840" ht="26.25" customHeight="1" x14ac:dyDescent="0.2"/>
    <row r="6841" ht="26.25" customHeight="1" x14ac:dyDescent="0.2"/>
    <row r="6842" ht="26.25" customHeight="1" x14ac:dyDescent="0.2"/>
    <row r="6843" ht="26.25" customHeight="1" x14ac:dyDescent="0.2"/>
    <row r="6844" ht="26.25" customHeight="1" x14ac:dyDescent="0.2"/>
    <row r="6845" ht="26.25" customHeight="1" x14ac:dyDescent="0.2"/>
    <row r="6846" ht="26.25" customHeight="1" x14ac:dyDescent="0.2"/>
    <row r="6847" ht="26.25" customHeight="1" x14ac:dyDescent="0.2"/>
    <row r="6848" ht="26.25" customHeight="1" x14ac:dyDescent="0.2"/>
    <row r="6849" ht="26.25" customHeight="1" x14ac:dyDescent="0.2"/>
    <row r="6850" ht="26.25" customHeight="1" x14ac:dyDescent="0.2"/>
    <row r="6851" ht="26.25" customHeight="1" x14ac:dyDescent="0.2"/>
    <row r="6852" ht="26.25" customHeight="1" x14ac:dyDescent="0.2"/>
    <row r="6853" ht="26.25" customHeight="1" x14ac:dyDescent="0.2"/>
    <row r="6854" ht="26.25" customHeight="1" x14ac:dyDescent="0.2"/>
    <row r="6855" ht="26.25" customHeight="1" x14ac:dyDescent="0.2"/>
    <row r="6856" ht="26.25" customHeight="1" x14ac:dyDescent="0.2"/>
    <row r="6857" ht="26.25" customHeight="1" x14ac:dyDescent="0.2"/>
    <row r="6858" ht="26.25" customHeight="1" x14ac:dyDescent="0.2"/>
    <row r="6859" ht="26.25" customHeight="1" x14ac:dyDescent="0.2"/>
    <row r="6860" ht="26.25" customHeight="1" x14ac:dyDescent="0.2"/>
    <row r="6861" ht="26.25" customHeight="1" x14ac:dyDescent="0.2"/>
    <row r="6862" ht="26.25" customHeight="1" x14ac:dyDescent="0.2"/>
    <row r="6863" ht="26.25" customHeight="1" x14ac:dyDescent="0.2"/>
    <row r="6864" ht="26.25" customHeight="1" x14ac:dyDescent="0.2"/>
    <row r="6865" ht="26.25" customHeight="1" x14ac:dyDescent="0.2"/>
    <row r="6866" ht="26.25" customHeight="1" x14ac:dyDescent="0.2"/>
    <row r="6867" ht="26.25" customHeight="1" x14ac:dyDescent="0.2"/>
    <row r="6868" ht="26.25" customHeight="1" x14ac:dyDescent="0.2"/>
    <row r="6869" ht="26.25" customHeight="1" x14ac:dyDescent="0.2"/>
    <row r="6870" ht="26.25" customHeight="1" x14ac:dyDescent="0.2"/>
    <row r="6871" ht="26.25" customHeight="1" x14ac:dyDescent="0.2"/>
    <row r="6872" ht="26.25" customHeight="1" x14ac:dyDescent="0.2"/>
    <row r="6873" ht="26.25" customHeight="1" x14ac:dyDescent="0.2"/>
    <row r="6874" ht="26.25" customHeight="1" x14ac:dyDescent="0.2"/>
    <row r="6875" ht="26.25" customHeight="1" x14ac:dyDescent="0.2"/>
    <row r="6876" ht="26.25" customHeight="1" x14ac:dyDescent="0.2"/>
    <row r="6877" ht="26.25" customHeight="1" x14ac:dyDescent="0.2"/>
    <row r="6878" ht="26.25" customHeight="1" x14ac:dyDescent="0.2"/>
    <row r="6879" ht="26.25" customHeight="1" x14ac:dyDescent="0.2"/>
    <row r="6880" ht="26.25" customHeight="1" x14ac:dyDescent="0.2"/>
    <row r="6881" ht="26.25" customHeight="1" x14ac:dyDescent="0.2"/>
    <row r="6882" ht="26.25" customHeight="1" x14ac:dyDescent="0.2"/>
    <row r="6883" ht="26.25" customHeight="1" x14ac:dyDescent="0.2"/>
    <row r="6884" ht="26.25" customHeight="1" x14ac:dyDescent="0.2"/>
    <row r="6885" ht="26.25" customHeight="1" x14ac:dyDescent="0.2"/>
    <row r="6886" ht="26.25" customHeight="1" x14ac:dyDescent="0.2"/>
    <row r="6887" ht="26.25" customHeight="1" x14ac:dyDescent="0.2"/>
    <row r="6888" ht="26.25" customHeight="1" x14ac:dyDescent="0.2"/>
    <row r="6889" ht="26.25" customHeight="1" x14ac:dyDescent="0.2"/>
    <row r="6890" ht="26.25" customHeight="1" x14ac:dyDescent="0.2"/>
    <row r="6891" ht="26.25" customHeight="1" x14ac:dyDescent="0.2"/>
    <row r="6892" ht="26.25" customHeight="1" x14ac:dyDescent="0.2"/>
    <row r="6893" ht="26.25" customHeight="1" x14ac:dyDescent="0.2"/>
    <row r="6894" ht="26.25" customHeight="1" x14ac:dyDescent="0.2"/>
    <row r="6895" ht="26.25" customHeight="1" x14ac:dyDescent="0.2"/>
    <row r="6896" ht="26.25" customHeight="1" x14ac:dyDescent="0.2"/>
    <row r="6897" ht="26.25" customHeight="1" x14ac:dyDescent="0.2"/>
    <row r="6898" ht="26.25" customHeight="1" x14ac:dyDescent="0.2"/>
    <row r="6899" ht="26.25" customHeight="1" x14ac:dyDescent="0.2"/>
    <row r="6900" ht="26.25" customHeight="1" x14ac:dyDescent="0.2"/>
    <row r="6901" ht="26.25" customHeight="1" x14ac:dyDescent="0.2"/>
    <row r="6902" ht="26.25" customHeight="1" x14ac:dyDescent="0.2"/>
    <row r="6903" ht="26.25" customHeight="1" x14ac:dyDescent="0.2"/>
    <row r="6904" ht="26.25" customHeight="1" x14ac:dyDescent="0.2"/>
    <row r="6905" ht="26.25" customHeight="1" x14ac:dyDescent="0.2"/>
    <row r="6906" ht="26.25" customHeight="1" x14ac:dyDescent="0.2"/>
    <row r="6907" ht="26.25" customHeight="1" x14ac:dyDescent="0.2"/>
    <row r="6908" ht="26.25" customHeight="1" x14ac:dyDescent="0.2"/>
    <row r="6909" ht="26.25" customHeight="1" x14ac:dyDescent="0.2"/>
    <row r="6910" ht="26.25" customHeight="1" x14ac:dyDescent="0.2"/>
    <row r="6911" ht="26.25" customHeight="1" x14ac:dyDescent="0.2"/>
    <row r="6912" ht="26.25" customHeight="1" x14ac:dyDescent="0.2"/>
    <row r="6913" ht="26.25" customHeight="1" x14ac:dyDescent="0.2"/>
    <row r="6914" ht="26.25" customHeight="1" x14ac:dyDescent="0.2"/>
    <row r="6915" ht="26.25" customHeight="1" x14ac:dyDescent="0.2"/>
    <row r="6916" ht="26.25" customHeight="1" x14ac:dyDescent="0.2"/>
    <row r="6917" ht="26.25" customHeight="1" x14ac:dyDescent="0.2"/>
    <row r="6918" ht="26.25" customHeight="1" x14ac:dyDescent="0.2"/>
    <row r="6919" ht="26.25" customHeight="1" x14ac:dyDescent="0.2"/>
    <row r="6920" ht="26.25" customHeight="1" x14ac:dyDescent="0.2"/>
    <row r="6921" ht="26.25" customHeight="1" x14ac:dyDescent="0.2"/>
    <row r="6922" ht="26.25" customHeight="1" x14ac:dyDescent="0.2"/>
    <row r="6923" ht="26.25" customHeight="1" x14ac:dyDescent="0.2"/>
    <row r="6924" ht="26.25" customHeight="1" x14ac:dyDescent="0.2"/>
    <row r="6925" ht="26.25" customHeight="1" x14ac:dyDescent="0.2"/>
    <row r="6926" ht="26.25" customHeight="1" x14ac:dyDescent="0.2"/>
    <row r="6927" ht="26.25" customHeight="1" x14ac:dyDescent="0.2"/>
    <row r="6928" ht="26.25" customHeight="1" x14ac:dyDescent="0.2"/>
    <row r="6929" ht="26.25" customHeight="1" x14ac:dyDescent="0.2"/>
    <row r="6930" ht="26.25" customHeight="1" x14ac:dyDescent="0.2"/>
    <row r="6931" ht="26.25" customHeight="1" x14ac:dyDescent="0.2"/>
    <row r="6932" ht="26.25" customHeight="1" x14ac:dyDescent="0.2"/>
    <row r="6933" ht="26.25" customHeight="1" x14ac:dyDescent="0.2"/>
    <row r="6934" ht="26.25" customHeight="1" x14ac:dyDescent="0.2"/>
    <row r="6935" ht="26.25" customHeight="1" x14ac:dyDescent="0.2"/>
    <row r="6936" ht="26.25" customHeight="1" x14ac:dyDescent="0.2"/>
    <row r="6937" ht="26.25" customHeight="1" x14ac:dyDescent="0.2"/>
    <row r="6938" ht="26.25" customHeight="1" x14ac:dyDescent="0.2"/>
    <row r="6939" ht="26.25" customHeight="1" x14ac:dyDescent="0.2"/>
    <row r="6940" ht="26.25" customHeight="1" x14ac:dyDescent="0.2"/>
    <row r="6941" ht="26.25" customHeight="1" x14ac:dyDescent="0.2"/>
    <row r="6942" ht="26.25" customHeight="1" x14ac:dyDescent="0.2"/>
    <row r="6943" ht="26.25" customHeight="1" x14ac:dyDescent="0.2"/>
    <row r="6944" ht="26.25" customHeight="1" x14ac:dyDescent="0.2"/>
    <row r="6945" ht="26.25" customHeight="1" x14ac:dyDescent="0.2"/>
    <row r="6946" ht="26.25" customHeight="1" x14ac:dyDescent="0.2"/>
    <row r="6947" ht="26.25" customHeight="1" x14ac:dyDescent="0.2"/>
    <row r="6948" ht="26.25" customHeight="1" x14ac:dyDescent="0.2"/>
    <row r="6949" ht="26.25" customHeight="1" x14ac:dyDescent="0.2"/>
    <row r="6950" ht="26.25" customHeight="1" x14ac:dyDescent="0.2"/>
    <row r="6951" ht="26.25" customHeight="1" x14ac:dyDescent="0.2"/>
    <row r="6952" ht="26.25" customHeight="1" x14ac:dyDescent="0.2"/>
    <row r="6953" ht="26.25" customHeight="1" x14ac:dyDescent="0.2"/>
    <row r="6954" ht="26.25" customHeight="1" x14ac:dyDescent="0.2"/>
    <row r="6955" ht="26.25" customHeight="1" x14ac:dyDescent="0.2"/>
    <row r="6956" ht="26.25" customHeight="1" x14ac:dyDescent="0.2"/>
    <row r="6957" ht="26.25" customHeight="1" x14ac:dyDescent="0.2"/>
    <row r="6958" ht="26.25" customHeight="1" x14ac:dyDescent="0.2"/>
    <row r="6959" ht="26.25" customHeight="1" x14ac:dyDescent="0.2"/>
    <row r="6960" ht="26.25" customHeight="1" x14ac:dyDescent="0.2"/>
    <row r="6961" ht="26.25" customHeight="1" x14ac:dyDescent="0.2"/>
    <row r="6962" ht="26.25" customHeight="1" x14ac:dyDescent="0.2"/>
    <row r="6963" ht="26.25" customHeight="1" x14ac:dyDescent="0.2"/>
    <row r="6964" ht="26.25" customHeight="1" x14ac:dyDescent="0.2"/>
    <row r="6965" ht="26.25" customHeight="1" x14ac:dyDescent="0.2"/>
    <row r="6966" ht="26.25" customHeight="1" x14ac:dyDescent="0.2"/>
    <row r="6967" ht="26.25" customHeight="1" x14ac:dyDescent="0.2"/>
    <row r="6968" ht="26.25" customHeight="1" x14ac:dyDescent="0.2"/>
    <row r="6969" ht="26.25" customHeight="1" x14ac:dyDescent="0.2"/>
    <row r="6970" ht="26.25" customHeight="1" x14ac:dyDescent="0.2"/>
    <row r="6971" ht="26.25" customHeight="1" x14ac:dyDescent="0.2"/>
    <row r="6972" ht="26.25" customHeight="1" x14ac:dyDescent="0.2"/>
    <row r="6973" ht="26.25" customHeight="1" x14ac:dyDescent="0.2"/>
    <row r="6974" ht="26.25" customHeight="1" x14ac:dyDescent="0.2"/>
    <row r="6975" ht="26.25" customHeight="1" x14ac:dyDescent="0.2"/>
    <row r="6976" ht="26.25" customHeight="1" x14ac:dyDescent="0.2"/>
    <row r="6977" ht="26.25" customHeight="1" x14ac:dyDescent="0.2"/>
    <row r="6978" ht="26.25" customHeight="1" x14ac:dyDescent="0.2"/>
    <row r="6979" ht="26.25" customHeight="1" x14ac:dyDescent="0.2"/>
    <row r="6980" ht="26.25" customHeight="1" x14ac:dyDescent="0.2"/>
    <row r="6981" ht="26.25" customHeight="1" x14ac:dyDescent="0.2"/>
    <row r="6982" ht="26.25" customHeight="1" x14ac:dyDescent="0.2"/>
    <row r="6983" ht="26.25" customHeight="1" x14ac:dyDescent="0.2"/>
    <row r="6984" ht="26.25" customHeight="1" x14ac:dyDescent="0.2"/>
    <row r="6985" ht="26.25" customHeight="1" x14ac:dyDescent="0.2"/>
    <row r="6986" ht="26.25" customHeight="1" x14ac:dyDescent="0.2"/>
    <row r="6987" ht="26.25" customHeight="1" x14ac:dyDescent="0.2"/>
    <row r="6988" ht="26.25" customHeight="1" x14ac:dyDescent="0.2"/>
    <row r="6989" ht="26.25" customHeight="1" x14ac:dyDescent="0.2"/>
    <row r="6990" ht="26.25" customHeight="1" x14ac:dyDescent="0.2"/>
    <row r="6991" ht="26.25" customHeight="1" x14ac:dyDescent="0.2"/>
    <row r="6992" ht="26.25" customHeight="1" x14ac:dyDescent="0.2"/>
    <row r="6993" ht="26.25" customHeight="1" x14ac:dyDescent="0.2"/>
    <row r="6994" ht="26.25" customHeight="1" x14ac:dyDescent="0.2"/>
    <row r="6995" ht="26.25" customHeight="1" x14ac:dyDescent="0.2"/>
    <row r="6996" ht="26.25" customHeight="1" x14ac:dyDescent="0.2"/>
    <row r="6997" ht="26.25" customHeight="1" x14ac:dyDescent="0.2"/>
    <row r="6998" ht="26.25" customHeight="1" x14ac:dyDescent="0.2"/>
    <row r="6999" ht="26.25" customHeight="1" x14ac:dyDescent="0.2"/>
    <row r="7000" ht="26.25" customHeight="1" x14ac:dyDescent="0.2"/>
    <row r="7001" ht="26.25" customHeight="1" x14ac:dyDescent="0.2"/>
    <row r="7002" ht="26.25" customHeight="1" x14ac:dyDescent="0.2"/>
    <row r="7003" ht="26.25" customHeight="1" x14ac:dyDescent="0.2"/>
    <row r="7004" ht="26.25" customHeight="1" x14ac:dyDescent="0.2"/>
    <row r="7005" ht="26.25" customHeight="1" x14ac:dyDescent="0.2"/>
    <row r="7006" ht="26.25" customHeight="1" x14ac:dyDescent="0.2"/>
    <row r="7007" ht="26.25" customHeight="1" x14ac:dyDescent="0.2"/>
    <row r="7008" ht="26.25" customHeight="1" x14ac:dyDescent="0.2"/>
    <row r="7009" ht="26.25" customHeight="1" x14ac:dyDescent="0.2"/>
    <row r="7010" ht="26.25" customHeight="1" x14ac:dyDescent="0.2"/>
    <row r="7011" ht="26.25" customHeight="1" x14ac:dyDescent="0.2"/>
    <row r="7012" ht="26.25" customHeight="1" x14ac:dyDescent="0.2"/>
    <row r="7013" ht="26.25" customHeight="1" x14ac:dyDescent="0.2"/>
    <row r="7014" ht="26.25" customHeight="1" x14ac:dyDescent="0.2"/>
    <row r="7015" ht="26.25" customHeight="1" x14ac:dyDescent="0.2"/>
    <row r="7016" ht="26.25" customHeight="1" x14ac:dyDescent="0.2"/>
    <row r="7017" ht="26.25" customHeight="1" x14ac:dyDescent="0.2"/>
    <row r="7018" ht="26.25" customHeight="1" x14ac:dyDescent="0.2"/>
    <row r="7019" ht="26.25" customHeight="1" x14ac:dyDescent="0.2"/>
    <row r="7020" ht="26.25" customHeight="1" x14ac:dyDescent="0.2"/>
    <row r="7021" ht="26.25" customHeight="1" x14ac:dyDescent="0.2"/>
    <row r="7022" ht="26.25" customHeight="1" x14ac:dyDescent="0.2"/>
    <row r="7023" ht="26.25" customHeight="1" x14ac:dyDescent="0.2"/>
    <row r="7024" ht="26.25" customHeight="1" x14ac:dyDescent="0.2"/>
    <row r="7025" ht="26.25" customHeight="1" x14ac:dyDescent="0.2"/>
    <row r="7026" ht="26.25" customHeight="1" x14ac:dyDescent="0.2"/>
    <row r="7027" ht="26.25" customHeight="1" x14ac:dyDescent="0.2"/>
    <row r="7028" ht="26.25" customHeight="1" x14ac:dyDescent="0.2"/>
    <row r="7029" ht="26.25" customHeight="1" x14ac:dyDescent="0.2"/>
    <row r="7030" ht="26.25" customHeight="1" x14ac:dyDescent="0.2"/>
    <row r="7031" ht="26.25" customHeight="1" x14ac:dyDescent="0.2"/>
    <row r="7032" ht="26.25" customHeight="1" x14ac:dyDescent="0.2"/>
    <row r="7033" ht="26.25" customHeight="1" x14ac:dyDescent="0.2"/>
    <row r="7034" ht="26.25" customHeight="1" x14ac:dyDescent="0.2"/>
    <row r="7035" ht="26.25" customHeight="1" x14ac:dyDescent="0.2"/>
    <row r="7036" ht="26.25" customHeight="1" x14ac:dyDescent="0.2"/>
    <row r="7037" ht="26.25" customHeight="1" x14ac:dyDescent="0.2"/>
    <row r="7038" ht="26.25" customHeight="1" x14ac:dyDescent="0.2"/>
    <row r="7039" ht="26.25" customHeight="1" x14ac:dyDescent="0.2"/>
    <row r="7040" ht="26.25" customHeight="1" x14ac:dyDescent="0.2"/>
    <row r="7041" ht="26.25" customHeight="1" x14ac:dyDescent="0.2"/>
    <row r="7042" ht="26.25" customHeight="1" x14ac:dyDescent="0.2"/>
    <row r="7043" ht="26.25" customHeight="1" x14ac:dyDescent="0.2"/>
    <row r="7044" ht="26.25" customHeight="1" x14ac:dyDescent="0.2"/>
    <row r="7045" ht="26.25" customHeight="1" x14ac:dyDescent="0.2"/>
    <row r="7046" ht="26.25" customHeight="1" x14ac:dyDescent="0.2"/>
    <row r="7047" ht="26.25" customHeight="1" x14ac:dyDescent="0.2"/>
    <row r="7048" ht="26.25" customHeight="1" x14ac:dyDescent="0.2"/>
    <row r="7049" ht="26.25" customHeight="1" x14ac:dyDescent="0.2"/>
    <row r="7050" ht="26.25" customHeight="1" x14ac:dyDescent="0.2"/>
    <row r="7051" ht="26.25" customHeight="1" x14ac:dyDescent="0.2"/>
    <row r="7052" ht="26.25" customHeight="1" x14ac:dyDescent="0.2"/>
    <row r="7053" ht="26.25" customHeight="1" x14ac:dyDescent="0.2"/>
    <row r="7054" ht="26.25" customHeight="1" x14ac:dyDescent="0.2"/>
    <row r="7055" ht="26.25" customHeight="1" x14ac:dyDescent="0.2"/>
    <row r="7056" ht="26.25" customHeight="1" x14ac:dyDescent="0.2"/>
    <row r="7057" ht="26.25" customHeight="1" x14ac:dyDescent="0.2"/>
    <row r="7058" ht="26.25" customHeight="1" x14ac:dyDescent="0.2"/>
    <row r="7059" ht="26.25" customHeight="1" x14ac:dyDescent="0.2"/>
    <row r="7060" ht="26.25" customHeight="1" x14ac:dyDescent="0.2"/>
    <row r="7061" ht="26.25" customHeight="1" x14ac:dyDescent="0.2"/>
    <row r="7062" ht="26.25" customHeight="1" x14ac:dyDescent="0.2"/>
    <row r="7063" ht="26.25" customHeight="1" x14ac:dyDescent="0.2"/>
    <row r="7064" ht="26.25" customHeight="1" x14ac:dyDescent="0.2"/>
    <row r="7065" ht="26.25" customHeight="1" x14ac:dyDescent="0.2"/>
    <row r="7066" ht="26.25" customHeight="1" x14ac:dyDescent="0.2"/>
    <row r="7067" ht="26.25" customHeight="1" x14ac:dyDescent="0.2"/>
    <row r="7068" ht="26.25" customHeight="1" x14ac:dyDescent="0.2"/>
    <row r="7069" ht="26.25" customHeight="1" x14ac:dyDescent="0.2"/>
    <row r="7070" ht="26.25" customHeight="1" x14ac:dyDescent="0.2"/>
    <row r="7071" ht="26.25" customHeight="1" x14ac:dyDescent="0.2"/>
    <row r="7072" ht="26.25" customHeight="1" x14ac:dyDescent="0.2"/>
    <row r="7073" ht="26.25" customHeight="1" x14ac:dyDescent="0.2"/>
    <row r="7074" ht="26.25" customHeight="1" x14ac:dyDescent="0.2"/>
    <row r="7075" ht="26.25" customHeight="1" x14ac:dyDescent="0.2"/>
    <row r="7076" ht="26.25" customHeight="1" x14ac:dyDescent="0.2"/>
    <row r="7077" ht="26.25" customHeight="1" x14ac:dyDescent="0.2"/>
    <row r="7078" ht="26.25" customHeight="1" x14ac:dyDescent="0.2"/>
    <row r="7079" ht="26.25" customHeight="1" x14ac:dyDescent="0.2"/>
    <row r="7080" ht="26.25" customHeight="1" x14ac:dyDescent="0.2"/>
    <row r="7081" ht="26.25" customHeight="1" x14ac:dyDescent="0.2"/>
    <row r="7082" ht="26.25" customHeight="1" x14ac:dyDescent="0.2"/>
    <row r="7083" ht="26.25" customHeight="1" x14ac:dyDescent="0.2"/>
    <row r="7084" ht="26.25" customHeight="1" x14ac:dyDescent="0.2"/>
    <row r="7085" ht="26.25" customHeight="1" x14ac:dyDescent="0.2"/>
    <row r="7086" ht="26.25" customHeight="1" x14ac:dyDescent="0.2"/>
    <row r="7087" ht="26.25" customHeight="1" x14ac:dyDescent="0.2"/>
    <row r="7088" ht="26.25" customHeight="1" x14ac:dyDescent="0.2"/>
    <row r="7089" ht="26.25" customHeight="1" x14ac:dyDescent="0.2"/>
    <row r="7090" ht="26.25" customHeight="1" x14ac:dyDescent="0.2"/>
    <row r="7091" ht="26.25" customHeight="1" x14ac:dyDescent="0.2"/>
    <row r="7092" ht="26.25" customHeight="1" x14ac:dyDescent="0.2"/>
    <row r="7093" ht="26.25" customHeight="1" x14ac:dyDescent="0.2"/>
    <row r="7094" ht="26.25" customHeight="1" x14ac:dyDescent="0.2"/>
    <row r="7095" ht="26.25" customHeight="1" x14ac:dyDescent="0.2"/>
    <row r="7096" ht="26.25" customHeight="1" x14ac:dyDescent="0.2"/>
    <row r="7097" ht="26.25" customHeight="1" x14ac:dyDescent="0.2"/>
    <row r="7098" ht="26.25" customHeight="1" x14ac:dyDescent="0.2"/>
    <row r="7099" ht="26.25" customHeight="1" x14ac:dyDescent="0.2"/>
    <row r="7100" ht="26.25" customHeight="1" x14ac:dyDescent="0.2"/>
    <row r="7101" ht="26.25" customHeight="1" x14ac:dyDescent="0.2"/>
    <row r="7102" ht="26.25" customHeight="1" x14ac:dyDescent="0.2"/>
    <row r="7103" ht="26.25" customHeight="1" x14ac:dyDescent="0.2"/>
    <row r="7104" ht="26.25" customHeight="1" x14ac:dyDescent="0.2"/>
    <row r="7105" ht="26.25" customHeight="1" x14ac:dyDescent="0.2"/>
    <row r="7106" ht="26.25" customHeight="1" x14ac:dyDescent="0.2"/>
    <row r="7107" ht="26.25" customHeight="1" x14ac:dyDescent="0.2"/>
    <row r="7108" ht="26.25" customHeight="1" x14ac:dyDescent="0.2"/>
    <row r="7109" ht="26.25" customHeight="1" x14ac:dyDescent="0.2"/>
    <row r="7110" ht="26.25" customHeight="1" x14ac:dyDescent="0.2"/>
    <row r="7111" ht="26.25" customHeight="1" x14ac:dyDescent="0.2"/>
    <row r="7112" ht="26.25" customHeight="1" x14ac:dyDescent="0.2"/>
    <row r="7113" ht="26.25" customHeight="1" x14ac:dyDescent="0.2"/>
    <row r="7114" ht="26.25" customHeight="1" x14ac:dyDescent="0.2"/>
    <row r="7115" ht="26.25" customHeight="1" x14ac:dyDescent="0.2"/>
    <row r="7116" ht="26.25" customHeight="1" x14ac:dyDescent="0.2"/>
    <row r="7117" ht="26.25" customHeight="1" x14ac:dyDescent="0.2"/>
    <row r="7118" ht="26.25" customHeight="1" x14ac:dyDescent="0.2"/>
    <row r="7119" ht="26.25" customHeight="1" x14ac:dyDescent="0.2"/>
    <row r="7120" ht="26.25" customHeight="1" x14ac:dyDescent="0.2"/>
    <row r="7121" ht="26.25" customHeight="1" x14ac:dyDescent="0.2"/>
    <row r="7122" ht="26.25" customHeight="1" x14ac:dyDescent="0.2"/>
    <row r="7123" ht="26.25" customHeight="1" x14ac:dyDescent="0.2"/>
    <row r="7124" ht="26.25" customHeight="1" x14ac:dyDescent="0.2"/>
    <row r="7125" ht="26.25" customHeight="1" x14ac:dyDescent="0.2"/>
    <row r="7126" ht="26.25" customHeight="1" x14ac:dyDescent="0.2"/>
    <row r="7127" ht="26.25" customHeight="1" x14ac:dyDescent="0.2"/>
    <row r="7128" ht="26.25" customHeight="1" x14ac:dyDescent="0.2"/>
    <row r="7129" ht="26.25" customHeight="1" x14ac:dyDescent="0.2"/>
    <row r="7130" ht="26.25" customHeight="1" x14ac:dyDescent="0.2"/>
    <row r="7131" ht="26.25" customHeight="1" x14ac:dyDescent="0.2"/>
    <row r="7132" ht="26.25" customHeight="1" x14ac:dyDescent="0.2"/>
    <row r="7133" ht="26.25" customHeight="1" x14ac:dyDescent="0.2"/>
    <row r="7134" ht="26.25" customHeight="1" x14ac:dyDescent="0.2"/>
    <row r="7135" ht="26.25" customHeight="1" x14ac:dyDescent="0.2"/>
    <row r="7136" ht="26.25" customHeight="1" x14ac:dyDescent="0.2"/>
    <row r="7137" ht="26.25" customHeight="1" x14ac:dyDescent="0.2"/>
    <row r="7138" ht="26.25" customHeight="1" x14ac:dyDescent="0.2"/>
    <row r="7139" ht="26.25" customHeight="1" x14ac:dyDescent="0.2"/>
    <row r="7140" ht="26.25" customHeight="1" x14ac:dyDescent="0.2"/>
    <row r="7141" ht="26.25" customHeight="1" x14ac:dyDescent="0.2"/>
    <row r="7142" ht="26.25" customHeight="1" x14ac:dyDescent="0.2"/>
    <row r="7143" ht="26.25" customHeight="1" x14ac:dyDescent="0.2"/>
    <row r="7144" ht="26.25" customHeight="1" x14ac:dyDescent="0.2"/>
    <row r="7145" ht="26.25" customHeight="1" x14ac:dyDescent="0.2"/>
    <row r="7146" ht="26.25" customHeight="1" x14ac:dyDescent="0.2"/>
    <row r="7147" ht="26.25" customHeight="1" x14ac:dyDescent="0.2"/>
    <row r="7148" ht="26.25" customHeight="1" x14ac:dyDescent="0.2"/>
    <row r="7149" ht="26.25" customHeight="1" x14ac:dyDescent="0.2"/>
    <row r="7150" ht="26.25" customHeight="1" x14ac:dyDescent="0.2"/>
    <row r="7151" ht="26.25" customHeight="1" x14ac:dyDescent="0.2"/>
    <row r="7152" ht="26.25" customHeight="1" x14ac:dyDescent="0.2"/>
    <row r="7153" ht="26.25" customHeight="1" x14ac:dyDescent="0.2"/>
    <row r="7154" ht="26.25" customHeight="1" x14ac:dyDescent="0.2"/>
    <row r="7155" ht="26.25" customHeight="1" x14ac:dyDescent="0.2"/>
    <row r="7156" ht="26.25" customHeight="1" x14ac:dyDescent="0.2"/>
    <row r="7157" ht="26.25" customHeight="1" x14ac:dyDescent="0.2"/>
    <row r="7158" ht="26.25" customHeight="1" x14ac:dyDescent="0.2"/>
    <row r="7159" ht="26.25" customHeight="1" x14ac:dyDescent="0.2"/>
    <row r="7160" ht="26.25" customHeight="1" x14ac:dyDescent="0.2"/>
    <row r="7161" ht="26.25" customHeight="1" x14ac:dyDescent="0.2"/>
    <row r="7162" ht="26.25" customHeight="1" x14ac:dyDescent="0.2"/>
    <row r="7163" ht="26.25" customHeight="1" x14ac:dyDescent="0.2"/>
    <row r="7164" ht="26.25" customHeight="1" x14ac:dyDescent="0.2"/>
    <row r="7165" ht="26.25" customHeight="1" x14ac:dyDescent="0.2"/>
    <row r="7166" ht="26.25" customHeight="1" x14ac:dyDescent="0.2"/>
    <row r="7167" ht="26.25" customHeight="1" x14ac:dyDescent="0.2"/>
    <row r="7168" ht="26.25" customHeight="1" x14ac:dyDescent="0.2"/>
    <row r="7169" ht="26.25" customHeight="1" x14ac:dyDescent="0.2"/>
    <row r="7170" ht="26.25" customHeight="1" x14ac:dyDescent="0.2"/>
    <row r="7171" ht="26.25" customHeight="1" x14ac:dyDescent="0.2"/>
    <row r="7172" ht="26.25" customHeight="1" x14ac:dyDescent="0.2"/>
    <row r="7173" ht="26.25" customHeight="1" x14ac:dyDescent="0.2"/>
    <row r="7174" ht="26.25" customHeight="1" x14ac:dyDescent="0.2"/>
    <row r="7175" ht="26.25" customHeight="1" x14ac:dyDescent="0.2"/>
    <row r="7176" ht="26.25" customHeight="1" x14ac:dyDescent="0.2"/>
    <row r="7177" ht="26.25" customHeight="1" x14ac:dyDescent="0.2"/>
    <row r="7178" ht="26.25" customHeight="1" x14ac:dyDescent="0.2"/>
    <row r="7179" ht="26.25" customHeight="1" x14ac:dyDescent="0.2"/>
    <row r="7180" ht="26.25" customHeight="1" x14ac:dyDescent="0.2"/>
    <row r="7181" ht="26.25" customHeight="1" x14ac:dyDescent="0.2"/>
    <row r="7182" ht="26.25" customHeight="1" x14ac:dyDescent="0.2"/>
    <row r="7183" ht="26.25" customHeight="1" x14ac:dyDescent="0.2"/>
    <row r="7184" ht="26.25" customHeight="1" x14ac:dyDescent="0.2"/>
    <row r="7185" ht="26.25" customHeight="1" x14ac:dyDescent="0.2"/>
    <row r="7186" ht="26.25" customHeight="1" x14ac:dyDescent="0.2"/>
    <row r="7187" ht="26.25" customHeight="1" x14ac:dyDescent="0.2"/>
    <row r="7188" ht="26.25" customHeight="1" x14ac:dyDescent="0.2"/>
    <row r="7189" ht="26.25" customHeight="1" x14ac:dyDescent="0.2"/>
    <row r="7190" ht="26.25" customHeight="1" x14ac:dyDescent="0.2"/>
    <row r="7191" ht="26.25" customHeight="1" x14ac:dyDescent="0.2"/>
    <row r="7192" ht="26.25" customHeight="1" x14ac:dyDescent="0.2"/>
    <row r="7193" ht="26.25" customHeight="1" x14ac:dyDescent="0.2"/>
    <row r="7194" ht="26.25" customHeight="1" x14ac:dyDescent="0.2"/>
    <row r="7195" ht="26.25" customHeight="1" x14ac:dyDescent="0.2"/>
    <row r="7196" ht="26.25" customHeight="1" x14ac:dyDescent="0.2"/>
    <row r="7197" ht="26.25" customHeight="1" x14ac:dyDescent="0.2"/>
    <row r="7198" ht="26.25" customHeight="1" x14ac:dyDescent="0.2"/>
    <row r="7199" ht="26.25" customHeight="1" x14ac:dyDescent="0.2"/>
    <row r="7200" ht="26.25" customHeight="1" x14ac:dyDescent="0.2"/>
    <row r="7201" ht="26.25" customHeight="1" x14ac:dyDescent="0.2"/>
    <row r="7202" ht="26.25" customHeight="1" x14ac:dyDescent="0.2"/>
    <row r="7203" ht="26.25" customHeight="1" x14ac:dyDescent="0.2"/>
    <row r="7204" ht="26.25" customHeight="1" x14ac:dyDescent="0.2"/>
    <row r="7205" ht="26.25" customHeight="1" x14ac:dyDescent="0.2"/>
    <row r="7206" ht="26.25" customHeight="1" x14ac:dyDescent="0.2"/>
    <row r="7207" ht="26.25" customHeight="1" x14ac:dyDescent="0.2"/>
    <row r="7208" ht="26.25" customHeight="1" x14ac:dyDescent="0.2"/>
    <row r="7209" ht="26.25" customHeight="1" x14ac:dyDescent="0.2"/>
    <row r="7210" ht="26.25" customHeight="1" x14ac:dyDescent="0.2"/>
    <row r="7211" ht="26.25" customHeight="1" x14ac:dyDescent="0.2"/>
    <row r="7212" ht="26.25" customHeight="1" x14ac:dyDescent="0.2"/>
    <row r="7213" ht="26.25" customHeight="1" x14ac:dyDescent="0.2"/>
    <row r="7214" ht="26.25" customHeight="1" x14ac:dyDescent="0.2"/>
    <row r="7215" ht="26.25" customHeight="1" x14ac:dyDescent="0.2"/>
    <row r="7216" ht="26.25" customHeight="1" x14ac:dyDescent="0.2"/>
    <row r="7217" ht="26.25" customHeight="1" x14ac:dyDescent="0.2"/>
    <row r="7218" ht="26.25" customHeight="1" x14ac:dyDescent="0.2"/>
    <row r="7219" ht="26.25" customHeight="1" x14ac:dyDescent="0.2"/>
    <row r="7220" ht="26.25" customHeight="1" x14ac:dyDescent="0.2"/>
    <row r="7221" ht="26.25" customHeight="1" x14ac:dyDescent="0.2"/>
    <row r="7222" ht="26.25" customHeight="1" x14ac:dyDescent="0.2"/>
    <row r="7223" ht="26.25" customHeight="1" x14ac:dyDescent="0.2"/>
    <row r="7224" ht="26.25" customHeight="1" x14ac:dyDescent="0.2"/>
    <row r="7225" ht="26.25" customHeight="1" x14ac:dyDescent="0.2"/>
    <row r="7226" ht="26.25" customHeight="1" x14ac:dyDescent="0.2"/>
    <row r="7227" ht="26.25" customHeight="1" x14ac:dyDescent="0.2"/>
    <row r="7228" ht="26.25" customHeight="1" x14ac:dyDescent="0.2"/>
    <row r="7229" ht="26.25" customHeight="1" x14ac:dyDescent="0.2"/>
    <row r="7230" ht="26.25" customHeight="1" x14ac:dyDescent="0.2"/>
    <row r="7231" ht="26.25" customHeight="1" x14ac:dyDescent="0.2"/>
    <row r="7232" ht="26.25" customHeight="1" x14ac:dyDescent="0.2"/>
    <row r="7233" ht="26.25" customHeight="1" x14ac:dyDescent="0.2"/>
    <row r="7234" ht="26.25" customHeight="1" x14ac:dyDescent="0.2"/>
    <row r="7235" ht="26.25" customHeight="1" x14ac:dyDescent="0.2"/>
    <row r="7236" ht="26.25" customHeight="1" x14ac:dyDescent="0.2"/>
    <row r="7237" ht="26.25" customHeight="1" x14ac:dyDescent="0.2"/>
    <row r="7238" ht="26.25" customHeight="1" x14ac:dyDescent="0.2"/>
    <row r="7239" ht="26.25" customHeight="1" x14ac:dyDescent="0.2"/>
    <row r="7240" ht="26.25" customHeight="1" x14ac:dyDescent="0.2"/>
    <row r="7241" ht="26.25" customHeight="1" x14ac:dyDescent="0.2"/>
    <row r="7242" ht="26.25" customHeight="1" x14ac:dyDescent="0.2"/>
    <row r="7243" ht="26.25" customHeight="1" x14ac:dyDescent="0.2"/>
    <row r="7244" ht="26.25" customHeight="1" x14ac:dyDescent="0.2"/>
    <row r="7245" ht="26.25" customHeight="1" x14ac:dyDescent="0.2"/>
    <row r="7246" ht="26.25" customHeight="1" x14ac:dyDescent="0.2"/>
    <row r="7247" ht="26.25" customHeight="1" x14ac:dyDescent="0.2"/>
    <row r="7248" ht="26.25" customHeight="1" x14ac:dyDescent="0.2"/>
    <row r="7249" ht="26.25" customHeight="1" x14ac:dyDescent="0.2"/>
    <row r="7250" ht="26.25" customHeight="1" x14ac:dyDescent="0.2"/>
    <row r="7251" ht="26.25" customHeight="1" x14ac:dyDescent="0.2"/>
    <row r="7252" ht="26.25" customHeight="1" x14ac:dyDescent="0.2"/>
    <row r="7253" ht="26.25" customHeight="1" x14ac:dyDescent="0.2"/>
    <row r="7254" ht="26.25" customHeight="1" x14ac:dyDescent="0.2"/>
    <row r="7255" ht="26.25" customHeight="1" x14ac:dyDescent="0.2"/>
    <row r="7256" ht="26.25" customHeight="1" x14ac:dyDescent="0.2"/>
    <row r="7257" ht="26.25" customHeight="1" x14ac:dyDescent="0.2"/>
    <row r="7258" ht="26.25" customHeight="1" x14ac:dyDescent="0.2"/>
    <row r="7259" ht="26.25" customHeight="1" x14ac:dyDescent="0.2"/>
    <row r="7260" ht="26.25" customHeight="1" x14ac:dyDescent="0.2"/>
    <row r="7261" ht="26.25" customHeight="1" x14ac:dyDescent="0.2"/>
    <row r="7262" ht="26.25" customHeight="1" x14ac:dyDescent="0.2"/>
    <row r="7263" ht="26.25" customHeight="1" x14ac:dyDescent="0.2"/>
    <row r="7264" ht="26.25" customHeight="1" x14ac:dyDescent="0.2"/>
    <row r="7265" ht="26.25" customHeight="1" x14ac:dyDescent="0.2"/>
    <row r="7266" ht="26.25" customHeight="1" x14ac:dyDescent="0.2"/>
    <row r="7267" ht="26.25" customHeight="1" x14ac:dyDescent="0.2"/>
    <row r="7268" ht="26.25" customHeight="1" x14ac:dyDescent="0.2"/>
    <row r="7269" ht="26.25" customHeight="1" x14ac:dyDescent="0.2"/>
    <row r="7270" ht="26.25" customHeight="1" x14ac:dyDescent="0.2"/>
    <row r="7271" ht="26.25" customHeight="1" x14ac:dyDescent="0.2"/>
    <row r="7272" ht="26.25" customHeight="1" x14ac:dyDescent="0.2"/>
    <row r="7273" ht="26.25" customHeight="1" x14ac:dyDescent="0.2"/>
    <row r="7274" ht="26.25" customHeight="1" x14ac:dyDescent="0.2"/>
    <row r="7275" ht="26.25" customHeight="1" x14ac:dyDescent="0.2"/>
    <row r="7276" ht="26.25" customHeight="1" x14ac:dyDescent="0.2"/>
    <row r="7277" ht="26.25" customHeight="1" x14ac:dyDescent="0.2"/>
    <row r="7278" ht="26.25" customHeight="1" x14ac:dyDescent="0.2"/>
    <row r="7279" ht="26.25" customHeight="1" x14ac:dyDescent="0.2"/>
    <row r="7280" ht="26.25" customHeight="1" x14ac:dyDescent="0.2"/>
    <row r="7281" ht="26.25" customHeight="1" x14ac:dyDescent="0.2"/>
    <row r="7282" ht="26.25" customHeight="1" x14ac:dyDescent="0.2"/>
    <row r="7283" ht="26.25" customHeight="1" x14ac:dyDescent="0.2"/>
    <row r="7284" ht="26.25" customHeight="1" x14ac:dyDescent="0.2"/>
    <row r="7285" ht="26.25" customHeight="1" x14ac:dyDescent="0.2"/>
    <row r="7286" ht="26.25" customHeight="1" x14ac:dyDescent="0.2"/>
    <row r="7287" ht="26.25" customHeight="1" x14ac:dyDescent="0.2"/>
    <row r="7288" ht="26.25" customHeight="1" x14ac:dyDescent="0.2"/>
    <row r="7289" ht="26.25" customHeight="1" x14ac:dyDescent="0.2"/>
    <row r="7290" ht="26.25" customHeight="1" x14ac:dyDescent="0.2"/>
    <row r="7291" ht="26.25" customHeight="1" x14ac:dyDescent="0.2"/>
    <row r="7292" ht="26.25" customHeight="1" x14ac:dyDescent="0.2"/>
    <row r="7293" ht="26.25" customHeight="1" x14ac:dyDescent="0.2"/>
    <row r="7294" ht="26.25" customHeight="1" x14ac:dyDescent="0.2"/>
    <row r="7295" ht="26.25" customHeight="1" x14ac:dyDescent="0.2"/>
    <row r="7296" ht="26.25" customHeight="1" x14ac:dyDescent="0.2"/>
    <row r="7297" ht="26.25" customHeight="1" x14ac:dyDescent="0.2"/>
    <row r="7298" ht="26.25" customHeight="1" x14ac:dyDescent="0.2"/>
    <row r="7299" ht="26.25" customHeight="1" x14ac:dyDescent="0.2"/>
    <row r="7300" ht="26.25" customHeight="1" x14ac:dyDescent="0.2"/>
    <row r="7301" ht="26.25" customHeight="1" x14ac:dyDescent="0.2"/>
    <row r="7302" ht="26.25" customHeight="1" x14ac:dyDescent="0.2"/>
    <row r="7303" ht="26.25" customHeight="1" x14ac:dyDescent="0.2"/>
    <row r="7304" ht="26.25" customHeight="1" x14ac:dyDescent="0.2"/>
    <row r="7305" ht="26.25" customHeight="1" x14ac:dyDescent="0.2"/>
    <row r="7306" ht="26.25" customHeight="1" x14ac:dyDescent="0.2"/>
    <row r="7307" ht="26.25" customHeight="1" x14ac:dyDescent="0.2"/>
    <row r="7308" ht="26.25" customHeight="1" x14ac:dyDescent="0.2"/>
    <row r="7309" ht="26.25" customHeight="1" x14ac:dyDescent="0.2"/>
    <row r="7310" ht="26.25" customHeight="1" x14ac:dyDescent="0.2"/>
    <row r="7311" ht="26.25" customHeight="1" x14ac:dyDescent="0.2"/>
    <row r="7312" ht="26.25" customHeight="1" x14ac:dyDescent="0.2"/>
    <row r="7313" ht="26.25" customHeight="1" x14ac:dyDescent="0.2"/>
    <row r="7314" ht="26.25" customHeight="1" x14ac:dyDescent="0.2"/>
    <row r="7315" ht="26.25" customHeight="1" x14ac:dyDescent="0.2"/>
    <row r="7316" ht="26.25" customHeight="1" x14ac:dyDescent="0.2"/>
    <row r="7317" ht="26.25" customHeight="1" x14ac:dyDescent="0.2"/>
    <row r="7318" ht="26.25" customHeight="1" x14ac:dyDescent="0.2"/>
    <row r="7319" ht="26.25" customHeight="1" x14ac:dyDescent="0.2"/>
    <row r="7320" ht="26.25" customHeight="1" x14ac:dyDescent="0.2"/>
    <row r="7321" ht="26.25" customHeight="1" x14ac:dyDescent="0.2"/>
    <row r="7322" ht="26.25" customHeight="1" x14ac:dyDescent="0.2"/>
    <row r="7323" ht="26.25" customHeight="1" x14ac:dyDescent="0.2"/>
    <row r="7324" ht="26.25" customHeight="1" x14ac:dyDescent="0.2"/>
    <row r="7325" ht="26.25" customHeight="1" x14ac:dyDescent="0.2"/>
    <row r="7326" ht="26.25" customHeight="1" x14ac:dyDescent="0.2"/>
    <row r="7327" ht="26.25" customHeight="1" x14ac:dyDescent="0.2"/>
    <row r="7328" ht="26.25" customHeight="1" x14ac:dyDescent="0.2"/>
    <row r="7329" ht="26.25" customHeight="1" x14ac:dyDescent="0.2"/>
    <row r="7330" ht="26.25" customHeight="1" x14ac:dyDescent="0.2"/>
    <row r="7331" ht="26.25" customHeight="1" x14ac:dyDescent="0.2"/>
    <row r="7332" ht="26.25" customHeight="1" x14ac:dyDescent="0.2"/>
    <row r="7333" ht="26.25" customHeight="1" x14ac:dyDescent="0.2"/>
    <row r="7334" ht="26.25" customHeight="1" x14ac:dyDescent="0.2"/>
    <row r="7335" ht="26.25" customHeight="1" x14ac:dyDescent="0.2"/>
    <row r="7336" ht="26.25" customHeight="1" x14ac:dyDescent="0.2"/>
    <row r="7337" ht="26.25" customHeight="1" x14ac:dyDescent="0.2"/>
    <row r="7338" ht="26.25" customHeight="1" x14ac:dyDescent="0.2"/>
    <row r="7339" ht="26.25" customHeight="1" x14ac:dyDescent="0.2"/>
    <row r="7340" ht="26.25" customHeight="1" x14ac:dyDescent="0.2"/>
    <row r="7341" ht="26.25" customHeight="1" x14ac:dyDescent="0.2"/>
    <row r="7342" ht="26.25" customHeight="1" x14ac:dyDescent="0.2"/>
    <row r="7343" ht="26.25" customHeight="1" x14ac:dyDescent="0.2"/>
    <row r="7344" ht="26.25" customHeight="1" x14ac:dyDescent="0.2"/>
    <row r="7345" ht="26.25" customHeight="1" x14ac:dyDescent="0.2"/>
    <row r="7346" ht="26.25" customHeight="1" x14ac:dyDescent="0.2"/>
    <row r="7347" ht="26.25" customHeight="1" x14ac:dyDescent="0.2"/>
    <row r="7348" ht="26.25" customHeight="1" x14ac:dyDescent="0.2"/>
    <row r="7349" ht="26.25" customHeight="1" x14ac:dyDescent="0.2"/>
    <row r="7350" ht="26.25" customHeight="1" x14ac:dyDescent="0.2"/>
    <row r="7351" ht="26.25" customHeight="1" x14ac:dyDescent="0.2"/>
    <row r="7352" ht="26.25" customHeight="1" x14ac:dyDescent="0.2"/>
    <row r="7353" ht="26.25" customHeight="1" x14ac:dyDescent="0.2"/>
    <row r="7354" ht="26.25" customHeight="1" x14ac:dyDescent="0.2"/>
    <row r="7355" ht="26.25" customHeight="1" x14ac:dyDescent="0.2"/>
    <row r="7356" ht="26.25" customHeight="1" x14ac:dyDescent="0.2"/>
    <row r="7357" ht="26.25" customHeight="1" x14ac:dyDescent="0.2"/>
    <row r="7358" ht="26.25" customHeight="1" x14ac:dyDescent="0.2"/>
    <row r="7359" ht="26.25" customHeight="1" x14ac:dyDescent="0.2"/>
    <row r="7360" ht="26.25" customHeight="1" x14ac:dyDescent="0.2"/>
    <row r="7361" ht="26.25" customHeight="1" x14ac:dyDescent="0.2"/>
    <row r="7362" ht="26.25" customHeight="1" x14ac:dyDescent="0.2"/>
    <row r="7363" ht="26.25" customHeight="1" x14ac:dyDescent="0.2"/>
    <row r="7364" ht="26.25" customHeight="1" x14ac:dyDescent="0.2"/>
    <row r="7365" ht="26.25" customHeight="1" x14ac:dyDescent="0.2"/>
    <row r="7366" ht="26.25" customHeight="1" x14ac:dyDescent="0.2"/>
    <row r="7367" ht="26.25" customHeight="1" x14ac:dyDescent="0.2"/>
    <row r="7368" ht="26.25" customHeight="1" x14ac:dyDescent="0.2"/>
    <row r="7369" ht="26.25" customHeight="1" x14ac:dyDescent="0.2"/>
    <row r="7370" ht="26.25" customHeight="1" x14ac:dyDescent="0.2"/>
    <row r="7371" ht="26.25" customHeight="1" x14ac:dyDescent="0.2"/>
    <row r="7372" ht="26.25" customHeight="1" x14ac:dyDescent="0.2"/>
    <row r="7373" ht="26.25" customHeight="1" x14ac:dyDescent="0.2"/>
    <row r="7374" ht="26.25" customHeight="1" x14ac:dyDescent="0.2"/>
    <row r="7375" ht="26.25" customHeight="1" x14ac:dyDescent="0.2"/>
    <row r="7376" ht="26.25" customHeight="1" x14ac:dyDescent="0.2"/>
    <row r="7377" ht="26.25" customHeight="1" x14ac:dyDescent="0.2"/>
    <row r="7378" ht="26.25" customHeight="1" x14ac:dyDescent="0.2"/>
    <row r="7379" ht="26.25" customHeight="1" x14ac:dyDescent="0.2"/>
    <row r="7380" ht="26.25" customHeight="1" x14ac:dyDescent="0.2"/>
    <row r="7381" ht="26.25" customHeight="1" x14ac:dyDescent="0.2"/>
    <row r="7382" ht="26.25" customHeight="1" x14ac:dyDescent="0.2"/>
    <row r="7383" ht="26.25" customHeight="1" x14ac:dyDescent="0.2"/>
    <row r="7384" ht="26.25" customHeight="1" x14ac:dyDescent="0.2"/>
    <row r="7385" ht="26.25" customHeight="1" x14ac:dyDescent="0.2"/>
    <row r="7386" ht="26.25" customHeight="1" x14ac:dyDescent="0.2"/>
    <row r="7387" ht="26.25" customHeight="1" x14ac:dyDescent="0.2"/>
    <row r="7388" ht="26.25" customHeight="1" x14ac:dyDescent="0.2"/>
    <row r="7389" ht="26.25" customHeight="1" x14ac:dyDescent="0.2"/>
    <row r="7390" ht="26.25" customHeight="1" x14ac:dyDescent="0.2"/>
    <row r="7391" ht="26.25" customHeight="1" x14ac:dyDescent="0.2"/>
    <row r="7392" ht="26.25" customHeight="1" x14ac:dyDescent="0.2"/>
    <row r="7393" ht="26.25" customHeight="1" x14ac:dyDescent="0.2"/>
    <row r="7394" ht="26.25" customHeight="1" x14ac:dyDescent="0.2"/>
    <row r="7395" ht="26.25" customHeight="1" x14ac:dyDescent="0.2"/>
    <row r="7396" ht="26.25" customHeight="1" x14ac:dyDescent="0.2"/>
    <row r="7397" ht="26.25" customHeight="1" x14ac:dyDescent="0.2"/>
    <row r="7398" ht="26.25" customHeight="1" x14ac:dyDescent="0.2"/>
    <row r="7399" ht="26.25" customHeight="1" x14ac:dyDescent="0.2"/>
    <row r="7400" ht="26.25" customHeight="1" x14ac:dyDescent="0.2"/>
    <row r="7401" ht="26.25" customHeight="1" x14ac:dyDescent="0.2"/>
    <row r="7402" ht="26.25" customHeight="1" x14ac:dyDescent="0.2"/>
    <row r="7403" ht="26.25" customHeight="1" x14ac:dyDescent="0.2"/>
    <row r="7404" ht="26.25" customHeight="1" x14ac:dyDescent="0.2"/>
    <row r="7405" ht="26.25" customHeight="1" x14ac:dyDescent="0.2"/>
    <row r="7406" ht="26.25" customHeight="1" x14ac:dyDescent="0.2"/>
    <row r="7407" ht="26.25" customHeight="1" x14ac:dyDescent="0.2"/>
    <row r="7408" ht="26.25" customHeight="1" x14ac:dyDescent="0.2"/>
    <row r="7409" ht="26.25" customHeight="1" x14ac:dyDescent="0.2"/>
    <row r="7410" ht="26.25" customHeight="1" x14ac:dyDescent="0.2"/>
    <row r="7411" ht="26.25" customHeight="1" x14ac:dyDescent="0.2"/>
    <row r="7412" ht="26.25" customHeight="1" x14ac:dyDescent="0.2"/>
    <row r="7413" ht="26.25" customHeight="1" x14ac:dyDescent="0.2"/>
    <row r="7414" ht="26.25" customHeight="1" x14ac:dyDescent="0.2"/>
    <row r="7415" ht="26.25" customHeight="1" x14ac:dyDescent="0.2"/>
    <row r="7416" ht="26.25" customHeight="1" x14ac:dyDescent="0.2"/>
    <row r="7417" ht="26.25" customHeight="1" x14ac:dyDescent="0.2"/>
    <row r="7418" ht="26.25" customHeight="1" x14ac:dyDescent="0.2"/>
    <row r="7419" ht="26.25" customHeight="1" x14ac:dyDescent="0.2"/>
    <row r="7420" ht="26.25" customHeight="1" x14ac:dyDescent="0.2"/>
    <row r="7421" ht="26.25" customHeight="1" x14ac:dyDescent="0.2"/>
    <row r="7422" ht="26.25" customHeight="1" x14ac:dyDescent="0.2"/>
    <row r="7423" ht="26.25" customHeight="1" x14ac:dyDescent="0.2"/>
    <row r="7424" ht="26.25" customHeight="1" x14ac:dyDescent="0.2"/>
    <row r="7425" ht="26.25" customHeight="1" x14ac:dyDescent="0.2"/>
    <row r="7426" ht="26.25" customHeight="1" x14ac:dyDescent="0.2"/>
    <row r="7427" ht="26.25" customHeight="1" x14ac:dyDescent="0.2"/>
    <row r="7428" ht="26.25" customHeight="1" x14ac:dyDescent="0.2"/>
    <row r="7429" ht="26.25" customHeight="1" x14ac:dyDescent="0.2"/>
    <row r="7430" ht="26.25" customHeight="1" x14ac:dyDescent="0.2"/>
    <row r="7431" ht="26.25" customHeight="1" x14ac:dyDescent="0.2"/>
    <row r="7432" ht="26.25" customHeight="1" x14ac:dyDescent="0.2"/>
    <row r="7433" ht="26.25" customHeight="1" x14ac:dyDescent="0.2"/>
    <row r="7434" ht="26.25" customHeight="1" x14ac:dyDescent="0.2"/>
    <row r="7435" ht="26.25" customHeight="1" x14ac:dyDescent="0.2"/>
    <row r="7436" ht="26.25" customHeight="1" x14ac:dyDescent="0.2"/>
    <row r="7437" ht="26.25" customHeight="1" x14ac:dyDescent="0.2"/>
    <row r="7438" ht="26.25" customHeight="1" x14ac:dyDescent="0.2"/>
    <row r="7439" ht="26.25" customHeight="1" x14ac:dyDescent="0.2"/>
    <row r="7440" ht="26.25" customHeight="1" x14ac:dyDescent="0.2"/>
    <row r="7441" ht="26.25" customHeight="1" x14ac:dyDescent="0.2"/>
    <row r="7442" ht="26.25" customHeight="1" x14ac:dyDescent="0.2"/>
    <row r="7443" ht="26.25" customHeight="1" x14ac:dyDescent="0.2"/>
    <row r="7444" ht="26.25" customHeight="1" x14ac:dyDescent="0.2"/>
    <row r="7445" ht="26.25" customHeight="1" x14ac:dyDescent="0.2"/>
    <row r="7446" ht="26.25" customHeight="1" x14ac:dyDescent="0.2"/>
    <row r="7447" ht="26.25" customHeight="1" x14ac:dyDescent="0.2"/>
    <row r="7448" ht="26.25" customHeight="1" x14ac:dyDescent="0.2"/>
    <row r="7449" ht="26.25" customHeight="1" x14ac:dyDescent="0.2"/>
    <row r="7450" ht="26.25" customHeight="1" x14ac:dyDescent="0.2"/>
    <row r="7451" ht="26.25" customHeight="1" x14ac:dyDescent="0.2"/>
    <row r="7452" ht="26.25" customHeight="1" x14ac:dyDescent="0.2"/>
    <row r="7453" ht="26.25" customHeight="1" x14ac:dyDescent="0.2"/>
    <row r="7454" ht="26.25" customHeight="1" x14ac:dyDescent="0.2"/>
    <row r="7455" ht="26.25" customHeight="1" x14ac:dyDescent="0.2"/>
    <row r="7456" ht="26.25" customHeight="1" x14ac:dyDescent="0.2"/>
    <row r="7457" ht="26.25" customHeight="1" x14ac:dyDescent="0.2"/>
    <row r="7458" ht="26.25" customHeight="1" x14ac:dyDescent="0.2"/>
    <row r="7459" ht="26.25" customHeight="1" x14ac:dyDescent="0.2"/>
    <row r="7460" ht="26.25" customHeight="1" x14ac:dyDescent="0.2"/>
    <row r="7461" ht="26.25" customHeight="1" x14ac:dyDescent="0.2"/>
    <row r="7462" ht="26.25" customHeight="1" x14ac:dyDescent="0.2"/>
    <row r="7463" ht="26.25" customHeight="1" x14ac:dyDescent="0.2"/>
    <row r="7464" ht="26.25" customHeight="1" x14ac:dyDescent="0.2"/>
    <row r="7465" ht="26.25" customHeight="1" x14ac:dyDescent="0.2"/>
    <row r="7466" ht="26.25" customHeight="1" x14ac:dyDescent="0.2"/>
    <row r="7467" ht="26.25" customHeight="1" x14ac:dyDescent="0.2"/>
    <row r="7468" ht="26.25" customHeight="1" x14ac:dyDescent="0.2"/>
    <row r="7469" ht="26.25" customHeight="1" x14ac:dyDescent="0.2"/>
    <row r="7470" ht="26.25" customHeight="1" x14ac:dyDescent="0.2"/>
    <row r="7471" ht="26.25" customHeight="1" x14ac:dyDescent="0.2"/>
    <row r="7472" ht="26.25" customHeight="1" x14ac:dyDescent="0.2"/>
    <row r="7473" ht="26.25" customHeight="1" x14ac:dyDescent="0.2"/>
    <row r="7474" ht="26.25" customHeight="1" x14ac:dyDescent="0.2"/>
    <row r="7475" ht="26.25" customHeight="1" x14ac:dyDescent="0.2"/>
    <row r="7476" ht="26.25" customHeight="1" x14ac:dyDescent="0.2"/>
    <row r="7477" ht="26.25" customHeight="1" x14ac:dyDescent="0.2"/>
    <row r="7478" ht="26.25" customHeight="1" x14ac:dyDescent="0.2"/>
    <row r="7479" ht="26.25" customHeight="1" x14ac:dyDescent="0.2"/>
    <row r="7480" ht="26.25" customHeight="1" x14ac:dyDescent="0.2"/>
    <row r="7481" ht="26.25" customHeight="1" x14ac:dyDescent="0.2"/>
    <row r="7482" ht="26.25" customHeight="1" x14ac:dyDescent="0.2"/>
    <row r="7483" ht="26.25" customHeight="1" x14ac:dyDescent="0.2"/>
    <row r="7484" ht="26.25" customHeight="1" x14ac:dyDescent="0.2"/>
    <row r="7485" ht="26.25" customHeight="1" x14ac:dyDescent="0.2"/>
    <row r="7486" ht="26.25" customHeight="1" x14ac:dyDescent="0.2"/>
    <row r="7487" ht="26.25" customHeight="1" x14ac:dyDescent="0.2"/>
    <row r="7488" ht="26.25" customHeight="1" x14ac:dyDescent="0.2"/>
    <row r="7489" ht="26.25" customHeight="1" x14ac:dyDescent="0.2"/>
    <row r="7490" ht="26.25" customHeight="1" x14ac:dyDescent="0.2"/>
    <row r="7491" ht="26.25" customHeight="1" x14ac:dyDescent="0.2"/>
    <row r="7492" ht="26.25" customHeight="1" x14ac:dyDescent="0.2"/>
    <row r="7493" ht="26.25" customHeight="1" x14ac:dyDescent="0.2"/>
    <row r="7494" ht="26.25" customHeight="1" x14ac:dyDescent="0.2"/>
    <row r="7495" ht="26.25" customHeight="1" x14ac:dyDescent="0.2"/>
    <row r="7496" ht="26.25" customHeight="1" x14ac:dyDescent="0.2"/>
    <row r="7497" ht="26.25" customHeight="1" x14ac:dyDescent="0.2"/>
    <row r="7498" ht="26.25" customHeight="1" x14ac:dyDescent="0.2"/>
    <row r="7499" ht="26.25" customHeight="1" x14ac:dyDescent="0.2"/>
    <row r="7500" ht="26.25" customHeight="1" x14ac:dyDescent="0.2"/>
    <row r="7501" ht="26.25" customHeight="1" x14ac:dyDescent="0.2"/>
    <row r="7502" ht="26.25" customHeight="1" x14ac:dyDescent="0.2"/>
    <row r="7503" ht="26.25" customHeight="1" x14ac:dyDescent="0.2"/>
    <row r="7504" ht="26.25" customHeight="1" x14ac:dyDescent="0.2"/>
    <row r="7505" ht="26.25" customHeight="1" x14ac:dyDescent="0.2"/>
    <row r="7506" ht="26.25" customHeight="1" x14ac:dyDescent="0.2"/>
    <row r="7507" ht="26.25" customHeight="1" x14ac:dyDescent="0.2"/>
    <row r="7508" ht="26.25" customHeight="1" x14ac:dyDescent="0.2"/>
    <row r="7509" ht="26.25" customHeight="1" x14ac:dyDescent="0.2"/>
    <row r="7510" ht="26.25" customHeight="1" x14ac:dyDescent="0.2"/>
    <row r="7511" ht="26.25" customHeight="1" x14ac:dyDescent="0.2"/>
    <row r="7512" ht="26.25" customHeight="1" x14ac:dyDescent="0.2"/>
    <row r="7513" ht="26.25" customHeight="1" x14ac:dyDescent="0.2"/>
    <row r="7514" ht="26.25" customHeight="1" x14ac:dyDescent="0.2"/>
    <row r="7515" ht="26.25" customHeight="1" x14ac:dyDescent="0.2"/>
    <row r="7516" ht="26.25" customHeight="1" x14ac:dyDescent="0.2"/>
    <row r="7517" ht="26.25" customHeight="1" x14ac:dyDescent="0.2"/>
    <row r="7518" ht="26.25" customHeight="1" x14ac:dyDescent="0.2"/>
    <row r="7519" ht="26.25" customHeight="1" x14ac:dyDescent="0.2"/>
    <row r="7520" ht="26.25" customHeight="1" x14ac:dyDescent="0.2"/>
    <row r="7521" ht="26.25" customHeight="1" x14ac:dyDescent="0.2"/>
    <row r="7522" ht="26.25" customHeight="1" x14ac:dyDescent="0.2"/>
    <row r="7523" ht="26.25" customHeight="1" x14ac:dyDescent="0.2"/>
    <row r="7524" ht="26.25" customHeight="1" x14ac:dyDescent="0.2"/>
    <row r="7525" ht="26.25" customHeight="1" x14ac:dyDescent="0.2"/>
    <row r="7526" ht="26.25" customHeight="1" x14ac:dyDescent="0.2"/>
    <row r="7527" ht="26.25" customHeight="1" x14ac:dyDescent="0.2"/>
    <row r="7528" ht="26.25" customHeight="1" x14ac:dyDescent="0.2"/>
    <row r="7529" ht="26.25" customHeight="1" x14ac:dyDescent="0.2"/>
    <row r="7530" ht="26.25" customHeight="1" x14ac:dyDescent="0.2"/>
    <row r="7531" ht="26.25" customHeight="1" x14ac:dyDescent="0.2"/>
    <row r="7532" ht="26.25" customHeight="1" x14ac:dyDescent="0.2"/>
    <row r="7533" ht="26.25" customHeight="1" x14ac:dyDescent="0.2"/>
    <row r="7534" ht="26.25" customHeight="1" x14ac:dyDescent="0.2"/>
    <row r="7535" ht="26.25" customHeight="1" x14ac:dyDescent="0.2"/>
    <row r="7536" ht="26.25" customHeight="1" x14ac:dyDescent="0.2"/>
    <row r="7537" ht="26.25" customHeight="1" x14ac:dyDescent="0.2"/>
    <row r="7538" ht="26.25" customHeight="1" x14ac:dyDescent="0.2"/>
    <row r="7539" ht="26.25" customHeight="1" x14ac:dyDescent="0.2"/>
    <row r="7540" ht="26.25" customHeight="1" x14ac:dyDescent="0.2"/>
    <row r="7541" ht="26.25" customHeight="1" x14ac:dyDescent="0.2"/>
    <row r="7542" ht="26.25" customHeight="1" x14ac:dyDescent="0.2"/>
    <row r="7543" ht="26.25" customHeight="1" x14ac:dyDescent="0.2"/>
    <row r="7544" ht="26.25" customHeight="1" x14ac:dyDescent="0.2"/>
    <row r="7545" ht="26.25" customHeight="1" x14ac:dyDescent="0.2"/>
    <row r="7546" ht="26.25" customHeight="1" x14ac:dyDescent="0.2"/>
    <row r="7547" ht="26.25" customHeight="1" x14ac:dyDescent="0.2"/>
    <row r="7548" ht="26.25" customHeight="1" x14ac:dyDescent="0.2"/>
    <row r="7549" ht="26.25" customHeight="1" x14ac:dyDescent="0.2"/>
    <row r="7550" ht="26.25" customHeight="1" x14ac:dyDescent="0.2"/>
    <row r="7551" ht="26.25" customHeight="1" x14ac:dyDescent="0.2"/>
    <row r="7552" ht="26.25" customHeight="1" x14ac:dyDescent="0.2"/>
    <row r="7553" ht="26.25" customHeight="1" x14ac:dyDescent="0.2"/>
    <row r="7554" ht="26.25" customHeight="1" x14ac:dyDescent="0.2"/>
    <row r="7555" ht="26.25" customHeight="1" x14ac:dyDescent="0.2"/>
    <row r="7556" ht="26.25" customHeight="1" x14ac:dyDescent="0.2"/>
    <row r="7557" ht="26.25" customHeight="1" x14ac:dyDescent="0.2"/>
    <row r="7558" ht="26.25" customHeight="1" x14ac:dyDescent="0.2"/>
    <row r="7559" ht="26.25" customHeight="1" x14ac:dyDescent="0.2"/>
    <row r="7560" ht="26.25" customHeight="1" x14ac:dyDescent="0.2"/>
    <row r="7561" ht="26.25" customHeight="1" x14ac:dyDescent="0.2"/>
    <row r="7562" ht="26.25" customHeight="1" x14ac:dyDescent="0.2"/>
    <row r="7563" ht="26.25" customHeight="1" x14ac:dyDescent="0.2"/>
    <row r="7564" ht="26.25" customHeight="1" x14ac:dyDescent="0.2"/>
    <row r="7565" ht="26.25" customHeight="1" x14ac:dyDescent="0.2"/>
    <row r="7566" ht="26.25" customHeight="1" x14ac:dyDescent="0.2"/>
    <row r="7567" ht="26.25" customHeight="1" x14ac:dyDescent="0.2"/>
    <row r="7568" ht="26.25" customHeight="1" x14ac:dyDescent="0.2"/>
    <row r="7569" ht="26.25" customHeight="1" x14ac:dyDescent="0.2"/>
    <row r="7570" ht="26.25" customHeight="1" x14ac:dyDescent="0.2"/>
    <row r="7571" ht="26.25" customHeight="1" x14ac:dyDescent="0.2"/>
    <row r="7572" ht="26.25" customHeight="1" x14ac:dyDescent="0.2"/>
    <row r="7573" ht="26.25" customHeight="1" x14ac:dyDescent="0.2"/>
    <row r="7574" ht="26.25" customHeight="1" x14ac:dyDescent="0.2"/>
    <row r="7575" ht="26.25" customHeight="1" x14ac:dyDescent="0.2"/>
    <row r="7576" ht="26.25" customHeight="1" x14ac:dyDescent="0.2"/>
    <row r="7577" ht="26.25" customHeight="1" x14ac:dyDescent="0.2"/>
    <row r="7578" ht="26.25" customHeight="1" x14ac:dyDescent="0.2"/>
    <row r="7579" ht="26.25" customHeight="1" x14ac:dyDescent="0.2"/>
    <row r="7580" ht="26.25" customHeight="1" x14ac:dyDescent="0.2"/>
    <row r="7581" ht="26.25" customHeight="1" x14ac:dyDescent="0.2"/>
    <row r="7582" ht="26.25" customHeight="1" x14ac:dyDescent="0.2"/>
    <row r="7583" ht="26.25" customHeight="1" x14ac:dyDescent="0.2"/>
    <row r="7584" ht="26.25" customHeight="1" x14ac:dyDescent="0.2"/>
    <row r="7585" ht="26.25" customHeight="1" x14ac:dyDescent="0.2"/>
    <row r="7586" ht="26.25" customHeight="1" x14ac:dyDescent="0.2"/>
    <row r="7587" ht="26.25" customHeight="1" x14ac:dyDescent="0.2"/>
    <row r="7588" ht="26.25" customHeight="1" x14ac:dyDescent="0.2"/>
    <row r="7589" ht="26.25" customHeight="1" x14ac:dyDescent="0.2"/>
    <row r="7590" ht="26.25" customHeight="1" x14ac:dyDescent="0.2"/>
    <row r="7591" ht="26.25" customHeight="1" x14ac:dyDescent="0.2"/>
    <row r="7592" ht="26.25" customHeight="1" x14ac:dyDescent="0.2"/>
    <row r="7593" ht="26.25" customHeight="1" x14ac:dyDescent="0.2"/>
    <row r="7594" ht="26.25" customHeight="1" x14ac:dyDescent="0.2"/>
    <row r="7595" ht="26.25" customHeight="1" x14ac:dyDescent="0.2"/>
    <row r="7596" ht="26.25" customHeight="1" x14ac:dyDescent="0.2"/>
    <row r="7597" ht="26.25" customHeight="1" x14ac:dyDescent="0.2"/>
    <row r="7598" ht="26.25" customHeight="1" x14ac:dyDescent="0.2"/>
    <row r="7599" ht="26.25" customHeight="1" x14ac:dyDescent="0.2"/>
    <row r="7600" ht="26.25" customHeight="1" x14ac:dyDescent="0.2"/>
    <row r="7601" ht="26.25" customHeight="1" x14ac:dyDescent="0.2"/>
    <row r="7602" ht="26.25" customHeight="1" x14ac:dyDescent="0.2"/>
    <row r="7603" ht="26.25" customHeight="1" x14ac:dyDescent="0.2"/>
    <row r="7604" ht="26.25" customHeight="1" x14ac:dyDescent="0.2"/>
    <row r="7605" ht="26.25" customHeight="1" x14ac:dyDescent="0.2"/>
    <row r="7606" ht="26.25" customHeight="1" x14ac:dyDescent="0.2"/>
    <row r="7607" ht="26.25" customHeight="1" x14ac:dyDescent="0.2"/>
    <row r="7608" ht="26.25" customHeight="1" x14ac:dyDescent="0.2"/>
    <row r="7609" ht="26.25" customHeight="1" x14ac:dyDescent="0.2"/>
    <row r="7610" ht="26.25" customHeight="1" x14ac:dyDescent="0.2"/>
    <row r="7611" ht="26.25" customHeight="1" x14ac:dyDescent="0.2"/>
    <row r="7612" ht="26.25" customHeight="1" x14ac:dyDescent="0.2"/>
    <row r="7613" ht="26.25" customHeight="1" x14ac:dyDescent="0.2"/>
    <row r="7614" ht="26.25" customHeight="1" x14ac:dyDescent="0.2"/>
    <row r="7615" ht="26.25" customHeight="1" x14ac:dyDescent="0.2"/>
    <row r="7616" ht="26.25" customHeight="1" x14ac:dyDescent="0.2"/>
    <row r="7617" ht="26.25" customHeight="1" x14ac:dyDescent="0.2"/>
    <row r="7618" ht="26.25" customHeight="1" x14ac:dyDescent="0.2"/>
    <row r="7619" ht="26.25" customHeight="1" x14ac:dyDescent="0.2"/>
    <row r="7620" ht="26.25" customHeight="1" x14ac:dyDescent="0.2"/>
    <row r="7621" ht="26.25" customHeight="1" x14ac:dyDescent="0.2"/>
    <row r="7622" ht="26.25" customHeight="1" x14ac:dyDescent="0.2"/>
    <row r="7623" ht="26.25" customHeight="1" x14ac:dyDescent="0.2"/>
    <row r="7624" ht="26.25" customHeight="1" x14ac:dyDescent="0.2"/>
    <row r="7625" ht="26.25" customHeight="1" x14ac:dyDescent="0.2"/>
    <row r="7626" ht="26.25" customHeight="1" x14ac:dyDescent="0.2"/>
    <row r="7627" ht="26.25" customHeight="1" x14ac:dyDescent="0.2"/>
    <row r="7628" ht="26.25" customHeight="1" x14ac:dyDescent="0.2"/>
    <row r="7629" ht="26.25" customHeight="1" x14ac:dyDescent="0.2"/>
    <row r="7630" ht="26.25" customHeight="1" x14ac:dyDescent="0.2"/>
    <row r="7631" ht="26.25" customHeight="1" x14ac:dyDescent="0.2"/>
    <row r="7632" ht="26.25" customHeight="1" x14ac:dyDescent="0.2"/>
    <row r="7633" ht="26.25" customHeight="1" x14ac:dyDescent="0.2"/>
    <row r="7634" ht="26.25" customHeight="1" x14ac:dyDescent="0.2"/>
    <row r="7635" ht="26.25" customHeight="1" x14ac:dyDescent="0.2"/>
    <row r="7636" ht="26.25" customHeight="1" x14ac:dyDescent="0.2"/>
    <row r="7637" ht="26.25" customHeight="1" x14ac:dyDescent="0.2"/>
    <row r="7638" ht="26.25" customHeight="1" x14ac:dyDescent="0.2"/>
    <row r="7639" ht="26.25" customHeight="1" x14ac:dyDescent="0.2"/>
    <row r="7640" ht="26.25" customHeight="1" x14ac:dyDescent="0.2"/>
    <row r="7641" ht="26.25" customHeight="1" x14ac:dyDescent="0.2"/>
    <row r="7642" ht="26.25" customHeight="1" x14ac:dyDescent="0.2"/>
    <row r="7643" ht="26.25" customHeight="1" x14ac:dyDescent="0.2"/>
    <row r="7644" ht="26.25" customHeight="1" x14ac:dyDescent="0.2"/>
    <row r="7645" ht="26.25" customHeight="1" x14ac:dyDescent="0.2"/>
    <row r="7646" ht="26.25" customHeight="1" x14ac:dyDescent="0.2"/>
    <row r="7647" ht="26.25" customHeight="1" x14ac:dyDescent="0.2"/>
    <row r="7648" ht="26.25" customHeight="1" x14ac:dyDescent="0.2"/>
    <row r="7649" ht="26.25" customHeight="1" x14ac:dyDescent="0.2"/>
    <row r="7650" ht="26.25" customHeight="1" x14ac:dyDescent="0.2"/>
    <row r="7651" ht="26.25" customHeight="1" x14ac:dyDescent="0.2"/>
    <row r="7652" ht="26.25" customHeight="1" x14ac:dyDescent="0.2"/>
    <row r="7653" ht="26.25" customHeight="1" x14ac:dyDescent="0.2"/>
    <row r="7654" ht="26.25" customHeight="1" x14ac:dyDescent="0.2"/>
    <row r="7655" ht="26.25" customHeight="1" x14ac:dyDescent="0.2"/>
    <row r="7656" ht="26.25" customHeight="1" x14ac:dyDescent="0.2"/>
    <row r="7657" ht="26.25" customHeight="1" x14ac:dyDescent="0.2"/>
    <row r="7658" ht="26.25" customHeight="1" x14ac:dyDescent="0.2"/>
    <row r="7659" ht="26.25" customHeight="1" x14ac:dyDescent="0.2"/>
    <row r="7660" ht="26.25" customHeight="1" x14ac:dyDescent="0.2"/>
    <row r="7661" ht="26.25" customHeight="1" x14ac:dyDescent="0.2"/>
    <row r="7662" ht="26.25" customHeight="1" x14ac:dyDescent="0.2"/>
    <row r="7663" ht="26.25" customHeight="1" x14ac:dyDescent="0.2"/>
    <row r="7664" ht="26.25" customHeight="1" x14ac:dyDescent="0.2"/>
    <row r="7665" ht="26.25" customHeight="1" x14ac:dyDescent="0.2"/>
    <row r="7666" ht="26.25" customHeight="1" x14ac:dyDescent="0.2"/>
    <row r="7667" ht="26.25" customHeight="1" x14ac:dyDescent="0.2"/>
    <row r="7668" ht="26.25" customHeight="1" x14ac:dyDescent="0.2"/>
    <row r="7669" ht="26.25" customHeight="1" x14ac:dyDescent="0.2"/>
    <row r="7670" ht="26.25" customHeight="1" x14ac:dyDescent="0.2"/>
    <row r="7671" ht="26.25" customHeight="1" x14ac:dyDescent="0.2"/>
    <row r="7672" ht="26.25" customHeight="1" x14ac:dyDescent="0.2"/>
    <row r="7673" ht="26.25" customHeight="1" x14ac:dyDescent="0.2"/>
    <row r="7674" ht="26.25" customHeight="1" x14ac:dyDescent="0.2"/>
    <row r="7675" ht="26.25" customHeight="1" x14ac:dyDescent="0.2"/>
    <row r="7676" ht="26.25" customHeight="1" x14ac:dyDescent="0.2"/>
    <row r="7677" ht="26.25" customHeight="1" x14ac:dyDescent="0.2"/>
    <row r="7678" ht="26.25" customHeight="1" x14ac:dyDescent="0.2"/>
    <row r="7679" ht="26.25" customHeight="1" x14ac:dyDescent="0.2"/>
    <row r="7680" ht="26.25" customHeight="1" x14ac:dyDescent="0.2"/>
    <row r="7681" ht="26.25" customHeight="1" x14ac:dyDescent="0.2"/>
    <row r="7682" ht="26.25" customHeight="1" x14ac:dyDescent="0.2"/>
    <row r="7683" ht="26.25" customHeight="1" x14ac:dyDescent="0.2"/>
    <row r="7684" ht="26.25" customHeight="1" x14ac:dyDescent="0.2"/>
    <row r="7685" ht="26.25" customHeight="1" x14ac:dyDescent="0.2"/>
    <row r="7686" ht="26.25" customHeight="1" x14ac:dyDescent="0.2"/>
    <row r="7687" ht="26.25" customHeight="1" x14ac:dyDescent="0.2"/>
    <row r="7688" ht="26.25" customHeight="1" x14ac:dyDescent="0.2"/>
    <row r="7689" ht="26.25" customHeight="1" x14ac:dyDescent="0.2"/>
    <row r="7690" ht="26.25" customHeight="1" x14ac:dyDescent="0.2"/>
    <row r="7691" ht="26.25" customHeight="1" x14ac:dyDescent="0.2"/>
    <row r="7692" ht="26.25" customHeight="1" x14ac:dyDescent="0.2"/>
    <row r="7693" ht="26.25" customHeight="1" x14ac:dyDescent="0.2"/>
    <row r="7694" ht="26.25" customHeight="1" x14ac:dyDescent="0.2"/>
    <row r="7695" ht="26.25" customHeight="1" x14ac:dyDescent="0.2"/>
    <row r="7696" ht="26.25" customHeight="1" x14ac:dyDescent="0.2"/>
    <row r="7697" ht="26.25" customHeight="1" x14ac:dyDescent="0.2"/>
    <row r="7698" ht="26.25" customHeight="1" x14ac:dyDescent="0.2"/>
    <row r="7699" ht="26.25" customHeight="1" x14ac:dyDescent="0.2"/>
    <row r="7700" ht="26.25" customHeight="1" x14ac:dyDescent="0.2"/>
    <row r="7701" ht="26.25" customHeight="1" x14ac:dyDescent="0.2"/>
    <row r="7702" ht="26.25" customHeight="1" x14ac:dyDescent="0.2"/>
    <row r="7703" ht="26.25" customHeight="1" x14ac:dyDescent="0.2"/>
    <row r="7704" ht="26.25" customHeight="1" x14ac:dyDescent="0.2"/>
    <row r="7705" ht="26.25" customHeight="1" x14ac:dyDescent="0.2"/>
    <row r="7706" ht="26.25" customHeight="1" x14ac:dyDescent="0.2"/>
    <row r="7707" ht="26.25" customHeight="1" x14ac:dyDescent="0.2"/>
    <row r="7708" ht="26.25" customHeight="1" x14ac:dyDescent="0.2"/>
    <row r="7709" ht="26.25" customHeight="1" x14ac:dyDescent="0.2"/>
    <row r="7710" ht="26.25" customHeight="1" x14ac:dyDescent="0.2"/>
    <row r="7711" ht="26.25" customHeight="1" x14ac:dyDescent="0.2"/>
    <row r="7712" ht="26.25" customHeight="1" x14ac:dyDescent="0.2"/>
    <row r="7713" ht="26.25" customHeight="1" x14ac:dyDescent="0.2"/>
    <row r="7714" ht="26.25" customHeight="1" x14ac:dyDescent="0.2"/>
    <row r="7715" ht="26.25" customHeight="1" x14ac:dyDescent="0.2"/>
    <row r="7716" ht="26.25" customHeight="1" x14ac:dyDescent="0.2"/>
    <row r="7717" ht="26.25" customHeight="1" x14ac:dyDescent="0.2"/>
    <row r="7718" ht="26.25" customHeight="1" x14ac:dyDescent="0.2"/>
    <row r="7719" ht="26.25" customHeight="1" x14ac:dyDescent="0.2"/>
    <row r="7720" ht="26.25" customHeight="1" x14ac:dyDescent="0.2"/>
    <row r="7721" ht="26.25" customHeight="1" x14ac:dyDescent="0.2"/>
    <row r="7722" ht="26.25" customHeight="1" x14ac:dyDescent="0.2"/>
    <row r="7723" ht="26.25" customHeight="1" x14ac:dyDescent="0.2"/>
    <row r="7724" ht="26.25" customHeight="1" x14ac:dyDescent="0.2"/>
    <row r="7725" ht="26.25" customHeight="1" x14ac:dyDescent="0.2"/>
    <row r="7726" ht="26.25" customHeight="1" x14ac:dyDescent="0.2"/>
    <row r="7727" ht="26.25" customHeight="1" x14ac:dyDescent="0.2"/>
    <row r="7728" ht="26.25" customHeight="1" x14ac:dyDescent="0.2"/>
    <row r="7729" ht="26.25" customHeight="1" x14ac:dyDescent="0.2"/>
    <row r="7730" ht="26.25" customHeight="1" x14ac:dyDescent="0.2"/>
    <row r="7731" ht="26.25" customHeight="1" x14ac:dyDescent="0.2"/>
    <row r="7732" ht="26.25" customHeight="1" x14ac:dyDescent="0.2"/>
    <row r="7733" ht="26.25" customHeight="1" x14ac:dyDescent="0.2"/>
    <row r="7734" ht="26.25" customHeight="1" x14ac:dyDescent="0.2"/>
    <row r="7735" ht="26.25" customHeight="1" x14ac:dyDescent="0.2"/>
    <row r="7736" ht="26.25" customHeight="1" x14ac:dyDescent="0.2"/>
    <row r="7737" ht="26.25" customHeight="1" x14ac:dyDescent="0.2"/>
    <row r="7738" ht="26.25" customHeight="1" x14ac:dyDescent="0.2"/>
    <row r="7739" ht="26.25" customHeight="1" x14ac:dyDescent="0.2"/>
    <row r="7740" ht="26.25" customHeight="1" x14ac:dyDescent="0.2"/>
    <row r="7741" ht="26.25" customHeight="1" x14ac:dyDescent="0.2"/>
    <row r="7742" ht="26.25" customHeight="1" x14ac:dyDescent="0.2"/>
    <row r="7743" ht="26.25" customHeight="1" x14ac:dyDescent="0.2"/>
    <row r="7744" ht="26.25" customHeight="1" x14ac:dyDescent="0.2"/>
    <row r="7745" ht="26.25" customHeight="1" x14ac:dyDescent="0.2"/>
    <row r="7746" ht="26.25" customHeight="1" x14ac:dyDescent="0.2"/>
    <row r="7747" ht="26.25" customHeight="1" x14ac:dyDescent="0.2"/>
    <row r="7748" ht="26.25" customHeight="1" x14ac:dyDescent="0.2"/>
    <row r="7749" ht="26.25" customHeight="1" x14ac:dyDescent="0.2"/>
    <row r="7750" ht="26.25" customHeight="1" x14ac:dyDescent="0.2"/>
    <row r="7751" ht="26.25" customHeight="1" x14ac:dyDescent="0.2"/>
    <row r="7752" ht="26.25" customHeight="1" x14ac:dyDescent="0.2"/>
    <row r="7753" ht="26.25" customHeight="1" x14ac:dyDescent="0.2"/>
    <row r="7754" ht="26.25" customHeight="1" x14ac:dyDescent="0.2"/>
    <row r="7755" ht="26.25" customHeight="1" x14ac:dyDescent="0.2"/>
    <row r="7756" ht="26.25" customHeight="1" x14ac:dyDescent="0.2"/>
    <row r="7757" ht="26.25" customHeight="1" x14ac:dyDescent="0.2"/>
    <row r="7758" ht="26.25" customHeight="1" x14ac:dyDescent="0.2"/>
    <row r="7759" ht="26.25" customHeight="1" x14ac:dyDescent="0.2"/>
    <row r="7760" ht="26.25" customHeight="1" x14ac:dyDescent="0.2"/>
    <row r="7761" ht="26.25" customHeight="1" x14ac:dyDescent="0.2"/>
    <row r="7762" ht="26.25" customHeight="1" x14ac:dyDescent="0.2"/>
    <row r="7763" ht="26.25" customHeight="1" x14ac:dyDescent="0.2"/>
    <row r="7764" ht="26.25" customHeight="1" x14ac:dyDescent="0.2"/>
    <row r="7765" ht="26.25" customHeight="1" x14ac:dyDescent="0.2"/>
    <row r="7766" ht="26.25" customHeight="1" x14ac:dyDescent="0.2"/>
    <row r="7767" ht="26.25" customHeight="1" x14ac:dyDescent="0.2"/>
    <row r="7768" ht="26.25" customHeight="1" x14ac:dyDescent="0.2"/>
    <row r="7769" ht="26.25" customHeight="1" x14ac:dyDescent="0.2"/>
    <row r="7770" ht="26.25" customHeight="1" x14ac:dyDescent="0.2"/>
    <row r="7771" ht="26.25" customHeight="1" x14ac:dyDescent="0.2"/>
    <row r="7772" ht="26.25" customHeight="1" x14ac:dyDescent="0.2"/>
    <row r="7773" ht="26.25" customHeight="1" x14ac:dyDescent="0.2"/>
    <row r="7774" ht="26.25" customHeight="1" x14ac:dyDescent="0.2"/>
    <row r="7775" ht="26.25" customHeight="1" x14ac:dyDescent="0.2"/>
    <row r="7776" ht="26.25" customHeight="1" x14ac:dyDescent="0.2"/>
    <row r="7777" ht="26.25" customHeight="1" x14ac:dyDescent="0.2"/>
    <row r="7778" ht="26.25" customHeight="1" x14ac:dyDescent="0.2"/>
    <row r="7779" ht="26.25" customHeight="1" x14ac:dyDescent="0.2"/>
    <row r="7780" ht="26.25" customHeight="1" x14ac:dyDescent="0.2"/>
    <row r="7781" ht="26.25" customHeight="1" x14ac:dyDescent="0.2"/>
    <row r="7782" ht="26.25" customHeight="1" x14ac:dyDescent="0.2"/>
    <row r="7783" ht="26.25" customHeight="1" x14ac:dyDescent="0.2"/>
    <row r="7784" ht="26.25" customHeight="1" x14ac:dyDescent="0.2"/>
    <row r="7785" ht="26.25" customHeight="1" x14ac:dyDescent="0.2"/>
    <row r="7786" ht="26.25" customHeight="1" x14ac:dyDescent="0.2"/>
    <row r="7787" ht="26.25" customHeight="1" x14ac:dyDescent="0.2"/>
    <row r="7788" ht="26.25" customHeight="1" x14ac:dyDescent="0.2"/>
    <row r="7789" ht="26.25" customHeight="1" x14ac:dyDescent="0.2"/>
    <row r="7790" ht="26.25" customHeight="1" x14ac:dyDescent="0.2"/>
    <row r="7791" ht="26.25" customHeight="1" x14ac:dyDescent="0.2"/>
    <row r="7792" ht="26.25" customHeight="1" x14ac:dyDescent="0.2"/>
    <row r="7793" ht="26.25" customHeight="1" x14ac:dyDescent="0.2"/>
    <row r="7794" ht="26.25" customHeight="1" x14ac:dyDescent="0.2"/>
    <row r="7795" ht="26.25" customHeight="1" x14ac:dyDescent="0.2"/>
    <row r="7796" ht="26.25" customHeight="1" x14ac:dyDescent="0.2"/>
    <row r="7797" ht="26.25" customHeight="1" x14ac:dyDescent="0.2"/>
    <row r="7798" ht="26.25" customHeight="1" x14ac:dyDescent="0.2"/>
    <row r="7799" ht="26.25" customHeight="1" x14ac:dyDescent="0.2"/>
    <row r="7800" ht="26.25" customHeight="1" x14ac:dyDescent="0.2"/>
    <row r="7801" ht="26.25" customHeight="1" x14ac:dyDescent="0.2"/>
    <row r="7802" ht="26.25" customHeight="1" x14ac:dyDescent="0.2"/>
    <row r="7803" ht="26.25" customHeight="1" x14ac:dyDescent="0.2"/>
    <row r="7804" ht="26.25" customHeight="1" x14ac:dyDescent="0.2"/>
    <row r="7805" ht="26.25" customHeight="1" x14ac:dyDescent="0.2"/>
    <row r="7806" ht="26.25" customHeight="1" x14ac:dyDescent="0.2"/>
    <row r="7807" ht="26.25" customHeight="1" x14ac:dyDescent="0.2"/>
    <row r="7808" ht="26.25" customHeight="1" x14ac:dyDescent="0.2"/>
    <row r="7809" ht="26.25" customHeight="1" x14ac:dyDescent="0.2"/>
    <row r="7810" ht="26.25" customHeight="1" x14ac:dyDescent="0.2"/>
    <row r="7811" ht="26.25" customHeight="1" x14ac:dyDescent="0.2"/>
    <row r="7812" ht="26.25" customHeight="1" x14ac:dyDescent="0.2"/>
    <row r="7813" ht="26.25" customHeight="1" x14ac:dyDescent="0.2"/>
    <row r="7814" ht="26.25" customHeight="1" x14ac:dyDescent="0.2"/>
    <row r="7815" ht="26.25" customHeight="1" x14ac:dyDescent="0.2"/>
    <row r="7816" ht="26.25" customHeight="1" x14ac:dyDescent="0.2"/>
    <row r="7817" ht="26.25" customHeight="1" x14ac:dyDescent="0.2"/>
    <row r="7818" ht="26.25" customHeight="1" x14ac:dyDescent="0.2"/>
    <row r="7819" ht="26.25" customHeight="1" x14ac:dyDescent="0.2"/>
    <row r="7820" ht="26.25" customHeight="1" x14ac:dyDescent="0.2"/>
    <row r="7821" ht="26.25" customHeight="1" x14ac:dyDescent="0.2"/>
    <row r="7822" ht="26.25" customHeight="1" x14ac:dyDescent="0.2"/>
    <row r="7823" ht="26.25" customHeight="1" x14ac:dyDescent="0.2"/>
    <row r="7824" ht="26.25" customHeight="1" x14ac:dyDescent="0.2"/>
    <row r="7825" ht="26.25" customHeight="1" x14ac:dyDescent="0.2"/>
    <row r="7826" ht="26.25" customHeight="1" x14ac:dyDescent="0.2"/>
    <row r="7827" ht="26.25" customHeight="1" x14ac:dyDescent="0.2"/>
    <row r="7828" ht="26.25" customHeight="1" x14ac:dyDescent="0.2"/>
    <row r="7829" ht="26.25" customHeight="1" x14ac:dyDescent="0.2"/>
    <row r="7830" ht="26.25" customHeight="1" x14ac:dyDescent="0.2"/>
    <row r="7831" ht="26.25" customHeight="1" x14ac:dyDescent="0.2"/>
    <row r="7832" ht="26.25" customHeight="1" x14ac:dyDescent="0.2"/>
    <row r="7833" ht="26.25" customHeight="1" x14ac:dyDescent="0.2"/>
    <row r="7834" ht="26.25" customHeight="1" x14ac:dyDescent="0.2"/>
    <row r="7835" ht="26.25" customHeight="1" x14ac:dyDescent="0.2"/>
    <row r="7836" ht="26.25" customHeight="1" x14ac:dyDescent="0.2"/>
    <row r="7837" ht="26.25" customHeight="1" x14ac:dyDescent="0.2"/>
    <row r="7838" ht="26.25" customHeight="1" x14ac:dyDescent="0.2"/>
    <row r="7839" ht="26.25" customHeight="1" x14ac:dyDescent="0.2"/>
    <row r="7840" ht="26.25" customHeight="1" x14ac:dyDescent="0.2"/>
    <row r="7841" ht="26.25" customHeight="1" x14ac:dyDescent="0.2"/>
    <row r="7842" ht="26.25" customHeight="1" x14ac:dyDescent="0.2"/>
    <row r="7843" ht="26.25" customHeight="1" x14ac:dyDescent="0.2"/>
    <row r="7844" ht="26.25" customHeight="1" x14ac:dyDescent="0.2"/>
    <row r="7845" ht="26.25" customHeight="1" x14ac:dyDescent="0.2"/>
    <row r="7846" ht="26.25" customHeight="1" x14ac:dyDescent="0.2"/>
    <row r="7847" ht="26.25" customHeight="1" x14ac:dyDescent="0.2"/>
    <row r="7848" ht="26.25" customHeight="1" x14ac:dyDescent="0.2"/>
    <row r="7849" ht="26.25" customHeight="1" x14ac:dyDescent="0.2"/>
    <row r="7850" ht="26.25" customHeight="1" x14ac:dyDescent="0.2"/>
    <row r="7851" ht="26.25" customHeight="1" x14ac:dyDescent="0.2"/>
    <row r="7852" ht="26.25" customHeight="1" x14ac:dyDescent="0.2"/>
    <row r="7853" ht="26.25" customHeight="1" x14ac:dyDescent="0.2"/>
    <row r="7854" ht="26.25" customHeight="1" x14ac:dyDescent="0.2"/>
    <row r="7855" ht="26.25" customHeight="1" x14ac:dyDescent="0.2"/>
    <row r="7856" ht="26.25" customHeight="1" x14ac:dyDescent="0.2"/>
    <row r="7857" ht="26.25" customHeight="1" x14ac:dyDescent="0.2"/>
    <row r="7858" ht="26.25" customHeight="1" x14ac:dyDescent="0.2"/>
    <row r="7859" ht="26.25" customHeight="1" x14ac:dyDescent="0.2"/>
    <row r="7860" ht="26.25" customHeight="1" x14ac:dyDescent="0.2"/>
    <row r="7861" ht="26.25" customHeight="1" x14ac:dyDescent="0.2"/>
    <row r="7862" ht="26.25" customHeight="1" x14ac:dyDescent="0.2"/>
    <row r="7863" ht="26.25" customHeight="1" x14ac:dyDescent="0.2"/>
    <row r="7864" ht="26.25" customHeight="1" x14ac:dyDescent="0.2"/>
    <row r="7865" ht="26.25" customHeight="1" x14ac:dyDescent="0.2"/>
    <row r="7866" ht="26.25" customHeight="1" x14ac:dyDescent="0.2"/>
    <row r="7867" ht="26.25" customHeight="1" x14ac:dyDescent="0.2"/>
    <row r="7868" ht="26.25" customHeight="1" x14ac:dyDescent="0.2"/>
    <row r="7869" ht="26.25" customHeight="1" x14ac:dyDescent="0.2"/>
    <row r="7870" ht="26.25" customHeight="1" x14ac:dyDescent="0.2"/>
    <row r="7871" ht="26.25" customHeight="1" x14ac:dyDescent="0.2"/>
    <row r="7872" ht="26.25" customHeight="1" x14ac:dyDescent="0.2"/>
    <row r="7873" ht="26.25" customHeight="1" x14ac:dyDescent="0.2"/>
    <row r="7874" ht="26.25" customHeight="1" x14ac:dyDescent="0.2"/>
    <row r="7875" ht="26.25" customHeight="1" x14ac:dyDescent="0.2"/>
    <row r="7876" ht="26.25" customHeight="1" x14ac:dyDescent="0.2"/>
    <row r="7877" ht="26.25" customHeight="1" x14ac:dyDescent="0.2"/>
    <row r="7878" ht="26.25" customHeight="1" x14ac:dyDescent="0.2"/>
    <row r="7879" ht="26.25" customHeight="1" x14ac:dyDescent="0.2"/>
    <row r="7880" ht="26.25" customHeight="1" x14ac:dyDescent="0.2"/>
    <row r="7881" ht="26.25" customHeight="1" x14ac:dyDescent="0.2"/>
    <row r="7882" ht="26.25" customHeight="1" x14ac:dyDescent="0.2"/>
    <row r="7883" ht="26.25" customHeight="1" x14ac:dyDescent="0.2"/>
    <row r="7884" ht="26.25" customHeight="1" x14ac:dyDescent="0.2"/>
    <row r="7885" ht="26.25" customHeight="1" x14ac:dyDescent="0.2"/>
    <row r="7886" ht="26.25" customHeight="1" x14ac:dyDescent="0.2"/>
    <row r="7887" ht="26.25" customHeight="1" x14ac:dyDescent="0.2"/>
    <row r="7888" ht="26.25" customHeight="1" x14ac:dyDescent="0.2"/>
    <row r="7889" ht="26.25" customHeight="1" x14ac:dyDescent="0.2"/>
    <row r="7890" ht="26.25" customHeight="1" x14ac:dyDescent="0.2"/>
    <row r="7891" ht="26.25" customHeight="1" x14ac:dyDescent="0.2"/>
    <row r="7892" ht="26.25" customHeight="1" x14ac:dyDescent="0.2"/>
    <row r="7893" ht="26.25" customHeight="1" x14ac:dyDescent="0.2"/>
    <row r="7894" ht="26.25" customHeight="1" x14ac:dyDescent="0.2"/>
    <row r="7895" ht="26.25" customHeight="1" x14ac:dyDescent="0.2"/>
    <row r="7896" ht="26.25" customHeight="1" x14ac:dyDescent="0.2"/>
    <row r="7897" ht="26.25" customHeight="1" x14ac:dyDescent="0.2"/>
    <row r="7898" ht="26.25" customHeight="1" x14ac:dyDescent="0.2"/>
    <row r="7899" ht="26.25" customHeight="1" x14ac:dyDescent="0.2"/>
    <row r="7900" ht="26.25" customHeight="1" x14ac:dyDescent="0.2"/>
    <row r="7901" ht="26.25" customHeight="1" x14ac:dyDescent="0.2"/>
    <row r="7902" ht="26.25" customHeight="1" x14ac:dyDescent="0.2"/>
    <row r="7903" ht="26.25" customHeight="1" x14ac:dyDescent="0.2"/>
    <row r="7904" ht="26.25" customHeight="1" x14ac:dyDescent="0.2"/>
    <row r="7905" ht="26.25" customHeight="1" x14ac:dyDescent="0.2"/>
    <row r="7906" ht="26.25" customHeight="1" x14ac:dyDescent="0.2"/>
    <row r="7907" ht="26.25" customHeight="1" x14ac:dyDescent="0.2"/>
    <row r="7908" ht="26.25" customHeight="1" x14ac:dyDescent="0.2"/>
    <row r="7909" ht="26.25" customHeight="1" x14ac:dyDescent="0.2"/>
    <row r="7910" ht="26.25" customHeight="1" x14ac:dyDescent="0.2"/>
    <row r="7911" ht="26.25" customHeight="1" x14ac:dyDescent="0.2"/>
    <row r="7912" ht="26.25" customHeight="1" x14ac:dyDescent="0.2"/>
    <row r="7913" ht="26.25" customHeight="1" x14ac:dyDescent="0.2"/>
    <row r="7914" ht="26.25" customHeight="1" x14ac:dyDescent="0.2"/>
    <row r="7915" ht="26.25" customHeight="1" x14ac:dyDescent="0.2"/>
    <row r="7916" ht="26.25" customHeight="1" x14ac:dyDescent="0.2"/>
    <row r="7917" ht="26.25" customHeight="1" x14ac:dyDescent="0.2"/>
    <row r="7918" ht="26.25" customHeight="1" x14ac:dyDescent="0.2"/>
    <row r="7919" ht="26.25" customHeight="1" x14ac:dyDescent="0.2"/>
    <row r="7920" ht="26.25" customHeight="1" x14ac:dyDescent="0.2"/>
    <row r="7921" ht="26.25" customHeight="1" x14ac:dyDescent="0.2"/>
    <row r="7922" ht="26.25" customHeight="1" x14ac:dyDescent="0.2"/>
    <row r="7923" ht="26.25" customHeight="1" x14ac:dyDescent="0.2"/>
    <row r="7924" ht="26.25" customHeight="1" x14ac:dyDescent="0.2"/>
    <row r="7925" ht="26.25" customHeight="1" x14ac:dyDescent="0.2"/>
    <row r="7926" ht="26.25" customHeight="1" x14ac:dyDescent="0.2"/>
    <row r="7927" ht="26.25" customHeight="1" x14ac:dyDescent="0.2"/>
    <row r="7928" ht="26.25" customHeight="1" x14ac:dyDescent="0.2"/>
    <row r="7929" ht="26.25" customHeight="1" x14ac:dyDescent="0.2"/>
    <row r="7930" ht="26.25" customHeight="1" x14ac:dyDescent="0.2"/>
    <row r="7931" ht="26.25" customHeight="1" x14ac:dyDescent="0.2"/>
    <row r="7932" ht="26.25" customHeight="1" x14ac:dyDescent="0.2"/>
    <row r="7933" ht="26.25" customHeight="1" x14ac:dyDescent="0.2"/>
    <row r="7934" ht="26.25" customHeight="1" x14ac:dyDescent="0.2"/>
    <row r="7935" ht="26.25" customHeight="1" x14ac:dyDescent="0.2"/>
    <row r="7936" ht="26.25" customHeight="1" x14ac:dyDescent="0.2"/>
    <row r="7937" ht="26.25" customHeight="1" x14ac:dyDescent="0.2"/>
    <row r="7938" ht="26.25" customHeight="1" x14ac:dyDescent="0.2"/>
    <row r="7939" ht="26.25" customHeight="1" x14ac:dyDescent="0.2"/>
    <row r="7940" ht="26.25" customHeight="1" x14ac:dyDescent="0.2"/>
    <row r="7941" ht="26.25" customHeight="1" x14ac:dyDescent="0.2"/>
    <row r="7942" ht="26.25" customHeight="1" x14ac:dyDescent="0.2"/>
    <row r="7943" ht="26.25" customHeight="1" x14ac:dyDescent="0.2"/>
    <row r="7944" ht="26.25" customHeight="1" x14ac:dyDescent="0.2"/>
    <row r="7945" ht="26.25" customHeight="1" x14ac:dyDescent="0.2"/>
    <row r="7946" ht="26.25" customHeight="1" x14ac:dyDescent="0.2"/>
    <row r="7947" ht="26.25" customHeight="1" x14ac:dyDescent="0.2"/>
    <row r="7948" ht="26.25" customHeight="1" x14ac:dyDescent="0.2"/>
    <row r="7949" ht="26.25" customHeight="1" x14ac:dyDescent="0.2"/>
    <row r="7950" ht="26.25" customHeight="1" x14ac:dyDescent="0.2"/>
    <row r="7951" ht="26.25" customHeight="1" x14ac:dyDescent="0.2"/>
    <row r="7952" ht="26.25" customHeight="1" x14ac:dyDescent="0.2"/>
    <row r="7953" ht="26.25" customHeight="1" x14ac:dyDescent="0.2"/>
    <row r="7954" ht="26.25" customHeight="1" x14ac:dyDescent="0.2"/>
    <row r="7955" ht="26.25" customHeight="1" x14ac:dyDescent="0.2"/>
    <row r="7956" ht="26.25" customHeight="1" x14ac:dyDescent="0.2"/>
    <row r="7957" ht="26.25" customHeight="1" x14ac:dyDescent="0.2"/>
    <row r="7958" ht="26.25" customHeight="1" x14ac:dyDescent="0.2"/>
    <row r="7959" ht="26.25" customHeight="1" x14ac:dyDescent="0.2"/>
    <row r="7960" ht="26.25" customHeight="1" x14ac:dyDescent="0.2"/>
    <row r="7961" ht="26.25" customHeight="1" x14ac:dyDescent="0.2"/>
    <row r="7962" ht="26.25" customHeight="1" x14ac:dyDescent="0.2"/>
    <row r="7963" ht="26.25" customHeight="1" x14ac:dyDescent="0.2"/>
    <row r="7964" ht="26.25" customHeight="1" x14ac:dyDescent="0.2"/>
    <row r="7965" ht="26.25" customHeight="1" x14ac:dyDescent="0.2"/>
    <row r="7966" ht="26.25" customHeight="1" x14ac:dyDescent="0.2"/>
    <row r="7967" ht="26.25" customHeight="1" x14ac:dyDescent="0.2"/>
    <row r="7968" ht="26.25" customHeight="1" x14ac:dyDescent="0.2"/>
    <row r="7969" ht="26.25" customHeight="1" x14ac:dyDescent="0.2"/>
    <row r="7970" ht="26.25" customHeight="1" x14ac:dyDescent="0.2"/>
    <row r="7971" ht="26.25" customHeight="1" x14ac:dyDescent="0.2"/>
    <row r="7972" ht="26.25" customHeight="1" x14ac:dyDescent="0.2"/>
    <row r="7973" ht="26.25" customHeight="1" x14ac:dyDescent="0.2"/>
    <row r="7974" ht="26.25" customHeight="1" x14ac:dyDescent="0.2"/>
    <row r="7975" ht="26.25" customHeight="1" x14ac:dyDescent="0.2"/>
    <row r="7976" ht="26.25" customHeight="1" x14ac:dyDescent="0.2"/>
    <row r="7977" ht="26.25" customHeight="1" x14ac:dyDescent="0.2"/>
    <row r="7978" ht="26.25" customHeight="1" x14ac:dyDescent="0.2"/>
    <row r="7979" ht="26.25" customHeight="1" x14ac:dyDescent="0.2"/>
    <row r="7980" ht="26.25" customHeight="1" x14ac:dyDescent="0.2"/>
    <row r="7981" ht="26.25" customHeight="1" x14ac:dyDescent="0.2"/>
    <row r="7982" ht="26.25" customHeight="1" x14ac:dyDescent="0.2"/>
    <row r="7983" ht="26.25" customHeight="1" x14ac:dyDescent="0.2"/>
    <row r="7984" ht="26.25" customHeight="1" x14ac:dyDescent="0.2"/>
    <row r="7985" ht="26.25" customHeight="1" x14ac:dyDescent="0.2"/>
    <row r="7986" ht="26.25" customHeight="1" x14ac:dyDescent="0.2"/>
    <row r="7987" ht="26.25" customHeight="1" x14ac:dyDescent="0.2"/>
    <row r="7988" ht="26.25" customHeight="1" x14ac:dyDescent="0.2"/>
    <row r="7989" ht="26.25" customHeight="1" x14ac:dyDescent="0.2"/>
    <row r="7990" ht="26.25" customHeight="1" x14ac:dyDescent="0.2"/>
    <row r="7991" ht="26.25" customHeight="1" x14ac:dyDescent="0.2"/>
    <row r="7992" ht="26.25" customHeight="1" x14ac:dyDescent="0.2"/>
    <row r="7993" ht="26.25" customHeight="1" x14ac:dyDescent="0.2"/>
    <row r="7994" ht="26.25" customHeight="1" x14ac:dyDescent="0.2"/>
    <row r="7995" ht="26.25" customHeight="1" x14ac:dyDescent="0.2"/>
    <row r="7996" ht="26.25" customHeight="1" x14ac:dyDescent="0.2"/>
    <row r="7997" ht="26.25" customHeight="1" x14ac:dyDescent="0.2"/>
    <row r="7998" ht="26.25" customHeight="1" x14ac:dyDescent="0.2"/>
    <row r="7999" ht="26.25" customHeight="1" x14ac:dyDescent="0.2"/>
    <row r="8000" ht="26.25" customHeight="1" x14ac:dyDescent="0.2"/>
    <row r="8001" ht="26.25" customHeight="1" x14ac:dyDescent="0.2"/>
    <row r="8002" ht="26.25" customHeight="1" x14ac:dyDescent="0.2"/>
    <row r="8003" ht="26.25" customHeight="1" x14ac:dyDescent="0.2"/>
    <row r="8004" ht="26.25" customHeight="1" x14ac:dyDescent="0.2"/>
    <row r="8005" ht="26.25" customHeight="1" x14ac:dyDescent="0.2"/>
    <row r="8006" ht="26.25" customHeight="1" x14ac:dyDescent="0.2"/>
    <row r="8007" ht="26.25" customHeight="1" x14ac:dyDescent="0.2"/>
    <row r="8008" ht="26.25" customHeight="1" x14ac:dyDescent="0.2"/>
    <row r="8009" ht="26.25" customHeight="1" x14ac:dyDescent="0.2"/>
    <row r="8010" ht="26.25" customHeight="1" x14ac:dyDescent="0.2"/>
    <row r="8011" ht="26.25" customHeight="1" x14ac:dyDescent="0.2"/>
    <row r="8012" ht="26.25" customHeight="1" x14ac:dyDescent="0.2"/>
    <row r="8013" ht="26.25" customHeight="1" x14ac:dyDescent="0.2"/>
    <row r="8014" ht="26.25" customHeight="1" x14ac:dyDescent="0.2"/>
    <row r="8015" ht="26.25" customHeight="1" x14ac:dyDescent="0.2"/>
    <row r="8016" ht="26.25" customHeight="1" x14ac:dyDescent="0.2"/>
    <row r="8017" ht="26.25" customHeight="1" x14ac:dyDescent="0.2"/>
    <row r="8018" ht="26.25" customHeight="1" x14ac:dyDescent="0.2"/>
    <row r="8019" ht="26.25" customHeight="1" x14ac:dyDescent="0.2"/>
    <row r="8020" ht="26.25" customHeight="1" x14ac:dyDescent="0.2"/>
    <row r="8021" ht="26.25" customHeight="1" x14ac:dyDescent="0.2"/>
    <row r="8022" ht="26.25" customHeight="1" x14ac:dyDescent="0.2"/>
    <row r="8023" ht="26.25" customHeight="1" x14ac:dyDescent="0.2"/>
    <row r="8024" ht="26.25" customHeight="1" x14ac:dyDescent="0.2"/>
    <row r="8025" ht="26.25" customHeight="1" x14ac:dyDescent="0.2"/>
    <row r="8026" ht="26.25" customHeight="1" x14ac:dyDescent="0.2"/>
    <row r="8027" ht="26.25" customHeight="1" x14ac:dyDescent="0.2"/>
    <row r="8028" ht="26.25" customHeight="1" x14ac:dyDescent="0.2"/>
    <row r="8029" ht="26.25" customHeight="1" x14ac:dyDescent="0.2"/>
    <row r="8030" ht="26.25" customHeight="1" x14ac:dyDescent="0.2"/>
    <row r="8031" ht="26.25" customHeight="1" x14ac:dyDescent="0.2"/>
    <row r="8032" ht="26.25" customHeight="1" x14ac:dyDescent="0.2"/>
    <row r="8033" ht="26.25" customHeight="1" x14ac:dyDescent="0.2"/>
  </sheetData>
  <sheetProtection formatCells="0" formatColumns="0" formatRows="0" insertColumns="0" insertRows="0" deleteRows="0" selectLockedCells="1"/>
  <protectedRanges>
    <protectedRange password="CAC3" sqref="B7:H8" name="Sum_Repas1"/>
  </protectedRanges>
  <mergeCells count="4">
    <mergeCell ref="B34:D34"/>
    <mergeCell ref="B35:D35"/>
    <mergeCell ref="B36:D36"/>
    <mergeCell ref="B39:D40"/>
  </mergeCells>
  <hyperlinks>
    <hyperlink ref="B39:D40" location="Vendredi!A1" display="Avancer à la journée suivante"/>
    <hyperlink ref="B42" location="Mercredi!A1" display="Revenir en arrière"/>
  </hyperlinks>
  <pageMargins left="0.7" right="0.7" top="0.75" bottom="0.75" header="0.3" footer="0.3"/>
  <pageSetup paperSize="9" orientation="portrait" horizontalDpi="4294967293" verticalDpi="0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W8034"/>
  <sheetViews>
    <sheetView zoomScale="70" zoomScaleNormal="70" workbookViewId="0">
      <pane ySplit="4" topLeftCell="A5" activePane="bottomLeft" state="frozen"/>
      <selection pane="bottomLeft" activeCell="B43" sqref="B43"/>
    </sheetView>
  </sheetViews>
  <sheetFormatPr baseColWidth="10" defaultColWidth="9" defaultRowHeight="15" x14ac:dyDescent="0.2"/>
  <cols>
    <col min="1" max="1" width="9.375" style="105" customWidth="1"/>
    <col min="2" max="4" width="28" style="105" customWidth="1"/>
    <col min="5" max="8" width="14.25" style="105" customWidth="1"/>
    <col min="9" max="9" width="28" style="105" customWidth="1"/>
    <col min="10" max="18" width="11.375" style="105" customWidth="1"/>
    <col min="19" max="231" width="11" style="105" customWidth="1"/>
    <col min="232" max="255" width="9" style="106" customWidth="1"/>
    <col min="256" max="16384" width="9" style="106"/>
  </cols>
  <sheetData>
    <row r="1" spans="1:231" ht="30" customHeight="1" x14ac:dyDescent="0.2"/>
    <row r="2" spans="1:231" s="110" customFormat="1" ht="30" customHeight="1" x14ac:dyDescent="0.2">
      <c r="A2" s="107"/>
      <c r="B2" s="34" t="s">
        <v>97</v>
      </c>
      <c r="C2" s="108"/>
      <c r="D2" s="108"/>
      <c r="E2" s="108"/>
      <c r="F2" s="107"/>
      <c r="G2" s="12"/>
      <c r="H2" s="109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07"/>
      <c r="DB2" s="107"/>
      <c r="DC2" s="107"/>
      <c r="DD2" s="107"/>
      <c r="DE2" s="107"/>
      <c r="DF2" s="107"/>
      <c r="DG2" s="107"/>
      <c r="DH2" s="107"/>
      <c r="DI2" s="107"/>
      <c r="DJ2" s="107"/>
      <c r="DK2" s="107"/>
      <c r="DL2" s="107"/>
      <c r="DM2" s="107"/>
      <c r="DN2" s="107"/>
      <c r="DO2" s="107"/>
      <c r="DP2" s="107"/>
      <c r="DQ2" s="107"/>
      <c r="DR2" s="107"/>
      <c r="DS2" s="107"/>
      <c r="DT2" s="107"/>
      <c r="DU2" s="107"/>
      <c r="DV2" s="107"/>
      <c r="DW2" s="107"/>
      <c r="DX2" s="107"/>
      <c r="DY2" s="107"/>
      <c r="DZ2" s="107"/>
      <c r="EA2" s="107"/>
      <c r="EB2" s="107"/>
      <c r="EC2" s="107"/>
      <c r="ED2" s="107"/>
      <c r="EE2" s="107"/>
      <c r="EF2" s="107"/>
      <c r="EG2" s="107"/>
      <c r="EH2" s="107"/>
      <c r="EI2" s="107"/>
      <c r="EJ2" s="107"/>
      <c r="EK2" s="107"/>
      <c r="EL2" s="107"/>
      <c r="EM2" s="107"/>
      <c r="EN2" s="107"/>
      <c r="EO2" s="107"/>
      <c r="EP2" s="107"/>
      <c r="EQ2" s="107"/>
      <c r="ER2" s="107"/>
      <c r="ES2" s="107"/>
      <c r="ET2" s="107"/>
      <c r="EU2" s="107"/>
      <c r="EV2" s="107"/>
      <c r="EW2" s="107"/>
      <c r="EX2" s="107"/>
      <c r="EY2" s="107"/>
      <c r="EZ2" s="107"/>
      <c r="FA2" s="107"/>
      <c r="FB2" s="107"/>
      <c r="FC2" s="107"/>
      <c r="FD2" s="107"/>
      <c r="FE2" s="107"/>
      <c r="FF2" s="107"/>
      <c r="FG2" s="107"/>
      <c r="FH2" s="107"/>
      <c r="FI2" s="107"/>
      <c r="FJ2" s="107"/>
      <c r="FK2" s="107"/>
      <c r="FL2" s="107"/>
      <c r="FM2" s="107"/>
      <c r="FN2" s="107"/>
      <c r="FO2" s="107"/>
      <c r="FP2" s="107"/>
      <c r="FQ2" s="107"/>
      <c r="FR2" s="107"/>
      <c r="FS2" s="107"/>
      <c r="FT2" s="107"/>
      <c r="FU2" s="107"/>
      <c r="FV2" s="107"/>
      <c r="FW2" s="107"/>
      <c r="FX2" s="107"/>
      <c r="FY2" s="107"/>
      <c r="FZ2" s="107"/>
      <c r="GA2" s="107"/>
      <c r="GB2" s="107"/>
      <c r="GC2" s="107"/>
      <c r="GD2" s="107"/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/>
      <c r="GR2" s="107"/>
      <c r="GS2" s="107"/>
      <c r="GT2" s="107"/>
      <c r="GU2" s="107"/>
      <c r="GV2" s="107"/>
      <c r="GW2" s="107"/>
      <c r="GX2" s="107"/>
      <c r="GY2" s="107"/>
      <c r="GZ2" s="107"/>
      <c r="HA2" s="107"/>
      <c r="HB2" s="107"/>
      <c r="HC2" s="107"/>
      <c r="HD2" s="107"/>
      <c r="HE2" s="107"/>
      <c r="HF2" s="107"/>
      <c r="HG2" s="107"/>
      <c r="HH2" s="107"/>
      <c r="HI2" s="107"/>
      <c r="HJ2" s="107"/>
      <c r="HK2" s="107"/>
      <c r="HL2" s="107"/>
      <c r="HM2" s="107"/>
      <c r="HN2" s="107"/>
      <c r="HO2" s="107"/>
      <c r="HP2" s="107"/>
      <c r="HQ2" s="107"/>
      <c r="HR2" s="107"/>
      <c r="HS2" s="107"/>
      <c r="HT2" s="107"/>
      <c r="HU2" s="107"/>
      <c r="HV2" s="107"/>
      <c r="HW2" s="107"/>
    </row>
    <row r="3" spans="1:231" s="110" customFormat="1" ht="30" customHeight="1" x14ac:dyDescent="0.2">
      <c r="A3" s="107"/>
      <c r="B3" s="107"/>
      <c r="C3" s="108"/>
      <c r="D3" s="108"/>
      <c r="E3" s="111"/>
      <c r="F3" s="107"/>
      <c r="G3" s="12"/>
      <c r="H3" s="109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7"/>
      <c r="BW3" s="107"/>
      <c r="BX3" s="107"/>
      <c r="BY3" s="107"/>
      <c r="BZ3" s="107"/>
      <c r="CA3" s="107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</row>
    <row r="4" spans="1:231" s="110" customFormat="1" ht="30" customHeight="1" x14ac:dyDescent="0.2">
      <c r="A4" s="107"/>
      <c r="B4" s="33" t="s">
        <v>22</v>
      </c>
      <c r="C4" s="33" t="s">
        <v>13</v>
      </c>
      <c r="D4" s="33" t="s">
        <v>5</v>
      </c>
      <c r="E4" s="33" t="s">
        <v>0</v>
      </c>
      <c r="F4" s="33" t="s">
        <v>9</v>
      </c>
      <c r="G4" s="33" t="s">
        <v>10</v>
      </c>
      <c r="H4" s="33" t="s">
        <v>11</v>
      </c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</row>
    <row r="5" spans="1:231" ht="26.25" customHeight="1" x14ac:dyDescent="0.2">
      <c r="B5" s="2" t="s">
        <v>14</v>
      </c>
      <c r="C5" s="112"/>
      <c r="D5" s="112"/>
      <c r="E5" s="112"/>
      <c r="F5" s="112"/>
      <c r="G5" s="112"/>
      <c r="H5" s="112"/>
      <c r="HW5" s="106"/>
    </row>
    <row r="6" spans="1:231" ht="26.25" customHeight="1" x14ac:dyDescent="0.2">
      <c r="B6" s="223"/>
      <c r="C6" s="223"/>
      <c r="D6" s="224"/>
      <c r="E6" s="225"/>
      <c r="F6" s="226"/>
      <c r="G6" s="226"/>
      <c r="H6" s="226"/>
      <c r="HW6" s="106"/>
    </row>
    <row r="7" spans="1:231" ht="26.25" customHeight="1" x14ac:dyDescent="0.2">
      <c r="B7" s="223"/>
      <c r="C7" s="223"/>
      <c r="D7" s="224"/>
      <c r="E7" s="225">
        <f>SUBTOTAL(109,Repas14[Kcal])</f>
        <v>0</v>
      </c>
      <c r="F7" s="226">
        <f>SUBTOTAL(109,Repas14[Protéines])</f>
        <v>0</v>
      </c>
      <c r="G7" s="226">
        <f>SUBTOTAL(109,Repas14[Glucides])</f>
        <v>0</v>
      </c>
      <c r="H7" s="226">
        <f>SUBTOTAL(109,Repas14[Lipides])</f>
        <v>0</v>
      </c>
    </row>
    <row r="8" spans="1:231" ht="26.25" customHeight="1" x14ac:dyDescent="0.2">
      <c r="B8" s="117"/>
      <c r="C8" s="117"/>
      <c r="D8" s="118"/>
      <c r="E8" s="119"/>
      <c r="F8" s="120"/>
      <c r="G8" s="120"/>
      <c r="H8" s="120"/>
    </row>
    <row r="9" spans="1:231" ht="26.25" customHeight="1" x14ac:dyDescent="0.2">
      <c r="B9" s="3" t="s">
        <v>15</v>
      </c>
      <c r="C9" s="121"/>
      <c r="D9" s="121"/>
      <c r="E9" s="121"/>
      <c r="F9" s="121"/>
      <c r="G9" s="121"/>
      <c r="H9" s="121"/>
    </row>
    <row r="10" spans="1:231" ht="26.25" customHeight="1" x14ac:dyDescent="0.2">
      <c r="B10" s="113"/>
      <c r="C10" s="113"/>
      <c r="D10" s="114"/>
      <c r="E10" s="115"/>
      <c r="F10" s="116"/>
      <c r="G10" s="116"/>
      <c r="H10" s="116"/>
    </row>
    <row r="11" spans="1:231" ht="26.25" customHeight="1" x14ac:dyDescent="0.2">
      <c r="B11" s="113"/>
      <c r="C11" s="113"/>
      <c r="D11" s="114"/>
      <c r="E11" s="115">
        <f>SUBTOTAL(109,Repas24[Kcal])</f>
        <v>0</v>
      </c>
      <c r="F11" s="116">
        <f>SUBTOTAL(109,Repas24[Protéines])</f>
        <v>0</v>
      </c>
      <c r="G11" s="116">
        <f>SUBTOTAL(109,Repas24[Glucides])</f>
        <v>0</v>
      </c>
      <c r="H11" s="116">
        <f>SUBTOTAL(109,Repas24[Lipides])</f>
        <v>0</v>
      </c>
    </row>
    <row r="12" spans="1:231" ht="26.25" customHeight="1" x14ac:dyDescent="0.2">
      <c r="B12" s="117"/>
      <c r="C12" s="117"/>
      <c r="D12" s="118"/>
      <c r="E12" s="119"/>
      <c r="F12" s="120"/>
      <c r="G12" s="120"/>
      <c r="H12" s="120"/>
    </row>
    <row r="13" spans="1:231" ht="26.25" customHeight="1" x14ac:dyDescent="0.2">
      <c r="B13" s="4" t="s">
        <v>16</v>
      </c>
      <c r="C13" s="122"/>
      <c r="D13" s="122"/>
      <c r="E13" s="122"/>
      <c r="F13" s="122"/>
      <c r="G13" s="122"/>
      <c r="H13" s="122"/>
    </row>
    <row r="14" spans="1:231" ht="26.25" customHeight="1" x14ac:dyDescent="0.2">
      <c r="B14" s="113"/>
      <c r="C14" s="113"/>
      <c r="D14" s="114"/>
      <c r="E14" s="115"/>
      <c r="F14" s="116"/>
      <c r="G14" s="116"/>
      <c r="H14" s="116"/>
    </row>
    <row r="15" spans="1:231" ht="26.25" customHeight="1" x14ac:dyDescent="0.2">
      <c r="B15" s="113"/>
      <c r="C15" s="113"/>
      <c r="D15" s="114"/>
      <c r="E15" s="115">
        <f>SUBTOTAL(109,Repas34[Kcal])</f>
        <v>0</v>
      </c>
      <c r="F15" s="116">
        <f>SUBTOTAL(109,Repas34[Protéines])</f>
        <v>0</v>
      </c>
      <c r="G15" s="116">
        <f>SUBTOTAL(109,Repas34[Glucides])</f>
        <v>0</v>
      </c>
      <c r="H15" s="116">
        <f>SUBTOTAL(109,Repas34[Lipides])</f>
        <v>0</v>
      </c>
    </row>
    <row r="16" spans="1:231" ht="26.25" customHeight="1" x14ac:dyDescent="0.2">
      <c r="B16" s="117"/>
      <c r="C16" s="117"/>
      <c r="D16" s="118"/>
      <c r="E16" s="119"/>
      <c r="F16" s="120"/>
      <c r="G16" s="120"/>
      <c r="H16" s="120"/>
    </row>
    <row r="17" spans="2:8" ht="26.25" customHeight="1" x14ac:dyDescent="0.2">
      <c r="B17" s="5" t="s">
        <v>17</v>
      </c>
      <c r="C17" s="122"/>
      <c r="D17" s="122"/>
      <c r="E17" s="122"/>
      <c r="F17" s="122"/>
      <c r="G17" s="122"/>
      <c r="H17" s="122"/>
    </row>
    <row r="18" spans="2:8" ht="26.25" customHeight="1" x14ac:dyDescent="0.2">
      <c r="B18" s="113"/>
      <c r="C18" s="113"/>
      <c r="D18" s="114"/>
      <c r="E18" s="115"/>
      <c r="F18" s="116"/>
      <c r="G18" s="116"/>
      <c r="H18" s="116"/>
    </row>
    <row r="19" spans="2:8" ht="26.25" customHeight="1" x14ac:dyDescent="0.2">
      <c r="B19" s="113"/>
      <c r="C19" s="113"/>
      <c r="D19" s="114"/>
      <c r="E19" s="115">
        <f>SUBTOTAL(109,Repas44[Kcal])</f>
        <v>0</v>
      </c>
      <c r="F19" s="116">
        <f>SUBTOTAL(109,Repas44[Protéines])</f>
        <v>0</v>
      </c>
      <c r="G19" s="116">
        <f>SUBTOTAL(109,Repas44[Glucides])</f>
        <v>0</v>
      </c>
      <c r="H19" s="116">
        <f>SUBTOTAL(109,Repas44[Lipides])</f>
        <v>0</v>
      </c>
    </row>
    <row r="20" spans="2:8" ht="26.25" customHeight="1" x14ac:dyDescent="0.2">
      <c r="B20" s="117"/>
      <c r="C20" s="117"/>
      <c r="D20" s="117"/>
      <c r="E20" s="119"/>
      <c r="F20" s="120"/>
      <c r="G20" s="120"/>
      <c r="H20" s="120"/>
    </row>
    <row r="21" spans="2:8" ht="26.25" customHeight="1" x14ac:dyDescent="0.2">
      <c r="B21" s="6" t="s">
        <v>18</v>
      </c>
      <c r="C21" s="122"/>
      <c r="D21" s="122"/>
      <c r="E21" s="122"/>
      <c r="F21" s="122"/>
      <c r="G21" s="122"/>
      <c r="H21" s="122"/>
    </row>
    <row r="22" spans="2:8" ht="26.25" customHeight="1" x14ac:dyDescent="0.2">
      <c r="B22" s="113"/>
      <c r="C22" s="113"/>
      <c r="D22" s="113"/>
      <c r="E22" s="115"/>
      <c r="F22" s="116"/>
      <c r="G22" s="116"/>
      <c r="H22" s="116"/>
    </row>
    <row r="23" spans="2:8" ht="26.25" customHeight="1" x14ac:dyDescent="0.2">
      <c r="B23" s="113"/>
      <c r="C23" s="113"/>
      <c r="D23" s="113"/>
      <c r="E23" s="115">
        <f>SUBTOTAL(109,Repas54[Kcal])</f>
        <v>0</v>
      </c>
      <c r="F23" s="116">
        <f>SUBTOTAL(109,Repas54[Protéines])</f>
        <v>0</v>
      </c>
      <c r="G23" s="116">
        <f>SUBTOTAL(109,Repas54[Glucides])</f>
        <v>0</v>
      </c>
      <c r="H23" s="116">
        <f>SUBTOTAL(109,Repas54[Lipides])</f>
        <v>0</v>
      </c>
    </row>
    <row r="24" spans="2:8" ht="26.25" customHeight="1" x14ac:dyDescent="0.2">
      <c r="B24" s="117"/>
      <c r="C24" s="117"/>
      <c r="D24" s="117"/>
      <c r="E24" s="119"/>
      <c r="F24" s="120"/>
      <c r="G24" s="120"/>
      <c r="H24" s="120"/>
    </row>
    <row r="25" spans="2:8" ht="26.25" customHeight="1" x14ac:dyDescent="0.2">
      <c r="B25" s="2" t="s">
        <v>19</v>
      </c>
      <c r="C25" s="123"/>
      <c r="D25" s="123"/>
      <c r="E25" s="122"/>
      <c r="F25" s="122"/>
      <c r="G25" s="122"/>
      <c r="H25" s="122"/>
    </row>
    <row r="26" spans="2:8" ht="26.25" customHeight="1" x14ac:dyDescent="0.2">
      <c r="B26" s="113"/>
      <c r="C26" s="113"/>
      <c r="D26" s="113"/>
      <c r="E26" s="115"/>
      <c r="F26" s="116"/>
      <c r="G26" s="116"/>
      <c r="H26" s="116"/>
    </row>
    <row r="27" spans="2:8" ht="26.25" customHeight="1" x14ac:dyDescent="0.2">
      <c r="B27" s="113"/>
      <c r="C27" s="113"/>
      <c r="D27" s="113"/>
      <c r="E27" s="115">
        <f>SUBTOTAL(109,Repas64[Kcal])</f>
        <v>0</v>
      </c>
      <c r="F27" s="116">
        <f>SUBTOTAL(109,Repas64[Protéines])</f>
        <v>0</v>
      </c>
      <c r="G27" s="116">
        <f>SUBTOTAL(109,Repas64[Glucides])</f>
        <v>0</v>
      </c>
      <c r="H27" s="116">
        <f>SUBTOTAL(109,Repas64[Lipides])</f>
        <v>0</v>
      </c>
    </row>
    <row r="28" spans="2:8" ht="26.25" customHeight="1" x14ac:dyDescent="0.2">
      <c r="B28" s="117"/>
      <c r="C28" s="117"/>
      <c r="D28" s="117"/>
      <c r="E28" s="119"/>
      <c r="F28" s="120"/>
      <c r="G28" s="120"/>
      <c r="H28" s="120"/>
    </row>
    <row r="29" spans="2:8" ht="26.25" customHeight="1" x14ac:dyDescent="0.2">
      <c r="B29" s="3" t="s">
        <v>20</v>
      </c>
      <c r="C29" s="122"/>
      <c r="D29" s="122"/>
      <c r="E29" s="122"/>
      <c r="F29" s="122"/>
      <c r="G29" s="122"/>
      <c r="H29" s="122"/>
    </row>
    <row r="30" spans="2:8" ht="26.25" customHeight="1" x14ac:dyDescent="0.2">
      <c r="B30" s="113"/>
      <c r="C30" s="113"/>
      <c r="D30" s="114"/>
      <c r="E30" s="115"/>
      <c r="F30" s="116"/>
      <c r="G30" s="116"/>
      <c r="H30" s="116"/>
    </row>
    <row r="31" spans="2:8" ht="26.25" customHeight="1" x14ac:dyDescent="0.2">
      <c r="B31" s="113"/>
      <c r="C31" s="113"/>
      <c r="D31" s="114"/>
      <c r="E31" s="115">
        <f>SUBTOTAL(109,Repas74[Kcal])</f>
        <v>0</v>
      </c>
      <c r="F31" s="116">
        <f>SUBTOTAL(109,Repas74[Protéines])</f>
        <v>0</v>
      </c>
      <c r="G31" s="116">
        <f>SUBTOTAL(109,Repas74[Glucides])</f>
        <v>0</v>
      </c>
      <c r="H31" s="116">
        <f>SUBTOTAL(109,Repas74[Lipides])</f>
        <v>0</v>
      </c>
    </row>
    <row r="32" spans="2:8" ht="26.25" customHeight="1" x14ac:dyDescent="0.2">
      <c r="B32" s="117"/>
      <c r="C32" s="117"/>
      <c r="D32" s="118"/>
      <c r="E32" s="119"/>
      <c r="F32" s="120"/>
      <c r="G32" s="120"/>
      <c r="H32" s="120"/>
    </row>
    <row r="33" spans="2:8" ht="26.25" customHeight="1" x14ac:dyDescent="0.2">
      <c r="B33" s="124"/>
      <c r="C33" s="124"/>
      <c r="D33" s="124"/>
      <c r="E33" s="125"/>
      <c r="F33" s="126"/>
      <c r="G33" s="126"/>
      <c r="H33" s="126"/>
    </row>
    <row r="34" spans="2:8" ht="26.25" customHeight="1" x14ac:dyDescent="0.2">
      <c r="B34" s="281" t="s">
        <v>84</v>
      </c>
      <c r="C34" s="281"/>
      <c r="D34" s="281"/>
      <c r="E34" s="127">
        <f>SUM(Repas14[[#Totals],[Kcal]],Repas24[[#Totals],[Kcal]],Repas34[[#Totals],[Kcal]],Repas44[[#Totals],[Kcal]],Repas54[[#Totals],[Kcal]],Repas64[[#Totals],[Kcal]],Repas74[[#Totals],[Kcal]])</f>
        <v>0</v>
      </c>
      <c r="F34" s="128">
        <f>SUM(Repas14[[#Totals],[Protéines]],Repas24[[#Totals],[Protéines]],Repas34[[#Totals],[Protéines]],Repas44[[#Totals],[Protéines]],Repas54[[#Totals],[Protéines]],Repas64[[#Totals],[Protéines]],Repas74[[#Totals],[Protéines]])</f>
        <v>0</v>
      </c>
      <c r="G34" s="128">
        <f>SUM(Repas14[[#Totals],[Glucides]],Repas24[[#Totals],[Glucides]],Repas34[[#Totals],[Glucides]],Repas44[[#Totals],[Glucides]],Repas54[[#Totals],[Glucides]],Repas64[[#Totals],[Glucides]],Repas74[[#Totals],[Glucides]])</f>
        <v>0</v>
      </c>
      <c r="H34" s="128">
        <f>SUM(Repas14[[#Totals],[Lipides]],Repas24[[#Totals],[Lipides]],Repas34[[#Totals],[Lipides]],Repas44[[#Totals],[Lipides]],Repas54[[#Totals],[Lipides]],Repas64[[#Totals],[Lipides]],Repas74[[#Totals],[Lipides]])</f>
        <v>0</v>
      </c>
    </row>
    <row r="35" spans="2:8" ht="26.25" customHeight="1" x14ac:dyDescent="0.2">
      <c r="B35" s="282" t="s">
        <v>135</v>
      </c>
      <c r="C35" s="282"/>
      <c r="D35" s="282"/>
      <c r="E35" s="35"/>
      <c r="F35" s="129" t="str">
        <f>IF(H2&lt;=0,"0,0 g",F34/$H$2)</f>
        <v>0,0 g</v>
      </c>
      <c r="G35" s="129" t="str">
        <f>IF(H2&lt;=0,"0,0 g",G34/$H$2)</f>
        <v>0,0 g</v>
      </c>
      <c r="H35" s="129" t="str">
        <f>IF(H2&lt;=0,"0,0 g",H34/$H$2)</f>
        <v>0,0 g</v>
      </c>
    </row>
    <row r="36" spans="2:8" ht="26.25" customHeight="1" x14ac:dyDescent="0.2">
      <c r="B36" s="283" t="s">
        <v>136</v>
      </c>
      <c r="C36" s="283"/>
      <c r="D36" s="283"/>
      <c r="E36" s="130"/>
      <c r="F36" s="145" t="str">
        <f>IF(F34=0,"0%",(F34*4)/SUM($F34*4,$G34*4,$H34*9))</f>
        <v>0%</v>
      </c>
      <c r="G36" s="145" t="str">
        <f>IF(G34=0,"0%",(G34*4)/SUM($F34*4,$G34*4,$H34*9))</f>
        <v>0%</v>
      </c>
      <c r="H36" s="145" t="str">
        <f>IF(H34=0,"0%",(H34*9)/SUM($F34*4,$G34*4,$H34*9))</f>
        <v>0%</v>
      </c>
    </row>
    <row r="37" spans="2:8" ht="26.25" customHeight="1" x14ac:dyDescent="0.2">
      <c r="B37" s="132"/>
      <c r="C37" s="132"/>
      <c r="D37" s="132"/>
      <c r="E37" s="133"/>
      <c r="F37" s="132"/>
      <c r="G37" s="132"/>
      <c r="H37" s="132"/>
    </row>
    <row r="38" spans="2:8" ht="26.25" customHeight="1" x14ac:dyDescent="0.2">
      <c r="B38" s="132"/>
      <c r="C38" s="132"/>
      <c r="D38" s="132"/>
      <c r="E38" s="133"/>
      <c r="F38" s="132"/>
      <c r="G38" s="132"/>
      <c r="H38" s="132"/>
    </row>
    <row r="39" spans="2:8" ht="26.25" customHeight="1" x14ac:dyDescent="0.2">
      <c r="B39" s="285" t="s">
        <v>88</v>
      </c>
      <c r="C39" s="285"/>
      <c r="D39" s="285"/>
      <c r="E39" s="44"/>
      <c r="F39" s="44"/>
      <c r="G39" s="117"/>
      <c r="H39" s="117"/>
    </row>
    <row r="40" spans="2:8" ht="26.25" customHeight="1" x14ac:dyDescent="0.2">
      <c r="B40" s="285"/>
      <c r="C40" s="285"/>
      <c r="D40" s="285"/>
      <c r="E40" s="44"/>
      <c r="F40" s="44"/>
    </row>
    <row r="41" spans="2:8" ht="26.25" customHeight="1" x14ac:dyDescent="0.2"/>
    <row r="42" spans="2:8" ht="26.25" customHeight="1" x14ac:dyDescent="0.2">
      <c r="B42" s="227" t="s">
        <v>137</v>
      </c>
    </row>
    <row r="43" spans="2:8" ht="26.25" customHeight="1" x14ac:dyDescent="0.2"/>
    <row r="44" spans="2:8" ht="26.25" customHeight="1" x14ac:dyDescent="0.2"/>
    <row r="45" spans="2:8" ht="26.25" customHeight="1" x14ac:dyDescent="0.2"/>
    <row r="46" spans="2:8" ht="26.25" customHeight="1" x14ac:dyDescent="0.2"/>
    <row r="47" spans="2:8" ht="26.25" customHeight="1" x14ac:dyDescent="0.2"/>
    <row r="48" spans="2:8" ht="26.25" customHeight="1" x14ac:dyDescent="0.2"/>
    <row r="49" ht="26.25" customHeight="1" x14ac:dyDescent="0.2"/>
    <row r="50" ht="26.25" customHeight="1" x14ac:dyDescent="0.2"/>
    <row r="51" ht="26.25" customHeight="1" x14ac:dyDescent="0.2"/>
    <row r="52" ht="26.25" customHeight="1" x14ac:dyDescent="0.2"/>
    <row r="53" ht="26.25" customHeight="1" x14ac:dyDescent="0.2"/>
    <row r="54" ht="26.25" customHeight="1" x14ac:dyDescent="0.2"/>
    <row r="55" ht="26.25" customHeight="1" x14ac:dyDescent="0.2"/>
    <row r="56" ht="26.25" customHeight="1" x14ac:dyDescent="0.2"/>
    <row r="57" ht="26.25" customHeight="1" x14ac:dyDescent="0.2"/>
    <row r="58" ht="26.25" customHeight="1" x14ac:dyDescent="0.2"/>
    <row r="59" ht="26.25" customHeight="1" x14ac:dyDescent="0.2"/>
    <row r="60" ht="26.25" customHeight="1" x14ac:dyDescent="0.2"/>
    <row r="61" ht="26.25" customHeight="1" x14ac:dyDescent="0.2"/>
    <row r="62" ht="26.25" customHeight="1" x14ac:dyDescent="0.2"/>
    <row r="63" ht="26.25" customHeight="1" x14ac:dyDescent="0.2"/>
    <row r="64" ht="26.25" customHeight="1" x14ac:dyDescent="0.2"/>
    <row r="65" ht="26.25" customHeight="1" x14ac:dyDescent="0.2"/>
    <row r="66" ht="26.25" customHeight="1" x14ac:dyDescent="0.2"/>
    <row r="67" ht="26.25" customHeight="1" x14ac:dyDescent="0.2"/>
    <row r="68" ht="26.25" customHeight="1" x14ac:dyDescent="0.2"/>
    <row r="69" ht="26.25" customHeight="1" x14ac:dyDescent="0.2"/>
    <row r="70" ht="26.25" customHeight="1" x14ac:dyDescent="0.2"/>
    <row r="71" ht="26.25" customHeight="1" x14ac:dyDescent="0.2"/>
    <row r="72" ht="26.25" customHeight="1" x14ac:dyDescent="0.2"/>
    <row r="73" ht="26.25" customHeight="1" x14ac:dyDescent="0.2"/>
    <row r="74" ht="26.25" customHeight="1" x14ac:dyDescent="0.2"/>
    <row r="75" ht="26.25" customHeight="1" x14ac:dyDescent="0.2"/>
    <row r="76" ht="26.25" customHeight="1" x14ac:dyDescent="0.2"/>
    <row r="77" ht="26.25" customHeight="1" x14ac:dyDescent="0.2"/>
    <row r="78" ht="26.25" customHeight="1" x14ac:dyDescent="0.2"/>
    <row r="79" ht="26.25" customHeight="1" x14ac:dyDescent="0.2"/>
    <row r="80" ht="26.25" customHeight="1" x14ac:dyDescent="0.2"/>
    <row r="81" ht="26.25" customHeight="1" x14ac:dyDescent="0.2"/>
    <row r="82" ht="26.25" customHeight="1" x14ac:dyDescent="0.2"/>
    <row r="83" ht="26.25" customHeight="1" x14ac:dyDescent="0.2"/>
    <row r="84" ht="26.25" customHeight="1" x14ac:dyDescent="0.2"/>
    <row r="85" ht="26.25" customHeight="1" x14ac:dyDescent="0.2"/>
    <row r="86" ht="26.25" customHeight="1" x14ac:dyDescent="0.2"/>
    <row r="87" ht="26.25" customHeight="1" x14ac:dyDescent="0.2"/>
    <row r="88" ht="26.25" customHeight="1" x14ac:dyDescent="0.2"/>
    <row r="89" ht="26.25" customHeight="1" x14ac:dyDescent="0.2"/>
    <row r="90" ht="26.25" customHeight="1" x14ac:dyDescent="0.2"/>
    <row r="91" ht="26.25" customHeight="1" x14ac:dyDescent="0.2"/>
    <row r="92" ht="26.25" customHeight="1" x14ac:dyDescent="0.2"/>
    <row r="93" ht="26.25" customHeight="1" x14ac:dyDescent="0.2"/>
    <row r="94" ht="26.25" customHeight="1" x14ac:dyDescent="0.2"/>
    <row r="95" ht="26.25" customHeight="1" x14ac:dyDescent="0.2"/>
    <row r="96" ht="26.25" customHeight="1" x14ac:dyDescent="0.2"/>
    <row r="97" ht="26.25" customHeight="1" x14ac:dyDescent="0.2"/>
    <row r="98" ht="26.25" customHeight="1" x14ac:dyDescent="0.2"/>
    <row r="99" ht="26.25" customHeight="1" x14ac:dyDescent="0.2"/>
    <row r="100" ht="26.25" customHeight="1" x14ac:dyDescent="0.2"/>
    <row r="101" ht="26.25" customHeight="1" x14ac:dyDescent="0.2"/>
    <row r="102" ht="26.25" customHeight="1" x14ac:dyDescent="0.2"/>
    <row r="103" ht="26.25" customHeight="1" x14ac:dyDescent="0.2"/>
    <row r="104" ht="26.25" customHeight="1" x14ac:dyDescent="0.2"/>
    <row r="105" ht="26.25" customHeight="1" x14ac:dyDescent="0.2"/>
    <row r="106" ht="26.25" customHeight="1" x14ac:dyDescent="0.2"/>
    <row r="107" ht="26.25" customHeight="1" x14ac:dyDescent="0.2"/>
    <row r="108" ht="26.25" customHeight="1" x14ac:dyDescent="0.2"/>
    <row r="109" ht="26.25" customHeight="1" x14ac:dyDescent="0.2"/>
    <row r="110" ht="26.25" customHeight="1" x14ac:dyDescent="0.2"/>
    <row r="111" ht="26.25" customHeight="1" x14ac:dyDescent="0.2"/>
    <row r="112" ht="26.25" customHeight="1" x14ac:dyDescent="0.2"/>
    <row r="113" ht="26.25" customHeight="1" x14ac:dyDescent="0.2"/>
    <row r="114" ht="26.25" customHeight="1" x14ac:dyDescent="0.2"/>
    <row r="115" ht="26.25" customHeight="1" x14ac:dyDescent="0.2"/>
    <row r="116" ht="26.25" customHeight="1" x14ac:dyDescent="0.2"/>
    <row r="117" ht="26.25" customHeight="1" x14ac:dyDescent="0.2"/>
    <row r="118" ht="26.25" customHeight="1" x14ac:dyDescent="0.2"/>
    <row r="119" ht="26.25" customHeight="1" x14ac:dyDescent="0.2"/>
    <row r="120" ht="26.25" customHeight="1" x14ac:dyDescent="0.2"/>
    <row r="121" ht="26.25" customHeight="1" x14ac:dyDescent="0.2"/>
    <row r="122" ht="26.25" customHeight="1" x14ac:dyDescent="0.2"/>
    <row r="123" ht="26.25" customHeight="1" x14ac:dyDescent="0.2"/>
    <row r="124" ht="26.25" customHeight="1" x14ac:dyDescent="0.2"/>
    <row r="125" ht="26.25" customHeight="1" x14ac:dyDescent="0.2"/>
    <row r="126" ht="26.25" customHeight="1" x14ac:dyDescent="0.2"/>
    <row r="127" ht="26.25" customHeight="1" x14ac:dyDescent="0.2"/>
    <row r="128" ht="26.25" customHeight="1" x14ac:dyDescent="0.2"/>
    <row r="129" ht="26.25" customHeight="1" x14ac:dyDescent="0.2"/>
    <row r="130" ht="26.25" customHeight="1" x14ac:dyDescent="0.2"/>
    <row r="131" ht="26.25" customHeight="1" x14ac:dyDescent="0.2"/>
    <row r="132" ht="26.25" customHeight="1" x14ac:dyDescent="0.2"/>
    <row r="133" ht="26.25" customHeight="1" x14ac:dyDescent="0.2"/>
    <row r="134" ht="26.25" customHeight="1" x14ac:dyDescent="0.2"/>
    <row r="135" ht="26.25" customHeight="1" x14ac:dyDescent="0.2"/>
    <row r="136" ht="26.25" customHeight="1" x14ac:dyDescent="0.2"/>
    <row r="137" ht="26.25" customHeight="1" x14ac:dyDescent="0.2"/>
    <row r="138" ht="26.25" customHeight="1" x14ac:dyDescent="0.2"/>
    <row r="139" ht="26.25" customHeight="1" x14ac:dyDescent="0.2"/>
    <row r="140" ht="26.25" customHeight="1" x14ac:dyDescent="0.2"/>
    <row r="141" ht="26.25" customHeight="1" x14ac:dyDescent="0.2"/>
    <row r="142" ht="26.25" customHeight="1" x14ac:dyDescent="0.2"/>
    <row r="143" ht="26.25" customHeight="1" x14ac:dyDescent="0.2"/>
    <row r="144" ht="26.25" customHeight="1" x14ac:dyDescent="0.2"/>
    <row r="145" ht="26.25" customHeight="1" x14ac:dyDescent="0.2"/>
    <row r="146" ht="26.25" customHeight="1" x14ac:dyDescent="0.2"/>
    <row r="147" ht="26.25" customHeight="1" x14ac:dyDescent="0.2"/>
    <row r="148" ht="26.25" customHeight="1" x14ac:dyDescent="0.2"/>
    <row r="149" ht="26.25" customHeight="1" x14ac:dyDescent="0.2"/>
    <row r="150" ht="26.25" customHeight="1" x14ac:dyDescent="0.2"/>
    <row r="151" ht="26.25" customHeight="1" x14ac:dyDescent="0.2"/>
    <row r="152" ht="26.25" customHeight="1" x14ac:dyDescent="0.2"/>
    <row r="153" ht="26.25" customHeight="1" x14ac:dyDescent="0.2"/>
    <row r="154" ht="26.25" customHeight="1" x14ac:dyDescent="0.2"/>
    <row r="155" ht="26.25" customHeight="1" x14ac:dyDescent="0.2"/>
    <row r="156" ht="26.25" customHeight="1" x14ac:dyDescent="0.2"/>
    <row r="157" ht="26.25" customHeight="1" x14ac:dyDescent="0.2"/>
    <row r="158" ht="26.25" customHeight="1" x14ac:dyDescent="0.2"/>
    <row r="159" ht="26.25" customHeight="1" x14ac:dyDescent="0.2"/>
    <row r="160" ht="26.25" customHeight="1" x14ac:dyDescent="0.2"/>
    <row r="161" ht="26.25" customHeight="1" x14ac:dyDescent="0.2"/>
    <row r="162" ht="26.25" customHeight="1" x14ac:dyDescent="0.2"/>
    <row r="163" ht="26.25" customHeight="1" x14ac:dyDescent="0.2"/>
    <row r="164" ht="26.25" customHeight="1" x14ac:dyDescent="0.2"/>
    <row r="165" ht="26.25" customHeight="1" x14ac:dyDescent="0.2"/>
    <row r="166" ht="26.25" customHeight="1" x14ac:dyDescent="0.2"/>
    <row r="167" ht="26.25" customHeight="1" x14ac:dyDescent="0.2"/>
    <row r="168" ht="26.25" customHeight="1" x14ac:dyDescent="0.2"/>
    <row r="169" ht="26.25" customHeight="1" x14ac:dyDescent="0.2"/>
    <row r="170" ht="26.25" customHeight="1" x14ac:dyDescent="0.2"/>
    <row r="171" ht="26.25" customHeight="1" x14ac:dyDescent="0.2"/>
    <row r="172" ht="26.25" customHeight="1" x14ac:dyDescent="0.2"/>
    <row r="173" ht="26.25" customHeight="1" x14ac:dyDescent="0.2"/>
    <row r="174" ht="26.25" customHeight="1" x14ac:dyDescent="0.2"/>
    <row r="175" ht="26.25" customHeight="1" x14ac:dyDescent="0.2"/>
    <row r="176" ht="26.25" customHeight="1" x14ac:dyDescent="0.2"/>
    <row r="177" ht="26.25" customHeight="1" x14ac:dyDescent="0.2"/>
    <row r="178" ht="26.25" customHeight="1" x14ac:dyDescent="0.2"/>
    <row r="179" ht="26.25" customHeight="1" x14ac:dyDescent="0.2"/>
    <row r="180" ht="26.25" customHeight="1" x14ac:dyDescent="0.2"/>
    <row r="181" ht="26.25" customHeight="1" x14ac:dyDescent="0.2"/>
    <row r="182" ht="26.25" customHeight="1" x14ac:dyDescent="0.2"/>
    <row r="183" ht="26.25" customHeight="1" x14ac:dyDescent="0.2"/>
    <row r="184" ht="26.25" customHeight="1" x14ac:dyDescent="0.2"/>
    <row r="185" ht="26.25" customHeight="1" x14ac:dyDescent="0.2"/>
    <row r="186" ht="26.25" customHeight="1" x14ac:dyDescent="0.2"/>
    <row r="187" ht="26.25" customHeight="1" x14ac:dyDescent="0.2"/>
    <row r="188" ht="26.25" customHeight="1" x14ac:dyDescent="0.2"/>
    <row r="189" ht="26.25" customHeight="1" x14ac:dyDescent="0.2"/>
    <row r="190" ht="26.25" customHeight="1" x14ac:dyDescent="0.2"/>
    <row r="191" ht="26.25" customHeight="1" x14ac:dyDescent="0.2"/>
    <row r="192" ht="26.25" customHeight="1" x14ac:dyDescent="0.2"/>
    <row r="193" ht="26.25" customHeight="1" x14ac:dyDescent="0.2"/>
    <row r="194" ht="26.25" customHeight="1" x14ac:dyDescent="0.2"/>
    <row r="195" ht="26.25" customHeight="1" x14ac:dyDescent="0.2"/>
    <row r="196" ht="26.25" customHeight="1" x14ac:dyDescent="0.2"/>
    <row r="197" ht="26.25" customHeight="1" x14ac:dyDescent="0.2"/>
    <row r="198" ht="26.25" customHeight="1" x14ac:dyDescent="0.2"/>
    <row r="199" ht="26.25" customHeight="1" x14ac:dyDescent="0.2"/>
    <row r="200" ht="26.25" customHeight="1" x14ac:dyDescent="0.2"/>
    <row r="201" ht="26.25" customHeight="1" x14ac:dyDescent="0.2"/>
    <row r="202" ht="26.25" customHeight="1" x14ac:dyDescent="0.2"/>
    <row r="203" ht="26.25" customHeight="1" x14ac:dyDescent="0.2"/>
    <row r="204" ht="26.25" customHeight="1" x14ac:dyDescent="0.2"/>
    <row r="205" ht="26.25" customHeight="1" x14ac:dyDescent="0.2"/>
    <row r="206" ht="26.25" customHeight="1" x14ac:dyDescent="0.2"/>
    <row r="207" ht="26.25" customHeight="1" x14ac:dyDescent="0.2"/>
    <row r="208" ht="26.25" customHeight="1" x14ac:dyDescent="0.2"/>
    <row r="209" ht="26.25" customHeight="1" x14ac:dyDescent="0.2"/>
    <row r="210" ht="26.25" customHeight="1" x14ac:dyDescent="0.2"/>
    <row r="211" ht="26.25" customHeight="1" x14ac:dyDescent="0.2"/>
    <row r="212" ht="26.25" customHeight="1" x14ac:dyDescent="0.2"/>
    <row r="213" ht="26.25" customHeight="1" x14ac:dyDescent="0.2"/>
    <row r="214" ht="26.25" customHeight="1" x14ac:dyDescent="0.2"/>
    <row r="215" ht="26.25" customHeight="1" x14ac:dyDescent="0.2"/>
    <row r="216" ht="26.25" customHeight="1" x14ac:dyDescent="0.2"/>
    <row r="217" ht="26.25" customHeight="1" x14ac:dyDescent="0.2"/>
    <row r="218" ht="26.25" customHeight="1" x14ac:dyDescent="0.2"/>
    <row r="219" ht="26.25" customHeight="1" x14ac:dyDescent="0.2"/>
    <row r="220" ht="26.25" customHeight="1" x14ac:dyDescent="0.2"/>
    <row r="221" ht="26.25" customHeight="1" x14ac:dyDescent="0.2"/>
    <row r="222" ht="26.25" customHeight="1" x14ac:dyDescent="0.2"/>
    <row r="223" ht="26.25" customHeight="1" x14ac:dyDescent="0.2"/>
    <row r="224" ht="26.25" customHeight="1" x14ac:dyDescent="0.2"/>
    <row r="225" ht="26.25" customHeight="1" x14ac:dyDescent="0.2"/>
    <row r="226" ht="26.25" customHeight="1" x14ac:dyDescent="0.2"/>
    <row r="227" ht="26.25" customHeight="1" x14ac:dyDescent="0.2"/>
    <row r="228" ht="26.25" customHeight="1" x14ac:dyDescent="0.2"/>
    <row r="229" ht="26.25" customHeight="1" x14ac:dyDescent="0.2"/>
    <row r="230" ht="26.25" customHeight="1" x14ac:dyDescent="0.2"/>
    <row r="231" ht="26.25" customHeight="1" x14ac:dyDescent="0.2"/>
    <row r="232" ht="26.25" customHeight="1" x14ac:dyDescent="0.2"/>
    <row r="233" ht="26.25" customHeight="1" x14ac:dyDescent="0.2"/>
    <row r="234" ht="26.25" customHeight="1" x14ac:dyDescent="0.2"/>
    <row r="235" ht="26.25" customHeight="1" x14ac:dyDescent="0.2"/>
    <row r="236" ht="26.25" customHeight="1" x14ac:dyDescent="0.2"/>
    <row r="237" ht="26.25" customHeight="1" x14ac:dyDescent="0.2"/>
    <row r="238" ht="26.25" customHeight="1" x14ac:dyDescent="0.2"/>
    <row r="239" ht="26.25" customHeight="1" x14ac:dyDescent="0.2"/>
    <row r="240" ht="26.25" customHeight="1" x14ac:dyDescent="0.2"/>
    <row r="241" ht="26.25" customHeight="1" x14ac:dyDescent="0.2"/>
    <row r="242" ht="26.25" customHeight="1" x14ac:dyDescent="0.2"/>
    <row r="243" ht="26.25" customHeight="1" x14ac:dyDescent="0.2"/>
    <row r="244" ht="26.25" customHeight="1" x14ac:dyDescent="0.2"/>
    <row r="245" ht="26.25" customHeight="1" x14ac:dyDescent="0.2"/>
    <row r="246" ht="26.25" customHeight="1" x14ac:dyDescent="0.2"/>
    <row r="247" ht="26.25" customHeight="1" x14ac:dyDescent="0.2"/>
    <row r="248" ht="26.25" customHeight="1" x14ac:dyDescent="0.2"/>
    <row r="249" ht="26.25" customHeight="1" x14ac:dyDescent="0.2"/>
    <row r="250" ht="26.25" customHeight="1" x14ac:dyDescent="0.2"/>
    <row r="251" ht="26.25" customHeight="1" x14ac:dyDescent="0.2"/>
    <row r="252" ht="26.25" customHeight="1" x14ac:dyDescent="0.2"/>
    <row r="253" ht="26.25" customHeight="1" x14ac:dyDescent="0.2"/>
    <row r="254" ht="26.25" customHeight="1" x14ac:dyDescent="0.2"/>
    <row r="255" ht="26.25" customHeight="1" x14ac:dyDescent="0.2"/>
    <row r="256" ht="26.25" customHeight="1" x14ac:dyDescent="0.2"/>
    <row r="257" ht="26.25" customHeight="1" x14ac:dyDescent="0.2"/>
    <row r="258" ht="26.25" customHeight="1" x14ac:dyDescent="0.2"/>
    <row r="259" ht="26.25" customHeight="1" x14ac:dyDescent="0.2"/>
    <row r="260" ht="26.25" customHeight="1" x14ac:dyDescent="0.2"/>
    <row r="261" ht="26.25" customHeight="1" x14ac:dyDescent="0.2"/>
    <row r="262" ht="26.25" customHeight="1" x14ac:dyDescent="0.2"/>
    <row r="263" ht="26.25" customHeight="1" x14ac:dyDescent="0.2"/>
    <row r="264" ht="26.25" customHeight="1" x14ac:dyDescent="0.2"/>
    <row r="265" ht="26.25" customHeight="1" x14ac:dyDescent="0.2"/>
    <row r="266" ht="26.25" customHeight="1" x14ac:dyDescent="0.2"/>
    <row r="267" ht="26.25" customHeight="1" x14ac:dyDescent="0.2"/>
    <row r="268" ht="26.25" customHeight="1" x14ac:dyDescent="0.2"/>
    <row r="269" ht="26.25" customHeight="1" x14ac:dyDescent="0.2"/>
    <row r="270" ht="26.25" customHeight="1" x14ac:dyDescent="0.2"/>
    <row r="271" ht="26.25" customHeight="1" x14ac:dyDescent="0.2"/>
    <row r="272" ht="26.25" customHeight="1" x14ac:dyDescent="0.2"/>
    <row r="273" ht="26.25" customHeight="1" x14ac:dyDescent="0.2"/>
    <row r="274" ht="26.25" customHeight="1" x14ac:dyDescent="0.2"/>
    <row r="275" ht="26.25" customHeight="1" x14ac:dyDescent="0.2"/>
    <row r="276" ht="26.25" customHeight="1" x14ac:dyDescent="0.2"/>
    <row r="277" ht="26.25" customHeight="1" x14ac:dyDescent="0.2"/>
    <row r="278" ht="26.25" customHeight="1" x14ac:dyDescent="0.2"/>
    <row r="279" ht="26.25" customHeight="1" x14ac:dyDescent="0.2"/>
    <row r="280" ht="26.25" customHeight="1" x14ac:dyDescent="0.2"/>
    <row r="281" ht="26.25" customHeight="1" x14ac:dyDescent="0.2"/>
    <row r="282" ht="26.25" customHeight="1" x14ac:dyDescent="0.2"/>
    <row r="283" ht="26.25" customHeight="1" x14ac:dyDescent="0.2"/>
    <row r="284" ht="26.25" customHeight="1" x14ac:dyDescent="0.2"/>
    <row r="285" ht="26.25" customHeight="1" x14ac:dyDescent="0.2"/>
    <row r="286" ht="26.25" customHeight="1" x14ac:dyDescent="0.2"/>
    <row r="287" ht="26.25" customHeight="1" x14ac:dyDescent="0.2"/>
    <row r="288" ht="26.25" customHeight="1" x14ac:dyDescent="0.2"/>
    <row r="289" ht="26.25" customHeight="1" x14ac:dyDescent="0.2"/>
    <row r="290" ht="26.25" customHeight="1" x14ac:dyDescent="0.2"/>
    <row r="291" ht="26.25" customHeight="1" x14ac:dyDescent="0.2"/>
    <row r="292" ht="26.25" customHeight="1" x14ac:dyDescent="0.2"/>
    <row r="293" ht="26.25" customHeight="1" x14ac:dyDescent="0.2"/>
    <row r="294" ht="26.25" customHeight="1" x14ac:dyDescent="0.2"/>
    <row r="295" ht="26.25" customHeight="1" x14ac:dyDescent="0.2"/>
    <row r="296" ht="26.25" customHeight="1" x14ac:dyDescent="0.2"/>
    <row r="297" ht="26.25" customHeight="1" x14ac:dyDescent="0.2"/>
    <row r="298" ht="26.25" customHeight="1" x14ac:dyDescent="0.2"/>
    <row r="299" ht="26.25" customHeight="1" x14ac:dyDescent="0.2"/>
    <row r="300" ht="26.25" customHeight="1" x14ac:dyDescent="0.2"/>
    <row r="301" ht="26.25" customHeight="1" x14ac:dyDescent="0.2"/>
    <row r="302" ht="26.25" customHeight="1" x14ac:dyDescent="0.2"/>
    <row r="303" ht="26.25" customHeight="1" x14ac:dyDescent="0.2"/>
    <row r="304" ht="26.25" customHeight="1" x14ac:dyDescent="0.2"/>
    <row r="305" ht="26.25" customHeight="1" x14ac:dyDescent="0.2"/>
    <row r="306" ht="26.25" customHeight="1" x14ac:dyDescent="0.2"/>
    <row r="307" ht="26.25" customHeight="1" x14ac:dyDescent="0.2"/>
    <row r="308" ht="26.25" customHeight="1" x14ac:dyDescent="0.2"/>
    <row r="309" ht="26.25" customHeight="1" x14ac:dyDescent="0.2"/>
    <row r="310" ht="26.25" customHeight="1" x14ac:dyDescent="0.2"/>
    <row r="311" ht="26.25" customHeight="1" x14ac:dyDescent="0.2"/>
    <row r="312" ht="26.25" customHeight="1" x14ac:dyDescent="0.2"/>
    <row r="313" ht="26.25" customHeight="1" x14ac:dyDescent="0.2"/>
    <row r="314" ht="26.25" customHeight="1" x14ac:dyDescent="0.2"/>
    <row r="315" ht="26.25" customHeight="1" x14ac:dyDescent="0.2"/>
    <row r="316" ht="26.25" customHeight="1" x14ac:dyDescent="0.2"/>
    <row r="317" ht="26.25" customHeight="1" x14ac:dyDescent="0.2"/>
    <row r="318" ht="26.25" customHeight="1" x14ac:dyDescent="0.2"/>
    <row r="319" ht="26.25" customHeight="1" x14ac:dyDescent="0.2"/>
    <row r="320" ht="26.25" customHeight="1" x14ac:dyDescent="0.2"/>
    <row r="321" ht="26.25" customHeight="1" x14ac:dyDescent="0.2"/>
    <row r="322" ht="26.25" customHeight="1" x14ac:dyDescent="0.2"/>
    <row r="323" ht="26.25" customHeight="1" x14ac:dyDescent="0.2"/>
    <row r="324" ht="26.25" customHeight="1" x14ac:dyDescent="0.2"/>
    <row r="325" ht="26.25" customHeight="1" x14ac:dyDescent="0.2"/>
    <row r="326" ht="26.25" customHeight="1" x14ac:dyDescent="0.2"/>
    <row r="327" ht="26.25" customHeight="1" x14ac:dyDescent="0.2"/>
    <row r="328" ht="26.25" customHeight="1" x14ac:dyDescent="0.2"/>
    <row r="329" ht="26.25" customHeight="1" x14ac:dyDescent="0.2"/>
    <row r="330" ht="26.25" customHeight="1" x14ac:dyDescent="0.2"/>
    <row r="331" ht="26.25" customHeight="1" x14ac:dyDescent="0.2"/>
    <row r="332" ht="26.25" customHeight="1" x14ac:dyDescent="0.2"/>
    <row r="333" ht="26.25" customHeight="1" x14ac:dyDescent="0.2"/>
    <row r="334" ht="26.25" customHeight="1" x14ac:dyDescent="0.2"/>
    <row r="335" ht="26.25" customHeight="1" x14ac:dyDescent="0.2"/>
    <row r="336" ht="26.25" customHeight="1" x14ac:dyDescent="0.2"/>
    <row r="337" ht="26.25" customHeight="1" x14ac:dyDescent="0.2"/>
    <row r="338" ht="26.25" customHeight="1" x14ac:dyDescent="0.2"/>
    <row r="339" ht="26.25" customHeight="1" x14ac:dyDescent="0.2"/>
    <row r="340" ht="26.25" customHeight="1" x14ac:dyDescent="0.2"/>
    <row r="341" ht="26.25" customHeight="1" x14ac:dyDescent="0.2"/>
    <row r="342" ht="26.25" customHeight="1" x14ac:dyDescent="0.2"/>
    <row r="343" ht="26.25" customHeight="1" x14ac:dyDescent="0.2"/>
    <row r="344" ht="26.25" customHeight="1" x14ac:dyDescent="0.2"/>
    <row r="345" ht="26.25" customHeight="1" x14ac:dyDescent="0.2"/>
    <row r="346" ht="26.25" customHeight="1" x14ac:dyDescent="0.2"/>
    <row r="347" ht="26.25" customHeight="1" x14ac:dyDescent="0.2"/>
    <row r="348" ht="26.25" customHeight="1" x14ac:dyDescent="0.2"/>
    <row r="349" ht="26.25" customHeight="1" x14ac:dyDescent="0.2"/>
    <row r="350" ht="26.25" customHeight="1" x14ac:dyDescent="0.2"/>
    <row r="351" ht="26.25" customHeight="1" x14ac:dyDescent="0.2"/>
    <row r="352" ht="26.25" customHeight="1" x14ac:dyDescent="0.2"/>
    <row r="353" ht="26.25" customHeight="1" x14ac:dyDescent="0.2"/>
    <row r="354" ht="26.25" customHeight="1" x14ac:dyDescent="0.2"/>
    <row r="355" ht="26.25" customHeight="1" x14ac:dyDescent="0.2"/>
    <row r="356" ht="26.25" customHeight="1" x14ac:dyDescent="0.2"/>
    <row r="357" ht="26.25" customHeight="1" x14ac:dyDescent="0.2"/>
    <row r="358" ht="26.25" customHeight="1" x14ac:dyDescent="0.2"/>
    <row r="359" ht="26.25" customHeight="1" x14ac:dyDescent="0.2"/>
    <row r="360" ht="26.25" customHeight="1" x14ac:dyDescent="0.2"/>
    <row r="361" ht="26.25" customHeight="1" x14ac:dyDescent="0.2"/>
    <row r="362" ht="26.25" customHeight="1" x14ac:dyDescent="0.2"/>
    <row r="363" ht="26.25" customHeight="1" x14ac:dyDescent="0.2"/>
    <row r="364" ht="26.25" customHeight="1" x14ac:dyDescent="0.2"/>
    <row r="365" ht="26.25" customHeight="1" x14ac:dyDescent="0.2"/>
    <row r="366" ht="26.25" customHeight="1" x14ac:dyDescent="0.2"/>
    <row r="367" ht="26.25" customHeight="1" x14ac:dyDescent="0.2"/>
    <row r="368" ht="26.25" customHeight="1" x14ac:dyDescent="0.2"/>
    <row r="369" ht="26.25" customHeight="1" x14ac:dyDescent="0.2"/>
    <row r="370" ht="26.25" customHeight="1" x14ac:dyDescent="0.2"/>
    <row r="371" ht="26.25" customHeight="1" x14ac:dyDescent="0.2"/>
    <row r="372" ht="26.25" customHeight="1" x14ac:dyDescent="0.2"/>
    <row r="373" ht="26.25" customHeight="1" x14ac:dyDescent="0.2"/>
    <row r="374" ht="26.25" customHeight="1" x14ac:dyDescent="0.2"/>
    <row r="375" ht="26.25" customHeight="1" x14ac:dyDescent="0.2"/>
    <row r="376" ht="26.25" customHeight="1" x14ac:dyDescent="0.2"/>
    <row r="377" ht="26.25" customHeight="1" x14ac:dyDescent="0.2"/>
    <row r="378" ht="26.25" customHeight="1" x14ac:dyDescent="0.2"/>
    <row r="379" ht="26.25" customHeight="1" x14ac:dyDescent="0.2"/>
    <row r="380" ht="26.25" customHeight="1" x14ac:dyDescent="0.2"/>
    <row r="381" ht="26.25" customHeight="1" x14ac:dyDescent="0.2"/>
    <row r="382" ht="26.25" customHeight="1" x14ac:dyDescent="0.2"/>
    <row r="383" ht="26.25" customHeight="1" x14ac:dyDescent="0.2"/>
    <row r="384" ht="26.25" customHeight="1" x14ac:dyDescent="0.2"/>
    <row r="385" ht="26.25" customHeight="1" x14ac:dyDescent="0.2"/>
    <row r="386" ht="26.25" customHeight="1" x14ac:dyDescent="0.2"/>
    <row r="387" ht="26.25" customHeight="1" x14ac:dyDescent="0.2"/>
    <row r="388" ht="26.25" customHeight="1" x14ac:dyDescent="0.2"/>
    <row r="389" ht="26.25" customHeight="1" x14ac:dyDescent="0.2"/>
    <row r="390" ht="26.25" customHeight="1" x14ac:dyDescent="0.2"/>
    <row r="391" ht="26.25" customHeight="1" x14ac:dyDescent="0.2"/>
    <row r="392" ht="26.25" customHeight="1" x14ac:dyDescent="0.2"/>
    <row r="393" ht="26.25" customHeight="1" x14ac:dyDescent="0.2"/>
    <row r="394" ht="26.25" customHeight="1" x14ac:dyDescent="0.2"/>
    <row r="395" ht="26.25" customHeight="1" x14ac:dyDescent="0.2"/>
    <row r="396" ht="26.25" customHeight="1" x14ac:dyDescent="0.2"/>
    <row r="397" ht="26.25" customHeight="1" x14ac:dyDescent="0.2"/>
    <row r="398" ht="26.25" customHeight="1" x14ac:dyDescent="0.2"/>
    <row r="399" ht="26.25" customHeight="1" x14ac:dyDescent="0.2"/>
    <row r="400" ht="26.25" customHeight="1" x14ac:dyDescent="0.2"/>
    <row r="401" ht="26.25" customHeight="1" x14ac:dyDescent="0.2"/>
    <row r="402" ht="26.25" customHeight="1" x14ac:dyDescent="0.2"/>
    <row r="403" ht="26.25" customHeight="1" x14ac:dyDescent="0.2"/>
    <row r="404" ht="26.25" customHeight="1" x14ac:dyDescent="0.2"/>
    <row r="405" ht="26.25" customHeight="1" x14ac:dyDescent="0.2"/>
    <row r="406" ht="26.25" customHeight="1" x14ac:dyDescent="0.2"/>
    <row r="407" ht="26.25" customHeight="1" x14ac:dyDescent="0.2"/>
    <row r="408" ht="26.25" customHeight="1" x14ac:dyDescent="0.2"/>
    <row r="409" ht="26.25" customHeight="1" x14ac:dyDescent="0.2"/>
    <row r="410" ht="26.25" customHeight="1" x14ac:dyDescent="0.2"/>
    <row r="411" ht="26.25" customHeight="1" x14ac:dyDescent="0.2"/>
    <row r="412" ht="26.25" customHeight="1" x14ac:dyDescent="0.2"/>
    <row r="413" ht="26.25" customHeight="1" x14ac:dyDescent="0.2"/>
    <row r="414" ht="26.25" customHeight="1" x14ac:dyDescent="0.2"/>
    <row r="415" ht="26.25" customHeight="1" x14ac:dyDescent="0.2"/>
    <row r="416" ht="26.25" customHeight="1" x14ac:dyDescent="0.2"/>
    <row r="417" ht="26.25" customHeight="1" x14ac:dyDescent="0.2"/>
    <row r="418" ht="26.25" customHeight="1" x14ac:dyDescent="0.2"/>
    <row r="419" ht="26.25" customHeight="1" x14ac:dyDescent="0.2"/>
    <row r="420" ht="26.25" customHeight="1" x14ac:dyDescent="0.2"/>
    <row r="421" ht="26.25" customHeight="1" x14ac:dyDescent="0.2"/>
    <row r="422" ht="26.25" customHeight="1" x14ac:dyDescent="0.2"/>
    <row r="423" ht="26.25" customHeight="1" x14ac:dyDescent="0.2"/>
    <row r="424" ht="26.25" customHeight="1" x14ac:dyDescent="0.2"/>
    <row r="425" ht="26.25" customHeight="1" x14ac:dyDescent="0.2"/>
    <row r="426" ht="26.25" customHeight="1" x14ac:dyDescent="0.2"/>
    <row r="427" ht="26.25" customHeight="1" x14ac:dyDescent="0.2"/>
    <row r="428" ht="26.25" customHeight="1" x14ac:dyDescent="0.2"/>
    <row r="429" ht="26.25" customHeight="1" x14ac:dyDescent="0.2"/>
    <row r="430" ht="26.25" customHeight="1" x14ac:dyDescent="0.2"/>
    <row r="431" ht="26.25" customHeight="1" x14ac:dyDescent="0.2"/>
    <row r="432" ht="26.25" customHeight="1" x14ac:dyDescent="0.2"/>
    <row r="433" ht="26.25" customHeight="1" x14ac:dyDescent="0.2"/>
    <row r="434" ht="26.25" customHeight="1" x14ac:dyDescent="0.2"/>
    <row r="435" ht="26.25" customHeight="1" x14ac:dyDescent="0.2"/>
    <row r="436" ht="26.25" customHeight="1" x14ac:dyDescent="0.2"/>
    <row r="437" ht="26.25" customHeight="1" x14ac:dyDescent="0.2"/>
    <row r="438" ht="26.25" customHeight="1" x14ac:dyDescent="0.2"/>
    <row r="439" ht="26.25" customHeight="1" x14ac:dyDescent="0.2"/>
    <row r="440" ht="26.25" customHeight="1" x14ac:dyDescent="0.2"/>
    <row r="441" ht="26.25" customHeight="1" x14ac:dyDescent="0.2"/>
    <row r="442" ht="26.25" customHeight="1" x14ac:dyDescent="0.2"/>
    <row r="443" ht="26.25" customHeight="1" x14ac:dyDescent="0.2"/>
    <row r="444" ht="26.25" customHeight="1" x14ac:dyDescent="0.2"/>
    <row r="445" ht="26.25" customHeight="1" x14ac:dyDescent="0.2"/>
    <row r="446" ht="26.25" customHeight="1" x14ac:dyDescent="0.2"/>
    <row r="447" ht="26.25" customHeight="1" x14ac:dyDescent="0.2"/>
    <row r="448" ht="26.25" customHeight="1" x14ac:dyDescent="0.2"/>
    <row r="449" ht="26.25" customHeight="1" x14ac:dyDescent="0.2"/>
    <row r="450" ht="26.25" customHeight="1" x14ac:dyDescent="0.2"/>
    <row r="451" ht="26.25" customHeight="1" x14ac:dyDescent="0.2"/>
    <row r="452" ht="26.25" customHeight="1" x14ac:dyDescent="0.2"/>
    <row r="453" ht="26.25" customHeight="1" x14ac:dyDescent="0.2"/>
    <row r="454" ht="26.25" customHeight="1" x14ac:dyDescent="0.2"/>
    <row r="455" ht="26.25" customHeight="1" x14ac:dyDescent="0.2"/>
    <row r="456" ht="26.25" customHeight="1" x14ac:dyDescent="0.2"/>
    <row r="457" ht="26.25" customHeight="1" x14ac:dyDescent="0.2"/>
    <row r="458" ht="26.25" customHeight="1" x14ac:dyDescent="0.2"/>
    <row r="459" ht="26.25" customHeight="1" x14ac:dyDescent="0.2"/>
    <row r="460" ht="26.25" customHeight="1" x14ac:dyDescent="0.2"/>
    <row r="461" ht="26.25" customHeight="1" x14ac:dyDescent="0.2"/>
    <row r="462" ht="26.25" customHeight="1" x14ac:dyDescent="0.2"/>
    <row r="463" ht="26.25" customHeight="1" x14ac:dyDescent="0.2"/>
    <row r="464" ht="26.25" customHeight="1" x14ac:dyDescent="0.2"/>
    <row r="465" ht="26.25" customHeight="1" x14ac:dyDescent="0.2"/>
    <row r="466" ht="26.25" customHeight="1" x14ac:dyDescent="0.2"/>
    <row r="467" ht="26.25" customHeight="1" x14ac:dyDescent="0.2"/>
    <row r="468" ht="26.25" customHeight="1" x14ac:dyDescent="0.2"/>
    <row r="469" ht="26.25" customHeight="1" x14ac:dyDescent="0.2"/>
    <row r="470" ht="26.25" customHeight="1" x14ac:dyDescent="0.2"/>
    <row r="471" ht="26.25" customHeight="1" x14ac:dyDescent="0.2"/>
    <row r="472" ht="26.25" customHeight="1" x14ac:dyDescent="0.2"/>
    <row r="473" ht="26.25" customHeight="1" x14ac:dyDescent="0.2"/>
    <row r="474" ht="26.25" customHeight="1" x14ac:dyDescent="0.2"/>
    <row r="475" ht="26.25" customHeight="1" x14ac:dyDescent="0.2"/>
    <row r="476" ht="26.25" customHeight="1" x14ac:dyDescent="0.2"/>
    <row r="477" ht="26.25" customHeight="1" x14ac:dyDescent="0.2"/>
    <row r="478" ht="26.25" customHeight="1" x14ac:dyDescent="0.2"/>
    <row r="479" ht="26.25" customHeight="1" x14ac:dyDescent="0.2"/>
    <row r="480" ht="26.25" customHeight="1" x14ac:dyDescent="0.2"/>
    <row r="481" ht="26.25" customHeight="1" x14ac:dyDescent="0.2"/>
    <row r="482" ht="26.25" customHeight="1" x14ac:dyDescent="0.2"/>
    <row r="483" ht="26.25" customHeight="1" x14ac:dyDescent="0.2"/>
    <row r="484" ht="26.25" customHeight="1" x14ac:dyDescent="0.2"/>
    <row r="485" ht="26.25" customHeight="1" x14ac:dyDescent="0.2"/>
    <row r="486" ht="26.25" customHeight="1" x14ac:dyDescent="0.2"/>
    <row r="487" ht="26.25" customHeight="1" x14ac:dyDescent="0.2"/>
    <row r="488" ht="26.25" customHeight="1" x14ac:dyDescent="0.2"/>
    <row r="489" ht="26.25" customHeight="1" x14ac:dyDescent="0.2"/>
    <row r="490" ht="26.25" customHeight="1" x14ac:dyDescent="0.2"/>
    <row r="491" ht="26.25" customHeight="1" x14ac:dyDescent="0.2"/>
    <row r="492" ht="26.25" customHeight="1" x14ac:dyDescent="0.2"/>
    <row r="493" ht="26.25" customHeight="1" x14ac:dyDescent="0.2"/>
    <row r="494" ht="26.25" customHeight="1" x14ac:dyDescent="0.2"/>
    <row r="495" ht="26.25" customHeight="1" x14ac:dyDescent="0.2"/>
    <row r="496" ht="26.25" customHeight="1" x14ac:dyDescent="0.2"/>
    <row r="497" ht="26.25" customHeight="1" x14ac:dyDescent="0.2"/>
    <row r="498" ht="26.25" customHeight="1" x14ac:dyDescent="0.2"/>
    <row r="499" ht="26.25" customHeight="1" x14ac:dyDescent="0.2"/>
    <row r="500" ht="26.25" customHeight="1" x14ac:dyDescent="0.2"/>
    <row r="501" ht="26.25" customHeight="1" x14ac:dyDescent="0.2"/>
    <row r="502" ht="26.25" customHeight="1" x14ac:dyDescent="0.2"/>
    <row r="503" ht="26.25" customHeight="1" x14ac:dyDescent="0.2"/>
    <row r="504" ht="26.25" customHeight="1" x14ac:dyDescent="0.2"/>
    <row r="505" ht="26.25" customHeight="1" x14ac:dyDescent="0.2"/>
    <row r="506" ht="26.25" customHeight="1" x14ac:dyDescent="0.2"/>
    <row r="507" ht="26.25" customHeight="1" x14ac:dyDescent="0.2"/>
    <row r="508" ht="26.25" customHeight="1" x14ac:dyDescent="0.2"/>
    <row r="509" ht="26.25" customHeight="1" x14ac:dyDescent="0.2"/>
    <row r="510" ht="26.25" customHeight="1" x14ac:dyDescent="0.2"/>
    <row r="511" ht="26.25" customHeight="1" x14ac:dyDescent="0.2"/>
    <row r="512" ht="26.25" customHeight="1" x14ac:dyDescent="0.2"/>
    <row r="513" ht="26.25" customHeight="1" x14ac:dyDescent="0.2"/>
    <row r="514" ht="26.25" customHeight="1" x14ac:dyDescent="0.2"/>
    <row r="515" ht="26.25" customHeight="1" x14ac:dyDescent="0.2"/>
    <row r="516" ht="26.25" customHeight="1" x14ac:dyDescent="0.2"/>
    <row r="517" ht="26.25" customHeight="1" x14ac:dyDescent="0.2"/>
    <row r="518" ht="26.25" customHeight="1" x14ac:dyDescent="0.2"/>
    <row r="519" ht="26.25" customHeight="1" x14ac:dyDescent="0.2"/>
    <row r="520" ht="26.25" customHeight="1" x14ac:dyDescent="0.2"/>
    <row r="521" ht="26.25" customHeight="1" x14ac:dyDescent="0.2"/>
    <row r="522" ht="26.25" customHeight="1" x14ac:dyDescent="0.2"/>
    <row r="523" ht="26.25" customHeight="1" x14ac:dyDescent="0.2"/>
    <row r="524" ht="26.25" customHeight="1" x14ac:dyDescent="0.2"/>
    <row r="525" ht="26.25" customHeight="1" x14ac:dyDescent="0.2"/>
    <row r="526" ht="26.25" customHeight="1" x14ac:dyDescent="0.2"/>
    <row r="527" ht="26.25" customHeight="1" x14ac:dyDescent="0.2"/>
    <row r="528" ht="26.25" customHeight="1" x14ac:dyDescent="0.2"/>
    <row r="529" ht="26.25" customHeight="1" x14ac:dyDescent="0.2"/>
    <row r="530" ht="26.25" customHeight="1" x14ac:dyDescent="0.2"/>
    <row r="531" ht="26.25" customHeight="1" x14ac:dyDescent="0.2"/>
    <row r="532" ht="26.25" customHeight="1" x14ac:dyDescent="0.2"/>
    <row r="533" ht="26.25" customHeight="1" x14ac:dyDescent="0.2"/>
    <row r="534" ht="26.25" customHeight="1" x14ac:dyDescent="0.2"/>
    <row r="535" ht="26.25" customHeight="1" x14ac:dyDescent="0.2"/>
    <row r="536" ht="26.25" customHeight="1" x14ac:dyDescent="0.2"/>
    <row r="537" ht="26.25" customHeight="1" x14ac:dyDescent="0.2"/>
    <row r="538" ht="26.25" customHeight="1" x14ac:dyDescent="0.2"/>
    <row r="539" ht="26.25" customHeight="1" x14ac:dyDescent="0.2"/>
    <row r="540" ht="26.25" customHeight="1" x14ac:dyDescent="0.2"/>
    <row r="541" ht="26.25" customHeight="1" x14ac:dyDescent="0.2"/>
    <row r="542" ht="26.25" customHeight="1" x14ac:dyDescent="0.2"/>
    <row r="543" ht="26.25" customHeight="1" x14ac:dyDescent="0.2"/>
    <row r="544" ht="26.25" customHeight="1" x14ac:dyDescent="0.2"/>
    <row r="545" ht="26.25" customHeight="1" x14ac:dyDescent="0.2"/>
    <row r="546" ht="26.25" customHeight="1" x14ac:dyDescent="0.2"/>
    <row r="547" ht="26.25" customHeight="1" x14ac:dyDescent="0.2"/>
    <row r="548" ht="26.25" customHeight="1" x14ac:dyDescent="0.2"/>
    <row r="549" ht="26.25" customHeight="1" x14ac:dyDescent="0.2"/>
    <row r="550" ht="26.25" customHeight="1" x14ac:dyDescent="0.2"/>
    <row r="551" ht="26.25" customHeight="1" x14ac:dyDescent="0.2"/>
    <row r="552" ht="26.25" customHeight="1" x14ac:dyDescent="0.2"/>
    <row r="553" ht="26.25" customHeight="1" x14ac:dyDescent="0.2"/>
    <row r="554" ht="26.25" customHeight="1" x14ac:dyDescent="0.2"/>
    <row r="555" ht="26.25" customHeight="1" x14ac:dyDescent="0.2"/>
    <row r="556" ht="26.25" customHeight="1" x14ac:dyDescent="0.2"/>
    <row r="557" ht="26.25" customHeight="1" x14ac:dyDescent="0.2"/>
    <row r="558" ht="26.25" customHeight="1" x14ac:dyDescent="0.2"/>
    <row r="559" ht="26.25" customHeight="1" x14ac:dyDescent="0.2"/>
    <row r="560" ht="26.25" customHeight="1" x14ac:dyDescent="0.2"/>
    <row r="561" ht="26.25" customHeight="1" x14ac:dyDescent="0.2"/>
    <row r="562" ht="26.25" customHeight="1" x14ac:dyDescent="0.2"/>
    <row r="563" ht="26.25" customHeight="1" x14ac:dyDescent="0.2"/>
    <row r="564" ht="26.25" customHeight="1" x14ac:dyDescent="0.2"/>
    <row r="565" ht="26.25" customHeight="1" x14ac:dyDescent="0.2"/>
    <row r="566" ht="26.25" customHeight="1" x14ac:dyDescent="0.2"/>
    <row r="567" ht="26.25" customHeight="1" x14ac:dyDescent="0.2"/>
    <row r="568" ht="26.25" customHeight="1" x14ac:dyDescent="0.2"/>
    <row r="569" ht="26.25" customHeight="1" x14ac:dyDescent="0.2"/>
    <row r="570" ht="26.25" customHeight="1" x14ac:dyDescent="0.2"/>
    <row r="571" ht="26.25" customHeight="1" x14ac:dyDescent="0.2"/>
    <row r="572" ht="26.25" customHeight="1" x14ac:dyDescent="0.2"/>
    <row r="573" ht="26.25" customHeight="1" x14ac:dyDescent="0.2"/>
    <row r="574" ht="26.25" customHeight="1" x14ac:dyDescent="0.2"/>
    <row r="575" ht="26.25" customHeight="1" x14ac:dyDescent="0.2"/>
    <row r="576" ht="26.25" customHeight="1" x14ac:dyDescent="0.2"/>
    <row r="577" ht="26.25" customHeight="1" x14ac:dyDescent="0.2"/>
    <row r="578" ht="26.25" customHeight="1" x14ac:dyDescent="0.2"/>
    <row r="579" ht="26.25" customHeight="1" x14ac:dyDescent="0.2"/>
    <row r="580" ht="26.25" customHeight="1" x14ac:dyDescent="0.2"/>
    <row r="581" ht="26.25" customHeight="1" x14ac:dyDescent="0.2"/>
    <row r="582" ht="26.25" customHeight="1" x14ac:dyDescent="0.2"/>
    <row r="583" ht="26.25" customHeight="1" x14ac:dyDescent="0.2"/>
    <row r="584" ht="26.25" customHeight="1" x14ac:dyDescent="0.2"/>
    <row r="585" ht="26.25" customHeight="1" x14ac:dyDescent="0.2"/>
    <row r="586" ht="26.25" customHeight="1" x14ac:dyDescent="0.2"/>
    <row r="587" ht="26.25" customHeight="1" x14ac:dyDescent="0.2"/>
    <row r="588" ht="26.25" customHeight="1" x14ac:dyDescent="0.2"/>
    <row r="589" ht="26.25" customHeight="1" x14ac:dyDescent="0.2"/>
    <row r="590" ht="26.25" customHeight="1" x14ac:dyDescent="0.2"/>
    <row r="591" ht="26.25" customHeight="1" x14ac:dyDescent="0.2"/>
    <row r="592" ht="26.25" customHeight="1" x14ac:dyDescent="0.2"/>
    <row r="593" ht="26.25" customHeight="1" x14ac:dyDescent="0.2"/>
    <row r="594" ht="26.25" customHeight="1" x14ac:dyDescent="0.2"/>
    <row r="595" ht="26.25" customHeight="1" x14ac:dyDescent="0.2"/>
    <row r="596" ht="26.25" customHeight="1" x14ac:dyDescent="0.2"/>
    <row r="597" ht="26.25" customHeight="1" x14ac:dyDescent="0.2"/>
    <row r="598" ht="26.25" customHeight="1" x14ac:dyDescent="0.2"/>
    <row r="599" ht="26.25" customHeight="1" x14ac:dyDescent="0.2"/>
    <row r="600" ht="26.25" customHeight="1" x14ac:dyDescent="0.2"/>
    <row r="601" ht="26.25" customHeight="1" x14ac:dyDescent="0.2"/>
    <row r="602" ht="26.25" customHeight="1" x14ac:dyDescent="0.2"/>
    <row r="603" ht="26.25" customHeight="1" x14ac:dyDescent="0.2"/>
    <row r="604" ht="26.25" customHeight="1" x14ac:dyDescent="0.2"/>
    <row r="605" ht="26.25" customHeight="1" x14ac:dyDescent="0.2"/>
    <row r="606" ht="26.25" customHeight="1" x14ac:dyDescent="0.2"/>
    <row r="607" ht="26.25" customHeight="1" x14ac:dyDescent="0.2"/>
    <row r="608" ht="26.25" customHeight="1" x14ac:dyDescent="0.2"/>
    <row r="609" ht="26.25" customHeight="1" x14ac:dyDescent="0.2"/>
    <row r="610" ht="26.25" customHeight="1" x14ac:dyDescent="0.2"/>
    <row r="611" ht="26.25" customHeight="1" x14ac:dyDescent="0.2"/>
    <row r="612" ht="26.25" customHeight="1" x14ac:dyDescent="0.2"/>
    <row r="613" ht="26.25" customHeight="1" x14ac:dyDescent="0.2"/>
    <row r="614" ht="26.25" customHeight="1" x14ac:dyDescent="0.2"/>
    <row r="615" ht="26.25" customHeight="1" x14ac:dyDescent="0.2"/>
    <row r="616" ht="26.25" customHeight="1" x14ac:dyDescent="0.2"/>
    <row r="617" ht="26.25" customHeight="1" x14ac:dyDescent="0.2"/>
    <row r="618" ht="26.25" customHeight="1" x14ac:dyDescent="0.2"/>
    <row r="619" ht="26.25" customHeight="1" x14ac:dyDescent="0.2"/>
    <row r="620" ht="26.25" customHeight="1" x14ac:dyDescent="0.2"/>
    <row r="621" ht="26.25" customHeight="1" x14ac:dyDescent="0.2"/>
    <row r="622" ht="26.25" customHeight="1" x14ac:dyDescent="0.2"/>
    <row r="623" ht="26.25" customHeight="1" x14ac:dyDescent="0.2"/>
    <row r="624" ht="26.25" customHeight="1" x14ac:dyDescent="0.2"/>
    <row r="625" ht="26.25" customHeight="1" x14ac:dyDescent="0.2"/>
    <row r="626" ht="26.25" customHeight="1" x14ac:dyDescent="0.2"/>
    <row r="627" ht="26.25" customHeight="1" x14ac:dyDescent="0.2"/>
    <row r="628" ht="26.25" customHeight="1" x14ac:dyDescent="0.2"/>
    <row r="629" ht="26.25" customHeight="1" x14ac:dyDescent="0.2"/>
    <row r="630" ht="26.25" customHeight="1" x14ac:dyDescent="0.2"/>
    <row r="631" ht="26.25" customHeight="1" x14ac:dyDescent="0.2"/>
    <row r="632" ht="26.25" customHeight="1" x14ac:dyDescent="0.2"/>
    <row r="633" ht="26.25" customHeight="1" x14ac:dyDescent="0.2"/>
    <row r="634" ht="26.25" customHeight="1" x14ac:dyDescent="0.2"/>
    <row r="635" ht="26.25" customHeight="1" x14ac:dyDescent="0.2"/>
    <row r="636" ht="26.25" customHeight="1" x14ac:dyDescent="0.2"/>
    <row r="637" ht="26.25" customHeight="1" x14ac:dyDescent="0.2"/>
    <row r="638" ht="26.25" customHeight="1" x14ac:dyDescent="0.2"/>
    <row r="639" ht="26.25" customHeight="1" x14ac:dyDescent="0.2"/>
    <row r="640" ht="26.25" customHeight="1" x14ac:dyDescent="0.2"/>
    <row r="641" ht="26.25" customHeight="1" x14ac:dyDescent="0.2"/>
    <row r="642" ht="26.25" customHeight="1" x14ac:dyDescent="0.2"/>
    <row r="643" ht="26.25" customHeight="1" x14ac:dyDescent="0.2"/>
    <row r="644" ht="26.25" customHeight="1" x14ac:dyDescent="0.2"/>
    <row r="645" ht="26.25" customHeight="1" x14ac:dyDescent="0.2"/>
    <row r="646" ht="26.25" customHeight="1" x14ac:dyDescent="0.2"/>
    <row r="647" ht="26.25" customHeight="1" x14ac:dyDescent="0.2"/>
    <row r="648" ht="26.25" customHeight="1" x14ac:dyDescent="0.2"/>
    <row r="649" ht="26.25" customHeight="1" x14ac:dyDescent="0.2"/>
    <row r="650" ht="26.25" customHeight="1" x14ac:dyDescent="0.2"/>
    <row r="651" ht="26.25" customHeight="1" x14ac:dyDescent="0.2"/>
    <row r="652" ht="26.25" customHeight="1" x14ac:dyDescent="0.2"/>
    <row r="653" ht="26.25" customHeight="1" x14ac:dyDescent="0.2"/>
    <row r="654" ht="26.25" customHeight="1" x14ac:dyDescent="0.2"/>
    <row r="655" ht="26.25" customHeight="1" x14ac:dyDescent="0.2"/>
    <row r="656" ht="26.25" customHeight="1" x14ac:dyDescent="0.2"/>
    <row r="657" ht="26.25" customHeight="1" x14ac:dyDescent="0.2"/>
    <row r="658" ht="26.25" customHeight="1" x14ac:dyDescent="0.2"/>
    <row r="659" ht="26.25" customHeight="1" x14ac:dyDescent="0.2"/>
    <row r="660" ht="26.25" customHeight="1" x14ac:dyDescent="0.2"/>
    <row r="661" ht="26.25" customHeight="1" x14ac:dyDescent="0.2"/>
    <row r="662" ht="26.25" customHeight="1" x14ac:dyDescent="0.2"/>
    <row r="663" ht="26.25" customHeight="1" x14ac:dyDescent="0.2"/>
    <row r="664" ht="26.25" customHeight="1" x14ac:dyDescent="0.2"/>
    <row r="665" ht="26.25" customHeight="1" x14ac:dyDescent="0.2"/>
    <row r="666" ht="26.25" customHeight="1" x14ac:dyDescent="0.2"/>
    <row r="667" ht="26.25" customHeight="1" x14ac:dyDescent="0.2"/>
    <row r="668" ht="26.25" customHeight="1" x14ac:dyDescent="0.2"/>
    <row r="669" ht="26.25" customHeight="1" x14ac:dyDescent="0.2"/>
    <row r="670" ht="26.25" customHeight="1" x14ac:dyDescent="0.2"/>
    <row r="671" ht="26.25" customHeight="1" x14ac:dyDescent="0.2"/>
    <row r="672" ht="26.25" customHeight="1" x14ac:dyDescent="0.2"/>
    <row r="673" ht="26.25" customHeight="1" x14ac:dyDescent="0.2"/>
    <row r="674" ht="26.25" customHeight="1" x14ac:dyDescent="0.2"/>
    <row r="675" ht="26.25" customHeight="1" x14ac:dyDescent="0.2"/>
    <row r="676" ht="26.25" customHeight="1" x14ac:dyDescent="0.2"/>
    <row r="677" ht="26.25" customHeight="1" x14ac:dyDescent="0.2"/>
    <row r="678" ht="26.25" customHeight="1" x14ac:dyDescent="0.2"/>
    <row r="679" ht="26.25" customHeight="1" x14ac:dyDescent="0.2"/>
    <row r="680" ht="26.25" customHeight="1" x14ac:dyDescent="0.2"/>
    <row r="681" ht="26.25" customHeight="1" x14ac:dyDescent="0.2"/>
    <row r="682" ht="26.25" customHeight="1" x14ac:dyDescent="0.2"/>
    <row r="683" ht="26.25" customHeight="1" x14ac:dyDescent="0.2"/>
    <row r="684" ht="26.25" customHeight="1" x14ac:dyDescent="0.2"/>
    <row r="685" ht="26.25" customHeight="1" x14ac:dyDescent="0.2"/>
    <row r="686" ht="26.25" customHeight="1" x14ac:dyDescent="0.2"/>
    <row r="687" ht="26.25" customHeight="1" x14ac:dyDescent="0.2"/>
    <row r="688" ht="26.25" customHeight="1" x14ac:dyDescent="0.2"/>
    <row r="689" ht="26.25" customHeight="1" x14ac:dyDescent="0.2"/>
    <row r="690" ht="26.25" customHeight="1" x14ac:dyDescent="0.2"/>
    <row r="691" ht="26.25" customHeight="1" x14ac:dyDescent="0.2"/>
    <row r="692" ht="26.25" customHeight="1" x14ac:dyDescent="0.2"/>
    <row r="693" ht="26.25" customHeight="1" x14ac:dyDescent="0.2"/>
    <row r="694" ht="26.25" customHeight="1" x14ac:dyDescent="0.2"/>
    <row r="695" ht="26.25" customHeight="1" x14ac:dyDescent="0.2"/>
    <row r="696" ht="26.25" customHeight="1" x14ac:dyDescent="0.2"/>
    <row r="697" ht="26.25" customHeight="1" x14ac:dyDescent="0.2"/>
    <row r="698" ht="26.25" customHeight="1" x14ac:dyDescent="0.2"/>
    <row r="699" ht="26.25" customHeight="1" x14ac:dyDescent="0.2"/>
    <row r="700" ht="26.25" customHeight="1" x14ac:dyDescent="0.2"/>
    <row r="701" ht="26.25" customHeight="1" x14ac:dyDescent="0.2"/>
    <row r="702" ht="26.25" customHeight="1" x14ac:dyDescent="0.2"/>
    <row r="703" ht="26.25" customHeight="1" x14ac:dyDescent="0.2"/>
    <row r="704" ht="26.25" customHeight="1" x14ac:dyDescent="0.2"/>
    <row r="705" ht="26.25" customHeight="1" x14ac:dyDescent="0.2"/>
    <row r="706" ht="26.25" customHeight="1" x14ac:dyDescent="0.2"/>
    <row r="707" ht="26.25" customHeight="1" x14ac:dyDescent="0.2"/>
    <row r="708" ht="26.25" customHeight="1" x14ac:dyDescent="0.2"/>
    <row r="709" ht="26.25" customHeight="1" x14ac:dyDescent="0.2"/>
    <row r="710" ht="26.25" customHeight="1" x14ac:dyDescent="0.2"/>
    <row r="711" ht="26.25" customHeight="1" x14ac:dyDescent="0.2"/>
    <row r="712" ht="26.25" customHeight="1" x14ac:dyDescent="0.2"/>
    <row r="713" ht="26.25" customHeight="1" x14ac:dyDescent="0.2"/>
    <row r="714" ht="26.25" customHeight="1" x14ac:dyDescent="0.2"/>
    <row r="715" ht="26.25" customHeight="1" x14ac:dyDescent="0.2"/>
    <row r="716" ht="26.25" customHeight="1" x14ac:dyDescent="0.2"/>
    <row r="717" ht="26.25" customHeight="1" x14ac:dyDescent="0.2"/>
    <row r="718" ht="26.25" customHeight="1" x14ac:dyDescent="0.2"/>
    <row r="719" ht="26.25" customHeight="1" x14ac:dyDescent="0.2"/>
    <row r="720" ht="26.25" customHeight="1" x14ac:dyDescent="0.2"/>
    <row r="721" ht="26.25" customHeight="1" x14ac:dyDescent="0.2"/>
    <row r="722" ht="26.25" customHeight="1" x14ac:dyDescent="0.2"/>
    <row r="723" ht="26.25" customHeight="1" x14ac:dyDescent="0.2"/>
    <row r="724" ht="26.25" customHeight="1" x14ac:dyDescent="0.2"/>
    <row r="725" ht="26.25" customHeight="1" x14ac:dyDescent="0.2"/>
    <row r="726" ht="26.25" customHeight="1" x14ac:dyDescent="0.2"/>
    <row r="727" ht="26.25" customHeight="1" x14ac:dyDescent="0.2"/>
    <row r="728" ht="26.25" customHeight="1" x14ac:dyDescent="0.2"/>
    <row r="729" ht="26.25" customHeight="1" x14ac:dyDescent="0.2"/>
    <row r="730" ht="26.25" customHeight="1" x14ac:dyDescent="0.2"/>
    <row r="731" ht="26.25" customHeight="1" x14ac:dyDescent="0.2"/>
    <row r="732" ht="26.25" customHeight="1" x14ac:dyDescent="0.2"/>
    <row r="733" ht="26.25" customHeight="1" x14ac:dyDescent="0.2"/>
    <row r="734" ht="26.25" customHeight="1" x14ac:dyDescent="0.2"/>
    <row r="735" ht="26.25" customHeight="1" x14ac:dyDescent="0.2"/>
    <row r="736" ht="26.25" customHeight="1" x14ac:dyDescent="0.2"/>
    <row r="737" ht="26.25" customHeight="1" x14ac:dyDescent="0.2"/>
    <row r="738" ht="26.25" customHeight="1" x14ac:dyDescent="0.2"/>
    <row r="739" ht="26.25" customHeight="1" x14ac:dyDescent="0.2"/>
    <row r="740" ht="26.25" customHeight="1" x14ac:dyDescent="0.2"/>
    <row r="741" ht="26.25" customHeight="1" x14ac:dyDescent="0.2"/>
    <row r="742" ht="26.25" customHeight="1" x14ac:dyDescent="0.2"/>
    <row r="743" ht="26.25" customHeight="1" x14ac:dyDescent="0.2"/>
    <row r="744" ht="26.25" customHeight="1" x14ac:dyDescent="0.2"/>
    <row r="745" ht="26.25" customHeight="1" x14ac:dyDescent="0.2"/>
    <row r="746" ht="26.25" customHeight="1" x14ac:dyDescent="0.2"/>
    <row r="747" ht="26.25" customHeight="1" x14ac:dyDescent="0.2"/>
    <row r="748" ht="26.25" customHeight="1" x14ac:dyDescent="0.2"/>
    <row r="749" ht="26.25" customHeight="1" x14ac:dyDescent="0.2"/>
    <row r="750" ht="26.25" customHeight="1" x14ac:dyDescent="0.2"/>
    <row r="751" ht="26.25" customHeight="1" x14ac:dyDescent="0.2"/>
    <row r="752" ht="26.25" customHeight="1" x14ac:dyDescent="0.2"/>
    <row r="753" ht="26.25" customHeight="1" x14ac:dyDescent="0.2"/>
    <row r="754" ht="26.25" customHeight="1" x14ac:dyDescent="0.2"/>
    <row r="755" ht="26.25" customHeight="1" x14ac:dyDescent="0.2"/>
    <row r="756" ht="26.25" customHeight="1" x14ac:dyDescent="0.2"/>
    <row r="757" ht="26.25" customHeight="1" x14ac:dyDescent="0.2"/>
    <row r="758" ht="26.25" customHeight="1" x14ac:dyDescent="0.2"/>
    <row r="759" ht="26.25" customHeight="1" x14ac:dyDescent="0.2"/>
    <row r="760" ht="26.25" customHeight="1" x14ac:dyDescent="0.2"/>
    <row r="761" ht="26.25" customHeight="1" x14ac:dyDescent="0.2"/>
    <row r="762" ht="26.25" customHeight="1" x14ac:dyDescent="0.2"/>
    <row r="763" ht="26.25" customHeight="1" x14ac:dyDescent="0.2"/>
    <row r="764" ht="26.25" customHeight="1" x14ac:dyDescent="0.2"/>
    <row r="765" ht="26.25" customHeight="1" x14ac:dyDescent="0.2"/>
    <row r="766" ht="26.25" customHeight="1" x14ac:dyDescent="0.2"/>
    <row r="767" ht="26.25" customHeight="1" x14ac:dyDescent="0.2"/>
    <row r="768" ht="26.25" customHeight="1" x14ac:dyDescent="0.2"/>
    <row r="769" ht="26.25" customHeight="1" x14ac:dyDescent="0.2"/>
    <row r="770" ht="26.25" customHeight="1" x14ac:dyDescent="0.2"/>
    <row r="771" ht="26.25" customHeight="1" x14ac:dyDescent="0.2"/>
    <row r="772" ht="26.25" customHeight="1" x14ac:dyDescent="0.2"/>
    <row r="773" ht="26.25" customHeight="1" x14ac:dyDescent="0.2"/>
    <row r="774" ht="26.25" customHeight="1" x14ac:dyDescent="0.2"/>
    <row r="775" ht="26.25" customHeight="1" x14ac:dyDescent="0.2"/>
    <row r="776" ht="26.25" customHeight="1" x14ac:dyDescent="0.2"/>
    <row r="777" ht="26.25" customHeight="1" x14ac:dyDescent="0.2"/>
    <row r="778" ht="26.25" customHeight="1" x14ac:dyDescent="0.2"/>
    <row r="779" ht="26.25" customHeight="1" x14ac:dyDescent="0.2"/>
    <row r="780" ht="26.25" customHeight="1" x14ac:dyDescent="0.2"/>
    <row r="781" ht="26.25" customHeight="1" x14ac:dyDescent="0.2"/>
    <row r="782" ht="26.25" customHeight="1" x14ac:dyDescent="0.2"/>
    <row r="783" ht="26.25" customHeight="1" x14ac:dyDescent="0.2"/>
    <row r="784" ht="26.25" customHeight="1" x14ac:dyDescent="0.2"/>
    <row r="785" ht="26.25" customHeight="1" x14ac:dyDescent="0.2"/>
    <row r="786" ht="26.25" customHeight="1" x14ac:dyDescent="0.2"/>
    <row r="787" ht="26.25" customHeight="1" x14ac:dyDescent="0.2"/>
    <row r="788" ht="26.25" customHeight="1" x14ac:dyDescent="0.2"/>
    <row r="789" ht="26.25" customHeight="1" x14ac:dyDescent="0.2"/>
    <row r="790" ht="26.25" customHeight="1" x14ac:dyDescent="0.2"/>
    <row r="791" ht="26.25" customHeight="1" x14ac:dyDescent="0.2"/>
    <row r="792" ht="26.25" customHeight="1" x14ac:dyDescent="0.2"/>
    <row r="793" ht="26.25" customHeight="1" x14ac:dyDescent="0.2"/>
    <row r="794" ht="26.25" customHeight="1" x14ac:dyDescent="0.2"/>
    <row r="795" ht="26.25" customHeight="1" x14ac:dyDescent="0.2"/>
    <row r="796" ht="26.25" customHeight="1" x14ac:dyDescent="0.2"/>
    <row r="797" ht="26.25" customHeight="1" x14ac:dyDescent="0.2"/>
    <row r="798" ht="26.25" customHeight="1" x14ac:dyDescent="0.2"/>
    <row r="799" ht="26.25" customHeight="1" x14ac:dyDescent="0.2"/>
    <row r="800" ht="26.25" customHeight="1" x14ac:dyDescent="0.2"/>
    <row r="801" ht="26.25" customHeight="1" x14ac:dyDescent="0.2"/>
    <row r="802" ht="26.25" customHeight="1" x14ac:dyDescent="0.2"/>
    <row r="803" ht="26.25" customHeight="1" x14ac:dyDescent="0.2"/>
    <row r="804" ht="26.25" customHeight="1" x14ac:dyDescent="0.2"/>
    <row r="805" ht="26.25" customHeight="1" x14ac:dyDescent="0.2"/>
    <row r="806" ht="26.25" customHeight="1" x14ac:dyDescent="0.2"/>
    <row r="807" ht="26.25" customHeight="1" x14ac:dyDescent="0.2"/>
    <row r="808" ht="26.25" customHeight="1" x14ac:dyDescent="0.2"/>
    <row r="809" ht="26.25" customHeight="1" x14ac:dyDescent="0.2"/>
    <row r="810" ht="26.25" customHeight="1" x14ac:dyDescent="0.2"/>
    <row r="811" ht="26.25" customHeight="1" x14ac:dyDescent="0.2"/>
    <row r="812" ht="26.25" customHeight="1" x14ac:dyDescent="0.2"/>
    <row r="813" ht="26.25" customHeight="1" x14ac:dyDescent="0.2"/>
    <row r="814" ht="26.25" customHeight="1" x14ac:dyDescent="0.2"/>
    <row r="815" ht="26.25" customHeight="1" x14ac:dyDescent="0.2"/>
    <row r="816" ht="26.25" customHeight="1" x14ac:dyDescent="0.2"/>
    <row r="817" ht="26.25" customHeight="1" x14ac:dyDescent="0.2"/>
    <row r="818" ht="26.25" customHeight="1" x14ac:dyDescent="0.2"/>
    <row r="819" ht="26.25" customHeight="1" x14ac:dyDescent="0.2"/>
    <row r="820" ht="26.25" customHeight="1" x14ac:dyDescent="0.2"/>
    <row r="821" ht="26.25" customHeight="1" x14ac:dyDescent="0.2"/>
    <row r="822" ht="26.25" customHeight="1" x14ac:dyDescent="0.2"/>
    <row r="823" ht="26.25" customHeight="1" x14ac:dyDescent="0.2"/>
    <row r="824" ht="26.25" customHeight="1" x14ac:dyDescent="0.2"/>
    <row r="825" ht="26.25" customHeight="1" x14ac:dyDescent="0.2"/>
    <row r="826" ht="26.25" customHeight="1" x14ac:dyDescent="0.2"/>
    <row r="827" ht="26.25" customHeight="1" x14ac:dyDescent="0.2"/>
    <row r="828" ht="26.25" customHeight="1" x14ac:dyDescent="0.2"/>
    <row r="829" ht="26.25" customHeight="1" x14ac:dyDescent="0.2"/>
    <row r="830" ht="26.25" customHeight="1" x14ac:dyDescent="0.2"/>
    <row r="831" ht="26.25" customHeight="1" x14ac:dyDescent="0.2"/>
    <row r="832" ht="26.25" customHeight="1" x14ac:dyDescent="0.2"/>
    <row r="833" ht="26.25" customHeight="1" x14ac:dyDescent="0.2"/>
    <row r="834" ht="26.25" customHeight="1" x14ac:dyDescent="0.2"/>
    <row r="835" ht="26.25" customHeight="1" x14ac:dyDescent="0.2"/>
    <row r="836" ht="26.25" customHeight="1" x14ac:dyDescent="0.2"/>
    <row r="837" ht="26.25" customHeight="1" x14ac:dyDescent="0.2"/>
    <row r="838" ht="26.25" customHeight="1" x14ac:dyDescent="0.2"/>
    <row r="839" ht="26.25" customHeight="1" x14ac:dyDescent="0.2"/>
    <row r="840" ht="26.25" customHeight="1" x14ac:dyDescent="0.2"/>
    <row r="841" ht="26.25" customHeight="1" x14ac:dyDescent="0.2"/>
    <row r="842" ht="26.25" customHeight="1" x14ac:dyDescent="0.2"/>
    <row r="843" ht="26.25" customHeight="1" x14ac:dyDescent="0.2"/>
    <row r="844" ht="26.25" customHeight="1" x14ac:dyDescent="0.2"/>
    <row r="845" ht="26.25" customHeight="1" x14ac:dyDescent="0.2"/>
    <row r="846" ht="26.25" customHeight="1" x14ac:dyDescent="0.2"/>
    <row r="847" ht="26.25" customHeight="1" x14ac:dyDescent="0.2"/>
    <row r="848" ht="26.25" customHeight="1" x14ac:dyDescent="0.2"/>
    <row r="849" ht="26.25" customHeight="1" x14ac:dyDescent="0.2"/>
    <row r="850" ht="26.25" customHeight="1" x14ac:dyDescent="0.2"/>
    <row r="851" ht="26.25" customHeight="1" x14ac:dyDescent="0.2"/>
    <row r="852" ht="26.25" customHeight="1" x14ac:dyDescent="0.2"/>
    <row r="853" ht="26.25" customHeight="1" x14ac:dyDescent="0.2"/>
    <row r="854" ht="26.25" customHeight="1" x14ac:dyDescent="0.2"/>
    <row r="855" ht="26.25" customHeight="1" x14ac:dyDescent="0.2"/>
    <row r="856" ht="26.25" customHeight="1" x14ac:dyDescent="0.2"/>
    <row r="857" ht="26.25" customHeight="1" x14ac:dyDescent="0.2"/>
    <row r="858" ht="26.25" customHeight="1" x14ac:dyDescent="0.2"/>
    <row r="859" ht="26.25" customHeight="1" x14ac:dyDescent="0.2"/>
    <row r="860" ht="26.25" customHeight="1" x14ac:dyDescent="0.2"/>
    <row r="861" ht="26.25" customHeight="1" x14ac:dyDescent="0.2"/>
    <row r="862" ht="26.25" customHeight="1" x14ac:dyDescent="0.2"/>
    <row r="863" ht="26.25" customHeight="1" x14ac:dyDescent="0.2"/>
    <row r="864" ht="26.25" customHeight="1" x14ac:dyDescent="0.2"/>
    <row r="865" ht="26.25" customHeight="1" x14ac:dyDescent="0.2"/>
    <row r="866" ht="26.25" customHeight="1" x14ac:dyDescent="0.2"/>
    <row r="867" ht="26.25" customHeight="1" x14ac:dyDescent="0.2"/>
    <row r="868" ht="26.25" customHeight="1" x14ac:dyDescent="0.2"/>
    <row r="869" ht="26.25" customHeight="1" x14ac:dyDescent="0.2"/>
    <row r="870" ht="26.25" customHeight="1" x14ac:dyDescent="0.2"/>
    <row r="871" ht="26.25" customHeight="1" x14ac:dyDescent="0.2"/>
    <row r="872" ht="26.25" customHeight="1" x14ac:dyDescent="0.2"/>
    <row r="873" ht="26.25" customHeight="1" x14ac:dyDescent="0.2"/>
    <row r="874" ht="26.25" customHeight="1" x14ac:dyDescent="0.2"/>
    <row r="875" ht="26.25" customHeight="1" x14ac:dyDescent="0.2"/>
    <row r="876" ht="26.25" customHeight="1" x14ac:dyDescent="0.2"/>
    <row r="877" ht="26.25" customHeight="1" x14ac:dyDescent="0.2"/>
    <row r="878" ht="26.25" customHeight="1" x14ac:dyDescent="0.2"/>
    <row r="879" ht="26.25" customHeight="1" x14ac:dyDescent="0.2"/>
    <row r="880" ht="26.25" customHeight="1" x14ac:dyDescent="0.2"/>
    <row r="881" ht="26.25" customHeight="1" x14ac:dyDescent="0.2"/>
    <row r="882" ht="26.25" customHeight="1" x14ac:dyDescent="0.2"/>
    <row r="883" ht="26.25" customHeight="1" x14ac:dyDescent="0.2"/>
    <row r="884" ht="26.25" customHeight="1" x14ac:dyDescent="0.2"/>
    <row r="885" ht="26.25" customHeight="1" x14ac:dyDescent="0.2"/>
    <row r="886" ht="26.25" customHeight="1" x14ac:dyDescent="0.2"/>
    <row r="887" ht="26.25" customHeight="1" x14ac:dyDescent="0.2"/>
    <row r="888" ht="26.25" customHeight="1" x14ac:dyDescent="0.2"/>
    <row r="889" ht="26.25" customHeight="1" x14ac:dyDescent="0.2"/>
    <row r="890" ht="26.25" customHeight="1" x14ac:dyDescent="0.2"/>
    <row r="891" ht="26.25" customHeight="1" x14ac:dyDescent="0.2"/>
    <row r="892" ht="26.25" customHeight="1" x14ac:dyDescent="0.2"/>
    <row r="893" ht="26.25" customHeight="1" x14ac:dyDescent="0.2"/>
    <row r="894" ht="26.25" customHeight="1" x14ac:dyDescent="0.2"/>
    <row r="895" ht="26.25" customHeight="1" x14ac:dyDescent="0.2"/>
    <row r="896" ht="26.25" customHeight="1" x14ac:dyDescent="0.2"/>
    <row r="897" ht="26.25" customHeight="1" x14ac:dyDescent="0.2"/>
    <row r="898" ht="26.25" customHeight="1" x14ac:dyDescent="0.2"/>
    <row r="899" ht="26.25" customHeight="1" x14ac:dyDescent="0.2"/>
    <row r="900" ht="26.25" customHeight="1" x14ac:dyDescent="0.2"/>
    <row r="901" ht="26.25" customHeight="1" x14ac:dyDescent="0.2"/>
    <row r="902" ht="26.25" customHeight="1" x14ac:dyDescent="0.2"/>
    <row r="903" ht="26.25" customHeight="1" x14ac:dyDescent="0.2"/>
    <row r="904" ht="26.25" customHeight="1" x14ac:dyDescent="0.2"/>
    <row r="905" ht="26.25" customHeight="1" x14ac:dyDescent="0.2"/>
    <row r="906" ht="26.25" customHeight="1" x14ac:dyDescent="0.2"/>
    <row r="907" ht="26.25" customHeight="1" x14ac:dyDescent="0.2"/>
    <row r="908" ht="26.25" customHeight="1" x14ac:dyDescent="0.2"/>
    <row r="909" ht="26.25" customHeight="1" x14ac:dyDescent="0.2"/>
    <row r="910" ht="26.25" customHeight="1" x14ac:dyDescent="0.2"/>
    <row r="911" ht="26.25" customHeight="1" x14ac:dyDescent="0.2"/>
    <row r="912" ht="26.25" customHeight="1" x14ac:dyDescent="0.2"/>
    <row r="913" ht="26.25" customHeight="1" x14ac:dyDescent="0.2"/>
    <row r="914" ht="26.25" customHeight="1" x14ac:dyDescent="0.2"/>
    <row r="915" ht="26.25" customHeight="1" x14ac:dyDescent="0.2"/>
    <row r="916" ht="26.25" customHeight="1" x14ac:dyDescent="0.2"/>
    <row r="917" ht="26.25" customHeight="1" x14ac:dyDescent="0.2"/>
    <row r="918" ht="26.25" customHeight="1" x14ac:dyDescent="0.2"/>
    <row r="919" ht="26.25" customHeight="1" x14ac:dyDescent="0.2"/>
    <row r="920" ht="26.25" customHeight="1" x14ac:dyDescent="0.2"/>
    <row r="921" ht="26.25" customHeight="1" x14ac:dyDescent="0.2"/>
    <row r="922" ht="26.25" customHeight="1" x14ac:dyDescent="0.2"/>
    <row r="923" ht="26.25" customHeight="1" x14ac:dyDescent="0.2"/>
    <row r="924" ht="26.25" customHeight="1" x14ac:dyDescent="0.2"/>
    <row r="925" ht="26.25" customHeight="1" x14ac:dyDescent="0.2"/>
    <row r="926" ht="26.25" customHeight="1" x14ac:dyDescent="0.2"/>
    <row r="927" ht="26.25" customHeight="1" x14ac:dyDescent="0.2"/>
    <row r="928" ht="26.25" customHeight="1" x14ac:dyDescent="0.2"/>
    <row r="929" ht="26.25" customHeight="1" x14ac:dyDescent="0.2"/>
    <row r="930" ht="26.25" customHeight="1" x14ac:dyDescent="0.2"/>
    <row r="931" ht="26.25" customHeight="1" x14ac:dyDescent="0.2"/>
    <row r="932" ht="26.25" customHeight="1" x14ac:dyDescent="0.2"/>
    <row r="933" ht="26.25" customHeight="1" x14ac:dyDescent="0.2"/>
    <row r="934" ht="26.25" customHeight="1" x14ac:dyDescent="0.2"/>
    <row r="935" ht="26.25" customHeight="1" x14ac:dyDescent="0.2"/>
    <row r="936" ht="26.25" customHeight="1" x14ac:dyDescent="0.2"/>
    <row r="937" ht="26.25" customHeight="1" x14ac:dyDescent="0.2"/>
    <row r="938" ht="26.25" customHeight="1" x14ac:dyDescent="0.2"/>
    <row r="939" ht="26.25" customHeight="1" x14ac:dyDescent="0.2"/>
    <row r="940" ht="26.25" customHeight="1" x14ac:dyDescent="0.2"/>
    <row r="941" ht="26.25" customHeight="1" x14ac:dyDescent="0.2"/>
    <row r="942" ht="26.25" customHeight="1" x14ac:dyDescent="0.2"/>
    <row r="943" ht="26.25" customHeight="1" x14ac:dyDescent="0.2"/>
    <row r="944" ht="26.25" customHeight="1" x14ac:dyDescent="0.2"/>
    <row r="945" ht="26.25" customHeight="1" x14ac:dyDescent="0.2"/>
    <row r="946" ht="26.25" customHeight="1" x14ac:dyDescent="0.2"/>
    <row r="947" ht="26.25" customHeight="1" x14ac:dyDescent="0.2"/>
    <row r="948" ht="26.25" customHeight="1" x14ac:dyDescent="0.2"/>
    <row r="949" ht="26.25" customHeight="1" x14ac:dyDescent="0.2"/>
    <row r="950" ht="26.25" customHeight="1" x14ac:dyDescent="0.2"/>
    <row r="951" ht="26.25" customHeight="1" x14ac:dyDescent="0.2"/>
    <row r="952" ht="26.25" customHeight="1" x14ac:dyDescent="0.2"/>
    <row r="953" ht="26.25" customHeight="1" x14ac:dyDescent="0.2"/>
    <row r="954" ht="26.25" customHeight="1" x14ac:dyDescent="0.2"/>
    <row r="955" ht="26.25" customHeight="1" x14ac:dyDescent="0.2"/>
    <row r="956" ht="26.25" customHeight="1" x14ac:dyDescent="0.2"/>
    <row r="957" ht="26.25" customHeight="1" x14ac:dyDescent="0.2"/>
    <row r="958" ht="26.25" customHeight="1" x14ac:dyDescent="0.2"/>
    <row r="959" ht="26.25" customHeight="1" x14ac:dyDescent="0.2"/>
    <row r="960" ht="26.25" customHeight="1" x14ac:dyDescent="0.2"/>
    <row r="961" ht="26.25" customHeight="1" x14ac:dyDescent="0.2"/>
    <row r="962" ht="26.25" customHeight="1" x14ac:dyDescent="0.2"/>
    <row r="963" ht="26.25" customHeight="1" x14ac:dyDescent="0.2"/>
    <row r="964" ht="26.25" customHeight="1" x14ac:dyDescent="0.2"/>
    <row r="965" ht="26.25" customHeight="1" x14ac:dyDescent="0.2"/>
    <row r="966" ht="26.25" customHeight="1" x14ac:dyDescent="0.2"/>
    <row r="967" ht="26.25" customHeight="1" x14ac:dyDescent="0.2"/>
    <row r="968" ht="26.25" customHeight="1" x14ac:dyDescent="0.2"/>
    <row r="969" ht="26.25" customHeight="1" x14ac:dyDescent="0.2"/>
    <row r="970" ht="26.25" customHeight="1" x14ac:dyDescent="0.2"/>
    <row r="971" ht="26.25" customHeight="1" x14ac:dyDescent="0.2"/>
    <row r="972" ht="26.25" customHeight="1" x14ac:dyDescent="0.2"/>
    <row r="973" ht="26.25" customHeight="1" x14ac:dyDescent="0.2"/>
    <row r="974" ht="26.25" customHeight="1" x14ac:dyDescent="0.2"/>
    <row r="975" ht="26.25" customHeight="1" x14ac:dyDescent="0.2"/>
    <row r="976" ht="26.25" customHeight="1" x14ac:dyDescent="0.2"/>
    <row r="977" ht="26.25" customHeight="1" x14ac:dyDescent="0.2"/>
    <row r="978" ht="26.25" customHeight="1" x14ac:dyDescent="0.2"/>
    <row r="979" ht="26.25" customHeight="1" x14ac:dyDescent="0.2"/>
    <row r="980" ht="26.25" customHeight="1" x14ac:dyDescent="0.2"/>
    <row r="981" ht="26.25" customHeight="1" x14ac:dyDescent="0.2"/>
    <row r="982" ht="26.25" customHeight="1" x14ac:dyDescent="0.2"/>
    <row r="983" ht="26.25" customHeight="1" x14ac:dyDescent="0.2"/>
    <row r="984" ht="26.25" customHeight="1" x14ac:dyDescent="0.2"/>
    <row r="985" ht="26.25" customHeight="1" x14ac:dyDescent="0.2"/>
    <row r="986" ht="26.25" customHeight="1" x14ac:dyDescent="0.2"/>
    <row r="987" ht="26.25" customHeight="1" x14ac:dyDescent="0.2"/>
    <row r="988" ht="26.25" customHeight="1" x14ac:dyDescent="0.2"/>
    <row r="989" ht="26.25" customHeight="1" x14ac:dyDescent="0.2"/>
    <row r="990" ht="26.25" customHeight="1" x14ac:dyDescent="0.2"/>
    <row r="991" ht="26.25" customHeight="1" x14ac:dyDescent="0.2"/>
    <row r="992" ht="26.25" customHeight="1" x14ac:dyDescent="0.2"/>
    <row r="993" ht="26.25" customHeight="1" x14ac:dyDescent="0.2"/>
    <row r="994" ht="26.25" customHeight="1" x14ac:dyDescent="0.2"/>
    <row r="995" ht="26.25" customHeight="1" x14ac:dyDescent="0.2"/>
    <row r="996" ht="26.25" customHeight="1" x14ac:dyDescent="0.2"/>
    <row r="997" ht="26.25" customHeight="1" x14ac:dyDescent="0.2"/>
    <row r="998" ht="26.25" customHeight="1" x14ac:dyDescent="0.2"/>
    <row r="999" ht="26.25" customHeight="1" x14ac:dyDescent="0.2"/>
    <row r="1000" ht="26.25" customHeight="1" x14ac:dyDescent="0.2"/>
    <row r="1001" ht="26.25" customHeight="1" x14ac:dyDescent="0.2"/>
    <row r="1002" ht="26.25" customHeight="1" x14ac:dyDescent="0.2"/>
    <row r="1003" ht="26.25" customHeight="1" x14ac:dyDescent="0.2"/>
    <row r="1004" ht="26.25" customHeight="1" x14ac:dyDescent="0.2"/>
    <row r="1005" ht="26.25" customHeight="1" x14ac:dyDescent="0.2"/>
    <row r="1006" ht="26.25" customHeight="1" x14ac:dyDescent="0.2"/>
    <row r="1007" ht="26.25" customHeight="1" x14ac:dyDescent="0.2"/>
    <row r="1008" ht="26.25" customHeight="1" x14ac:dyDescent="0.2"/>
    <row r="1009" ht="26.25" customHeight="1" x14ac:dyDescent="0.2"/>
    <row r="1010" ht="26.25" customHeight="1" x14ac:dyDescent="0.2"/>
    <row r="1011" ht="26.25" customHeight="1" x14ac:dyDescent="0.2"/>
    <row r="1012" ht="26.25" customHeight="1" x14ac:dyDescent="0.2"/>
    <row r="1013" ht="26.25" customHeight="1" x14ac:dyDescent="0.2"/>
    <row r="1014" ht="26.25" customHeight="1" x14ac:dyDescent="0.2"/>
    <row r="1015" ht="26.25" customHeight="1" x14ac:dyDescent="0.2"/>
    <row r="1016" ht="26.25" customHeight="1" x14ac:dyDescent="0.2"/>
    <row r="1017" ht="26.25" customHeight="1" x14ac:dyDescent="0.2"/>
    <row r="1018" ht="26.25" customHeight="1" x14ac:dyDescent="0.2"/>
    <row r="1019" ht="26.25" customHeight="1" x14ac:dyDescent="0.2"/>
    <row r="1020" ht="26.25" customHeight="1" x14ac:dyDescent="0.2"/>
    <row r="1021" ht="26.25" customHeight="1" x14ac:dyDescent="0.2"/>
    <row r="1022" ht="26.25" customHeight="1" x14ac:dyDescent="0.2"/>
    <row r="1023" ht="26.25" customHeight="1" x14ac:dyDescent="0.2"/>
    <row r="1024" ht="26.25" customHeight="1" x14ac:dyDescent="0.2"/>
    <row r="1025" ht="26.25" customHeight="1" x14ac:dyDescent="0.2"/>
    <row r="1026" ht="26.25" customHeight="1" x14ac:dyDescent="0.2"/>
    <row r="1027" ht="26.25" customHeight="1" x14ac:dyDescent="0.2"/>
    <row r="1028" ht="26.25" customHeight="1" x14ac:dyDescent="0.2"/>
    <row r="1029" ht="26.25" customHeight="1" x14ac:dyDescent="0.2"/>
    <row r="1030" ht="26.25" customHeight="1" x14ac:dyDescent="0.2"/>
    <row r="1031" ht="26.25" customHeight="1" x14ac:dyDescent="0.2"/>
    <row r="1032" ht="26.25" customHeight="1" x14ac:dyDescent="0.2"/>
    <row r="1033" ht="26.25" customHeight="1" x14ac:dyDescent="0.2"/>
    <row r="1034" ht="26.25" customHeight="1" x14ac:dyDescent="0.2"/>
    <row r="1035" ht="26.25" customHeight="1" x14ac:dyDescent="0.2"/>
    <row r="1036" ht="26.25" customHeight="1" x14ac:dyDescent="0.2"/>
    <row r="1037" ht="26.25" customHeight="1" x14ac:dyDescent="0.2"/>
    <row r="1038" ht="26.25" customHeight="1" x14ac:dyDescent="0.2"/>
    <row r="1039" ht="26.25" customHeight="1" x14ac:dyDescent="0.2"/>
    <row r="1040" ht="26.25" customHeight="1" x14ac:dyDescent="0.2"/>
    <row r="1041" ht="26.25" customHeight="1" x14ac:dyDescent="0.2"/>
    <row r="1042" ht="26.25" customHeight="1" x14ac:dyDescent="0.2"/>
    <row r="1043" ht="26.25" customHeight="1" x14ac:dyDescent="0.2"/>
    <row r="1044" ht="26.25" customHeight="1" x14ac:dyDescent="0.2"/>
    <row r="1045" ht="26.25" customHeight="1" x14ac:dyDescent="0.2"/>
    <row r="1046" ht="26.25" customHeight="1" x14ac:dyDescent="0.2"/>
    <row r="1047" ht="26.25" customHeight="1" x14ac:dyDescent="0.2"/>
    <row r="1048" ht="26.25" customHeight="1" x14ac:dyDescent="0.2"/>
    <row r="1049" ht="26.25" customHeight="1" x14ac:dyDescent="0.2"/>
    <row r="1050" ht="26.25" customHeight="1" x14ac:dyDescent="0.2"/>
    <row r="1051" ht="26.25" customHeight="1" x14ac:dyDescent="0.2"/>
    <row r="1052" ht="26.25" customHeight="1" x14ac:dyDescent="0.2"/>
    <row r="1053" ht="26.25" customHeight="1" x14ac:dyDescent="0.2"/>
    <row r="1054" ht="26.25" customHeight="1" x14ac:dyDescent="0.2"/>
    <row r="1055" ht="26.25" customHeight="1" x14ac:dyDescent="0.2"/>
    <row r="1056" ht="26.25" customHeight="1" x14ac:dyDescent="0.2"/>
    <row r="1057" ht="26.25" customHeight="1" x14ac:dyDescent="0.2"/>
    <row r="1058" ht="26.25" customHeight="1" x14ac:dyDescent="0.2"/>
    <row r="1059" ht="26.25" customHeight="1" x14ac:dyDescent="0.2"/>
    <row r="1060" ht="26.25" customHeight="1" x14ac:dyDescent="0.2"/>
    <row r="1061" ht="26.25" customHeight="1" x14ac:dyDescent="0.2"/>
    <row r="1062" ht="26.25" customHeight="1" x14ac:dyDescent="0.2"/>
    <row r="1063" ht="26.25" customHeight="1" x14ac:dyDescent="0.2"/>
    <row r="1064" ht="26.25" customHeight="1" x14ac:dyDescent="0.2"/>
    <row r="1065" ht="26.25" customHeight="1" x14ac:dyDescent="0.2"/>
    <row r="1066" ht="26.25" customHeight="1" x14ac:dyDescent="0.2"/>
    <row r="1067" ht="26.25" customHeight="1" x14ac:dyDescent="0.2"/>
    <row r="1068" ht="26.25" customHeight="1" x14ac:dyDescent="0.2"/>
    <row r="1069" ht="26.25" customHeight="1" x14ac:dyDescent="0.2"/>
    <row r="1070" ht="26.25" customHeight="1" x14ac:dyDescent="0.2"/>
    <row r="1071" ht="26.25" customHeight="1" x14ac:dyDescent="0.2"/>
    <row r="1072" ht="26.25" customHeight="1" x14ac:dyDescent="0.2"/>
    <row r="1073" ht="26.25" customHeight="1" x14ac:dyDescent="0.2"/>
    <row r="1074" ht="26.25" customHeight="1" x14ac:dyDescent="0.2"/>
    <row r="1075" ht="26.25" customHeight="1" x14ac:dyDescent="0.2"/>
    <row r="1076" ht="26.25" customHeight="1" x14ac:dyDescent="0.2"/>
    <row r="1077" ht="26.25" customHeight="1" x14ac:dyDescent="0.2"/>
    <row r="1078" ht="26.25" customHeight="1" x14ac:dyDescent="0.2"/>
    <row r="1079" ht="26.25" customHeight="1" x14ac:dyDescent="0.2"/>
    <row r="1080" ht="26.25" customHeight="1" x14ac:dyDescent="0.2"/>
    <row r="1081" ht="26.25" customHeight="1" x14ac:dyDescent="0.2"/>
    <row r="1082" ht="26.25" customHeight="1" x14ac:dyDescent="0.2"/>
    <row r="1083" ht="26.25" customHeight="1" x14ac:dyDescent="0.2"/>
    <row r="1084" ht="26.25" customHeight="1" x14ac:dyDescent="0.2"/>
    <row r="1085" ht="26.25" customHeight="1" x14ac:dyDescent="0.2"/>
    <row r="1086" ht="26.25" customHeight="1" x14ac:dyDescent="0.2"/>
    <row r="1087" ht="26.25" customHeight="1" x14ac:dyDescent="0.2"/>
    <row r="1088" ht="26.25" customHeight="1" x14ac:dyDescent="0.2"/>
    <row r="1089" ht="26.25" customHeight="1" x14ac:dyDescent="0.2"/>
    <row r="1090" ht="26.25" customHeight="1" x14ac:dyDescent="0.2"/>
    <row r="1091" ht="26.25" customHeight="1" x14ac:dyDescent="0.2"/>
    <row r="1092" ht="26.25" customHeight="1" x14ac:dyDescent="0.2"/>
    <row r="1093" ht="26.25" customHeight="1" x14ac:dyDescent="0.2"/>
    <row r="1094" ht="26.25" customHeight="1" x14ac:dyDescent="0.2"/>
    <row r="1095" ht="26.25" customHeight="1" x14ac:dyDescent="0.2"/>
    <row r="1096" ht="26.25" customHeight="1" x14ac:dyDescent="0.2"/>
    <row r="1097" ht="26.25" customHeight="1" x14ac:dyDescent="0.2"/>
    <row r="1098" ht="26.25" customHeight="1" x14ac:dyDescent="0.2"/>
    <row r="1099" ht="26.25" customHeight="1" x14ac:dyDescent="0.2"/>
    <row r="1100" ht="26.25" customHeight="1" x14ac:dyDescent="0.2"/>
    <row r="1101" ht="26.25" customHeight="1" x14ac:dyDescent="0.2"/>
    <row r="1102" ht="26.25" customHeight="1" x14ac:dyDescent="0.2"/>
    <row r="1103" ht="26.25" customHeight="1" x14ac:dyDescent="0.2"/>
    <row r="1104" ht="26.25" customHeight="1" x14ac:dyDescent="0.2"/>
    <row r="1105" ht="26.25" customHeight="1" x14ac:dyDescent="0.2"/>
    <row r="1106" ht="26.25" customHeight="1" x14ac:dyDescent="0.2"/>
    <row r="1107" ht="26.25" customHeight="1" x14ac:dyDescent="0.2"/>
    <row r="1108" ht="26.25" customHeight="1" x14ac:dyDescent="0.2"/>
    <row r="1109" ht="26.25" customHeight="1" x14ac:dyDescent="0.2"/>
    <row r="1110" ht="26.25" customHeight="1" x14ac:dyDescent="0.2"/>
    <row r="1111" ht="26.25" customHeight="1" x14ac:dyDescent="0.2"/>
    <row r="1112" ht="26.25" customHeight="1" x14ac:dyDescent="0.2"/>
    <row r="1113" ht="26.25" customHeight="1" x14ac:dyDescent="0.2"/>
    <row r="1114" ht="26.25" customHeight="1" x14ac:dyDescent="0.2"/>
    <row r="1115" ht="26.25" customHeight="1" x14ac:dyDescent="0.2"/>
    <row r="1116" ht="26.25" customHeight="1" x14ac:dyDescent="0.2"/>
    <row r="1117" ht="26.25" customHeight="1" x14ac:dyDescent="0.2"/>
    <row r="1118" ht="26.25" customHeight="1" x14ac:dyDescent="0.2"/>
    <row r="1119" ht="26.25" customHeight="1" x14ac:dyDescent="0.2"/>
    <row r="1120" ht="26.25" customHeight="1" x14ac:dyDescent="0.2"/>
    <row r="1121" ht="26.25" customHeight="1" x14ac:dyDescent="0.2"/>
    <row r="1122" ht="26.25" customHeight="1" x14ac:dyDescent="0.2"/>
    <row r="1123" ht="26.25" customHeight="1" x14ac:dyDescent="0.2"/>
    <row r="1124" ht="26.25" customHeight="1" x14ac:dyDescent="0.2"/>
    <row r="1125" ht="26.25" customHeight="1" x14ac:dyDescent="0.2"/>
    <row r="1126" ht="26.25" customHeight="1" x14ac:dyDescent="0.2"/>
    <row r="1127" ht="26.25" customHeight="1" x14ac:dyDescent="0.2"/>
    <row r="1128" ht="26.25" customHeight="1" x14ac:dyDescent="0.2"/>
    <row r="1129" ht="26.25" customHeight="1" x14ac:dyDescent="0.2"/>
    <row r="1130" ht="26.25" customHeight="1" x14ac:dyDescent="0.2"/>
    <row r="1131" ht="26.25" customHeight="1" x14ac:dyDescent="0.2"/>
    <row r="1132" ht="26.25" customHeight="1" x14ac:dyDescent="0.2"/>
    <row r="1133" ht="26.25" customHeight="1" x14ac:dyDescent="0.2"/>
    <row r="1134" ht="26.25" customHeight="1" x14ac:dyDescent="0.2"/>
    <row r="1135" ht="26.25" customHeight="1" x14ac:dyDescent="0.2"/>
    <row r="1136" ht="26.25" customHeight="1" x14ac:dyDescent="0.2"/>
    <row r="1137" ht="26.25" customHeight="1" x14ac:dyDescent="0.2"/>
    <row r="1138" ht="26.25" customHeight="1" x14ac:dyDescent="0.2"/>
    <row r="1139" ht="26.25" customHeight="1" x14ac:dyDescent="0.2"/>
    <row r="1140" ht="26.25" customHeight="1" x14ac:dyDescent="0.2"/>
    <row r="1141" ht="26.25" customHeight="1" x14ac:dyDescent="0.2"/>
    <row r="1142" ht="26.25" customHeight="1" x14ac:dyDescent="0.2"/>
    <row r="1143" ht="26.25" customHeight="1" x14ac:dyDescent="0.2"/>
    <row r="1144" ht="26.25" customHeight="1" x14ac:dyDescent="0.2"/>
    <row r="1145" ht="26.25" customHeight="1" x14ac:dyDescent="0.2"/>
    <row r="1146" ht="26.25" customHeight="1" x14ac:dyDescent="0.2"/>
    <row r="1147" ht="26.25" customHeight="1" x14ac:dyDescent="0.2"/>
    <row r="1148" ht="26.25" customHeight="1" x14ac:dyDescent="0.2"/>
    <row r="1149" ht="26.25" customHeight="1" x14ac:dyDescent="0.2"/>
    <row r="1150" ht="26.25" customHeight="1" x14ac:dyDescent="0.2"/>
    <row r="1151" ht="26.25" customHeight="1" x14ac:dyDescent="0.2"/>
    <row r="1152" ht="26.25" customHeight="1" x14ac:dyDescent="0.2"/>
    <row r="1153" ht="26.25" customHeight="1" x14ac:dyDescent="0.2"/>
    <row r="1154" ht="26.25" customHeight="1" x14ac:dyDescent="0.2"/>
    <row r="1155" ht="26.25" customHeight="1" x14ac:dyDescent="0.2"/>
    <row r="1156" ht="26.25" customHeight="1" x14ac:dyDescent="0.2"/>
    <row r="1157" ht="26.25" customHeight="1" x14ac:dyDescent="0.2"/>
    <row r="1158" ht="26.25" customHeight="1" x14ac:dyDescent="0.2"/>
    <row r="1159" ht="26.25" customHeight="1" x14ac:dyDescent="0.2"/>
    <row r="1160" ht="26.25" customHeight="1" x14ac:dyDescent="0.2"/>
    <row r="1161" ht="26.25" customHeight="1" x14ac:dyDescent="0.2"/>
    <row r="1162" ht="26.25" customHeight="1" x14ac:dyDescent="0.2"/>
    <row r="1163" ht="26.25" customHeight="1" x14ac:dyDescent="0.2"/>
    <row r="1164" ht="26.25" customHeight="1" x14ac:dyDescent="0.2"/>
    <row r="1165" ht="26.25" customHeight="1" x14ac:dyDescent="0.2"/>
    <row r="1166" ht="26.25" customHeight="1" x14ac:dyDescent="0.2"/>
    <row r="1167" ht="26.25" customHeight="1" x14ac:dyDescent="0.2"/>
    <row r="1168" ht="26.25" customHeight="1" x14ac:dyDescent="0.2"/>
    <row r="1169" ht="26.25" customHeight="1" x14ac:dyDescent="0.2"/>
    <row r="1170" ht="26.25" customHeight="1" x14ac:dyDescent="0.2"/>
    <row r="1171" ht="26.25" customHeight="1" x14ac:dyDescent="0.2"/>
    <row r="1172" ht="26.25" customHeight="1" x14ac:dyDescent="0.2"/>
    <row r="1173" ht="26.25" customHeight="1" x14ac:dyDescent="0.2"/>
    <row r="1174" ht="26.25" customHeight="1" x14ac:dyDescent="0.2"/>
    <row r="1175" ht="26.25" customHeight="1" x14ac:dyDescent="0.2"/>
    <row r="1176" ht="26.25" customHeight="1" x14ac:dyDescent="0.2"/>
    <row r="1177" ht="26.25" customHeight="1" x14ac:dyDescent="0.2"/>
    <row r="1178" ht="26.25" customHeight="1" x14ac:dyDescent="0.2"/>
    <row r="1179" ht="26.25" customHeight="1" x14ac:dyDescent="0.2"/>
    <row r="1180" ht="26.25" customHeight="1" x14ac:dyDescent="0.2"/>
    <row r="1181" ht="26.25" customHeight="1" x14ac:dyDescent="0.2"/>
    <row r="1182" ht="26.25" customHeight="1" x14ac:dyDescent="0.2"/>
    <row r="1183" ht="26.25" customHeight="1" x14ac:dyDescent="0.2"/>
    <row r="1184" ht="26.25" customHeight="1" x14ac:dyDescent="0.2"/>
    <row r="1185" ht="26.25" customHeight="1" x14ac:dyDescent="0.2"/>
    <row r="1186" ht="26.25" customHeight="1" x14ac:dyDescent="0.2"/>
    <row r="1187" ht="26.25" customHeight="1" x14ac:dyDescent="0.2"/>
    <row r="1188" ht="26.25" customHeight="1" x14ac:dyDescent="0.2"/>
    <row r="1189" ht="26.25" customHeight="1" x14ac:dyDescent="0.2"/>
    <row r="1190" ht="26.25" customHeight="1" x14ac:dyDescent="0.2"/>
    <row r="1191" ht="26.25" customHeight="1" x14ac:dyDescent="0.2"/>
    <row r="1192" ht="26.25" customHeight="1" x14ac:dyDescent="0.2"/>
    <row r="1193" ht="26.25" customHeight="1" x14ac:dyDescent="0.2"/>
    <row r="1194" ht="26.25" customHeight="1" x14ac:dyDescent="0.2"/>
    <row r="1195" ht="26.25" customHeight="1" x14ac:dyDescent="0.2"/>
    <row r="1196" ht="26.25" customHeight="1" x14ac:dyDescent="0.2"/>
    <row r="1197" ht="26.25" customHeight="1" x14ac:dyDescent="0.2"/>
    <row r="1198" ht="26.25" customHeight="1" x14ac:dyDescent="0.2"/>
    <row r="1199" ht="26.25" customHeight="1" x14ac:dyDescent="0.2"/>
    <row r="1200" ht="26.25" customHeight="1" x14ac:dyDescent="0.2"/>
    <row r="1201" ht="26.25" customHeight="1" x14ac:dyDescent="0.2"/>
    <row r="1202" ht="26.25" customHeight="1" x14ac:dyDescent="0.2"/>
    <row r="1203" ht="26.25" customHeight="1" x14ac:dyDescent="0.2"/>
    <row r="1204" ht="26.25" customHeight="1" x14ac:dyDescent="0.2"/>
    <row r="1205" ht="26.25" customHeight="1" x14ac:dyDescent="0.2"/>
    <row r="1206" ht="26.25" customHeight="1" x14ac:dyDescent="0.2"/>
    <row r="1207" ht="26.25" customHeight="1" x14ac:dyDescent="0.2"/>
    <row r="1208" ht="26.25" customHeight="1" x14ac:dyDescent="0.2"/>
    <row r="1209" ht="26.25" customHeight="1" x14ac:dyDescent="0.2"/>
    <row r="1210" ht="26.25" customHeight="1" x14ac:dyDescent="0.2"/>
    <row r="1211" ht="26.25" customHeight="1" x14ac:dyDescent="0.2"/>
    <row r="1212" ht="26.25" customHeight="1" x14ac:dyDescent="0.2"/>
    <row r="1213" ht="26.25" customHeight="1" x14ac:dyDescent="0.2"/>
    <row r="1214" ht="26.25" customHeight="1" x14ac:dyDescent="0.2"/>
    <row r="1215" ht="26.25" customHeight="1" x14ac:dyDescent="0.2"/>
    <row r="1216" ht="26.25" customHeight="1" x14ac:dyDescent="0.2"/>
    <row r="1217" ht="26.25" customHeight="1" x14ac:dyDescent="0.2"/>
    <row r="1218" ht="26.25" customHeight="1" x14ac:dyDescent="0.2"/>
    <row r="1219" ht="26.25" customHeight="1" x14ac:dyDescent="0.2"/>
    <row r="1220" ht="26.25" customHeight="1" x14ac:dyDescent="0.2"/>
    <row r="1221" ht="26.25" customHeight="1" x14ac:dyDescent="0.2"/>
    <row r="1222" ht="26.25" customHeight="1" x14ac:dyDescent="0.2"/>
    <row r="1223" ht="26.25" customHeight="1" x14ac:dyDescent="0.2"/>
    <row r="1224" ht="26.25" customHeight="1" x14ac:dyDescent="0.2"/>
    <row r="1225" ht="26.25" customHeight="1" x14ac:dyDescent="0.2"/>
    <row r="1226" ht="26.25" customHeight="1" x14ac:dyDescent="0.2"/>
    <row r="1227" ht="26.25" customHeight="1" x14ac:dyDescent="0.2"/>
    <row r="1228" ht="26.25" customHeight="1" x14ac:dyDescent="0.2"/>
    <row r="1229" ht="26.25" customHeight="1" x14ac:dyDescent="0.2"/>
    <row r="1230" ht="26.25" customHeight="1" x14ac:dyDescent="0.2"/>
    <row r="1231" ht="26.25" customHeight="1" x14ac:dyDescent="0.2"/>
    <row r="1232" ht="26.25" customHeight="1" x14ac:dyDescent="0.2"/>
    <row r="1233" ht="26.25" customHeight="1" x14ac:dyDescent="0.2"/>
    <row r="1234" ht="26.25" customHeight="1" x14ac:dyDescent="0.2"/>
    <row r="1235" ht="26.25" customHeight="1" x14ac:dyDescent="0.2"/>
    <row r="1236" ht="26.25" customHeight="1" x14ac:dyDescent="0.2"/>
    <row r="1237" ht="26.25" customHeight="1" x14ac:dyDescent="0.2"/>
    <row r="1238" ht="26.25" customHeight="1" x14ac:dyDescent="0.2"/>
    <row r="1239" ht="26.25" customHeight="1" x14ac:dyDescent="0.2"/>
    <row r="1240" ht="26.25" customHeight="1" x14ac:dyDescent="0.2"/>
    <row r="1241" ht="26.25" customHeight="1" x14ac:dyDescent="0.2"/>
    <row r="1242" ht="26.25" customHeight="1" x14ac:dyDescent="0.2"/>
    <row r="1243" ht="26.25" customHeight="1" x14ac:dyDescent="0.2"/>
    <row r="1244" ht="26.25" customHeight="1" x14ac:dyDescent="0.2"/>
    <row r="1245" ht="26.25" customHeight="1" x14ac:dyDescent="0.2"/>
    <row r="1246" ht="26.25" customHeight="1" x14ac:dyDescent="0.2"/>
    <row r="1247" ht="26.25" customHeight="1" x14ac:dyDescent="0.2"/>
    <row r="1248" ht="26.25" customHeight="1" x14ac:dyDescent="0.2"/>
    <row r="1249" ht="26.25" customHeight="1" x14ac:dyDescent="0.2"/>
    <row r="1250" ht="26.25" customHeight="1" x14ac:dyDescent="0.2"/>
    <row r="1251" ht="26.25" customHeight="1" x14ac:dyDescent="0.2"/>
    <row r="1252" ht="26.25" customHeight="1" x14ac:dyDescent="0.2"/>
    <row r="1253" ht="26.25" customHeight="1" x14ac:dyDescent="0.2"/>
    <row r="1254" ht="26.25" customHeight="1" x14ac:dyDescent="0.2"/>
    <row r="1255" ht="26.25" customHeight="1" x14ac:dyDescent="0.2"/>
    <row r="1256" ht="26.25" customHeight="1" x14ac:dyDescent="0.2"/>
    <row r="1257" ht="26.25" customHeight="1" x14ac:dyDescent="0.2"/>
    <row r="1258" ht="26.25" customHeight="1" x14ac:dyDescent="0.2"/>
    <row r="1259" ht="26.25" customHeight="1" x14ac:dyDescent="0.2"/>
    <row r="1260" ht="26.25" customHeight="1" x14ac:dyDescent="0.2"/>
    <row r="1261" ht="26.25" customHeight="1" x14ac:dyDescent="0.2"/>
    <row r="1262" ht="26.25" customHeight="1" x14ac:dyDescent="0.2"/>
    <row r="1263" ht="26.25" customHeight="1" x14ac:dyDescent="0.2"/>
    <row r="1264" ht="26.25" customHeight="1" x14ac:dyDescent="0.2"/>
    <row r="1265" ht="26.25" customHeight="1" x14ac:dyDescent="0.2"/>
    <row r="1266" ht="26.25" customHeight="1" x14ac:dyDescent="0.2"/>
    <row r="1267" ht="26.25" customHeight="1" x14ac:dyDescent="0.2"/>
    <row r="1268" ht="26.25" customHeight="1" x14ac:dyDescent="0.2"/>
    <row r="1269" ht="26.25" customHeight="1" x14ac:dyDescent="0.2"/>
    <row r="1270" ht="26.25" customHeight="1" x14ac:dyDescent="0.2"/>
    <row r="1271" ht="26.25" customHeight="1" x14ac:dyDescent="0.2"/>
    <row r="1272" ht="26.25" customHeight="1" x14ac:dyDescent="0.2"/>
    <row r="1273" ht="26.25" customHeight="1" x14ac:dyDescent="0.2"/>
    <row r="1274" ht="26.25" customHeight="1" x14ac:dyDescent="0.2"/>
    <row r="1275" ht="26.25" customHeight="1" x14ac:dyDescent="0.2"/>
    <row r="1276" ht="26.25" customHeight="1" x14ac:dyDescent="0.2"/>
    <row r="1277" ht="26.25" customHeight="1" x14ac:dyDescent="0.2"/>
    <row r="1278" ht="26.25" customHeight="1" x14ac:dyDescent="0.2"/>
    <row r="1279" ht="26.25" customHeight="1" x14ac:dyDescent="0.2"/>
    <row r="1280" ht="26.25" customHeight="1" x14ac:dyDescent="0.2"/>
    <row r="1281" ht="26.25" customHeight="1" x14ac:dyDescent="0.2"/>
    <row r="1282" ht="26.25" customHeight="1" x14ac:dyDescent="0.2"/>
    <row r="1283" ht="26.25" customHeight="1" x14ac:dyDescent="0.2"/>
    <row r="1284" ht="26.25" customHeight="1" x14ac:dyDescent="0.2"/>
    <row r="1285" ht="26.25" customHeight="1" x14ac:dyDescent="0.2"/>
    <row r="1286" ht="26.25" customHeight="1" x14ac:dyDescent="0.2"/>
    <row r="1287" ht="26.25" customHeight="1" x14ac:dyDescent="0.2"/>
    <row r="1288" ht="26.25" customHeight="1" x14ac:dyDescent="0.2"/>
    <row r="1289" ht="26.25" customHeight="1" x14ac:dyDescent="0.2"/>
    <row r="1290" ht="26.25" customHeight="1" x14ac:dyDescent="0.2"/>
    <row r="1291" ht="26.25" customHeight="1" x14ac:dyDescent="0.2"/>
    <row r="1292" ht="26.25" customHeight="1" x14ac:dyDescent="0.2"/>
    <row r="1293" ht="26.25" customHeight="1" x14ac:dyDescent="0.2"/>
    <row r="1294" ht="26.25" customHeight="1" x14ac:dyDescent="0.2"/>
    <row r="1295" ht="26.25" customHeight="1" x14ac:dyDescent="0.2"/>
    <row r="1296" ht="26.25" customHeight="1" x14ac:dyDescent="0.2"/>
    <row r="1297" ht="26.25" customHeight="1" x14ac:dyDescent="0.2"/>
    <row r="1298" ht="26.25" customHeight="1" x14ac:dyDescent="0.2"/>
    <row r="1299" ht="26.25" customHeight="1" x14ac:dyDescent="0.2"/>
    <row r="1300" ht="26.25" customHeight="1" x14ac:dyDescent="0.2"/>
    <row r="1301" ht="26.25" customHeight="1" x14ac:dyDescent="0.2"/>
    <row r="1302" ht="26.25" customHeight="1" x14ac:dyDescent="0.2"/>
    <row r="1303" ht="26.25" customHeight="1" x14ac:dyDescent="0.2"/>
    <row r="1304" ht="26.25" customHeight="1" x14ac:dyDescent="0.2"/>
    <row r="1305" ht="26.25" customHeight="1" x14ac:dyDescent="0.2"/>
    <row r="1306" ht="26.25" customHeight="1" x14ac:dyDescent="0.2"/>
    <row r="1307" ht="26.25" customHeight="1" x14ac:dyDescent="0.2"/>
    <row r="1308" ht="26.25" customHeight="1" x14ac:dyDescent="0.2"/>
    <row r="1309" ht="26.25" customHeight="1" x14ac:dyDescent="0.2"/>
    <row r="1310" ht="26.25" customHeight="1" x14ac:dyDescent="0.2"/>
    <row r="1311" ht="26.25" customHeight="1" x14ac:dyDescent="0.2"/>
    <row r="1312" ht="26.25" customHeight="1" x14ac:dyDescent="0.2"/>
    <row r="1313" ht="26.25" customHeight="1" x14ac:dyDescent="0.2"/>
    <row r="1314" ht="26.25" customHeight="1" x14ac:dyDescent="0.2"/>
    <row r="1315" ht="26.25" customHeight="1" x14ac:dyDescent="0.2"/>
    <row r="1316" ht="26.25" customHeight="1" x14ac:dyDescent="0.2"/>
    <row r="1317" ht="26.25" customHeight="1" x14ac:dyDescent="0.2"/>
    <row r="1318" ht="26.25" customHeight="1" x14ac:dyDescent="0.2"/>
    <row r="1319" ht="26.25" customHeight="1" x14ac:dyDescent="0.2"/>
    <row r="1320" ht="26.25" customHeight="1" x14ac:dyDescent="0.2"/>
    <row r="1321" ht="26.25" customHeight="1" x14ac:dyDescent="0.2"/>
    <row r="1322" ht="26.25" customHeight="1" x14ac:dyDescent="0.2"/>
    <row r="1323" ht="26.25" customHeight="1" x14ac:dyDescent="0.2"/>
    <row r="1324" ht="26.25" customHeight="1" x14ac:dyDescent="0.2"/>
    <row r="1325" ht="26.25" customHeight="1" x14ac:dyDescent="0.2"/>
    <row r="1326" ht="26.25" customHeight="1" x14ac:dyDescent="0.2"/>
    <row r="1327" ht="26.25" customHeight="1" x14ac:dyDescent="0.2"/>
    <row r="1328" ht="26.25" customHeight="1" x14ac:dyDescent="0.2"/>
    <row r="1329" ht="26.25" customHeight="1" x14ac:dyDescent="0.2"/>
    <row r="1330" ht="26.25" customHeight="1" x14ac:dyDescent="0.2"/>
    <row r="1331" ht="26.25" customHeight="1" x14ac:dyDescent="0.2"/>
    <row r="1332" ht="26.25" customHeight="1" x14ac:dyDescent="0.2"/>
    <row r="1333" ht="26.25" customHeight="1" x14ac:dyDescent="0.2"/>
    <row r="1334" ht="26.25" customHeight="1" x14ac:dyDescent="0.2"/>
    <row r="1335" ht="26.25" customHeight="1" x14ac:dyDescent="0.2"/>
    <row r="1336" ht="26.25" customHeight="1" x14ac:dyDescent="0.2"/>
    <row r="1337" ht="26.25" customHeight="1" x14ac:dyDescent="0.2"/>
    <row r="1338" ht="26.25" customHeight="1" x14ac:dyDescent="0.2"/>
    <row r="1339" ht="26.25" customHeight="1" x14ac:dyDescent="0.2"/>
    <row r="1340" ht="26.25" customHeight="1" x14ac:dyDescent="0.2"/>
    <row r="1341" ht="26.25" customHeight="1" x14ac:dyDescent="0.2"/>
    <row r="1342" ht="26.25" customHeight="1" x14ac:dyDescent="0.2"/>
    <row r="1343" ht="26.25" customHeight="1" x14ac:dyDescent="0.2"/>
    <row r="1344" ht="26.25" customHeight="1" x14ac:dyDescent="0.2"/>
    <row r="1345" ht="26.25" customHeight="1" x14ac:dyDescent="0.2"/>
    <row r="1346" ht="26.25" customHeight="1" x14ac:dyDescent="0.2"/>
    <row r="1347" ht="26.25" customHeight="1" x14ac:dyDescent="0.2"/>
    <row r="1348" ht="26.25" customHeight="1" x14ac:dyDescent="0.2"/>
    <row r="1349" ht="26.25" customHeight="1" x14ac:dyDescent="0.2"/>
    <row r="1350" ht="26.25" customHeight="1" x14ac:dyDescent="0.2"/>
    <row r="1351" ht="26.25" customHeight="1" x14ac:dyDescent="0.2"/>
    <row r="1352" ht="26.25" customHeight="1" x14ac:dyDescent="0.2"/>
    <row r="1353" ht="26.25" customHeight="1" x14ac:dyDescent="0.2"/>
    <row r="1354" ht="26.25" customHeight="1" x14ac:dyDescent="0.2"/>
    <row r="1355" ht="26.25" customHeight="1" x14ac:dyDescent="0.2"/>
    <row r="1356" ht="26.25" customHeight="1" x14ac:dyDescent="0.2"/>
    <row r="1357" ht="26.25" customHeight="1" x14ac:dyDescent="0.2"/>
    <row r="1358" ht="26.25" customHeight="1" x14ac:dyDescent="0.2"/>
    <row r="1359" ht="26.25" customHeight="1" x14ac:dyDescent="0.2"/>
    <row r="1360" ht="26.25" customHeight="1" x14ac:dyDescent="0.2"/>
    <row r="1361" ht="26.25" customHeight="1" x14ac:dyDescent="0.2"/>
    <row r="1362" ht="26.25" customHeight="1" x14ac:dyDescent="0.2"/>
    <row r="1363" ht="26.25" customHeight="1" x14ac:dyDescent="0.2"/>
    <row r="1364" ht="26.25" customHeight="1" x14ac:dyDescent="0.2"/>
    <row r="1365" ht="26.25" customHeight="1" x14ac:dyDescent="0.2"/>
    <row r="1366" ht="26.25" customHeight="1" x14ac:dyDescent="0.2"/>
    <row r="1367" ht="26.25" customHeight="1" x14ac:dyDescent="0.2"/>
    <row r="1368" ht="26.25" customHeight="1" x14ac:dyDescent="0.2"/>
    <row r="1369" ht="26.25" customHeight="1" x14ac:dyDescent="0.2"/>
    <row r="1370" ht="26.25" customHeight="1" x14ac:dyDescent="0.2"/>
    <row r="1371" ht="26.25" customHeight="1" x14ac:dyDescent="0.2"/>
    <row r="1372" ht="26.25" customHeight="1" x14ac:dyDescent="0.2"/>
    <row r="1373" ht="26.25" customHeight="1" x14ac:dyDescent="0.2"/>
    <row r="1374" ht="26.25" customHeight="1" x14ac:dyDescent="0.2"/>
    <row r="1375" ht="26.25" customHeight="1" x14ac:dyDescent="0.2"/>
    <row r="1376" ht="26.25" customHeight="1" x14ac:dyDescent="0.2"/>
    <row r="1377" ht="26.25" customHeight="1" x14ac:dyDescent="0.2"/>
    <row r="1378" ht="26.25" customHeight="1" x14ac:dyDescent="0.2"/>
    <row r="1379" ht="26.25" customHeight="1" x14ac:dyDescent="0.2"/>
    <row r="1380" ht="26.25" customHeight="1" x14ac:dyDescent="0.2"/>
    <row r="1381" ht="26.25" customHeight="1" x14ac:dyDescent="0.2"/>
    <row r="1382" ht="26.25" customHeight="1" x14ac:dyDescent="0.2"/>
    <row r="1383" ht="26.25" customHeight="1" x14ac:dyDescent="0.2"/>
    <row r="1384" ht="26.25" customHeight="1" x14ac:dyDescent="0.2"/>
    <row r="1385" ht="26.25" customHeight="1" x14ac:dyDescent="0.2"/>
    <row r="1386" ht="26.25" customHeight="1" x14ac:dyDescent="0.2"/>
    <row r="1387" ht="26.25" customHeight="1" x14ac:dyDescent="0.2"/>
    <row r="1388" ht="26.25" customHeight="1" x14ac:dyDescent="0.2"/>
    <row r="1389" ht="26.25" customHeight="1" x14ac:dyDescent="0.2"/>
    <row r="1390" ht="26.25" customHeight="1" x14ac:dyDescent="0.2"/>
    <row r="1391" ht="26.25" customHeight="1" x14ac:dyDescent="0.2"/>
    <row r="1392" ht="26.25" customHeight="1" x14ac:dyDescent="0.2"/>
    <row r="1393" ht="26.25" customHeight="1" x14ac:dyDescent="0.2"/>
    <row r="1394" ht="26.25" customHeight="1" x14ac:dyDescent="0.2"/>
    <row r="1395" ht="26.25" customHeight="1" x14ac:dyDescent="0.2"/>
    <row r="1396" ht="26.25" customHeight="1" x14ac:dyDescent="0.2"/>
    <row r="1397" ht="26.25" customHeight="1" x14ac:dyDescent="0.2"/>
    <row r="1398" ht="26.25" customHeight="1" x14ac:dyDescent="0.2"/>
    <row r="1399" ht="26.25" customHeight="1" x14ac:dyDescent="0.2"/>
    <row r="1400" ht="26.25" customHeight="1" x14ac:dyDescent="0.2"/>
    <row r="1401" ht="26.25" customHeight="1" x14ac:dyDescent="0.2"/>
    <row r="1402" ht="26.25" customHeight="1" x14ac:dyDescent="0.2"/>
    <row r="1403" ht="26.25" customHeight="1" x14ac:dyDescent="0.2"/>
    <row r="1404" ht="26.25" customHeight="1" x14ac:dyDescent="0.2"/>
    <row r="1405" ht="26.25" customHeight="1" x14ac:dyDescent="0.2"/>
    <row r="1406" ht="26.25" customHeight="1" x14ac:dyDescent="0.2"/>
    <row r="1407" ht="26.25" customHeight="1" x14ac:dyDescent="0.2"/>
    <row r="1408" ht="26.25" customHeight="1" x14ac:dyDescent="0.2"/>
    <row r="1409" ht="26.25" customHeight="1" x14ac:dyDescent="0.2"/>
    <row r="1410" ht="26.25" customHeight="1" x14ac:dyDescent="0.2"/>
    <row r="1411" ht="26.25" customHeight="1" x14ac:dyDescent="0.2"/>
    <row r="1412" ht="26.25" customHeight="1" x14ac:dyDescent="0.2"/>
    <row r="1413" ht="26.25" customHeight="1" x14ac:dyDescent="0.2"/>
    <row r="1414" ht="26.25" customHeight="1" x14ac:dyDescent="0.2"/>
    <row r="1415" ht="26.25" customHeight="1" x14ac:dyDescent="0.2"/>
    <row r="1416" ht="26.25" customHeight="1" x14ac:dyDescent="0.2"/>
    <row r="1417" ht="26.25" customHeight="1" x14ac:dyDescent="0.2"/>
    <row r="1418" ht="26.25" customHeight="1" x14ac:dyDescent="0.2"/>
    <row r="1419" ht="26.25" customHeight="1" x14ac:dyDescent="0.2"/>
    <row r="1420" ht="26.25" customHeight="1" x14ac:dyDescent="0.2"/>
    <row r="1421" ht="26.25" customHeight="1" x14ac:dyDescent="0.2"/>
    <row r="1422" ht="26.25" customHeight="1" x14ac:dyDescent="0.2"/>
    <row r="1423" ht="26.25" customHeight="1" x14ac:dyDescent="0.2"/>
    <row r="1424" ht="26.25" customHeight="1" x14ac:dyDescent="0.2"/>
    <row r="1425" ht="26.25" customHeight="1" x14ac:dyDescent="0.2"/>
    <row r="1426" ht="26.25" customHeight="1" x14ac:dyDescent="0.2"/>
    <row r="1427" ht="26.25" customHeight="1" x14ac:dyDescent="0.2"/>
    <row r="1428" ht="26.25" customHeight="1" x14ac:dyDescent="0.2"/>
    <row r="1429" ht="26.25" customHeight="1" x14ac:dyDescent="0.2"/>
    <row r="1430" ht="26.25" customHeight="1" x14ac:dyDescent="0.2"/>
    <row r="1431" ht="26.25" customHeight="1" x14ac:dyDescent="0.2"/>
    <row r="1432" ht="26.25" customHeight="1" x14ac:dyDescent="0.2"/>
    <row r="1433" ht="26.25" customHeight="1" x14ac:dyDescent="0.2"/>
    <row r="1434" ht="26.25" customHeight="1" x14ac:dyDescent="0.2"/>
    <row r="1435" ht="26.25" customHeight="1" x14ac:dyDescent="0.2"/>
    <row r="1436" ht="26.25" customHeight="1" x14ac:dyDescent="0.2"/>
    <row r="1437" ht="26.25" customHeight="1" x14ac:dyDescent="0.2"/>
    <row r="1438" ht="26.25" customHeight="1" x14ac:dyDescent="0.2"/>
    <row r="1439" ht="26.25" customHeight="1" x14ac:dyDescent="0.2"/>
    <row r="1440" ht="26.25" customHeight="1" x14ac:dyDescent="0.2"/>
    <row r="1441" ht="26.25" customHeight="1" x14ac:dyDescent="0.2"/>
    <row r="1442" ht="26.25" customHeight="1" x14ac:dyDescent="0.2"/>
    <row r="1443" ht="26.25" customHeight="1" x14ac:dyDescent="0.2"/>
    <row r="1444" ht="26.25" customHeight="1" x14ac:dyDescent="0.2"/>
    <row r="1445" ht="26.25" customHeight="1" x14ac:dyDescent="0.2"/>
    <row r="1446" ht="26.25" customHeight="1" x14ac:dyDescent="0.2"/>
    <row r="1447" ht="26.25" customHeight="1" x14ac:dyDescent="0.2"/>
    <row r="1448" ht="26.25" customHeight="1" x14ac:dyDescent="0.2"/>
    <row r="1449" ht="26.25" customHeight="1" x14ac:dyDescent="0.2"/>
    <row r="1450" ht="26.25" customHeight="1" x14ac:dyDescent="0.2"/>
    <row r="1451" ht="26.25" customHeight="1" x14ac:dyDescent="0.2"/>
    <row r="1452" ht="26.25" customHeight="1" x14ac:dyDescent="0.2"/>
    <row r="1453" ht="26.25" customHeight="1" x14ac:dyDescent="0.2"/>
    <row r="1454" ht="26.25" customHeight="1" x14ac:dyDescent="0.2"/>
    <row r="1455" ht="26.25" customHeight="1" x14ac:dyDescent="0.2"/>
    <row r="1456" ht="26.25" customHeight="1" x14ac:dyDescent="0.2"/>
    <row r="1457" ht="26.25" customHeight="1" x14ac:dyDescent="0.2"/>
    <row r="1458" ht="26.25" customHeight="1" x14ac:dyDescent="0.2"/>
    <row r="1459" ht="26.25" customHeight="1" x14ac:dyDescent="0.2"/>
    <row r="1460" ht="26.25" customHeight="1" x14ac:dyDescent="0.2"/>
    <row r="1461" ht="26.25" customHeight="1" x14ac:dyDescent="0.2"/>
    <row r="1462" ht="26.25" customHeight="1" x14ac:dyDescent="0.2"/>
    <row r="1463" ht="26.25" customHeight="1" x14ac:dyDescent="0.2"/>
    <row r="1464" ht="26.25" customHeight="1" x14ac:dyDescent="0.2"/>
    <row r="1465" ht="26.25" customHeight="1" x14ac:dyDescent="0.2"/>
    <row r="1466" ht="26.25" customHeight="1" x14ac:dyDescent="0.2"/>
    <row r="1467" ht="26.25" customHeight="1" x14ac:dyDescent="0.2"/>
    <row r="1468" ht="26.25" customHeight="1" x14ac:dyDescent="0.2"/>
    <row r="1469" ht="26.25" customHeight="1" x14ac:dyDescent="0.2"/>
    <row r="1470" ht="26.25" customHeight="1" x14ac:dyDescent="0.2"/>
    <row r="1471" ht="26.25" customHeight="1" x14ac:dyDescent="0.2"/>
    <row r="1472" ht="26.25" customHeight="1" x14ac:dyDescent="0.2"/>
    <row r="1473" ht="26.25" customHeight="1" x14ac:dyDescent="0.2"/>
    <row r="1474" ht="26.25" customHeight="1" x14ac:dyDescent="0.2"/>
    <row r="1475" ht="26.25" customHeight="1" x14ac:dyDescent="0.2"/>
    <row r="1476" ht="26.25" customHeight="1" x14ac:dyDescent="0.2"/>
    <row r="1477" ht="26.25" customHeight="1" x14ac:dyDescent="0.2"/>
    <row r="1478" ht="26.25" customHeight="1" x14ac:dyDescent="0.2"/>
    <row r="1479" ht="26.25" customHeight="1" x14ac:dyDescent="0.2"/>
    <row r="1480" ht="26.25" customHeight="1" x14ac:dyDescent="0.2"/>
    <row r="1481" ht="26.25" customHeight="1" x14ac:dyDescent="0.2"/>
    <row r="1482" ht="26.25" customHeight="1" x14ac:dyDescent="0.2"/>
    <row r="1483" ht="26.25" customHeight="1" x14ac:dyDescent="0.2"/>
    <row r="1484" ht="26.25" customHeight="1" x14ac:dyDescent="0.2"/>
    <row r="1485" ht="26.25" customHeight="1" x14ac:dyDescent="0.2"/>
    <row r="1486" ht="26.25" customHeight="1" x14ac:dyDescent="0.2"/>
    <row r="1487" ht="26.25" customHeight="1" x14ac:dyDescent="0.2"/>
    <row r="1488" ht="26.25" customHeight="1" x14ac:dyDescent="0.2"/>
    <row r="1489" ht="26.25" customHeight="1" x14ac:dyDescent="0.2"/>
    <row r="1490" ht="26.25" customHeight="1" x14ac:dyDescent="0.2"/>
    <row r="1491" ht="26.25" customHeight="1" x14ac:dyDescent="0.2"/>
    <row r="1492" ht="26.25" customHeight="1" x14ac:dyDescent="0.2"/>
    <row r="1493" ht="26.25" customHeight="1" x14ac:dyDescent="0.2"/>
    <row r="1494" ht="26.25" customHeight="1" x14ac:dyDescent="0.2"/>
    <row r="1495" ht="26.25" customHeight="1" x14ac:dyDescent="0.2"/>
    <row r="1496" ht="26.25" customHeight="1" x14ac:dyDescent="0.2"/>
    <row r="1497" ht="26.25" customHeight="1" x14ac:dyDescent="0.2"/>
    <row r="1498" ht="26.25" customHeight="1" x14ac:dyDescent="0.2"/>
    <row r="1499" ht="26.25" customHeight="1" x14ac:dyDescent="0.2"/>
    <row r="1500" ht="26.25" customHeight="1" x14ac:dyDescent="0.2"/>
    <row r="1501" ht="26.25" customHeight="1" x14ac:dyDescent="0.2"/>
    <row r="1502" ht="26.25" customHeight="1" x14ac:dyDescent="0.2"/>
    <row r="1503" ht="26.25" customHeight="1" x14ac:dyDescent="0.2"/>
    <row r="1504" ht="26.25" customHeight="1" x14ac:dyDescent="0.2"/>
    <row r="1505" ht="26.25" customHeight="1" x14ac:dyDescent="0.2"/>
    <row r="1506" ht="26.25" customHeight="1" x14ac:dyDescent="0.2"/>
    <row r="1507" ht="26.25" customHeight="1" x14ac:dyDescent="0.2"/>
    <row r="1508" ht="26.25" customHeight="1" x14ac:dyDescent="0.2"/>
    <row r="1509" ht="26.25" customHeight="1" x14ac:dyDescent="0.2"/>
    <row r="1510" ht="26.25" customHeight="1" x14ac:dyDescent="0.2"/>
    <row r="1511" ht="26.25" customHeight="1" x14ac:dyDescent="0.2"/>
    <row r="1512" ht="26.25" customHeight="1" x14ac:dyDescent="0.2"/>
    <row r="1513" ht="26.25" customHeight="1" x14ac:dyDescent="0.2"/>
    <row r="1514" ht="26.25" customHeight="1" x14ac:dyDescent="0.2"/>
    <row r="1515" ht="26.25" customHeight="1" x14ac:dyDescent="0.2"/>
    <row r="1516" ht="26.25" customHeight="1" x14ac:dyDescent="0.2"/>
    <row r="1517" ht="26.25" customHeight="1" x14ac:dyDescent="0.2"/>
    <row r="1518" ht="26.25" customHeight="1" x14ac:dyDescent="0.2"/>
    <row r="1519" ht="26.25" customHeight="1" x14ac:dyDescent="0.2"/>
    <row r="1520" ht="26.25" customHeight="1" x14ac:dyDescent="0.2"/>
    <row r="1521" ht="26.25" customHeight="1" x14ac:dyDescent="0.2"/>
    <row r="1522" ht="26.25" customHeight="1" x14ac:dyDescent="0.2"/>
    <row r="1523" ht="26.25" customHeight="1" x14ac:dyDescent="0.2"/>
    <row r="1524" ht="26.25" customHeight="1" x14ac:dyDescent="0.2"/>
    <row r="1525" ht="26.25" customHeight="1" x14ac:dyDescent="0.2"/>
    <row r="1526" ht="26.25" customHeight="1" x14ac:dyDescent="0.2"/>
    <row r="1527" ht="26.25" customHeight="1" x14ac:dyDescent="0.2"/>
    <row r="1528" ht="26.25" customHeight="1" x14ac:dyDescent="0.2"/>
    <row r="1529" ht="26.25" customHeight="1" x14ac:dyDescent="0.2"/>
    <row r="1530" ht="26.25" customHeight="1" x14ac:dyDescent="0.2"/>
    <row r="1531" ht="26.25" customHeight="1" x14ac:dyDescent="0.2"/>
    <row r="1532" ht="26.25" customHeight="1" x14ac:dyDescent="0.2"/>
    <row r="1533" ht="26.25" customHeight="1" x14ac:dyDescent="0.2"/>
    <row r="1534" ht="26.25" customHeight="1" x14ac:dyDescent="0.2"/>
    <row r="1535" ht="26.25" customHeight="1" x14ac:dyDescent="0.2"/>
    <row r="1536" ht="26.25" customHeight="1" x14ac:dyDescent="0.2"/>
    <row r="1537" ht="26.25" customHeight="1" x14ac:dyDescent="0.2"/>
    <row r="1538" ht="26.25" customHeight="1" x14ac:dyDescent="0.2"/>
    <row r="1539" ht="26.25" customHeight="1" x14ac:dyDescent="0.2"/>
    <row r="1540" ht="26.25" customHeight="1" x14ac:dyDescent="0.2"/>
    <row r="1541" ht="26.25" customHeight="1" x14ac:dyDescent="0.2"/>
    <row r="1542" ht="26.25" customHeight="1" x14ac:dyDescent="0.2"/>
    <row r="1543" ht="26.25" customHeight="1" x14ac:dyDescent="0.2"/>
    <row r="1544" ht="26.25" customHeight="1" x14ac:dyDescent="0.2"/>
    <row r="1545" ht="26.25" customHeight="1" x14ac:dyDescent="0.2"/>
    <row r="1546" ht="26.25" customHeight="1" x14ac:dyDescent="0.2"/>
    <row r="1547" ht="26.25" customHeight="1" x14ac:dyDescent="0.2"/>
    <row r="1548" ht="26.25" customHeight="1" x14ac:dyDescent="0.2"/>
    <row r="1549" ht="26.25" customHeight="1" x14ac:dyDescent="0.2"/>
    <row r="1550" ht="26.25" customHeight="1" x14ac:dyDescent="0.2"/>
    <row r="1551" ht="26.25" customHeight="1" x14ac:dyDescent="0.2"/>
    <row r="1552" ht="26.25" customHeight="1" x14ac:dyDescent="0.2"/>
    <row r="1553" ht="26.25" customHeight="1" x14ac:dyDescent="0.2"/>
    <row r="1554" ht="26.25" customHeight="1" x14ac:dyDescent="0.2"/>
    <row r="1555" ht="26.25" customHeight="1" x14ac:dyDescent="0.2"/>
    <row r="1556" ht="26.25" customHeight="1" x14ac:dyDescent="0.2"/>
    <row r="1557" ht="26.25" customHeight="1" x14ac:dyDescent="0.2"/>
    <row r="1558" ht="26.25" customHeight="1" x14ac:dyDescent="0.2"/>
    <row r="1559" ht="26.25" customHeight="1" x14ac:dyDescent="0.2"/>
    <row r="1560" ht="26.25" customHeight="1" x14ac:dyDescent="0.2"/>
    <row r="1561" ht="26.25" customHeight="1" x14ac:dyDescent="0.2"/>
    <row r="1562" ht="26.25" customHeight="1" x14ac:dyDescent="0.2"/>
    <row r="1563" ht="26.25" customHeight="1" x14ac:dyDescent="0.2"/>
    <row r="1564" ht="26.25" customHeight="1" x14ac:dyDescent="0.2"/>
    <row r="1565" ht="26.25" customHeight="1" x14ac:dyDescent="0.2"/>
    <row r="1566" ht="26.25" customHeight="1" x14ac:dyDescent="0.2"/>
    <row r="1567" ht="26.25" customHeight="1" x14ac:dyDescent="0.2"/>
    <row r="1568" ht="26.25" customHeight="1" x14ac:dyDescent="0.2"/>
    <row r="1569" ht="26.25" customHeight="1" x14ac:dyDescent="0.2"/>
    <row r="1570" ht="26.25" customHeight="1" x14ac:dyDescent="0.2"/>
    <row r="1571" ht="26.25" customHeight="1" x14ac:dyDescent="0.2"/>
    <row r="1572" ht="26.25" customHeight="1" x14ac:dyDescent="0.2"/>
    <row r="1573" ht="26.25" customHeight="1" x14ac:dyDescent="0.2"/>
    <row r="1574" ht="26.25" customHeight="1" x14ac:dyDescent="0.2"/>
    <row r="1575" ht="26.25" customHeight="1" x14ac:dyDescent="0.2"/>
    <row r="1576" ht="26.25" customHeight="1" x14ac:dyDescent="0.2"/>
    <row r="1577" ht="26.25" customHeight="1" x14ac:dyDescent="0.2"/>
    <row r="1578" ht="26.25" customHeight="1" x14ac:dyDescent="0.2"/>
    <row r="1579" ht="26.25" customHeight="1" x14ac:dyDescent="0.2"/>
    <row r="1580" ht="26.25" customHeight="1" x14ac:dyDescent="0.2"/>
    <row r="1581" ht="26.25" customHeight="1" x14ac:dyDescent="0.2"/>
    <row r="1582" ht="26.25" customHeight="1" x14ac:dyDescent="0.2"/>
    <row r="1583" ht="26.25" customHeight="1" x14ac:dyDescent="0.2"/>
    <row r="1584" ht="26.25" customHeight="1" x14ac:dyDescent="0.2"/>
    <row r="1585" ht="26.25" customHeight="1" x14ac:dyDescent="0.2"/>
    <row r="1586" ht="26.25" customHeight="1" x14ac:dyDescent="0.2"/>
    <row r="1587" ht="26.25" customHeight="1" x14ac:dyDescent="0.2"/>
    <row r="1588" ht="26.25" customHeight="1" x14ac:dyDescent="0.2"/>
    <row r="1589" ht="26.25" customHeight="1" x14ac:dyDescent="0.2"/>
    <row r="1590" ht="26.25" customHeight="1" x14ac:dyDescent="0.2"/>
    <row r="1591" ht="26.25" customHeight="1" x14ac:dyDescent="0.2"/>
    <row r="1592" ht="26.25" customHeight="1" x14ac:dyDescent="0.2"/>
    <row r="1593" ht="26.25" customHeight="1" x14ac:dyDescent="0.2"/>
    <row r="1594" ht="26.25" customHeight="1" x14ac:dyDescent="0.2"/>
    <row r="1595" ht="26.25" customHeight="1" x14ac:dyDescent="0.2"/>
    <row r="1596" ht="26.25" customHeight="1" x14ac:dyDescent="0.2"/>
    <row r="1597" ht="26.25" customHeight="1" x14ac:dyDescent="0.2"/>
    <row r="1598" ht="26.25" customHeight="1" x14ac:dyDescent="0.2"/>
    <row r="1599" ht="26.25" customHeight="1" x14ac:dyDescent="0.2"/>
    <row r="1600" ht="26.25" customHeight="1" x14ac:dyDescent="0.2"/>
    <row r="1601" ht="26.25" customHeight="1" x14ac:dyDescent="0.2"/>
    <row r="1602" ht="26.25" customHeight="1" x14ac:dyDescent="0.2"/>
    <row r="1603" ht="26.25" customHeight="1" x14ac:dyDescent="0.2"/>
    <row r="1604" ht="26.25" customHeight="1" x14ac:dyDescent="0.2"/>
    <row r="1605" ht="26.25" customHeight="1" x14ac:dyDescent="0.2"/>
    <row r="1606" ht="26.25" customHeight="1" x14ac:dyDescent="0.2"/>
    <row r="1607" ht="26.25" customHeight="1" x14ac:dyDescent="0.2"/>
    <row r="1608" ht="26.25" customHeight="1" x14ac:dyDescent="0.2"/>
    <row r="1609" ht="26.25" customHeight="1" x14ac:dyDescent="0.2"/>
    <row r="1610" ht="26.25" customHeight="1" x14ac:dyDescent="0.2"/>
    <row r="1611" ht="26.25" customHeight="1" x14ac:dyDescent="0.2"/>
    <row r="1612" ht="26.25" customHeight="1" x14ac:dyDescent="0.2"/>
    <row r="1613" ht="26.25" customHeight="1" x14ac:dyDescent="0.2"/>
    <row r="1614" ht="26.25" customHeight="1" x14ac:dyDescent="0.2"/>
    <row r="1615" ht="26.25" customHeight="1" x14ac:dyDescent="0.2"/>
    <row r="1616" ht="26.25" customHeight="1" x14ac:dyDescent="0.2"/>
    <row r="1617" ht="26.25" customHeight="1" x14ac:dyDescent="0.2"/>
    <row r="1618" ht="26.25" customHeight="1" x14ac:dyDescent="0.2"/>
    <row r="1619" ht="26.25" customHeight="1" x14ac:dyDescent="0.2"/>
    <row r="1620" ht="26.25" customHeight="1" x14ac:dyDescent="0.2"/>
    <row r="1621" ht="26.25" customHeight="1" x14ac:dyDescent="0.2"/>
    <row r="1622" ht="26.25" customHeight="1" x14ac:dyDescent="0.2"/>
    <row r="1623" ht="26.25" customHeight="1" x14ac:dyDescent="0.2"/>
    <row r="1624" ht="26.25" customHeight="1" x14ac:dyDescent="0.2"/>
    <row r="1625" ht="26.25" customHeight="1" x14ac:dyDescent="0.2"/>
    <row r="1626" ht="26.25" customHeight="1" x14ac:dyDescent="0.2"/>
    <row r="1627" ht="26.25" customHeight="1" x14ac:dyDescent="0.2"/>
    <row r="1628" ht="26.25" customHeight="1" x14ac:dyDescent="0.2"/>
    <row r="1629" ht="26.25" customHeight="1" x14ac:dyDescent="0.2"/>
    <row r="1630" ht="26.25" customHeight="1" x14ac:dyDescent="0.2"/>
    <row r="1631" ht="26.25" customHeight="1" x14ac:dyDescent="0.2"/>
    <row r="1632" ht="26.25" customHeight="1" x14ac:dyDescent="0.2"/>
    <row r="1633" ht="26.25" customHeight="1" x14ac:dyDescent="0.2"/>
    <row r="1634" ht="26.25" customHeight="1" x14ac:dyDescent="0.2"/>
    <row r="1635" ht="26.25" customHeight="1" x14ac:dyDescent="0.2"/>
    <row r="1636" ht="26.25" customHeight="1" x14ac:dyDescent="0.2"/>
    <row r="1637" ht="26.25" customHeight="1" x14ac:dyDescent="0.2"/>
    <row r="1638" ht="26.25" customHeight="1" x14ac:dyDescent="0.2"/>
    <row r="1639" ht="26.25" customHeight="1" x14ac:dyDescent="0.2"/>
    <row r="1640" ht="26.25" customHeight="1" x14ac:dyDescent="0.2"/>
    <row r="1641" ht="26.25" customHeight="1" x14ac:dyDescent="0.2"/>
    <row r="1642" ht="26.25" customHeight="1" x14ac:dyDescent="0.2"/>
    <row r="1643" ht="26.25" customHeight="1" x14ac:dyDescent="0.2"/>
    <row r="1644" ht="26.25" customHeight="1" x14ac:dyDescent="0.2"/>
    <row r="1645" ht="26.25" customHeight="1" x14ac:dyDescent="0.2"/>
    <row r="1646" ht="26.25" customHeight="1" x14ac:dyDescent="0.2"/>
    <row r="1647" ht="26.25" customHeight="1" x14ac:dyDescent="0.2"/>
    <row r="1648" ht="26.25" customHeight="1" x14ac:dyDescent="0.2"/>
    <row r="1649" ht="26.25" customHeight="1" x14ac:dyDescent="0.2"/>
    <row r="1650" ht="26.25" customHeight="1" x14ac:dyDescent="0.2"/>
    <row r="1651" ht="26.25" customHeight="1" x14ac:dyDescent="0.2"/>
    <row r="1652" ht="26.25" customHeight="1" x14ac:dyDescent="0.2"/>
    <row r="1653" ht="26.25" customHeight="1" x14ac:dyDescent="0.2"/>
    <row r="1654" ht="26.25" customHeight="1" x14ac:dyDescent="0.2"/>
    <row r="1655" ht="26.25" customHeight="1" x14ac:dyDescent="0.2"/>
    <row r="1656" ht="26.25" customHeight="1" x14ac:dyDescent="0.2"/>
    <row r="1657" ht="26.25" customHeight="1" x14ac:dyDescent="0.2"/>
    <row r="1658" ht="26.25" customHeight="1" x14ac:dyDescent="0.2"/>
    <row r="1659" ht="26.25" customHeight="1" x14ac:dyDescent="0.2"/>
    <row r="1660" ht="26.25" customHeight="1" x14ac:dyDescent="0.2"/>
    <row r="1661" ht="26.25" customHeight="1" x14ac:dyDescent="0.2"/>
    <row r="1662" ht="26.25" customHeight="1" x14ac:dyDescent="0.2"/>
    <row r="1663" ht="26.25" customHeight="1" x14ac:dyDescent="0.2"/>
    <row r="1664" ht="26.25" customHeight="1" x14ac:dyDescent="0.2"/>
    <row r="1665" ht="26.25" customHeight="1" x14ac:dyDescent="0.2"/>
    <row r="1666" ht="26.25" customHeight="1" x14ac:dyDescent="0.2"/>
    <row r="1667" ht="26.25" customHeight="1" x14ac:dyDescent="0.2"/>
    <row r="1668" ht="26.25" customHeight="1" x14ac:dyDescent="0.2"/>
    <row r="1669" ht="26.25" customHeight="1" x14ac:dyDescent="0.2"/>
    <row r="1670" ht="26.25" customHeight="1" x14ac:dyDescent="0.2"/>
    <row r="1671" ht="26.25" customHeight="1" x14ac:dyDescent="0.2"/>
    <row r="1672" ht="26.25" customHeight="1" x14ac:dyDescent="0.2"/>
    <row r="1673" ht="26.25" customHeight="1" x14ac:dyDescent="0.2"/>
    <row r="1674" ht="26.25" customHeight="1" x14ac:dyDescent="0.2"/>
    <row r="1675" ht="26.25" customHeight="1" x14ac:dyDescent="0.2"/>
    <row r="1676" ht="26.25" customHeight="1" x14ac:dyDescent="0.2"/>
    <row r="1677" ht="26.25" customHeight="1" x14ac:dyDescent="0.2"/>
    <row r="1678" ht="26.25" customHeight="1" x14ac:dyDescent="0.2"/>
    <row r="1679" ht="26.25" customHeight="1" x14ac:dyDescent="0.2"/>
    <row r="1680" ht="26.25" customHeight="1" x14ac:dyDescent="0.2"/>
    <row r="1681" ht="26.25" customHeight="1" x14ac:dyDescent="0.2"/>
    <row r="1682" ht="26.25" customHeight="1" x14ac:dyDescent="0.2"/>
    <row r="1683" ht="26.25" customHeight="1" x14ac:dyDescent="0.2"/>
    <row r="1684" ht="26.25" customHeight="1" x14ac:dyDescent="0.2"/>
    <row r="1685" ht="26.25" customHeight="1" x14ac:dyDescent="0.2"/>
    <row r="1686" ht="26.25" customHeight="1" x14ac:dyDescent="0.2"/>
    <row r="1687" ht="26.25" customHeight="1" x14ac:dyDescent="0.2"/>
    <row r="1688" ht="26.25" customHeight="1" x14ac:dyDescent="0.2"/>
    <row r="1689" ht="26.25" customHeight="1" x14ac:dyDescent="0.2"/>
    <row r="1690" ht="26.25" customHeight="1" x14ac:dyDescent="0.2"/>
    <row r="1691" ht="26.25" customHeight="1" x14ac:dyDescent="0.2"/>
    <row r="1692" ht="26.25" customHeight="1" x14ac:dyDescent="0.2"/>
    <row r="1693" ht="26.25" customHeight="1" x14ac:dyDescent="0.2"/>
    <row r="1694" ht="26.25" customHeight="1" x14ac:dyDescent="0.2"/>
    <row r="1695" ht="26.25" customHeight="1" x14ac:dyDescent="0.2"/>
    <row r="1696" ht="26.25" customHeight="1" x14ac:dyDescent="0.2"/>
    <row r="1697" ht="26.25" customHeight="1" x14ac:dyDescent="0.2"/>
    <row r="1698" ht="26.25" customHeight="1" x14ac:dyDescent="0.2"/>
    <row r="1699" ht="26.25" customHeight="1" x14ac:dyDescent="0.2"/>
    <row r="1700" ht="26.25" customHeight="1" x14ac:dyDescent="0.2"/>
    <row r="1701" ht="26.25" customHeight="1" x14ac:dyDescent="0.2"/>
    <row r="1702" ht="26.25" customHeight="1" x14ac:dyDescent="0.2"/>
    <row r="1703" ht="26.25" customHeight="1" x14ac:dyDescent="0.2"/>
    <row r="1704" ht="26.25" customHeight="1" x14ac:dyDescent="0.2"/>
    <row r="1705" ht="26.25" customHeight="1" x14ac:dyDescent="0.2"/>
    <row r="1706" ht="26.25" customHeight="1" x14ac:dyDescent="0.2"/>
    <row r="1707" ht="26.25" customHeight="1" x14ac:dyDescent="0.2"/>
    <row r="1708" ht="26.25" customHeight="1" x14ac:dyDescent="0.2"/>
    <row r="1709" ht="26.25" customHeight="1" x14ac:dyDescent="0.2"/>
    <row r="1710" ht="26.25" customHeight="1" x14ac:dyDescent="0.2"/>
    <row r="1711" ht="26.25" customHeight="1" x14ac:dyDescent="0.2"/>
    <row r="1712" ht="26.25" customHeight="1" x14ac:dyDescent="0.2"/>
    <row r="1713" ht="26.25" customHeight="1" x14ac:dyDescent="0.2"/>
    <row r="1714" ht="26.25" customHeight="1" x14ac:dyDescent="0.2"/>
    <row r="1715" ht="26.25" customHeight="1" x14ac:dyDescent="0.2"/>
    <row r="1716" ht="26.25" customHeight="1" x14ac:dyDescent="0.2"/>
    <row r="1717" ht="26.25" customHeight="1" x14ac:dyDescent="0.2"/>
    <row r="1718" ht="26.25" customHeight="1" x14ac:dyDescent="0.2"/>
    <row r="1719" ht="26.25" customHeight="1" x14ac:dyDescent="0.2"/>
    <row r="1720" ht="26.25" customHeight="1" x14ac:dyDescent="0.2"/>
    <row r="1721" ht="26.25" customHeight="1" x14ac:dyDescent="0.2"/>
    <row r="1722" ht="26.25" customHeight="1" x14ac:dyDescent="0.2"/>
    <row r="1723" ht="26.25" customHeight="1" x14ac:dyDescent="0.2"/>
    <row r="1724" ht="26.25" customHeight="1" x14ac:dyDescent="0.2"/>
    <row r="1725" ht="26.25" customHeight="1" x14ac:dyDescent="0.2"/>
    <row r="1726" ht="26.25" customHeight="1" x14ac:dyDescent="0.2"/>
    <row r="1727" ht="26.25" customHeight="1" x14ac:dyDescent="0.2"/>
    <row r="1728" ht="26.25" customHeight="1" x14ac:dyDescent="0.2"/>
    <row r="1729" ht="26.25" customHeight="1" x14ac:dyDescent="0.2"/>
    <row r="1730" ht="26.25" customHeight="1" x14ac:dyDescent="0.2"/>
    <row r="1731" ht="26.25" customHeight="1" x14ac:dyDescent="0.2"/>
    <row r="1732" ht="26.25" customHeight="1" x14ac:dyDescent="0.2"/>
    <row r="1733" ht="26.25" customHeight="1" x14ac:dyDescent="0.2"/>
    <row r="1734" ht="26.25" customHeight="1" x14ac:dyDescent="0.2"/>
    <row r="1735" ht="26.25" customHeight="1" x14ac:dyDescent="0.2"/>
    <row r="1736" ht="26.25" customHeight="1" x14ac:dyDescent="0.2"/>
    <row r="1737" ht="26.25" customHeight="1" x14ac:dyDescent="0.2"/>
    <row r="1738" ht="26.25" customHeight="1" x14ac:dyDescent="0.2"/>
    <row r="1739" ht="26.25" customHeight="1" x14ac:dyDescent="0.2"/>
    <row r="1740" ht="26.25" customHeight="1" x14ac:dyDescent="0.2"/>
    <row r="1741" ht="26.25" customHeight="1" x14ac:dyDescent="0.2"/>
    <row r="1742" ht="26.25" customHeight="1" x14ac:dyDescent="0.2"/>
    <row r="1743" ht="26.25" customHeight="1" x14ac:dyDescent="0.2"/>
    <row r="1744" ht="26.25" customHeight="1" x14ac:dyDescent="0.2"/>
    <row r="1745" ht="26.25" customHeight="1" x14ac:dyDescent="0.2"/>
    <row r="1746" ht="26.25" customHeight="1" x14ac:dyDescent="0.2"/>
    <row r="1747" ht="26.25" customHeight="1" x14ac:dyDescent="0.2"/>
    <row r="1748" ht="26.25" customHeight="1" x14ac:dyDescent="0.2"/>
    <row r="1749" ht="26.25" customHeight="1" x14ac:dyDescent="0.2"/>
    <row r="1750" ht="26.25" customHeight="1" x14ac:dyDescent="0.2"/>
    <row r="1751" ht="26.25" customHeight="1" x14ac:dyDescent="0.2"/>
    <row r="1752" ht="26.25" customHeight="1" x14ac:dyDescent="0.2"/>
    <row r="1753" ht="26.25" customHeight="1" x14ac:dyDescent="0.2"/>
    <row r="1754" ht="26.25" customHeight="1" x14ac:dyDescent="0.2"/>
    <row r="1755" ht="26.25" customHeight="1" x14ac:dyDescent="0.2"/>
    <row r="1756" ht="26.25" customHeight="1" x14ac:dyDescent="0.2"/>
    <row r="1757" ht="26.25" customHeight="1" x14ac:dyDescent="0.2"/>
    <row r="1758" ht="26.25" customHeight="1" x14ac:dyDescent="0.2"/>
    <row r="1759" ht="26.25" customHeight="1" x14ac:dyDescent="0.2"/>
    <row r="1760" ht="26.25" customHeight="1" x14ac:dyDescent="0.2"/>
    <row r="1761" ht="26.25" customHeight="1" x14ac:dyDescent="0.2"/>
    <row r="1762" ht="26.25" customHeight="1" x14ac:dyDescent="0.2"/>
    <row r="1763" ht="26.25" customHeight="1" x14ac:dyDescent="0.2"/>
    <row r="1764" ht="26.25" customHeight="1" x14ac:dyDescent="0.2"/>
    <row r="1765" ht="26.25" customHeight="1" x14ac:dyDescent="0.2"/>
    <row r="1766" ht="26.25" customHeight="1" x14ac:dyDescent="0.2"/>
    <row r="1767" ht="26.25" customHeight="1" x14ac:dyDescent="0.2"/>
    <row r="1768" ht="26.25" customHeight="1" x14ac:dyDescent="0.2"/>
    <row r="1769" ht="26.25" customHeight="1" x14ac:dyDescent="0.2"/>
    <row r="1770" ht="26.25" customHeight="1" x14ac:dyDescent="0.2"/>
    <row r="1771" ht="26.25" customHeight="1" x14ac:dyDescent="0.2"/>
    <row r="1772" ht="26.25" customHeight="1" x14ac:dyDescent="0.2"/>
    <row r="1773" ht="26.25" customHeight="1" x14ac:dyDescent="0.2"/>
    <row r="1774" ht="26.25" customHeight="1" x14ac:dyDescent="0.2"/>
    <row r="1775" ht="26.25" customHeight="1" x14ac:dyDescent="0.2"/>
    <row r="1776" ht="26.25" customHeight="1" x14ac:dyDescent="0.2"/>
    <row r="1777" ht="26.25" customHeight="1" x14ac:dyDescent="0.2"/>
    <row r="1778" ht="26.25" customHeight="1" x14ac:dyDescent="0.2"/>
    <row r="1779" ht="26.25" customHeight="1" x14ac:dyDescent="0.2"/>
    <row r="1780" ht="26.25" customHeight="1" x14ac:dyDescent="0.2"/>
    <row r="1781" ht="26.25" customHeight="1" x14ac:dyDescent="0.2"/>
    <row r="1782" ht="26.25" customHeight="1" x14ac:dyDescent="0.2"/>
    <row r="1783" ht="26.25" customHeight="1" x14ac:dyDescent="0.2"/>
    <row r="1784" ht="26.25" customHeight="1" x14ac:dyDescent="0.2"/>
    <row r="1785" ht="26.25" customHeight="1" x14ac:dyDescent="0.2"/>
    <row r="1786" ht="26.25" customHeight="1" x14ac:dyDescent="0.2"/>
    <row r="1787" ht="26.25" customHeight="1" x14ac:dyDescent="0.2"/>
    <row r="1788" ht="26.25" customHeight="1" x14ac:dyDescent="0.2"/>
    <row r="1789" ht="26.25" customHeight="1" x14ac:dyDescent="0.2"/>
    <row r="1790" ht="26.25" customHeight="1" x14ac:dyDescent="0.2"/>
    <row r="1791" ht="26.25" customHeight="1" x14ac:dyDescent="0.2"/>
    <row r="1792" ht="26.25" customHeight="1" x14ac:dyDescent="0.2"/>
    <row r="1793" ht="26.25" customHeight="1" x14ac:dyDescent="0.2"/>
    <row r="1794" ht="26.25" customHeight="1" x14ac:dyDescent="0.2"/>
    <row r="1795" ht="26.25" customHeight="1" x14ac:dyDescent="0.2"/>
    <row r="1796" ht="26.25" customHeight="1" x14ac:dyDescent="0.2"/>
    <row r="1797" ht="26.25" customHeight="1" x14ac:dyDescent="0.2"/>
    <row r="1798" ht="26.25" customHeight="1" x14ac:dyDescent="0.2"/>
    <row r="1799" ht="26.25" customHeight="1" x14ac:dyDescent="0.2"/>
    <row r="1800" ht="26.25" customHeight="1" x14ac:dyDescent="0.2"/>
    <row r="1801" ht="26.25" customHeight="1" x14ac:dyDescent="0.2"/>
    <row r="1802" ht="26.25" customHeight="1" x14ac:dyDescent="0.2"/>
    <row r="1803" ht="26.25" customHeight="1" x14ac:dyDescent="0.2"/>
    <row r="1804" ht="26.25" customHeight="1" x14ac:dyDescent="0.2"/>
    <row r="1805" ht="26.25" customHeight="1" x14ac:dyDescent="0.2"/>
    <row r="1806" ht="26.25" customHeight="1" x14ac:dyDescent="0.2"/>
    <row r="1807" ht="26.25" customHeight="1" x14ac:dyDescent="0.2"/>
    <row r="1808" ht="26.25" customHeight="1" x14ac:dyDescent="0.2"/>
    <row r="1809" ht="26.25" customHeight="1" x14ac:dyDescent="0.2"/>
    <row r="1810" ht="26.25" customHeight="1" x14ac:dyDescent="0.2"/>
    <row r="1811" ht="26.25" customHeight="1" x14ac:dyDescent="0.2"/>
    <row r="1812" ht="26.25" customHeight="1" x14ac:dyDescent="0.2"/>
    <row r="1813" ht="26.25" customHeight="1" x14ac:dyDescent="0.2"/>
    <row r="1814" ht="26.25" customHeight="1" x14ac:dyDescent="0.2"/>
    <row r="1815" ht="26.25" customHeight="1" x14ac:dyDescent="0.2"/>
    <row r="1816" ht="26.25" customHeight="1" x14ac:dyDescent="0.2"/>
    <row r="1817" ht="26.25" customHeight="1" x14ac:dyDescent="0.2"/>
    <row r="1818" ht="26.25" customHeight="1" x14ac:dyDescent="0.2"/>
    <row r="1819" ht="26.25" customHeight="1" x14ac:dyDescent="0.2"/>
    <row r="1820" ht="26.25" customHeight="1" x14ac:dyDescent="0.2"/>
    <row r="1821" ht="26.25" customHeight="1" x14ac:dyDescent="0.2"/>
    <row r="1822" ht="26.25" customHeight="1" x14ac:dyDescent="0.2"/>
    <row r="1823" ht="26.25" customHeight="1" x14ac:dyDescent="0.2"/>
    <row r="1824" ht="26.25" customHeight="1" x14ac:dyDescent="0.2"/>
    <row r="1825" ht="26.25" customHeight="1" x14ac:dyDescent="0.2"/>
    <row r="1826" ht="26.25" customHeight="1" x14ac:dyDescent="0.2"/>
    <row r="1827" ht="26.25" customHeight="1" x14ac:dyDescent="0.2"/>
    <row r="1828" ht="26.25" customHeight="1" x14ac:dyDescent="0.2"/>
    <row r="1829" ht="26.25" customHeight="1" x14ac:dyDescent="0.2"/>
    <row r="1830" ht="26.25" customHeight="1" x14ac:dyDescent="0.2"/>
    <row r="1831" ht="26.25" customHeight="1" x14ac:dyDescent="0.2"/>
    <row r="1832" ht="26.25" customHeight="1" x14ac:dyDescent="0.2"/>
    <row r="1833" ht="26.25" customHeight="1" x14ac:dyDescent="0.2"/>
    <row r="1834" ht="26.25" customHeight="1" x14ac:dyDescent="0.2"/>
    <row r="1835" ht="26.25" customHeight="1" x14ac:dyDescent="0.2"/>
    <row r="1836" ht="26.25" customHeight="1" x14ac:dyDescent="0.2"/>
    <row r="1837" ht="26.25" customHeight="1" x14ac:dyDescent="0.2"/>
    <row r="1838" ht="26.25" customHeight="1" x14ac:dyDescent="0.2"/>
    <row r="1839" ht="26.25" customHeight="1" x14ac:dyDescent="0.2"/>
    <row r="1840" ht="26.25" customHeight="1" x14ac:dyDescent="0.2"/>
    <row r="1841" ht="26.25" customHeight="1" x14ac:dyDescent="0.2"/>
    <row r="1842" ht="26.25" customHeight="1" x14ac:dyDescent="0.2"/>
    <row r="1843" ht="26.25" customHeight="1" x14ac:dyDescent="0.2"/>
    <row r="1844" ht="26.25" customHeight="1" x14ac:dyDescent="0.2"/>
    <row r="1845" ht="26.25" customHeight="1" x14ac:dyDescent="0.2"/>
    <row r="1846" ht="26.25" customHeight="1" x14ac:dyDescent="0.2"/>
    <row r="1847" ht="26.25" customHeight="1" x14ac:dyDescent="0.2"/>
    <row r="1848" ht="26.25" customHeight="1" x14ac:dyDescent="0.2"/>
    <row r="1849" ht="26.25" customHeight="1" x14ac:dyDescent="0.2"/>
    <row r="1850" ht="26.25" customHeight="1" x14ac:dyDescent="0.2"/>
    <row r="1851" ht="26.25" customHeight="1" x14ac:dyDescent="0.2"/>
    <row r="1852" ht="26.25" customHeight="1" x14ac:dyDescent="0.2"/>
    <row r="1853" ht="26.25" customHeight="1" x14ac:dyDescent="0.2"/>
    <row r="1854" ht="26.25" customHeight="1" x14ac:dyDescent="0.2"/>
    <row r="1855" ht="26.25" customHeight="1" x14ac:dyDescent="0.2"/>
    <row r="1856" ht="26.25" customHeight="1" x14ac:dyDescent="0.2"/>
    <row r="1857" ht="26.25" customHeight="1" x14ac:dyDescent="0.2"/>
    <row r="1858" ht="26.25" customHeight="1" x14ac:dyDescent="0.2"/>
    <row r="1859" ht="26.25" customHeight="1" x14ac:dyDescent="0.2"/>
    <row r="1860" ht="26.25" customHeight="1" x14ac:dyDescent="0.2"/>
    <row r="1861" ht="26.25" customHeight="1" x14ac:dyDescent="0.2"/>
    <row r="1862" ht="26.25" customHeight="1" x14ac:dyDescent="0.2"/>
    <row r="1863" ht="26.25" customHeight="1" x14ac:dyDescent="0.2"/>
    <row r="1864" ht="26.25" customHeight="1" x14ac:dyDescent="0.2"/>
    <row r="1865" ht="26.25" customHeight="1" x14ac:dyDescent="0.2"/>
    <row r="1866" ht="26.25" customHeight="1" x14ac:dyDescent="0.2"/>
    <row r="1867" ht="26.25" customHeight="1" x14ac:dyDescent="0.2"/>
    <row r="1868" ht="26.25" customHeight="1" x14ac:dyDescent="0.2"/>
    <row r="1869" ht="26.25" customHeight="1" x14ac:dyDescent="0.2"/>
    <row r="1870" ht="26.25" customHeight="1" x14ac:dyDescent="0.2"/>
    <row r="1871" ht="26.25" customHeight="1" x14ac:dyDescent="0.2"/>
    <row r="1872" ht="26.25" customHeight="1" x14ac:dyDescent="0.2"/>
    <row r="1873" ht="26.25" customHeight="1" x14ac:dyDescent="0.2"/>
    <row r="1874" ht="26.25" customHeight="1" x14ac:dyDescent="0.2"/>
    <row r="1875" ht="26.25" customHeight="1" x14ac:dyDescent="0.2"/>
    <row r="1876" ht="26.25" customHeight="1" x14ac:dyDescent="0.2"/>
    <row r="1877" ht="26.25" customHeight="1" x14ac:dyDescent="0.2"/>
    <row r="1878" ht="26.25" customHeight="1" x14ac:dyDescent="0.2"/>
    <row r="1879" ht="26.25" customHeight="1" x14ac:dyDescent="0.2"/>
    <row r="1880" ht="26.25" customHeight="1" x14ac:dyDescent="0.2"/>
    <row r="1881" ht="26.25" customHeight="1" x14ac:dyDescent="0.2"/>
    <row r="1882" ht="26.25" customHeight="1" x14ac:dyDescent="0.2"/>
    <row r="1883" ht="26.25" customHeight="1" x14ac:dyDescent="0.2"/>
    <row r="1884" ht="26.25" customHeight="1" x14ac:dyDescent="0.2"/>
    <row r="1885" ht="26.25" customHeight="1" x14ac:dyDescent="0.2"/>
    <row r="1886" ht="26.25" customHeight="1" x14ac:dyDescent="0.2"/>
    <row r="1887" ht="26.25" customHeight="1" x14ac:dyDescent="0.2"/>
    <row r="1888" ht="26.25" customHeight="1" x14ac:dyDescent="0.2"/>
    <row r="1889" ht="26.25" customHeight="1" x14ac:dyDescent="0.2"/>
    <row r="1890" ht="26.25" customHeight="1" x14ac:dyDescent="0.2"/>
    <row r="1891" ht="26.25" customHeight="1" x14ac:dyDescent="0.2"/>
    <row r="1892" ht="26.25" customHeight="1" x14ac:dyDescent="0.2"/>
    <row r="1893" ht="26.25" customHeight="1" x14ac:dyDescent="0.2"/>
    <row r="1894" ht="26.25" customHeight="1" x14ac:dyDescent="0.2"/>
    <row r="1895" ht="26.25" customHeight="1" x14ac:dyDescent="0.2"/>
    <row r="1896" ht="26.25" customHeight="1" x14ac:dyDescent="0.2"/>
    <row r="1897" ht="26.25" customHeight="1" x14ac:dyDescent="0.2"/>
    <row r="1898" ht="26.25" customHeight="1" x14ac:dyDescent="0.2"/>
    <row r="1899" ht="26.25" customHeight="1" x14ac:dyDescent="0.2"/>
    <row r="1900" ht="26.25" customHeight="1" x14ac:dyDescent="0.2"/>
    <row r="1901" ht="26.25" customHeight="1" x14ac:dyDescent="0.2"/>
    <row r="1902" ht="26.25" customHeight="1" x14ac:dyDescent="0.2"/>
    <row r="1903" ht="26.25" customHeight="1" x14ac:dyDescent="0.2"/>
    <row r="1904" ht="26.25" customHeight="1" x14ac:dyDescent="0.2"/>
    <row r="1905" ht="26.25" customHeight="1" x14ac:dyDescent="0.2"/>
    <row r="1906" ht="26.25" customHeight="1" x14ac:dyDescent="0.2"/>
    <row r="1907" ht="26.25" customHeight="1" x14ac:dyDescent="0.2"/>
    <row r="1908" ht="26.25" customHeight="1" x14ac:dyDescent="0.2"/>
    <row r="1909" ht="26.25" customHeight="1" x14ac:dyDescent="0.2"/>
    <row r="1910" ht="26.25" customHeight="1" x14ac:dyDescent="0.2"/>
    <row r="1911" ht="26.25" customHeight="1" x14ac:dyDescent="0.2"/>
    <row r="1912" ht="26.25" customHeight="1" x14ac:dyDescent="0.2"/>
    <row r="1913" ht="26.25" customHeight="1" x14ac:dyDescent="0.2"/>
    <row r="1914" ht="26.25" customHeight="1" x14ac:dyDescent="0.2"/>
    <row r="1915" ht="26.25" customHeight="1" x14ac:dyDescent="0.2"/>
    <row r="1916" ht="26.25" customHeight="1" x14ac:dyDescent="0.2"/>
    <row r="1917" ht="26.25" customHeight="1" x14ac:dyDescent="0.2"/>
    <row r="1918" ht="26.25" customHeight="1" x14ac:dyDescent="0.2"/>
    <row r="1919" ht="26.25" customHeight="1" x14ac:dyDescent="0.2"/>
    <row r="1920" ht="26.25" customHeight="1" x14ac:dyDescent="0.2"/>
    <row r="1921" ht="26.25" customHeight="1" x14ac:dyDescent="0.2"/>
    <row r="1922" ht="26.25" customHeight="1" x14ac:dyDescent="0.2"/>
    <row r="1923" ht="26.25" customHeight="1" x14ac:dyDescent="0.2"/>
    <row r="1924" ht="26.25" customHeight="1" x14ac:dyDescent="0.2"/>
    <row r="1925" ht="26.25" customHeight="1" x14ac:dyDescent="0.2"/>
    <row r="1926" ht="26.25" customHeight="1" x14ac:dyDescent="0.2"/>
    <row r="1927" ht="26.25" customHeight="1" x14ac:dyDescent="0.2"/>
    <row r="1928" ht="26.25" customHeight="1" x14ac:dyDescent="0.2"/>
    <row r="1929" ht="26.25" customHeight="1" x14ac:dyDescent="0.2"/>
    <row r="1930" ht="26.25" customHeight="1" x14ac:dyDescent="0.2"/>
    <row r="1931" ht="26.25" customHeight="1" x14ac:dyDescent="0.2"/>
    <row r="1932" ht="26.25" customHeight="1" x14ac:dyDescent="0.2"/>
    <row r="1933" ht="26.25" customHeight="1" x14ac:dyDescent="0.2"/>
    <row r="1934" ht="26.25" customHeight="1" x14ac:dyDescent="0.2"/>
    <row r="1935" ht="26.25" customHeight="1" x14ac:dyDescent="0.2"/>
    <row r="1936" ht="26.25" customHeight="1" x14ac:dyDescent="0.2"/>
    <row r="1937" ht="26.25" customHeight="1" x14ac:dyDescent="0.2"/>
    <row r="1938" ht="26.25" customHeight="1" x14ac:dyDescent="0.2"/>
    <row r="1939" ht="26.25" customHeight="1" x14ac:dyDescent="0.2"/>
    <row r="1940" ht="26.25" customHeight="1" x14ac:dyDescent="0.2"/>
    <row r="1941" ht="26.25" customHeight="1" x14ac:dyDescent="0.2"/>
    <row r="1942" ht="26.25" customHeight="1" x14ac:dyDescent="0.2"/>
    <row r="1943" ht="26.25" customHeight="1" x14ac:dyDescent="0.2"/>
    <row r="1944" ht="26.25" customHeight="1" x14ac:dyDescent="0.2"/>
    <row r="1945" ht="26.25" customHeight="1" x14ac:dyDescent="0.2"/>
    <row r="1946" ht="26.25" customHeight="1" x14ac:dyDescent="0.2"/>
    <row r="1947" ht="26.25" customHeight="1" x14ac:dyDescent="0.2"/>
    <row r="1948" ht="26.25" customHeight="1" x14ac:dyDescent="0.2"/>
    <row r="1949" ht="26.25" customHeight="1" x14ac:dyDescent="0.2"/>
    <row r="1950" ht="26.25" customHeight="1" x14ac:dyDescent="0.2"/>
    <row r="1951" ht="26.25" customHeight="1" x14ac:dyDescent="0.2"/>
    <row r="1952" ht="26.25" customHeight="1" x14ac:dyDescent="0.2"/>
    <row r="1953" ht="26.25" customHeight="1" x14ac:dyDescent="0.2"/>
    <row r="1954" ht="26.25" customHeight="1" x14ac:dyDescent="0.2"/>
    <row r="1955" ht="26.25" customHeight="1" x14ac:dyDescent="0.2"/>
    <row r="1956" ht="26.25" customHeight="1" x14ac:dyDescent="0.2"/>
    <row r="1957" ht="26.25" customHeight="1" x14ac:dyDescent="0.2"/>
    <row r="1958" ht="26.25" customHeight="1" x14ac:dyDescent="0.2"/>
    <row r="1959" ht="26.25" customHeight="1" x14ac:dyDescent="0.2"/>
    <row r="1960" ht="26.25" customHeight="1" x14ac:dyDescent="0.2"/>
    <row r="1961" ht="26.25" customHeight="1" x14ac:dyDescent="0.2"/>
    <row r="1962" ht="26.25" customHeight="1" x14ac:dyDescent="0.2"/>
    <row r="1963" ht="26.25" customHeight="1" x14ac:dyDescent="0.2"/>
    <row r="1964" ht="26.25" customHeight="1" x14ac:dyDescent="0.2"/>
    <row r="1965" ht="26.25" customHeight="1" x14ac:dyDescent="0.2"/>
    <row r="1966" ht="26.25" customHeight="1" x14ac:dyDescent="0.2"/>
    <row r="1967" ht="26.25" customHeight="1" x14ac:dyDescent="0.2"/>
    <row r="1968" ht="26.25" customHeight="1" x14ac:dyDescent="0.2"/>
    <row r="1969" ht="26.25" customHeight="1" x14ac:dyDescent="0.2"/>
    <row r="1970" ht="26.25" customHeight="1" x14ac:dyDescent="0.2"/>
    <row r="1971" ht="26.25" customHeight="1" x14ac:dyDescent="0.2"/>
    <row r="1972" ht="26.25" customHeight="1" x14ac:dyDescent="0.2"/>
    <row r="1973" ht="26.25" customHeight="1" x14ac:dyDescent="0.2"/>
    <row r="1974" ht="26.25" customHeight="1" x14ac:dyDescent="0.2"/>
    <row r="1975" ht="26.25" customHeight="1" x14ac:dyDescent="0.2"/>
    <row r="1976" ht="26.25" customHeight="1" x14ac:dyDescent="0.2"/>
    <row r="1977" ht="26.25" customHeight="1" x14ac:dyDescent="0.2"/>
    <row r="1978" ht="26.25" customHeight="1" x14ac:dyDescent="0.2"/>
    <row r="1979" ht="26.25" customHeight="1" x14ac:dyDescent="0.2"/>
    <row r="1980" ht="26.25" customHeight="1" x14ac:dyDescent="0.2"/>
    <row r="1981" ht="26.25" customHeight="1" x14ac:dyDescent="0.2"/>
    <row r="1982" ht="26.25" customHeight="1" x14ac:dyDescent="0.2"/>
    <row r="1983" ht="26.25" customHeight="1" x14ac:dyDescent="0.2"/>
    <row r="1984" ht="26.25" customHeight="1" x14ac:dyDescent="0.2"/>
    <row r="1985" ht="26.25" customHeight="1" x14ac:dyDescent="0.2"/>
    <row r="1986" ht="26.25" customHeight="1" x14ac:dyDescent="0.2"/>
    <row r="1987" ht="26.25" customHeight="1" x14ac:dyDescent="0.2"/>
    <row r="1988" ht="26.25" customHeight="1" x14ac:dyDescent="0.2"/>
    <row r="1989" ht="26.25" customHeight="1" x14ac:dyDescent="0.2"/>
    <row r="1990" ht="26.25" customHeight="1" x14ac:dyDescent="0.2"/>
    <row r="1991" ht="26.25" customHeight="1" x14ac:dyDescent="0.2"/>
    <row r="1992" ht="26.25" customHeight="1" x14ac:dyDescent="0.2"/>
    <row r="1993" ht="26.25" customHeight="1" x14ac:dyDescent="0.2"/>
    <row r="1994" ht="26.25" customHeight="1" x14ac:dyDescent="0.2"/>
    <row r="1995" ht="26.25" customHeight="1" x14ac:dyDescent="0.2"/>
    <row r="1996" ht="26.25" customHeight="1" x14ac:dyDescent="0.2"/>
    <row r="1997" ht="26.25" customHeight="1" x14ac:dyDescent="0.2"/>
    <row r="1998" ht="26.25" customHeight="1" x14ac:dyDescent="0.2"/>
    <row r="1999" ht="26.25" customHeight="1" x14ac:dyDescent="0.2"/>
    <row r="2000" ht="26.25" customHeight="1" x14ac:dyDescent="0.2"/>
    <row r="2001" ht="26.25" customHeight="1" x14ac:dyDescent="0.2"/>
    <row r="2002" ht="26.25" customHeight="1" x14ac:dyDescent="0.2"/>
    <row r="2003" ht="26.25" customHeight="1" x14ac:dyDescent="0.2"/>
    <row r="2004" ht="26.25" customHeight="1" x14ac:dyDescent="0.2"/>
    <row r="2005" ht="26.25" customHeight="1" x14ac:dyDescent="0.2"/>
    <row r="2006" ht="26.25" customHeight="1" x14ac:dyDescent="0.2"/>
    <row r="2007" ht="26.25" customHeight="1" x14ac:dyDescent="0.2"/>
    <row r="2008" ht="26.25" customHeight="1" x14ac:dyDescent="0.2"/>
    <row r="2009" ht="26.25" customHeight="1" x14ac:dyDescent="0.2"/>
    <row r="2010" ht="26.25" customHeight="1" x14ac:dyDescent="0.2"/>
    <row r="2011" ht="26.25" customHeight="1" x14ac:dyDescent="0.2"/>
    <row r="2012" ht="26.25" customHeight="1" x14ac:dyDescent="0.2"/>
    <row r="2013" ht="26.25" customHeight="1" x14ac:dyDescent="0.2"/>
    <row r="2014" ht="26.25" customHeight="1" x14ac:dyDescent="0.2"/>
    <row r="2015" ht="26.25" customHeight="1" x14ac:dyDescent="0.2"/>
    <row r="2016" ht="26.25" customHeight="1" x14ac:dyDescent="0.2"/>
    <row r="2017" ht="26.25" customHeight="1" x14ac:dyDescent="0.2"/>
    <row r="2018" ht="26.25" customHeight="1" x14ac:dyDescent="0.2"/>
    <row r="2019" ht="26.25" customHeight="1" x14ac:dyDescent="0.2"/>
    <row r="2020" ht="26.25" customHeight="1" x14ac:dyDescent="0.2"/>
    <row r="2021" ht="26.25" customHeight="1" x14ac:dyDescent="0.2"/>
    <row r="2022" ht="26.25" customHeight="1" x14ac:dyDescent="0.2"/>
    <row r="2023" ht="26.25" customHeight="1" x14ac:dyDescent="0.2"/>
    <row r="2024" ht="26.25" customHeight="1" x14ac:dyDescent="0.2"/>
    <row r="2025" ht="26.25" customHeight="1" x14ac:dyDescent="0.2"/>
    <row r="2026" ht="26.25" customHeight="1" x14ac:dyDescent="0.2"/>
    <row r="2027" ht="26.25" customHeight="1" x14ac:dyDescent="0.2"/>
    <row r="2028" ht="26.25" customHeight="1" x14ac:dyDescent="0.2"/>
    <row r="2029" ht="26.25" customHeight="1" x14ac:dyDescent="0.2"/>
    <row r="2030" ht="26.25" customHeight="1" x14ac:dyDescent="0.2"/>
    <row r="2031" ht="26.25" customHeight="1" x14ac:dyDescent="0.2"/>
    <row r="2032" ht="26.25" customHeight="1" x14ac:dyDescent="0.2"/>
    <row r="2033" ht="26.25" customHeight="1" x14ac:dyDescent="0.2"/>
    <row r="2034" ht="26.25" customHeight="1" x14ac:dyDescent="0.2"/>
    <row r="2035" ht="26.25" customHeight="1" x14ac:dyDescent="0.2"/>
    <row r="2036" ht="26.25" customHeight="1" x14ac:dyDescent="0.2"/>
    <row r="2037" ht="26.25" customHeight="1" x14ac:dyDescent="0.2"/>
    <row r="2038" ht="26.25" customHeight="1" x14ac:dyDescent="0.2"/>
    <row r="2039" ht="26.25" customHeight="1" x14ac:dyDescent="0.2"/>
    <row r="2040" ht="26.25" customHeight="1" x14ac:dyDescent="0.2"/>
    <row r="2041" ht="26.25" customHeight="1" x14ac:dyDescent="0.2"/>
    <row r="2042" ht="26.25" customHeight="1" x14ac:dyDescent="0.2"/>
    <row r="2043" ht="26.25" customHeight="1" x14ac:dyDescent="0.2"/>
    <row r="2044" ht="26.25" customHeight="1" x14ac:dyDescent="0.2"/>
    <row r="2045" ht="26.25" customHeight="1" x14ac:dyDescent="0.2"/>
    <row r="2046" ht="26.25" customHeight="1" x14ac:dyDescent="0.2"/>
    <row r="2047" ht="26.25" customHeight="1" x14ac:dyDescent="0.2"/>
    <row r="2048" ht="26.25" customHeight="1" x14ac:dyDescent="0.2"/>
    <row r="2049" ht="26.25" customHeight="1" x14ac:dyDescent="0.2"/>
    <row r="2050" ht="26.25" customHeight="1" x14ac:dyDescent="0.2"/>
    <row r="2051" ht="26.25" customHeight="1" x14ac:dyDescent="0.2"/>
    <row r="2052" ht="26.25" customHeight="1" x14ac:dyDescent="0.2"/>
    <row r="2053" ht="26.25" customHeight="1" x14ac:dyDescent="0.2"/>
    <row r="2054" ht="26.25" customHeight="1" x14ac:dyDescent="0.2"/>
    <row r="2055" ht="26.25" customHeight="1" x14ac:dyDescent="0.2"/>
    <row r="2056" ht="26.25" customHeight="1" x14ac:dyDescent="0.2"/>
    <row r="2057" ht="26.25" customHeight="1" x14ac:dyDescent="0.2"/>
    <row r="2058" ht="26.25" customHeight="1" x14ac:dyDescent="0.2"/>
    <row r="2059" ht="26.25" customHeight="1" x14ac:dyDescent="0.2"/>
    <row r="2060" ht="26.25" customHeight="1" x14ac:dyDescent="0.2"/>
    <row r="2061" ht="26.25" customHeight="1" x14ac:dyDescent="0.2"/>
    <row r="2062" ht="26.25" customHeight="1" x14ac:dyDescent="0.2"/>
    <row r="2063" ht="26.25" customHeight="1" x14ac:dyDescent="0.2"/>
    <row r="2064" ht="26.25" customHeight="1" x14ac:dyDescent="0.2"/>
    <row r="2065" ht="26.25" customHeight="1" x14ac:dyDescent="0.2"/>
    <row r="2066" ht="26.25" customHeight="1" x14ac:dyDescent="0.2"/>
    <row r="2067" ht="26.25" customHeight="1" x14ac:dyDescent="0.2"/>
    <row r="2068" ht="26.25" customHeight="1" x14ac:dyDescent="0.2"/>
    <row r="2069" ht="26.25" customHeight="1" x14ac:dyDescent="0.2"/>
    <row r="2070" ht="26.25" customHeight="1" x14ac:dyDescent="0.2"/>
    <row r="2071" ht="26.25" customHeight="1" x14ac:dyDescent="0.2"/>
    <row r="2072" ht="26.25" customHeight="1" x14ac:dyDescent="0.2"/>
    <row r="2073" ht="26.25" customHeight="1" x14ac:dyDescent="0.2"/>
    <row r="2074" ht="26.25" customHeight="1" x14ac:dyDescent="0.2"/>
    <row r="2075" ht="26.25" customHeight="1" x14ac:dyDescent="0.2"/>
    <row r="2076" ht="26.25" customHeight="1" x14ac:dyDescent="0.2"/>
    <row r="2077" ht="26.25" customHeight="1" x14ac:dyDescent="0.2"/>
    <row r="2078" ht="26.25" customHeight="1" x14ac:dyDescent="0.2"/>
    <row r="2079" ht="26.25" customHeight="1" x14ac:dyDescent="0.2"/>
    <row r="2080" ht="26.25" customHeight="1" x14ac:dyDescent="0.2"/>
    <row r="2081" ht="26.25" customHeight="1" x14ac:dyDescent="0.2"/>
    <row r="2082" ht="26.25" customHeight="1" x14ac:dyDescent="0.2"/>
    <row r="2083" ht="26.25" customHeight="1" x14ac:dyDescent="0.2"/>
    <row r="2084" ht="26.25" customHeight="1" x14ac:dyDescent="0.2"/>
    <row r="2085" ht="26.25" customHeight="1" x14ac:dyDescent="0.2"/>
    <row r="2086" ht="26.25" customHeight="1" x14ac:dyDescent="0.2"/>
    <row r="2087" ht="26.25" customHeight="1" x14ac:dyDescent="0.2"/>
    <row r="2088" ht="26.25" customHeight="1" x14ac:dyDescent="0.2"/>
    <row r="2089" ht="26.25" customHeight="1" x14ac:dyDescent="0.2"/>
    <row r="2090" ht="26.25" customHeight="1" x14ac:dyDescent="0.2"/>
    <row r="2091" ht="26.25" customHeight="1" x14ac:dyDescent="0.2"/>
    <row r="2092" ht="26.25" customHeight="1" x14ac:dyDescent="0.2"/>
    <row r="2093" ht="26.25" customHeight="1" x14ac:dyDescent="0.2"/>
    <row r="2094" ht="26.25" customHeight="1" x14ac:dyDescent="0.2"/>
    <row r="2095" ht="26.25" customHeight="1" x14ac:dyDescent="0.2"/>
    <row r="2096" ht="26.25" customHeight="1" x14ac:dyDescent="0.2"/>
    <row r="2097" ht="26.25" customHeight="1" x14ac:dyDescent="0.2"/>
    <row r="2098" ht="26.25" customHeight="1" x14ac:dyDescent="0.2"/>
    <row r="2099" ht="26.25" customHeight="1" x14ac:dyDescent="0.2"/>
    <row r="2100" ht="26.25" customHeight="1" x14ac:dyDescent="0.2"/>
    <row r="2101" ht="26.25" customHeight="1" x14ac:dyDescent="0.2"/>
    <row r="2102" ht="26.25" customHeight="1" x14ac:dyDescent="0.2"/>
    <row r="2103" ht="26.25" customHeight="1" x14ac:dyDescent="0.2"/>
    <row r="2104" ht="26.25" customHeight="1" x14ac:dyDescent="0.2"/>
    <row r="2105" ht="26.25" customHeight="1" x14ac:dyDescent="0.2"/>
    <row r="2106" ht="26.25" customHeight="1" x14ac:dyDescent="0.2"/>
    <row r="2107" ht="26.25" customHeight="1" x14ac:dyDescent="0.2"/>
    <row r="2108" ht="26.25" customHeight="1" x14ac:dyDescent="0.2"/>
    <row r="2109" ht="26.25" customHeight="1" x14ac:dyDescent="0.2"/>
    <row r="2110" ht="26.25" customHeight="1" x14ac:dyDescent="0.2"/>
    <row r="2111" ht="26.25" customHeight="1" x14ac:dyDescent="0.2"/>
    <row r="2112" ht="26.25" customHeight="1" x14ac:dyDescent="0.2"/>
    <row r="2113" ht="26.25" customHeight="1" x14ac:dyDescent="0.2"/>
    <row r="2114" ht="26.25" customHeight="1" x14ac:dyDescent="0.2"/>
    <row r="2115" ht="26.25" customHeight="1" x14ac:dyDescent="0.2"/>
    <row r="2116" ht="26.25" customHeight="1" x14ac:dyDescent="0.2"/>
    <row r="2117" ht="26.25" customHeight="1" x14ac:dyDescent="0.2"/>
    <row r="2118" ht="26.25" customHeight="1" x14ac:dyDescent="0.2"/>
    <row r="2119" ht="26.25" customHeight="1" x14ac:dyDescent="0.2"/>
    <row r="2120" ht="26.25" customHeight="1" x14ac:dyDescent="0.2"/>
    <row r="2121" ht="26.25" customHeight="1" x14ac:dyDescent="0.2"/>
    <row r="2122" ht="26.25" customHeight="1" x14ac:dyDescent="0.2"/>
    <row r="2123" ht="26.25" customHeight="1" x14ac:dyDescent="0.2"/>
    <row r="2124" ht="26.25" customHeight="1" x14ac:dyDescent="0.2"/>
    <row r="2125" ht="26.25" customHeight="1" x14ac:dyDescent="0.2"/>
    <row r="2126" ht="26.25" customHeight="1" x14ac:dyDescent="0.2"/>
    <row r="2127" ht="26.25" customHeight="1" x14ac:dyDescent="0.2"/>
    <row r="2128" ht="26.25" customHeight="1" x14ac:dyDescent="0.2"/>
    <row r="2129" ht="26.25" customHeight="1" x14ac:dyDescent="0.2"/>
    <row r="2130" ht="26.25" customHeight="1" x14ac:dyDescent="0.2"/>
    <row r="2131" ht="26.25" customHeight="1" x14ac:dyDescent="0.2"/>
    <row r="2132" ht="26.25" customHeight="1" x14ac:dyDescent="0.2"/>
    <row r="2133" ht="26.25" customHeight="1" x14ac:dyDescent="0.2"/>
    <row r="2134" ht="26.25" customHeight="1" x14ac:dyDescent="0.2"/>
    <row r="2135" ht="26.25" customHeight="1" x14ac:dyDescent="0.2"/>
    <row r="2136" ht="26.25" customHeight="1" x14ac:dyDescent="0.2"/>
    <row r="2137" ht="26.25" customHeight="1" x14ac:dyDescent="0.2"/>
    <row r="2138" ht="26.25" customHeight="1" x14ac:dyDescent="0.2"/>
    <row r="2139" ht="26.25" customHeight="1" x14ac:dyDescent="0.2"/>
    <row r="2140" ht="26.25" customHeight="1" x14ac:dyDescent="0.2"/>
    <row r="2141" ht="26.25" customHeight="1" x14ac:dyDescent="0.2"/>
    <row r="2142" ht="26.25" customHeight="1" x14ac:dyDescent="0.2"/>
    <row r="2143" ht="26.25" customHeight="1" x14ac:dyDescent="0.2"/>
    <row r="2144" ht="26.25" customHeight="1" x14ac:dyDescent="0.2"/>
    <row r="2145" ht="26.25" customHeight="1" x14ac:dyDescent="0.2"/>
    <row r="2146" ht="26.25" customHeight="1" x14ac:dyDescent="0.2"/>
    <row r="2147" ht="26.25" customHeight="1" x14ac:dyDescent="0.2"/>
    <row r="2148" ht="26.25" customHeight="1" x14ac:dyDescent="0.2"/>
    <row r="2149" ht="26.25" customHeight="1" x14ac:dyDescent="0.2"/>
    <row r="2150" ht="26.25" customHeight="1" x14ac:dyDescent="0.2"/>
    <row r="2151" ht="26.25" customHeight="1" x14ac:dyDescent="0.2"/>
    <row r="2152" ht="26.25" customHeight="1" x14ac:dyDescent="0.2"/>
    <row r="2153" ht="26.25" customHeight="1" x14ac:dyDescent="0.2"/>
    <row r="2154" ht="26.25" customHeight="1" x14ac:dyDescent="0.2"/>
    <row r="2155" ht="26.25" customHeight="1" x14ac:dyDescent="0.2"/>
    <row r="2156" ht="26.25" customHeight="1" x14ac:dyDescent="0.2"/>
    <row r="2157" ht="26.25" customHeight="1" x14ac:dyDescent="0.2"/>
    <row r="2158" ht="26.25" customHeight="1" x14ac:dyDescent="0.2"/>
    <row r="2159" ht="26.25" customHeight="1" x14ac:dyDescent="0.2"/>
    <row r="2160" ht="26.25" customHeight="1" x14ac:dyDescent="0.2"/>
    <row r="2161" ht="26.25" customHeight="1" x14ac:dyDescent="0.2"/>
    <row r="2162" ht="26.25" customHeight="1" x14ac:dyDescent="0.2"/>
    <row r="2163" ht="26.25" customHeight="1" x14ac:dyDescent="0.2"/>
    <row r="2164" ht="26.25" customHeight="1" x14ac:dyDescent="0.2"/>
    <row r="2165" ht="26.25" customHeight="1" x14ac:dyDescent="0.2"/>
    <row r="2166" ht="26.25" customHeight="1" x14ac:dyDescent="0.2"/>
    <row r="2167" ht="26.25" customHeight="1" x14ac:dyDescent="0.2"/>
    <row r="2168" ht="26.25" customHeight="1" x14ac:dyDescent="0.2"/>
    <row r="2169" ht="26.25" customHeight="1" x14ac:dyDescent="0.2"/>
    <row r="2170" ht="26.25" customHeight="1" x14ac:dyDescent="0.2"/>
    <row r="2171" ht="26.25" customHeight="1" x14ac:dyDescent="0.2"/>
    <row r="2172" ht="26.25" customHeight="1" x14ac:dyDescent="0.2"/>
    <row r="2173" ht="26.25" customHeight="1" x14ac:dyDescent="0.2"/>
    <row r="2174" ht="26.25" customHeight="1" x14ac:dyDescent="0.2"/>
    <row r="2175" ht="26.25" customHeight="1" x14ac:dyDescent="0.2"/>
    <row r="2176" ht="26.25" customHeight="1" x14ac:dyDescent="0.2"/>
    <row r="2177" ht="26.25" customHeight="1" x14ac:dyDescent="0.2"/>
    <row r="2178" ht="26.25" customHeight="1" x14ac:dyDescent="0.2"/>
    <row r="2179" ht="26.25" customHeight="1" x14ac:dyDescent="0.2"/>
    <row r="2180" ht="26.25" customHeight="1" x14ac:dyDescent="0.2"/>
    <row r="2181" ht="26.25" customHeight="1" x14ac:dyDescent="0.2"/>
    <row r="2182" ht="26.25" customHeight="1" x14ac:dyDescent="0.2"/>
    <row r="2183" ht="26.25" customHeight="1" x14ac:dyDescent="0.2"/>
    <row r="2184" ht="26.25" customHeight="1" x14ac:dyDescent="0.2"/>
    <row r="2185" ht="26.25" customHeight="1" x14ac:dyDescent="0.2"/>
    <row r="2186" ht="26.25" customHeight="1" x14ac:dyDescent="0.2"/>
    <row r="2187" ht="26.25" customHeight="1" x14ac:dyDescent="0.2"/>
    <row r="2188" ht="26.25" customHeight="1" x14ac:dyDescent="0.2"/>
    <row r="2189" ht="26.25" customHeight="1" x14ac:dyDescent="0.2"/>
    <row r="2190" ht="26.25" customHeight="1" x14ac:dyDescent="0.2"/>
    <row r="2191" ht="26.25" customHeight="1" x14ac:dyDescent="0.2"/>
    <row r="2192" ht="26.25" customHeight="1" x14ac:dyDescent="0.2"/>
    <row r="2193" ht="26.25" customHeight="1" x14ac:dyDescent="0.2"/>
    <row r="2194" ht="26.25" customHeight="1" x14ac:dyDescent="0.2"/>
    <row r="2195" ht="26.25" customHeight="1" x14ac:dyDescent="0.2"/>
    <row r="2196" ht="26.25" customHeight="1" x14ac:dyDescent="0.2"/>
    <row r="2197" ht="26.25" customHeight="1" x14ac:dyDescent="0.2"/>
    <row r="2198" ht="26.25" customHeight="1" x14ac:dyDescent="0.2"/>
    <row r="2199" ht="26.25" customHeight="1" x14ac:dyDescent="0.2"/>
    <row r="2200" ht="26.25" customHeight="1" x14ac:dyDescent="0.2"/>
    <row r="2201" ht="26.25" customHeight="1" x14ac:dyDescent="0.2"/>
    <row r="2202" ht="26.25" customHeight="1" x14ac:dyDescent="0.2"/>
    <row r="2203" ht="26.25" customHeight="1" x14ac:dyDescent="0.2"/>
    <row r="2204" ht="26.25" customHeight="1" x14ac:dyDescent="0.2"/>
    <row r="2205" ht="26.25" customHeight="1" x14ac:dyDescent="0.2"/>
    <row r="2206" ht="26.25" customHeight="1" x14ac:dyDescent="0.2"/>
    <row r="2207" ht="26.25" customHeight="1" x14ac:dyDescent="0.2"/>
    <row r="2208" ht="26.25" customHeight="1" x14ac:dyDescent="0.2"/>
    <row r="2209" ht="26.25" customHeight="1" x14ac:dyDescent="0.2"/>
    <row r="2210" ht="26.25" customHeight="1" x14ac:dyDescent="0.2"/>
    <row r="2211" ht="26.25" customHeight="1" x14ac:dyDescent="0.2"/>
    <row r="2212" ht="26.25" customHeight="1" x14ac:dyDescent="0.2"/>
    <row r="2213" ht="26.25" customHeight="1" x14ac:dyDescent="0.2"/>
    <row r="2214" ht="26.25" customHeight="1" x14ac:dyDescent="0.2"/>
    <row r="2215" ht="26.25" customHeight="1" x14ac:dyDescent="0.2"/>
    <row r="2216" ht="26.25" customHeight="1" x14ac:dyDescent="0.2"/>
    <row r="2217" ht="26.25" customHeight="1" x14ac:dyDescent="0.2"/>
    <row r="2218" ht="26.25" customHeight="1" x14ac:dyDescent="0.2"/>
    <row r="2219" ht="26.25" customHeight="1" x14ac:dyDescent="0.2"/>
    <row r="2220" ht="26.25" customHeight="1" x14ac:dyDescent="0.2"/>
    <row r="2221" ht="26.25" customHeight="1" x14ac:dyDescent="0.2"/>
    <row r="2222" ht="26.25" customHeight="1" x14ac:dyDescent="0.2"/>
    <row r="2223" ht="26.25" customHeight="1" x14ac:dyDescent="0.2"/>
    <row r="2224" ht="26.25" customHeight="1" x14ac:dyDescent="0.2"/>
    <row r="2225" ht="26.25" customHeight="1" x14ac:dyDescent="0.2"/>
    <row r="2226" ht="26.25" customHeight="1" x14ac:dyDescent="0.2"/>
    <row r="2227" ht="26.25" customHeight="1" x14ac:dyDescent="0.2"/>
    <row r="2228" ht="26.25" customHeight="1" x14ac:dyDescent="0.2"/>
    <row r="2229" ht="26.25" customHeight="1" x14ac:dyDescent="0.2"/>
    <row r="2230" ht="26.25" customHeight="1" x14ac:dyDescent="0.2"/>
    <row r="2231" ht="26.25" customHeight="1" x14ac:dyDescent="0.2"/>
    <row r="2232" ht="26.25" customHeight="1" x14ac:dyDescent="0.2"/>
    <row r="2233" ht="26.25" customHeight="1" x14ac:dyDescent="0.2"/>
    <row r="2234" ht="26.25" customHeight="1" x14ac:dyDescent="0.2"/>
    <row r="2235" ht="26.25" customHeight="1" x14ac:dyDescent="0.2"/>
    <row r="2236" ht="26.25" customHeight="1" x14ac:dyDescent="0.2"/>
    <row r="2237" ht="26.25" customHeight="1" x14ac:dyDescent="0.2"/>
    <row r="2238" ht="26.25" customHeight="1" x14ac:dyDescent="0.2"/>
    <row r="2239" ht="26.25" customHeight="1" x14ac:dyDescent="0.2"/>
    <row r="2240" ht="26.25" customHeight="1" x14ac:dyDescent="0.2"/>
    <row r="2241" ht="26.25" customHeight="1" x14ac:dyDescent="0.2"/>
    <row r="2242" ht="26.25" customHeight="1" x14ac:dyDescent="0.2"/>
    <row r="2243" ht="26.25" customHeight="1" x14ac:dyDescent="0.2"/>
    <row r="2244" ht="26.25" customHeight="1" x14ac:dyDescent="0.2"/>
    <row r="2245" ht="26.25" customHeight="1" x14ac:dyDescent="0.2"/>
    <row r="2246" ht="26.25" customHeight="1" x14ac:dyDescent="0.2"/>
    <row r="2247" ht="26.25" customHeight="1" x14ac:dyDescent="0.2"/>
    <row r="2248" ht="26.25" customHeight="1" x14ac:dyDescent="0.2"/>
    <row r="2249" ht="26.25" customHeight="1" x14ac:dyDescent="0.2"/>
    <row r="2250" ht="26.25" customHeight="1" x14ac:dyDescent="0.2"/>
    <row r="2251" ht="26.25" customHeight="1" x14ac:dyDescent="0.2"/>
    <row r="2252" ht="26.25" customHeight="1" x14ac:dyDescent="0.2"/>
    <row r="2253" ht="26.25" customHeight="1" x14ac:dyDescent="0.2"/>
    <row r="2254" ht="26.25" customHeight="1" x14ac:dyDescent="0.2"/>
    <row r="2255" ht="26.25" customHeight="1" x14ac:dyDescent="0.2"/>
    <row r="2256" ht="26.25" customHeight="1" x14ac:dyDescent="0.2"/>
    <row r="2257" ht="26.25" customHeight="1" x14ac:dyDescent="0.2"/>
    <row r="2258" ht="26.25" customHeight="1" x14ac:dyDescent="0.2"/>
    <row r="2259" ht="26.25" customHeight="1" x14ac:dyDescent="0.2"/>
    <row r="2260" ht="26.25" customHeight="1" x14ac:dyDescent="0.2"/>
    <row r="2261" ht="26.25" customHeight="1" x14ac:dyDescent="0.2"/>
    <row r="2262" ht="26.25" customHeight="1" x14ac:dyDescent="0.2"/>
    <row r="2263" ht="26.25" customHeight="1" x14ac:dyDescent="0.2"/>
    <row r="2264" ht="26.25" customHeight="1" x14ac:dyDescent="0.2"/>
    <row r="2265" ht="26.25" customHeight="1" x14ac:dyDescent="0.2"/>
    <row r="2266" ht="26.25" customHeight="1" x14ac:dyDescent="0.2"/>
    <row r="2267" ht="26.25" customHeight="1" x14ac:dyDescent="0.2"/>
    <row r="2268" ht="26.25" customHeight="1" x14ac:dyDescent="0.2"/>
    <row r="2269" ht="26.25" customHeight="1" x14ac:dyDescent="0.2"/>
    <row r="2270" ht="26.25" customHeight="1" x14ac:dyDescent="0.2"/>
    <row r="2271" ht="26.25" customHeight="1" x14ac:dyDescent="0.2"/>
    <row r="2272" ht="26.25" customHeight="1" x14ac:dyDescent="0.2"/>
    <row r="2273" ht="26.25" customHeight="1" x14ac:dyDescent="0.2"/>
    <row r="2274" ht="26.25" customHeight="1" x14ac:dyDescent="0.2"/>
    <row r="2275" ht="26.25" customHeight="1" x14ac:dyDescent="0.2"/>
    <row r="2276" ht="26.25" customHeight="1" x14ac:dyDescent="0.2"/>
    <row r="2277" ht="26.25" customHeight="1" x14ac:dyDescent="0.2"/>
    <row r="2278" ht="26.25" customHeight="1" x14ac:dyDescent="0.2"/>
    <row r="2279" ht="26.25" customHeight="1" x14ac:dyDescent="0.2"/>
    <row r="2280" ht="26.25" customHeight="1" x14ac:dyDescent="0.2"/>
    <row r="2281" ht="26.25" customHeight="1" x14ac:dyDescent="0.2"/>
    <row r="2282" ht="26.25" customHeight="1" x14ac:dyDescent="0.2"/>
    <row r="2283" ht="26.25" customHeight="1" x14ac:dyDescent="0.2"/>
    <row r="2284" ht="26.25" customHeight="1" x14ac:dyDescent="0.2"/>
    <row r="2285" ht="26.25" customHeight="1" x14ac:dyDescent="0.2"/>
    <row r="2286" ht="26.25" customHeight="1" x14ac:dyDescent="0.2"/>
    <row r="2287" ht="26.25" customHeight="1" x14ac:dyDescent="0.2"/>
    <row r="2288" ht="26.25" customHeight="1" x14ac:dyDescent="0.2"/>
    <row r="2289" ht="26.25" customHeight="1" x14ac:dyDescent="0.2"/>
    <row r="2290" ht="26.25" customHeight="1" x14ac:dyDescent="0.2"/>
    <row r="2291" ht="26.25" customHeight="1" x14ac:dyDescent="0.2"/>
    <row r="2292" ht="26.25" customHeight="1" x14ac:dyDescent="0.2"/>
    <row r="2293" ht="26.25" customHeight="1" x14ac:dyDescent="0.2"/>
    <row r="2294" ht="26.25" customHeight="1" x14ac:dyDescent="0.2"/>
    <row r="2295" ht="26.25" customHeight="1" x14ac:dyDescent="0.2"/>
    <row r="2296" ht="26.25" customHeight="1" x14ac:dyDescent="0.2"/>
    <row r="2297" ht="26.25" customHeight="1" x14ac:dyDescent="0.2"/>
    <row r="2298" ht="26.25" customHeight="1" x14ac:dyDescent="0.2"/>
    <row r="2299" ht="26.25" customHeight="1" x14ac:dyDescent="0.2"/>
    <row r="2300" ht="26.25" customHeight="1" x14ac:dyDescent="0.2"/>
    <row r="2301" ht="26.25" customHeight="1" x14ac:dyDescent="0.2"/>
    <row r="2302" ht="26.25" customHeight="1" x14ac:dyDescent="0.2"/>
    <row r="2303" ht="26.25" customHeight="1" x14ac:dyDescent="0.2"/>
    <row r="2304" ht="26.25" customHeight="1" x14ac:dyDescent="0.2"/>
    <row r="2305" ht="26.25" customHeight="1" x14ac:dyDescent="0.2"/>
    <row r="2306" ht="26.25" customHeight="1" x14ac:dyDescent="0.2"/>
    <row r="2307" ht="26.25" customHeight="1" x14ac:dyDescent="0.2"/>
    <row r="2308" ht="26.25" customHeight="1" x14ac:dyDescent="0.2"/>
    <row r="2309" ht="26.25" customHeight="1" x14ac:dyDescent="0.2"/>
    <row r="2310" ht="26.25" customHeight="1" x14ac:dyDescent="0.2"/>
    <row r="2311" ht="26.25" customHeight="1" x14ac:dyDescent="0.2"/>
    <row r="2312" ht="26.25" customHeight="1" x14ac:dyDescent="0.2"/>
    <row r="2313" ht="26.25" customHeight="1" x14ac:dyDescent="0.2"/>
    <row r="2314" ht="26.25" customHeight="1" x14ac:dyDescent="0.2"/>
    <row r="2315" ht="26.25" customHeight="1" x14ac:dyDescent="0.2"/>
    <row r="2316" ht="26.25" customHeight="1" x14ac:dyDescent="0.2"/>
    <row r="2317" ht="26.25" customHeight="1" x14ac:dyDescent="0.2"/>
    <row r="2318" ht="26.25" customHeight="1" x14ac:dyDescent="0.2"/>
    <row r="2319" ht="26.25" customHeight="1" x14ac:dyDescent="0.2"/>
    <row r="2320" ht="26.25" customHeight="1" x14ac:dyDescent="0.2"/>
    <row r="2321" ht="26.25" customHeight="1" x14ac:dyDescent="0.2"/>
    <row r="2322" ht="26.25" customHeight="1" x14ac:dyDescent="0.2"/>
    <row r="2323" ht="26.25" customHeight="1" x14ac:dyDescent="0.2"/>
    <row r="2324" ht="26.25" customHeight="1" x14ac:dyDescent="0.2"/>
    <row r="2325" ht="26.25" customHeight="1" x14ac:dyDescent="0.2"/>
    <row r="2326" ht="26.25" customHeight="1" x14ac:dyDescent="0.2"/>
    <row r="2327" ht="26.25" customHeight="1" x14ac:dyDescent="0.2"/>
    <row r="2328" ht="26.25" customHeight="1" x14ac:dyDescent="0.2"/>
    <row r="2329" ht="26.25" customHeight="1" x14ac:dyDescent="0.2"/>
    <row r="2330" ht="26.25" customHeight="1" x14ac:dyDescent="0.2"/>
    <row r="2331" ht="26.25" customHeight="1" x14ac:dyDescent="0.2"/>
    <row r="2332" ht="26.25" customHeight="1" x14ac:dyDescent="0.2"/>
    <row r="2333" ht="26.25" customHeight="1" x14ac:dyDescent="0.2"/>
    <row r="2334" ht="26.25" customHeight="1" x14ac:dyDescent="0.2"/>
    <row r="2335" ht="26.25" customHeight="1" x14ac:dyDescent="0.2"/>
    <row r="2336" ht="26.25" customHeight="1" x14ac:dyDescent="0.2"/>
    <row r="2337" ht="26.25" customHeight="1" x14ac:dyDescent="0.2"/>
    <row r="2338" ht="26.25" customHeight="1" x14ac:dyDescent="0.2"/>
    <row r="2339" ht="26.25" customHeight="1" x14ac:dyDescent="0.2"/>
    <row r="2340" ht="26.25" customHeight="1" x14ac:dyDescent="0.2"/>
    <row r="2341" ht="26.25" customHeight="1" x14ac:dyDescent="0.2"/>
    <row r="2342" ht="26.25" customHeight="1" x14ac:dyDescent="0.2"/>
    <row r="2343" ht="26.25" customHeight="1" x14ac:dyDescent="0.2"/>
    <row r="2344" ht="26.25" customHeight="1" x14ac:dyDescent="0.2"/>
    <row r="2345" ht="26.25" customHeight="1" x14ac:dyDescent="0.2"/>
    <row r="2346" ht="26.25" customHeight="1" x14ac:dyDescent="0.2"/>
    <row r="2347" ht="26.25" customHeight="1" x14ac:dyDescent="0.2"/>
    <row r="2348" ht="26.25" customHeight="1" x14ac:dyDescent="0.2"/>
    <row r="2349" ht="26.25" customHeight="1" x14ac:dyDescent="0.2"/>
    <row r="2350" ht="26.25" customHeight="1" x14ac:dyDescent="0.2"/>
    <row r="2351" ht="26.25" customHeight="1" x14ac:dyDescent="0.2"/>
    <row r="2352" ht="26.25" customHeight="1" x14ac:dyDescent="0.2"/>
    <row r="2353" ht="26.25" customHeight="1" x14ac:dyDescent="0.2"/>
    <row r="2354" ht="26.25" customHeight="1" x14ac:dyDescent="0.2"/>
    <row r="2355" ht="26.25" customHeight="1" x14ac:dyDescent="0.2"/>
    <row r="2356" ht="26.25" customHeight="1" x14ac:dyDescent="0.2"/>
    <row r="2357" ht="26.25" customHeight="1" x14ac:dyDescent="0.2"/>
    <row r="2358" ht="26.25" customHeight="1" x14ac:dyDescent="0.2"/>
    <row r="2359" ht="26.25" customHeight="1" x14ac:dyDescent="0.2"/>
    <row r="2360" ht="26.25" customHeight="1" x14ac:dyDescent="0.2"/>
    <row r="2361" ht="26.25" customHeight="1" x14ac:dyDescent="0.2"/>
    <row r="2362" ht="26.25" customHeight="1" x14ac:dyDescent="0.2"/>
    <row r="2363" ht="26.25" customHeight="1" x14ac:dyDescent="0.2"/>
    <row r="2364" ht="26.25" customHeight="1" x14ac:dyDescent="0.2"/>
    <row r="2365" ht="26.25" customHeight="1" x14ac:dyDescent="0.2"/>
    <row r="2366" ht="26.25" customHeight="1" x14ac:dyDescent="0.2"/>
    <row r="2367" ht="26.25" customHeight="1" x14ac:dyDescent="0.2"/>
    <row r="2368" ht="26.25" customHeight="1" x14ac:dyDescent="0.2"/>
    <row r="2369" ht="26.25" customHeight="1" x14ac:dyDescent="0.2"/>
    <row r="2370" ht="26.25" customHeight="1" x14ac:dyDescent="0.2"/>
    <row r="2371" ht="26.25" customHeight="1" x14ac:dyDescent="0.2"/>
    <row r="2372" ht="26.25" customHeight="1" x14ac:dyDescent="0.2"/>
    <row r="2373" ht="26.25" customHeight="1" x14ac:dyDescent="0.2"/>
    <row r="2374" ht="26.25" customHeight="1" x14ac:dyDescent="0.2"/>
    <row r="2375" ht="26.25" customHeight="1" x14ac:dyDescent="0.2"/>
    <row r="2376" ht="26.25" customHeight="1" x14ac:dyDescent="0.2"/>
    <row r="2377" ht="26.25" customHeight="1" x14ac:dyDescent="0.2"/>
    <row r="2378" ht="26.25" customHeight="1" x14ac:dyDescent="0.2"/>
    <row r="2379" ht="26.25" customHeight="1" x14ac:dyDescent="0.2"/>
    <row r="2380" ht="26.25" customHeight="1" x14ac:dyDescent="0.2"/>
    <row r="2381" ht="26.25" customHeight="1" x14ac:dyDescent="0.2"/>
    <row r="2382" ht="26.25" customHeight="1" x14ac:dyDescent="0.2"/>
    <row r="2383" ht="26.25" customHeight="1" x14ac:dyDescent="0.2"/>
    <row r="2384" ht="26.25" customHeight="1" x14ac:dyDescent="0.2"/>
    <row r="2385" ht="26.25" customHeight="1" x14ac:dyDescent="0.2"/>
    <row r="2386" ht="26.25" customHeight="1" x14ac:dyDescent="0.2"/>
    <row r="2387" ht="26.25" customHeight="1" x14ac:dyDescent="0.2"/>
    <row r="2388" ht="26.25" customHeight="1" x14ac:dyDescent="0.2"/>
    <row r="2389" ht="26.25" customHeight="1" x14ac:dyDescent="0.2"/>
    <row r="2390" ht="26.25" customHeight="1" x14ac:dyDescent="0.2"/>
    <row r="2391" ht="26.25" customHeight="1" x14ac:dyDescent="0.2"/>
    <row r="2392" ht="26.25" customHeight="1" x14ac:dyDescent="0.2"/>
    <row r="2393" ht="26.25" customHeight="1" x14ac:dyDescent="0.2"/>
    <row r="2394" ht="26.25" customHeight="1" x14ac:dyDescent="0.2"/>
    <row r="2395" ht="26.25" customHeight="1" x14ac:dyDescent="0.2"/>
    <row r="2396" ht="26.25" customHeight="1" x14ac:dyDescent="0.2"/>
    <row r="2397" ht="26.25" customHeight="1" x14ac:dyDescent="0.2"/>
    <row r="2398" ht="26.25" customHeight="1" x14ac:dyDescent="0.2"/>
    <row r="2399" ht="26.25" customHeight="1" x14ac:dyDescent="0.2"/>
    <row r="2400" ht="26.25" customHeight="1" x14ac:dyDescent="0.2"/>
    <row r="2401" ht="26.25" customHeight="1" x14ac:dyDescent="0.2"/>
    <row r="2402" ht="26.25" customHeight="1" x14ac:dyDescent="0.2"/>
    <row r="2403" ht="26.25" customHeight="1" x14ac:dyDescent="0.2"/>
    <row r="2404" ht="26.25" customHeight="1" x14ac:dyDescent="0.2"/>
    <row r="2405" ht="26.25" customHeight="1" x14ac:dyDescent="0.2"/>
    <row r="2406" ht="26.25" customHeight="1" x14ac:dyDescent="0.2"/>
    <row r="2407" ht="26.25" customHeight="1" x14ac:dyDescent="0.2"/>
    <row r="2408" ht="26.25" customHeight="1" x14ac:dyDescent="0.2"/>
    <row r="2409" ht="26.25" customHeight="1" x14ac:dyDescent="0.2"/>
    <row r="2410" ht="26.25" customHeight="1" x14ac:dyDescent="0.2"/>
    <row r="2411" ht="26.25" customHeight="1" x14ac:dyDescent="0.2"/>
    <row r="2412" ht="26.25" customHeight="1" x14ac:dyDescent="0.2"/>
    <row r="2413" ht="26.25" customHeight="1" x14ac:dyDescent="0.2"/>
    <row r="2414" ht="26.25" customHeight="1" x14ac:dyDescent="0.2"/>
    <row r="2415" ht="26.25" customHeight="1" x14ac:dyDescent="0.2"/>
    <row r="2416" ht="26.25" customHeight="1" x14ac:dyDescent="0.2"/>
    <row r="2417" ht="26.25" customHeight="1" x14ac:dyDescent="0.2"/>
    <row r="2418" ht="26.25" customHeight="1" x14ac:dyDescent="0.2"/>
    <row r="2419" ht="26.25" customHeight="1" x14ac:dyDescent="0.2"/>
    <row r="2420" ht="26.25" customHeight="1" x14ac:dyDescent="0.2"/>
    <row r="2421" ht="26.25" customHeight="1" x14ac:dyDescent="0.2"/>
    <row r="2422" ht="26.25" customHeight="1" x14ac:dyDescent="0.2"/>
    <row r="2423" ht="26.25" customHeight="1" x14ac:dyDescent="0.2"/>
    <row r="2424" ht="26.25" customHeight="1" x14ac:dyDescent="0.2"/>
    <row r="2425" ht="26.25" customHeight="1" x14ac:dyDescent="0.2"/>
    <row r="2426" ht="26.25" customHeight="1" x14ac:dyDescent="0.2"/>
    <row r="2427" ht="26.25" customHeight="1" x14ac:dyDescent="0.2"/>
    <row r="2428" ht="26.25" customHeight="1" x14ac:dyDescent="0.2"/>
    <row r="2429" ht="26.25" customHeight="1" x14ac:dyDescent="0.2"/>
    <row r="2430" ht="26.25" customHeight="1" x14ac:dyDescent="0.2"/>
    <row r="2431" ht="26.25" customHeight="1" x14ac:dyDescent="0.2"/>
    <row r="2432" ht="26.25" customHeight="1" x14ac:dyDescent="0.2"/>
    <row r="2433" ht="26.25" customHeight="1" x14ac:dyDescent="0.2"/>
    <row r="2434" ht="26.25" customHeight="1" x14ac:dyDescent="0.2"/>
    <row r="2435" ht="26.25" customHeight="1" x14ac:dyDescent="0.2"/>
    <row r="2436" ht="26.25" customHeight="1" x14ac:dyDescent="0.2"/>
    <row r="2437" ht="26.25" customHeight="1" x14ac:dyDescent="0.2"/>
    <row r="2438" ht="26.25" customHeight="1" x14ac:dyDescent="0.2"/>
    <row r="2439" ht="26.25" customHeight="1" x14ac:dyDescent="0.2"/>
    <row r="2440" ht="26.25" customHeight="1" x14ac:dyDescent="0.2"/>
    <row r="2441" ht="26.25" customHeight="1" x14ac:dyDescent="0.2"/>
    <row r="2442" ht="26.25" customHeight="1" x14ac:dyDescent="0.2"/>
    <row r="2443" ht="26.25" customHeight="1" x14ac:dyDescent="0.2"/>
    <row r="2444" ht="26.25" customHeight="1" x14ac:dyDescent="0.2"/>
    <row r="2445" ht="26.25" customHeight="1" x14ac:dyDescent="0.2"/>
    <row r="2446" ht="26.25" customHeight="1" x14ac:dyDescent="0.2"/>
    <row r="2447" ht="26.25" customHeight="1" x14ac:dyDescent="0.2"/>
    <row r="2448" ht="26.25" customHeight="1" x14ac:dyDescent="0.2"/>
    <row r="2449" ht="26.25" customHeight="1" x14ac:dyDescent="0.2"/>
    <row r="2450" ht="26.25" customHeight="1" x14ac:dyDescent="0.2"/>
    <row r="2451" ht="26.25" customHeight="1" x14ac:dyDescent="0.2"/>
    <row r="2452" ht="26.25" customHeight="1" x14ac:dyDescent="0.2"/>
    <row r="2453" ht="26.25" customHeight="1" x14ac:dyDescent="0.2"/>
    <row r="2454" ht="26.25" customHeight="1" x14ac:dyDescent="0.2"/>
    <row r="2455" ht="26.25" customHeight="1" x14ac:dyDescent="0.2"/>
    <row r="2456" ht="26.25" customHeight="1" x14ac:dyDescent="0.2"/>
    <row r="2457" ht="26.25" customHeight="1" x14ac:dyDescent="0.2"/>
    <row r="2458" ht="26.25" customHeight="1" x14ac:dyDescent="0.2"/>
    <row r="2459" ht="26.25" customHeight="1" x14ac:dyDescent="0.2"/>
    <row r="2460" ht="26.25" customHeight="1" x14ac:dyDescent="0.2"/>
    <row r="2461" ht="26.25" customHeight="1" x14ac:dyDescent="0.2"/>
    <row r="2462" ht="26.25" customHeight="1" x14ac:dyDescent="0.2"/>
    <row r="2463" ht="26.25" customHeight="1" x14ac:dyDescent="0.2"/>
    <row r="2464" ht="26.25" customHeight="1" x14ac:dyDescent="0.2"/>
    <row r="2465" ht="26.25" customHeight="1" x14ac:dyDescent="0.2"/>
    <row r="2466" ht="26.25" customHeight="1" x14ac:dyDescent="0.2"/>
    <row r="2467" ht="26.25" customHeight="1" x14ac:dyDescent="0.2"/>
    <row r="2468" ht="26.25" customHeight="1" x14ac:dyDescent="0.2"/>
    <row r="2469" ht="26.25" customHeight="1" x14ac:dyDescent="0.2"/>
    <row r="2470" ht="26.25" customHeight="1" x14ac:dyDescent="0.2"/>
    <row r="2471" ht="26.25" customHeight="1" x14ac:dyDescent="0.2"/>
    <row r="2472" ht="26.25" customHeight="1" x14ac:dyDescent="0.2"/>
    <row r="2473" ht="26.25" customHeight="1" x14ac:dyDescent="0.2"/>
    <row r="2474" ht="26.25" customHeight="1" x14ac:dyDescent="0.2"/>
    <row r="2475" ht="26.25" customHeight="1" x14ac:dyDescent="0.2"/>
    <row r="2476" ht="26.25" customHeight="1" x14ac:dyDescent="0.2"/>
    <row r="2477" ht="26.25" customHeight="1" x14ac:dyDescent="0.2"/>
    <row r="2478" ht="26.25" customHeight="1" x14ac:dyDescent="0.2"/>
    <row r="2479" ht="26.25" customHeight="1" x14ac:dyDescent="0.2"/>
    <row r="2480" ht="26.25" customHeight="1" x14ac:dyDescent="0.2"/>
    <row r="2481" ht="26.25" customHeight="1" x14ac:dyDescent="0.2"/>
    <row r="2482" ht="26.25" customHeight="1" x14ac:dyDescent="0.2"/>
    <row r="2483" ht="26.25" customHeight="1" x14ac:dyDescent="0.2"/>
    <row r="2484" ht="26.25" customHeight="1" x14ac:dyDescent="0.2"/>
    <row r="2485" ht="26.25" customHeight="1" x14ac:dyDescent="0.2"/>
    <row r="2486" ht="26.25" customHeight="1" x14ac:dyDescent="0.2"/>
    <row r="2487" ht="26.25" customHeight="1" x14ac:dyDescent="0.2"/>
    <row r="2488" ht="26.25" customHeight="1" x14ac:dyDescent="0.2"/>
    <row r="2489" ht="26.25" customHeight="1" x14ac:dyDescent="0.2"/>
    <row r="2490" ht="26.25" customHeight="1" x14ac:dyDescent="0.2"/>
    <row r="2491" ht="26.25" customHeight="1" x14ac:dyDescent="0.2"/>
    <row r="2492" ht="26.25" customHeight="1" x14ac:dyDescent="0.2"/>
    <row r="2493" ht="26.25" customHeight="1" x14ac:dyDescent="0.2"/>
    <row r="2494" ht="26.25" customHeight="1" x14ac:dyDescent="0.2"/>
    <row r="2495" ht="26.25" customHeight="1" x14ac:dyDescent="0.2"/>
    <row r="2496" ht="26.25" customHeight="1" x14ac:dyDescent="0.2"/>
    <row r="2497" ht="26.25" customHeight="1" x14ac:dyDescent="0.2"/>
    <row r="2498" ht="26.25" customHeight="1" x14ac:dyDescent="0.2"/>
    <row r="2499" ht="26.25" customHeight="1" x14ac:dyDescent="0.2"/>
    <row r="2500" ht="26.25" customHeight="1" x14ac:dyDescent="0.2"/>
    <row r="2501" ht="26.25" customHeight="1" x14ac:dyDescent="0.2"/>
    <row r="2502" ht="26.25" customHeight="1" x14ac:dyDescent="0.2"/>
    <row r="2503" ht="26.25" customHeight="1" x14ac:dyDescent="0.2"/>
    <row r="2504" ht="26.25" customHeight="1" x14ac:dyDescent="0.2"/>
    <row r="2505" ht="26.25" customHeight="1" x14ac:dyDescent="0.2"/>
    <row r="2506" ht="26.25" customHeight="1" x14ac:dyDescent="0.2"/>
    <row r="2507" ht="26.25" customHeight="1" x14ac:dyDescent="0.2"/>
    <row r="2508" ht="26.25" customHeight="1" x14ac:dyDescent="0.2"/>
    <row r="2509" ht="26.25" customHeight="1" x14ac:dyDescent="0.2"/>
    <row r="2510" ht="26.25" customHeight="1" x14ac:dyDescent="0.2"/>
    <row r="2511" ht="26.25" customHeight="1" x14ac:dyDescent="0.2"/>
    <row r="2512" ht="26.25" customHeight="1" x14ac:dyDescent="0.2"/>
    <row r="2513" ht="26.25" customHeight="1" x14ac:dyDescent="0.2"/>
    <row r="2514" ht="26.25" customHeight="1" x14ac:dyDescent="0.2"/>
    <row r="2515" ht="26.25" customHeight="1" x14ac:dyDescent="0.2"/>
    <row r="2516" ht="26.25" customHeight="1" x14ac:dyDescent="0.2"/>
    <row r="2517" ht="26.25" customHeight="1" x14ac:dyDescent="0.2"/>
    <row r="2518" ht="26.25" customHeight="1" x14ac:dyDescent="0.2"/>
    <row r="2519" ht="26.25" customHeight="1" x14ac:dyDescent="0.2"/>
    <row r="2520" ht="26.25" customHeight="1" x14ac:dyDescent="0.2"/>
    <row r="2521" ht="26.25" customHeight="1" x14ac:dyDescent="0.2"/>
    <row r="2522" ht="26.25" customHeight="1" x14ac:dyDescent="0.2"/>
    <row r="2523" ht="26.25" customHeight="1" x14ac:dyDescent="0.2"/>
    <row r="2524" ht="26.25" customHeight="1" x14ac:dyDescent="0.2"/>
    <row r="2525" ht="26.25" customHeight="1" x14ac:dyDescent="0.2"/>
    <row r="2526" ht="26.25" customHeight="1" x14ac:dyDescent="0.2"/>
    <row r="2527" ht="26.25" customHeight="1" x14ac:dyDescent="0.2"/>
    <row r="2528" ht="26.25" customHeight="1" x14ac:dyDescent="0.2"/>
    <row r="2529" ht="26.25" customHeight="1" x14ac:dyDescent="0.2"/>
    <row r="2530" ht="26.25" customHeight="1" x14ac:dyDescent="0.2"/>
    <row r="2531" ht="26.25" customHeight="1" x14ac:dyDescent="0.2"/>
    <row r="2532" ht="26.25" customHeight="1" x14ac:dyDescent="0.2"/>
    <row r="2533" ht="26.25" customHeight="1" x14ac:dyDescent="0.2"/>
    <row r="2534" ht="26.25" customHeight="1" x14ac:dyDescent="0.2"/>
    <row r="2535" ht="26.25" customHeight="1" x14ac:dyDescent="0.2"/>
    <row r="2536" ht="26.25" customHeight="1" x14ac:dyDescent="0.2"/>
    <row r="2537" ht="26.25" customHeight="1" x14ac:dyDescent="0.2"/>
    <row r="2538" ht="26.25" customHeight="1" x14ac:dyDescent="0.2"/>
    <row r="2539" ht="26.25" customHeight="1" x14ac:dyDescent="0.2"/>
    <row r="2540" ht="26.25" customHeight="1" x14ac:dyDescent="0.2"/>
    <row r="2541" ht="26.25" customHeight="1" x14ac:dyDescent="0.2"/>
    <row r="2542" ht="26.25" customHeight="1" x14ac:dyDescent="0.2"/>
    <row r="2543" ht="26.25" customHeight="1" x14ac:dyDescent="0.2"/>
    <row r="2544" ht="26.25" customHeight="1" x14ac:dyDescent="0.2"/>
    <row r="2545" ht="26.25" customHeight="1" x14ac:dyDescent="0.2"/>
    <row r="2546" ht="26.25" customHeight="1" x14ac:dyDescent="0.2"/>
    <row r="2547" ht="26.25" customHeight="1" x14ac:dyDescent="0.2"/>
    <row r="2548" ht="26.25" customHeight="1" x14ac:dyDescent="0.2"/>
    <row r="2549" ht="26.25" customHeight="1" x14ac:dyDescent="0.2"/>
    <row r="2550" ht="26.25" customHeight="1" x14ac:dyDescent="0.2"/>
    <row r="2551" ht="26.25" customHeight="1" x14ac:dyDescent="0.2"/>
    <row r="2552" ht="26.25" customHeight="1" x14ac:dyDescent="0.2"/>
    <row r="2553" ht="26.25" customHeight="1" x14ac:dyDescent="0.2"/>
    <row r="2554" ht="26.25" customHeight="1" x14ac:dyDescent="0.2"/>
    <row r="2555" ht="26.25" customHeight="1" x14ac:dyDescent="0.2"/>
    <row r="2556" ht="26.25" customHeight="1" x14ac:dyDescent="0.2"/>
    <row r="2557" ht="26.25" customHeight="1" x14ac:dyDescent="0.2"/>
    <row r="2558" ht="26.25" customHeight="1" x14ac:dyDescent="0.2"/>
    <row r="2559" ht="26.25" customHeight="1" x14ac:dyDescent="0.2"/>
    <row r="2560" ht="26.25" customHeight="1" x14ac:dyDescent="0.2"/>
    <row r="2561" ht="26.25" customHeight="1" x14ac:dyDescent="0.2"/>
    <row r="2562" ht="26.25" customHeight="1" x14ac:dyDescent="0.2"/>
    <row r="2563" ht="26.25" customHeight="1" x14ac:dyDescent="0.2"/>
    <row r="2564" ht="26.25" customHeight="1" x14ac:dyDescent="0.2"/>
    <row r="2565" ht="26.25" customHeight="1" x14ac:dyDescent="0.2"/>
    <row r="2566" ht="26.25" customHeight="1" x14ac:dyDescent="0.2"/>
    <row r="2567" ht="26.25" customHeight="1" x14ac:dyDescent="0.2"/>
    <row r="2568" ht="26.25" customHeight="1" x14ac:dyDescent="0.2"/>
    <row r="2569" ht="26.25" customHeight="1" x14ac:dyDescent="0.2"/>
    <row r="2570" ht="26.25" customHeight="1" x14ac:dyDescent="0.2"/>
    <row r="2571" ht="26.25" customHeight="1" x14ac:dyDescent="0.2"/>
    <row r="2572" ht="26.25" customHeight="1" x14ac:dyDescent="0.2"/>
    <row r="2573" ht="26.25" customHeight="1" x14ac:dyDescent="0.2"/>
    <row r="2574" ht="26.25" customHeight="1" x14ac:dyDescent="0.2"/>
    <row r="2575" ht="26.25" customHeight="1" x14ac:dyDescent="0.2"/>
    <row r="2576" ht="26.25" customHeight="1" x14ac:dyDescent="0.2"/>
    <row r="2577" ht="26.25" customHeight="1" x14ac:dyDescent="0.2"/>
    <row r="2578" ht="26.25" customHeight="1" x14ac:dyDescent="0.2"/>
    <row r="2579" ht="26.25" customHeight="1" x14ac:dyDescent="0.2"/>
    <row r="2580" ht="26.25" customHeight="1" x14ac:dyDescent="0.2"/>
    <row r="2581" ht="26.25" customHeight="1" x14ac:dyDescent="0.2"/>
    <row r="2582" ht="26.25" customHeight="1" x14ac:dyDescent="0.2"/>
    <row r="2583" ht="26.25" customHeight="1" x14ac:dyDescent="0.2"/>
    <row r="2584" ht="26.25" customHeight="1" x14ac:dyDescent="0.2"/>
    <row r="2585" ht="26.25" customHeight="1" x14ac:dyDescent="0.2"/>
    <row r="2586" ht="26.25" customHeight="1" x14ac:dyDescent="0.2"/>
    <row r="2587" ht="26.25" customHeight="1" x14ac:dyDescent="0.2"/>
    <row r="2588" ht="26.25" customHeight="1" x14ac:dyDescent="0.2"/>
    <row r="2589" ht="26.25" customHeight="1" x14ac:dyDescent="0.2"/>
    <row r="2590" ht="26.25" customHeight="1" x14ac:dyDescent="0.2"/>
    <row r="2591" ht="26.25" customHeight="1" x14ac:dyDescent="0.2"/>
    <row r="2592" ht="26.25" customHeight="1" x14ac:dyDescent="0.2"/>
    <row r="2593" ht="26.25" customHeight="1" x14ac:dyDescent="0.2"/>
    <row r="2594" ht="26.25" customHeight="1" x14ac:dyDescent="0.2"/>
    <row r="2595" ht="26.25" customHeight="1" x14ac:dyDescent="0.2"/>
    <row r="2596" ht="26.25" customHeight="1" x14ac:dyDescent="0.2"/>
    <row r="2597" ht="26.25" customHeight="1" x14ac:dyDescent="0.2"/>
    <row r="2598" ht="26.25" customHeight="1" x14ac:dyDescent="0.2"/>
    <row r="2599" ht="26.25" customHeight="1" x14ac:dyDescent="0.2"/>
    <row r="2600" ht="26.25" customHeight="1" x14ac:dyDescent="0.2"/>
    <row r="2601" ht="26.25" customHeight="1" x14ac:dyDescent="0.2"/>
    <row r="2602" ht="26.25" customHeight="1" x14ac:dyDescent="0.2"/>
    <row r="2603" ht="26.25" customHeight="1" x14ac:dyDescent="0.2"/>
    <row r="2604" ht="26.25" customHeight="1" x14ac:dyDescent="0.2"/>
    <row r="2605" ht="26.25" customHeight="1" x14ac:dyDescent="0.2"/>
    <row r="2606" ht="26.25" customHeight="1" x14ac:dyDescent="0.2"/>
    <row r="2607" ht="26.25" customHeight="1" x14ac:dyDescent="0.2"/>
    <row r="2608" ht="26.25" customHeight="1" x14ac:dyDescent="0.2"/>
    <row r="2609" ht="26.25" customHeight="1" x14ac:dyDescent="0.2"/>
    <row r="2610" ht="26.25" customHeight="1" x14ac:dyDescent="0.2"/>
    <row r="2611" ht="26.25" customHeight="1" x14ac:dyDescent="0.2"/>
    <row r="2612" ht="26.25" customHeight="1" x14ac:dyDescent="0.2"/>
    <row r="2613" ht="26.25" customHeight="1" x14ac:dyDescent="0.2"/>
    <row r="2614" ht="26.25" customHeight="1" x14ac:dyDescent="0.2"/>
    <row r="2615" ht="26.25" customHeight="1" x14ac:dyDescent="0.2"/>
    <row r="2616" ht="26.25" customHeight="1" x14ac:dyDescent="0.2"/>
    <row r="2617" ht="26.25" customHeight="1" x14ac:dyDescent="0.2"/>
    <row r="2618" ht="26.25" customHeight="1" x14ac:dyDescent="0.2"/>
    <row r="2619" ht="26.25" customHeight="1" x14ac:dyDescent="0.2"/>
    <row r="2620" ht="26.25" customHeight="1" x14ac:dyDescent="0.2"/>
    <row r="2621" ht="26.25" customHeight="1" x14ac:dyDescent="0.2"/>
    <row r="2622" ht="26.25" customHeight="1" x14ac:dyDescent="0.2"/>
    <row r="2623" ht="26.25" customHeight="1" x14ac:dyDescent="0.2"/>
    <row r="2624" ht="26.25" customHeight="1" x14ac:dyDescent="0.2"/>
    <row r="2625" ht="26.25" customHeight="1" x14ac:dyDescent="0.2"/>
    <row r="2626" ht="26.25" customHeight="1" x14ac:dyDescent="0.2"/>
    <row r="2627" ht="26.25" customHeight="1" x14ac:dyDescent="0.2"/>
    <row r="2628" ht="26.25" customHeight="1" x14ac:dyDescent="0.2"/>
    <row r="2629" ht="26.25" customHeight="1" x14ac:dyDescent="0.2"/>
    <row r="2630" ht="26.25" customHeight="1" x14ac:dyDescent="0.2"/>
    <row r="2631" ht="26.25" customHeight="1" x14ac:dyDescent="0.2"/>
    <row r="2632" ht="26.25" customHeight="1" x14ac:dyDescent="0.2"/>
    <row r="2633" ht="26.25" customHeight="1" x14ac:dyDescent="0.2"/>
    <row r="2634" ht="26.25" customHeight="1" x14ac:dyDescent="0.2"/>
    <row r="2635" ht="26.25" customHeight="1" x14ac:dyDescent="0.2"/>
    <row r="2636" ht="26.25" customHeight="1" x14ac:dyDescent="0.2"/>
    <row r="2637" ht="26.25" customHeight="1" x14ac:dyDescent="0.2"/>
    <row r="2638" ht="26.25" customHeight="1" x14ac:dyDescent="0.2"/>
    <row r="2639" ht="26.25" customHeight="1" x14ac:dyDescent="0.2"/>
    <row r="2640" ht="26.25" customHeight="1" x14ac:dyDescent="0.2"/>
    <row r="2641" ht="26.25" customHeight="1" x14ac:dyDescent="0.2"/>
    <row r="2642" ht="26.25" customHeight="1" x14ac:dyDescent="0.2"/>
    <row r="2643" ht="26.25" customHeight="1" x14ac:dyDescent="0.2"/>
    <row r="2644" ht="26.25" customHeight="1" x14ac:dyDescent="0.2"/>
    <row r="2645" ht="26.25" customHeight="1" x14ac:dyDescent="0.2"/>
    <row r="2646" ht="26.25" customHeight="1" x14ac:dyDescent="0.2"/>
    <row r="2647" ht="26.25" customHeight="1" x14ac:dyDescent="0.2"/>
    <row r="2648" ht="26.25" customHeight="1" x14ac:dyDescent="0.2"/>
    <row r="2649" ht="26.25" customHeight="1" x14ac:dyDescent="0.2"/>
    <row r="2650" ht="26.25" customHeight="1" x14ac:dyDescent="0.2"/>
    <row r="2651" ht="26.25" customHeight="1" x14ac:dyDescent="0.2"/>
    <row r="2652" ht="26.25" customHeight="1" x14ac:dyDescent="0.2"/>
    <row r="2653" ht="26.25" customHeight="1" x14ac:dyDescent="0.2"/>
    <row r="2654" ht="26.25" customHeight="1" x14ac:dyDescent="0.2"/>
    <row r="2655" ht="26.25" customHeight="1" x14ac:dyDescent="0.2"/>
    <row r="2656" ht="26.25" customHeight="1" x14ac:dyDescent="0.2"/>
    <row r="2657" ht="26.25" customHeight="1" x14ac:dyDescent="0.2"/>
    <row r="2658" ht="26.25" customHeight="1" x14ac:dyDescent="0.2"/>
    <row r="2659" ht="26.25" customHeight="1" x14ac:dyDescent="0.2"/>
    <row r="2660" ht="26.25" customHeight="1" x14ac:dyDescent="0.2"/>
    <row r="2661" ht="26.25" customHeight="1" x14ac:dyDescent="0.2"/>
    <row r="2662" ht="26.25" customHeight="1" x14ac:dyDescent="0.2"/>
    <row r="2663" ht="26.25" customHeight="1" x14ac:dyDescent="0.2"/>
    <row r="2664" ht="26.25" customHeight="1" x14ac:dyDescent="0.2"/>
    <row r="2665" ht="26.25" customHeight="1" x14ac:dyDescent="0.2"/>
    <row r="2666" ht="26.25" customHeight="1" x14ac:dyDescent="0.2"/>
    <row r="2667" ht="26.25" customHeight="1" x14ac:dyDescent="0.2"/>
    <row r="2668" ht="26.25" customHeight="1" x14ac:dyDescent="0.2"/>
    <row r="2669" ht="26.25" customHeight="1" x14ac:dyDescent="0.2"/>
    <row r="2670" ht="26.25" customHeight="1" x14ac:dyDescent="0.2"/>
    <row r="2671" ht="26.25" customHeight="1" x14ac:dyDescent="0.2"/>
    <row r="2672" ht="26.25" customHeight="1" x14ac:dyDescent="0.2"/>
    <row r="2673" ht="26.25" customHeight="1" x14ac:dyDescent="0.2"/>
    <row r="2674" ht="26.25" customHeight="1" x14ac:dyDescent="0.2"/>
    <row r="2675" ht="26.25" customHeight="1" x14ac:dyDescent="0.2"/>
    <row r="2676" ht="26.25" customHeight="1" x14ac:dyDescent="0.2"/>
    <row r="2677" ht="26.25" customHeight="1" x14ac:dyDescent="0.2"/>
    <row r="2678" ht="26.25" customHeight="1" x14ac:dyDescent="0.2"/>
    <row r="2679" ht="26.25" customHeight="1" x14ac:dyDescent="0.2"/>
    <row r="2680" ht="26.25" customHeight="1" x14ac:dyDescent="0.2"/>
    <row r="2681" ht="26.25" customHeight="1" x14ac:dyDescent="0.2"/>
    <row r="2682" ht="26.25" customHeight="1" x14ac:dyDescent="0.2"/>
    <row r="2683" ht="26.25" customHeight="1" x14ac:dyDescent="0.2"/>
    <row r="2684" ht="26.25" customHeight="1" x14ac:dyDescent="0.2"/>
    <row r="2685" ht="26.25" customHeight="1" x14ac:dyDescent="0.2"/>
    <row r="2686" ht="26.25" customHeight="1" x14ac:dyDescent="0.2"/>
    <row r="2687" ht="26.25" customHeight="1" x14ac:dyDescent="0.2"/>
    <row r="2688" ht="26.25" customHeight="1" x14ac:dyDescent="0.2"/>
    <row r="2689" ht="26.25" customHeight="1" x14ac:dyDescent="0.2"/>
    <row r="2690" ht="26.25" customHeight="1" x14ac:dyDescent="0.2"/>
    <row r="2691" ht="26.25" customHeight="1" x14ac:dyDescent="0.2"/>
    <row r="2692" ht="26.25" customHeight="1" x14ac:dyDescent="0.2"/>
    <row r="2693" ht="26.25" customHeight="1" x14ac:dyDescent="0.2"/>
    <row r="2694" ht="26.25" customHeight="1" x14ac:dyDescent="0.2"/>
    <row r="2695" ht="26.25" customHeight="1" x14ac:dyDescent="0.2"/>
    <row r="2696" ht="26.25" customHeight="1" x14ac:dyDescent="0.2"/>
    <row r="2697" ht="26.25" customHeight="1" x14ac:dyDescent="0.2"/>
    <row r="2698" ht="26.25" customHeight="1" x14ac:dyDescent="0.2"/>
    <row r="2699" ht="26.25" customHeight="1" x14ac:dyDescent="0.2"/>
    <row r="2700" ht="26.25" customHeight="1" x14ac:dyDescent="0.2"/>
    <row r="2701" ht="26.25" customHeight="1" x14ac:dyDescent="0.2"/>
    <row r="2702" ht="26.25" customHeight="1" x14ac:dyDescent="0.2"/>
    <row r="2703" ht="26.25" customHeight="1" x14ac:dyDescent="0.2"/>
    <row r="2704" ht="26.25" customHeight="1" x14ac:dyDescent="0.2"/>
    <row r="2705" ht="26.25" customHeight="1" x14ac:dyDescent="0.2"/>
    <row r="2706" ht="26.25" customHeight="1" x14ac:dyDescent="0.2"/>
    <row r="2707" ht="26.25" customHeight="1" x14ac:dyDescent="0.2"/>
    <row r="2708" ht="26.25" customHeight="1" x14ac:dyDescent="0.2"/>
    <row r="2709" ht="26.25" customHeight="1" x14ac:dyDescent="0.2"/>
    <row r="2710" ht="26.25" customHeight="1" x14ac:dyDescent="0.2"/>
    <row r="2711" ht="26.25" customHeight="1" x14ac:dyDescent="0.2"/>
    <row r="2712" ht="26.25" customHeight="1" x14ac:dyDescent="0.2"/>
    <row r="2713" ht="26.25" customHeight="1" x14ac:dyDescent="0.2"/>
    <row r="2714" ht="26.25" customHeight="1" x14ac:dyDescent="0.2"/>
    <row r="2715" ht="26.25" customHeight="1" x14ac:dyDescent="0.2"/>
    <row r="2716" ht="26.25" customHeight="1" x14ac:dyDescent="0.2"/>
    <row r="2717" ht="26.25" customHeight="1" x14ac:dyDescent="0.2"/>
    <row r="2718" ht="26.25" customHeight="1" x14ac:dyDescent="0.2"/>
    <row r="2719" ht="26.25" customHeight="1" x14ac:dyDescent="0.2"/>
    <row r="2720" ht="26.25" customHeight="1" x14ac:dyDescent="0.2"/>
    <row r="2721" ht="26.25" customHeight="1" x14ac:dyDescent="0.2"/>
    <row r="2722" ht="26.25" customHeight="1" x14ac:dyDescent="0.2"/>
    <row r="2723" ht="26.25" customHeight="1" x14ac:dyDescent="0.2"/>
    <row r="2724" ht="26.25" customHeight="1" x14ac:dyDescent="0.2"/>
    <row r="2725" ht="26.25" customHeight="1" x14ac:dyDescent="0.2"/>
    <row r="2726" ht="26.25" customHeight="1" x14ac:dyDescent="0.2"/>
    <row r="2727" ht="26.25" customHeight="1" x14ac:dyDescent="0.2"/>
    <row r="2728" ht="26.25" customHeight="1" x14ac:dyDescent="0.2"/>
    <row r="2729" ht="26.25" customHeight="1" x14ac:dyDescent="0.2"/>
    <row r="2730" ht="26.25" customHeight="1" x14ac:dyDescent="0.2"/>
    <row r="2731" ht="26.25" customHeight="1" x14ac:dyDescent="0.2"/>
    <row r="2732" ht="26.25" customHeight="1" x14ac:dyDescent="0.2"/>
    <row r="2733" ht="26.25" customHeight="1" x14ac:dyDescent="0.2"/>
    <row r="2734" ht="26.25" customHeight="1" x14ac:dyDescent="0.2"/>
    <row r="2735" ht="26.25" customHeight="1" x14ac:dyDescent="0.2"/>
    <row r="2736" ht="26.25" customHeight="1" x14ac:dyDescent="0.2"/>
    <row r="2737" ht="26.25" customHeight="1" x14ac:dyDescent="0.2"/>
    <row r="2738" ht="26.25" customHeight="1" x14ac:dyDescent="0.2"/>
    <row r="2739" ht="26.25" customHeight="1" x14ac:dyDescent="0.2"/>
    <row r="2740" ht="26.25" customHeight="1" x14ac:dyDescent="0.2"/>
    <row r="2741" ht="26.25" customHeight="1" x14ac:dyDescent="0.2"/>
    <row r="2742" ht="26.25" customHeight="1" x14ac:dyDescent="0.2"/>
    <row r="2743" ht="26.25" customHeight="1" x14ac:dyDescent="0.2"/>
    <row r="2744" ht="26.25" customHeight="1" x14ac:dyDescent="0.2"/>
    <row r="2745" ht="26.25" customHeight="1" x14ac:dyDescent="0.2"/>
    <row r="2746" ht="26.25" customHeight="1" x14ac:dyDescent="0.2"/>
    <row r="2747" ht="26.25" customHeight="1" x14ac:dyDescent="0.2"/>
    <row r="2748" ht="26.25" customHeight="1" x14ac:dyDescent="0.2"/>
    <row r="2749" ht="26.25" customHeight="1" x14ac:dyDescent="0.2"/>
    <row r="2750" ht="26.25" customHeight="1" x14ac:dyDescent="0.2"/>
    <row r="2751" ht="26.25" customHeight="1" x14ac:dyDescent="0.2"/>
    <row r="2752" ht="26.25" customHeight="1" x14ac:dyDescent="0.2"/>
    <row r="2753" ht="26.25" customHeight="1" x14ac:dyDescent="0.2"/>
    <row r="2754" ht="26.25" customHeight="1" x14ac:dyDescent="0.2"/>
    <row r="2755" ht="26.25" customHeight="1" x14ac:dyDescent="0.2"/>
    <row r="2756" ht="26.25" customHeight="1" x14ac:dyDescent="0.2"/>
    <row r="2757" ht="26.25" customHeight="1" x14ac:dyDescent="0.2"/>
    <row r="2758" ht="26.25" customHeight="1" x14ac:dyDescent="0.2"/>
    <row r="2759" ht="26.25" customHeight="1" x14ac:dyDescent="0.2"/>
    <row r="2760" ht="26.25" customHeight="1" x14ac:dyDescent="0.2"/>
    <row r="2761" ht="26.25" customHeight="1" x14ac:dyDescent="0.2"/>
    <row r="2762" ht="26.25" customHeight="1" x14ac:dyDescent="0.2"/>
    <row r="2763" ht="26.25" customHeight="1" x14ac:dyDescent="0.2"/>
    <row r="2764" ht="26.25" customHeight="1" x14ac:dyDescent="0.2"/>
    <row r="2765" ht="26.25" customHeight="1" x14ac:dyDescent="0.2"/>
    <row r="2766" ht="26.25" customHeight="1" x14ac:dyDescent="0.2"/>
    <row r="2767" ht="26.25" customHeight="1" x14ac:dyDescent="0.2"/>
    <row r="2768" ht="26.25" customHeight="1" x14ac:dyDescent="0.2"/>
    <row r="2769" ht="26.25" customHeight="1" x14ac:dyDescent="0.2"/>
    <row r="2770" ht="26.25" customHeight="1" x14ac:dyDescent="0.2"/>
    <row r="2771" ht="26.25" customHeight="1" x14ac:dyDescent="0.2"/>
    <row r="2772" ht="26.25" customHeight="1" x14ac:dyDescent="0.2"/>
    <row r="2773" ht="26.25" customHeight="1" x14ac:dyDescent="0.2"/>
    <row r="2774" ht="26.25" customHeight="1" x14ac:dyDescent="0.2"/>
    <row r="2775" ht="26.25" customHeight="1" x14ac:dyDescent="0.2"/>
    <row r="2776" ht="26.25" customHeight="1" x14ac:dyDescent="0.2"/>
    <row r="2777" ht="26.25" customHeight="1" x14ac:dyDescent="0.2"/>
    <row r="2778" ht="26.25" customHeight="1" x14ac:dyDescent="0.2"/>
    <row r="2779" ht="26.25" customHeight="1" x14ac:dyDescent="0.2"/>
    <row r="2780" ht="26.25" customHeight="1" x14ac:dyDescent="0.2"/>
    <row r="2781" ht="26.25" customHeight="1" x14ac:dyDescent="0.2"/>
    <row r="2782" ht="26.25" customHeight="1" x14ac:dyDescent="0.2"/>
    <row r="2783" ht="26.25" customHeight="1" x14ac:dyDescent="0.2"/>
    <row r="2784" ht="26.25" customHeight="1" x14ac:dyDescent="0.2"/>
    <row r="2785" ht="26.25" customHeight="1" x14ac:dyDescent="0.2"/>
    <row r="2786" ht="26.25" customHeight="1" x14ac:dyDescent="0.2"/>
    <row r="2787" ht="26.25" customHeight="1" x14ac:dyDescent="0.2"/>
    <row r="2788" ht="26.25" customHeight="1" x14ac:dyDescent="0.2"/>
    <row r="2789" ht="26.25" customHeight="1" x14ac:dyDescent="0.2"/>
    <row r="2790" ht="26.25" customHeight="1" x14ac:dyDescent="0.2"/>
    <row r="2791" ht="26.25" customHeight="1" x14ac:dyDescent="0.2"/>
    <row r="2792" ht="26.25" customHeight="1" x14ac:dyDescent="0.2"/>
    <row r="2793" ht="26.25" customHeight="1" x14ac:dyDescent="0.2"/>
    <row r="2794" ht="26.25" customHeight="1" x14ac:dyDescent="0.2"/>
    <row r="2795" ht="26.25" customHeight="1" x14ac:dyDescent="0.2"/>
    <row r="2796" ht="26.25" customHeight="1" x14ac:dyDescent="0.2"/>
    <row r="2797" ht="26.25" customHeight="1" x14ac:dyDescent="0.2"/>
    <row r="2798" ht="26.25" customHeight="1" x14ac:dyDescent="0.2"/>
    <row r="2799" ht="26.25" customHeight="1" x14ac:dyDescent="0.2"/>
    <row r="2800" ht="26.25" customHeight="1" x14ac:dyDescent="0.2"/>
    <row r="2801" ht="26.25" customHeight="1" x14ac:dyDescent="0.2"/>
    <row r="2802" ht="26.25" customHeight="1" x14ac:dyDescent="0.2"/>
    <row r="2803" ht="26.25" customHeight="1" x14ac:dyDescent="0.2"/>
    <row r="2804" ht="26.25" customHeight="1" x14ac:dyDescent="0.2"/>
    <row r="2805" ht="26.25" customHeight="1" x14ac:dyDescent="0.2"/>
    <row r="2806" ht="26.25" customHeight="1" x14ac:dyDescent="0.2"/>
    <row r="2807" ht="26.25" customHeight="1" x14ac:dyDescent="0.2"/>
    <row r="2808" ht="26.25" customHeight="1" x14ac:dyDescent="0.2"/>
    <row r="2809" ht="26.25" customHeight="1" x14ac:dyDescent="0.2"/>
    <row r="2810" ht="26.25" customHeight="1" x14ac:dyDescent="0.2"/>
    <row r="2811" ht="26.25" customHeight="1" x14ac:dyDescent="0.2"/>
    <row r="2812" ht="26.25" customHeight="1" x14ac:dyDescent="0.2"/>
    <row r="2813" ht="26.25" customHeight="1" x14ac:dyDescent="0.2"/>
    <row r="2814" ht="26.25" customHeight="1" x14ac:dyDescent="0.2"/>
    <row r="2815" ht="26.25" customHeight="1" x14ac:dyDescent="0.2"/>
    <row r="2816" ht="26.25" customHeight="1" x14ac:dyDescent="0.2"/>
    <row r="2817" ht="26.25" customHeight="1" x14ac:dyDescent="0.2"/>
    <row r="2818" ht="26.25" customHeight="1" x14ac:dyDescent="0.2"/>
    <row r="2819" ht="26.25" customHeight="1" x14ac:dyDescent="0.2"/>
    <row r="2820" ht="26.25" customHeight="1" x14ac:dyDescent="0.2"/>
    <row r="2821" ht="26.25" customHeight="1" x14ac:dyDescent="0.2"/>
    <row r="2822" ht="26.25" customHeight="1" x14ac:dyDescent="0.2"/>
    <row r="2823" ht="26.25" customHeight="1" x14ac:dyDescent="0.2"/>
    <row r="2824" ht="26.25" customHeight="1" x14ac:dyDescent="0.2"/>
    <row r="2825" ht="26.25" customHeight="1" x14ac:dyDescent="0.2"/>
    <row r="2826" ht="26.25" customHeight="1" x14ac:dyDescent="0.2"/>
    <row r="2827" ht="26.25" customHeight="1" x14ac:dyDescent="0.2"/>
    <row r="2828" ht="26.25" customHeight="1" x14ac:dyDescent="0.2"/>
    <row r="2829" ht="26.25" customHeight="1" x14ac:dyDescent="0.2"/>
    <row r="2830" ht="26.25" customHeight="1" x14ac:dyDescent="0.2"/>
    <row r="2831" ht="26.25" customHeight="1" x14ac:dyDescent="0.2"/>
    <row r="2832" ht="26.25" customHeight="1" x14ac:dyDescent="0.2"/>
    <row r="2833" ht="26.25" customHeight="1" x14ac:dyDescent="0.2"/>
    <row r="2834" ht="26.25" customHeight="1" x14ac:dyDescent="0.2"/>
    <row r="2835" ht="26.25" customHeight="1" x14ac:dyDescent="0.2"/>
    <row r="2836" ht="26.25" customHeight="1" x14ac:dyDescent="0.2"/>
    <row r="2837" ht="26.25" customHeight="1" x14ac:dyDescent="0.2"/>
    <row r="2838" ht="26.25" customHeight="1" x14ac:dyDescent="0.2"/>
    <row r="2839" ht="26.25" customHeight="1" x14ac:dyDescent="0.2"/>
    <row r="2840" ht="26.25" customHeight="1" x14ac:dyDescent="0.2"/>
    <row r="2841" ht="26.25" customHeight="1" x14ac:dyDescent="0.2"/>
    <row r="2842" ht="26.25" customHeight="1" x14ac:dyDescent="0.2"/>
    <row r="2843" ht="26.25" customHeight="1" x14ac:dyDescent="0.2"/>
    <row r="2844" ht="26.25" customHeight="1" x14ac:dyDescent="0.2"/>
    <row r="2845" ht="26.25" customHeight="1" x14ac:dyDescent="0.2"/>
    <row r="2846" ht="26.25" customHeight="1" x14ac:dyDescent="0.2"/>
    <row r="2847" ht="26.25" customHeight="1" x14ac:dyDescent="0.2"/>
    <row r="2848" ht="26.25" customHeight="1" x14ac:dyDescent="0.2"/>
    <row r="2849" ht="26.25" customHeight="1" x14ac:dyDescent="0.2"/>
    <row r="2850" ht="26.25" customHeight="1" x14ac:dyDescent="0.2"/>
    <row r="2851" ht="26.25" customHeight="1" x14ac:dyDescent="0.2"/>
    <row r="2852" ht="26.25" customHeight="1" x14ac:dyDescent="0.2"/>
    <row r="2853" ht="26.25" customHeight="1" x14ac:dyDescent="0.2"/>
    <row r="2854" ht="26.25" customHeight="1" x14ac:dyDescent="0.2"/>
    <row r="2855" ht="26.25" customHeight="1" x14ac:dyDescent="0.2"/>
    <row r="2856" ht="26.25" customHeight="1" x14ac:dyDescent="0.2"/>
    <row r="2857" ht="26.25" customHeight="1" x14ac:dyDescent="0.2"/>
    <row r="2858" ht="26.25" customHeight="1" x14ac:dyDescent="0.2"/>
    <row r="2859" ht="26.25" customHeight="1" x14ac:dyDescent="0.2"/>
    <row r="2860" ht="26.25" customHeight="1" x14ac:dyDescent="0.2"/>
    <row r="2861" ht="26.25" customHeight="1" x14ac:dyDescent="0.2"/>
    <row r="2862" ht="26.25" customHeight="1" x14ac:dyDescent="0.2"/>
    <row r="2863" ht="26.25" customHeight="1" x14ac:dyDescent="0.2"/>
    <row r="2864" ht="26.25" customHeight="1" x14ac:dyDescent="0.2"/>
    <row r="2865" ht="26.25" customHeight="1" x14ac:dyDescent="0.2"/>
    <row r="2866" ht="26.25" customHeight="1" x14ac:dyDescent="0.2"/>
    <row r="2867" ht="26.25" customHeight="1" x14ac:dyDescent="0.2"/>
    <row r="2868" ht="26.25" customHeight="1" x14ac:dyDescent="0.2"/>
    <row r="2869" ht="26.25" customHeight="1" x14ac:dyDescent="0.2"/>
    <row r="2870" ht="26.25" customHeight="1" x14ac:dyDescent="0.2"/>
    <row r="2871" ht="26.25" customHeight="1" x14ac:dyDescent="0.2"/>
    <row r="2872" ht="26.25" customHeight="1" x14ac:dyDescent="0.2"/>
    <row r="2873" ht="26.25" customHeight="1" x14ac:dyDescent="0.2"/>
    <row r="2874" ht="26.25" customHeight="1" x14ac:dyDescent="0.2"/>
    <row r="2875" ht="26.25" customHeight="1" x14ac:dyDescent="0.2"/>
    <row r="2876" ht="26.25" customHeight="1" x14ac:dyDescent="0.2"/>
    <row r="2877" ht="26.25" customHeight="1" x14ac:dyDescent="0.2"/>
    <row r="2878" ht="26.25" customHeight="1" x14ac:dyDescent="0.2"/>
    <row r="2879" ht="26.25" customHeight="1" x14ac:dyDescent="0.2"/>
    <row r="2880" ht="26.25" customHeight="1" x14ac:dyDescent="0.2"/>
    <row r="2881" ht="26.25" customHeight="1" x14ac:dyDescent="0.2"/>
    <row r="2882" ht="26.25" customHeight="1" x14ac:dyDescent="0.2"/>
    <row r="2883" ht="26.25" customHeight="1" x14ac:dyDescent="0.2"/>
    <row r="2884" ht="26.25" customHeight="1" x14ac:dyDescent="0.2"/>
    <row r="2885" ht="26.25" customHeight="1" x14ac:dyDescent="0.2"/>
    <row r="2886" ht="26.25" customHeight="1" x14ac:dyDescent="0.2"/>
    <row r="2887" ht="26.25" customHeight="1" x14ac:dyDescent="0.2"/>
    <row r="2888" ht="26.25" customHeight="1" x14ac:dyDescent="0.2"/>
    <row r="2889" ht="26.25" customHeight="1" x14ac:dyDescent="0.2"/>
    <row r="2890" ht="26.25" customHeight="1" x14ac:dyDescent="0.2"/>
    <row r="2891" ht="26.25" customHeight="1" x14ac:dyDescent="0.2"/>
    <row r="2892" ht="26.25" customHeight="1" x14ac:dyDescent="0.2"/>
    <row r="2893" ht="26.25" customHeight="1" x14ac:dyDescent="0.2"/>
    <row r="2894" ht="26.25" customHeight="1" x14ac:dyDescent="0.2"/>
    <row r="2895" ht="26.25" customHeight="1" x14ac:dyDescent="0.2"/>
    <row r="2896" ht="26.25" customHeight="1" x14ac:dyDescent="0.2"/>
    <row r="2897" ht="26.25" customHeight="1" x14ac:dyDescent="0.2"/>
    <row r="2898" ht="26.25" customHeight="1" x14ac:dyDescent="0.2"/>
    <row r="2899" ht="26.25" customHeight="1" x14ac:dyDescent="0.2"/>
    <row r="2900" ht="26.25" customHeight="1" x14ac:dyDescent="0.2"/>
    <row r="2901" ht="26.25" customHeight="1" x14ac:dyDescent="0.2"/>
    <row r="2902" ht="26.25" customHeight="1" x14ac:dyDescent="0.2"/>
    <row r="2903" ht="26.25" customHeight="1" x14ac:dyDescent="0.2"/>
    <row r="2904" ht="26.25" customHeight="1" x14ac:dyDescent="0.2"/>
    <row r="2905" ht="26.25" customHeight="1" x14ac:dyDescent="0.2"/>
    <row r="2906" ht="26.25" customHeight="1" x14ac:dyDescent="0.2"/>
    <row r="2907" ht="26.25" customHeight="1" x14ac:dyDescent="0.2"/>
    <row r="2908" ht="26.25" customHeight="1" x14ac:dyDescent="0.2"/>
    <row r="2909" ht="26.25" customHeight="1" x14ac:dyDescent="0.2"/>
    <row r="2910" ht="26.25" customHeight="1" x14ac:dyDescent="0.2"/>
    <row r="2911" ht="26.25" customHeight="1" x14ac:dyDescent="0.2"/>
    <row r="2912" ht="26.25" customHeight="1" x14ac:dyDescent="0.2"/>
    <row r="2913" ht="26.25" customHeight="1" x14ac:dyDescent="0.2"/>
    <row r="2914" ht="26.25" customHeight="1" x14ac:dyDescent="0.2"/>
    <row r="2915" ht="26.25" customHeight="1" x14ac:dyDescent="0.2"/>
    <row r="2916" ht="26.25" customHeight="1" x14ac:dyDescent="0.2"/>
    <row r="2917" ht="26.25" customHeight="1" x14ac:dyDescent="0.2"/>
    <row r="2918" ht="26.25" customHeight="1" x14ac:dyDescent="0.2"/>
    <row r="2919" ht="26.25" customHeight="1" x14ac:dyDescent="0.2"/>
    <row r="2920" ht="26.25" customHeight="1" x14ac:dyDescent="0.2"/>
    <row r="2921" ht="26.25" customHeight="1" x14ac:dyDescent="0.2"/>
    <row r="2922" ht="26.25" customHeight="1" x14ac:dyDescent="0.2"/>
    <row r="2923" ht="26.25" customHeight="1" x14ac:dyDescent="0.2"/>
    <row r="2924" ht="26.25" customHeight="1" x14ac:dyDescent="0.2"/>
    <row r="2925" ht="26.25" customHeight="1" x14ac:dyDescent="0.2"/>
    <row r="2926" ht="26.25" customHeight="1" x14ac:dyDescent="0.2"/>
    <row r="2927" ht="26.25" customHeight="1" x14ac:dyDescent="0.2"/>
    <row r="2928" ht="26.25" customHeight="1" x14ac:dyDescent="0.2"/>
    <row r="2929" ht="26.25" customHeight="1" x14ac:dyDescent="0.2"/>
    <row r="2930" ht="26.25" customHeight="1" x14ac:dyDescent="0.2"/>
    <row r="2931" ht="26.25" customHeight="1" x14ac:dyDescent="0.2"/>
    <row r="2932" ht="26.25" customHeight="1" x14ac:dyDescent="0.2"/>
    <row r="2933" ht="26.25" customHeight="1" x14ac:dyDescent="0.2"/>
    <row r="2934" ht="26.25" customHeight="1" x14ac:dyDescent="0.2"/>
    <row r="2935" ht="26.25" customHeight="1" x14ac:dyDescent="0.2"/>
    <row r="2936" ht="26.25" customHeight="1" x14ac:dyDescent="0.2"/>
    <row r="2937" ht="26.25" customHeight="1" x14ac:dyDescent="0.2"/>
    <row r="2938" ht="26.25" customHeight="1" x14ac:dyDescent="0.2"/>
    <row r="2939" ht="26.25" customHeight="1" x14ac:dyDescent="0.2"/>
    <row r="2940" ht="26.25" customHeight="1" x14ac:dyDescent="0.2"/>
    <row r="2941" ht="26.25" customHeight="1" x14ac:dyDescent="0.2"/>
    <row r="2942" ht="26.25" customHeight="1" x14ac:dyDescent="0.2"/>
    <row r="2943" ht="26.25" customHeight="1" x14ac:dyDescent="0.2"/>
    <row r="2944" ht="26.25" customHeight="1" x14ac:dyDescent="0.2"/>
    <row r="2945" ht="26.25" customHeight="1" x14ac:dyDescent="0.2"/>
    <row r="2946" ht="26.25" customHeight="1" x14ac:dyDescent="0.2"/>
    <row r="2947" ht="26.25" customHeight="1" x14ac:dyDescent="0.2"/>
    <row r="2948" ht="26.25" customHeight="1" x14ac:dyDescent="0.2"/>
    <row r="2949" ht="26.25" customHeight="1" x14ac:dyDescent="0.2"/>
    <row r="2950" ht="26.25" customHeight="1" x14ac:dyDescent="0.2"/>
    <row r="2951" ht="26.25" customHeight="1" x14ac:dyDescent="0.2"/>
    <row r="2952" ht="26.25" customHeight="1" x14ac:dyDescent="0.2"/>
    <row r="2953" ht="26.25" customHeight="1" x14ac:dyDescent="0.2"/>
    <row r="2954" ht="26.25" customHeight="1" x14ac:dyDescent="0.2"/>
    <row r="2955" ht="26.25" customHeight="1" x14ac:dyDescent="0.2"/>
    <row r="2956" ht="26.25" customHeight="1" x14ac:dyDescent="0.2"/>
    <row r="2957" ht="26.25" customHeight="1" x14ac:dyDescent="0.2"/>
    <row r="2958" ht="26.25" customHeight="1" x14ac:dyDescent="0.2"/>
    <row r="2959" ht="26.25" customHeight="1" x14ac:dyDescent="0.2"/>
    <row r="2960" ht="26.25" customHeight="1" x14ac:dyDescent="0.2"/>
    <row r="2961" ht="26.25" customHeight="1" x14ac:dyDescent="0.2"/>
    <row r="2962" ht="26.25" customHeight="1" x14ac:dyDescent="0.2"/>
    <row r="2963" ht="26.25" customHeight="1" x14ac:dyDescent="0.2"/>
    <row r="2964" ht="26.25" customHeight="1" x14ac:dyDescent="0.2"/>
    <row r="2965" ht="26.25" customHeight="1" x14ac:dyDescent="0.2"/>
    <row r="2966" ht="26.25" customHeight="1" x14ac:dyDescent="0.2"/>
    <row r="2967" ht="26.25" customHeight="1" x14ac:dyDescent="0.2"/>
    <row r="2968" ht="26.25" customHeight="1" x14ac:dyDescent="0.2"/>
    <row r="2969" ht="26.25" customHeight="1" x14ac:dyDescent="0.2"/>
    <row r="2970" ht="26.25" customHeight="1" x14ac:dyDescent="0.2"/>
    <row r="2971" ht="26.25" customHeight="1" x14ac:dyDescent="0.2"/>
    <row r="2972" ht="26.25" customHeight="1" x14ac:dyDescent="0.2"/>
    <row r="2973" ht="26.25" customHeight="1" x14ac:dyDescent="0.2"/>
    <row r="2974" ht="26.25" customHeight="1" x14ac:dyDescent="0.2"/>
    <row r="2975" ht="26.25" customHeight="1" x14ac:dyDescent="0.2"/>
    <row r="2976" ht="26.25" customHeight="1" x14ac:dyDescent="0.2"/>
    <row r="2977" ht="26.25" customHeight="1" x14ac:dyDescent="0.2"/>
    <row r="2978" ht="26.25" customHeight="1" x14ac:dyDescent="0.2"/>
    <row r="2979" ht="26.25" customHeight="1" x14ac:dyDescent="0.2"/>
    <row r="2980" ht="26.25" customHeight="1" x14ac:dyDescent="0.2"/>
    <row r="2981" ht="26.25" customHeight="1" x14ac:dyDescent="0.2"/>
    <row r="2982" ht="26.25" customHeight="1" x14ac:dyDescent="0.2"/>
    <row r="2983" ht="26.25" customHeight="1" x14ac:dyDescent="0.2"/>
    <row r="2984" ht="26.25" customHeight="1" x14ac:dyDescent="0.2"/>
    <row r="2985" ht="26.25" customHeight="1" x14ac:dyDescent="0.2"/>
    <row r="2986" ht="26.25" customHeight="1" x14ac:dyDescent="0.2"/>
    <row r="2987" ht="26.25" customHeight="1" x14ac:dyDescent="0.2"/>
    <row r="2988" ht="26.25" customHeight="1" x14ac:dyDescent="0.2"/>
    <row r="2989" ht="26.25" customHeight="1" x14ac:dyDescent="0.2"/>
    <row r="2990" ht="26.25" customHeight="1" x14ac:dyDescent="0.2"/>
    <row r="2991" ht="26.25" customHeight="1" x14ac:dyDescent="0.2"/>
    <row r="2992" ht="26.25" customHeight="1" x14ac:dyDescent="0.2"/>
    <row r="2993" ht="26.25" customHeight="1" x14ac:dyDescent="0.2"/>
    <row r="2994" ht="26.25" customHeight="1" x14ac:dyDescent="0.2"/>
    <row r="2995" ht="26.25" customHeight="1" x14ac:dyDescent="0.2"/>
    <row r="2996" ht="26.25" customHeight="1" x14ac:dyDescent="0.2"/>
    <row r="2997" ht="26.25" customHeight="1" x14ac:dyDescent="0.2"/>
    <row r="2998" ht="26.25" customHeight="1" x14ac:dyDescent="0.2"/>
    <row r="2999" ht="26.25" customHeight="1" x14ac:dyDescent="0.2"/>
    <row r="3000" ht="26.25" customHeight="1" x14ac:dyDescent="0.2"/>
    <row r="3001" ht="26.25" customHeight="1" x14ac:dyDescent="0.2"/>
    <row r="3002" ht="26.25" customHeight="1" x14ac:dyDescent="0.2"/>
    <row r="3003" ht="26.25" customHeight="1" x14ac:dyDescent="0.2"/>
    <row r="3004" ht="26.25" customHeight="1" x14ac:dyDescent="0.2"/>
    <row r="3005" ht="26.25" customHeight="1" x14ac:dyDescent="0.2"/>
    <row r="3006" ht="26.25" customHeight="1" x14ac:dyDescent="0.2"/>
    <row r="3007" ht="26.25" customHeight="1" x14ac:dyDescent="0.2"/>
    <row r="3008" ht="26.25" customHeight="1" x14ac:dyDescent="0.2"/>
    <row r="3009" ht="26.25" customHeight="1" x14ac:dyDescent="0.2"/>
    <row r="3010" ht="26.25" customHeight="1" x14ac:dyDescent="0.2"/>
    <row r="3011" ht="26.25" customHeight="1" x14ac:dyDescent="0.2"/>
    <row r="3012" ht="26.25" customHeight="1" x14ac:dyDescent="0.2"/>
    <row r="3013" ht="26.25" customHeight="1" x14ac:dyDescent="0.2"/>
    <row r="3014" ht="26.25" customHeight="1" x14ac:dyDescent="0.2"/>
    <row r="3015" ht="26.25" customHeight="1" x14ac:dyDescent="0.2"/>
    <row r="3016" ht="26.25" customHeight="1" x14ac:dyDescent="0.2"/>
    <row r="3017" ht="26.25" customHeight="1" x14ac:dyDescent="0.2"/>
    <row r="3018" ht="26.25" customHeight="1" x14ac:dyDescent="0.2"/>
    <row r="3019" ht="26.25" customHeight="1" x14ac:dyDescent="0.2"/>
    <row r="3020" ht="26.25" customHeight="1" x14ac:dyDescent="0.2"/>
    <row r="3021" ht="26.25" customHeight="1" x14ac:dyDescent="0.2"/>
    <row r="3022" ht="26.25" customHeight="1" x14ac:dyDescent="0.2"/>
    <row r="3023" ht="26.25" customHeight="1" x14ac:dyDescent="0.2"/>
    <row r="3024" ht="26.25" customHeight="1" x14ac:dyDescent="0.2"/>
    <row r="3025" ht="26.25" customHeight="1" x14ac:dyDescent="0.2"/>
    <row r="3026" ht="26.25" customHeight="1" x14ac:dyDescent="0.2"/>
    <row r="3027" ht="26.25" customHeight="1" x14ac:dyDescent="0.2"/>
    <row r="3028" ht="26.25" customHeight="1" x14ac:dyDescent="0.2"/>
    <row r="3029" ht="26.25" customHeight="1" x14ac:dyDescent="0.2"/>
    <row r="3030" ht="26.25" customHeight="1" x14ac:dyDescent="0.2"/>
    <row r="3031" ht="26.25" customHeight="1" x14ac:dyDescent="0.2"/>
    <row r="3032" ht="26.25" customHeight="1" x14ac:dyDescent="0.2"/>
    <row r="3033" ht="26.25" customHeight="1" x14ac:dyDescent="0.2"/>
    <row r="3034" ht="26.25" customHeight="1" x14ac:dyDescent="0.2"/>
    <row r="3035" ht="26.25" customHeight="1" x14ac:dyDescent="0.2"/>
    <row r="3036" ht="26.25" customHeight="1" x14ac:dyDescent="0.2"/>
    <row r="3037" ht="26.25" customHeight="1" x14ac:dyDescent="0.2"/>
    <row r="3038" ht="26.25" customHeight="1" x14ac:dyDescent="0.2"/>
    <row r="3039" ht="26.25" customHeight="1" x14ac:dyDescent="0.2"/>
    <row r="3040" ht="26.25" customHeight="1" x14ac:dyDescent="0.2"/>
    <row r="3041" ht="26.25" customHeight="1" x14ac:dyDescent="0.2"/>
    <row r="3042" ht="26.25" customHeight="1" x14ac:dyDescent="0.2"/>
    <row r="3043" ht="26.25" customHeight="1" x14ac:dyDescent="0.2"/>
    <row r="3044" ht="26.25" customHeight="1" x14ac:dyDescent="0.2"/>
    <row r="3045" ht="26.25" customHeight="1" x14ac:dyDescent="0.2"/>
    <row r="3046" ht="26.25" customHeight="1" x14ac:dyDescent="0.2"/>
    <row r="3047" ht="26.25" customHeight="1" x14ac:dyDescent="0.2"/>
    <row r="3048" ht="26.25" customHeight="1" x14ac:dyDescent="0.2"/>
    <row r="3049" ht="26.25" customHeight="1" x14ac:dyDescent="0.2"/>
    <row r="3050" ht="26.25" customHeight="1" x14ac:dyDescent="0.2"/>
    <row r="3051" ht="26.25" customHeight="1" x14ac:dyDescent="0.2"/>
    <row r="3052" ht="26.25" customHeight="1" x14ac:dyDescent="0.2"/>
    <row r="3053" ht="26.25" customHeight="1" x14ac:dyDescent="0.2"/>
    <row r="3054" ht="26.25" customHeight="1" x14ac:dyDescent="0.2"/>
    <row r="3055" ht="26.25" customHeight="1" x14ac:dyDescent="0.2"/>
    <row r="3056" ht="26.25" customHeight="1" x14ac:dyDescent="0.2"/>
    <row r="3057" ht="26.25" customHeight="1" x14ac:dyDescent="0.2"/>
    <row r="3058" ht="26.25" customHeight="1" x14ac:dyDescent="0.2"/>
    <row r="3059" ht="26.25" customHeight="1" x14ac:dyDescent="0.2"/>
    <row r="3060" ht="26.25" customHeight="1" x14ac:dyDescent="0.2"/>
    <row r="3061" ht="26.25" customHeight="1" x14ac:dyDescent="0.2"/>
    <row r="3062" ht="26.25" customHeight="1" x14ac:dyDescent="0.2"/>
    <row r="3063" ht="26.25" customHeight="1" x14ac:dyDescent="0.2"/>
    <row r="3064" ht="26.25" customHeight="1" x14ac:dyDescent="0.2"/>
    <row r="3065" ht="26.25" customHeight="1" x14ac:dyDescent="0.2"/>
    <row r="3066" ht="26.25" customHeight="1" x14ac:dyDescent="0.2"/>
    <row r="3067" ht="26.25" customHeight="1" x14ac:dyDescent="0.2"/>
    <row r="3068" ht="26.25" customHeight="1" x14ac:dyDescent="0.2"/>
    <row r="3069" ht="26.25" customHeight="1" x14ac:dyDescent="0.2"/>
    <row r="3070" ht="26.25" customHeight="1" x14ac:dyDescent="0.2"/>
    <row r="3071" ht="26.25" customHeight="1" x14ac:dyDescent="0.2"/>
    <row r="3072" ht="26.25" customHeight="1" x14ac:dyDescent="0.2"/>
    <row r="3073" ht="26.25" customHeight="1" x14ac:dyDescent="0.2"/>
    <row r="3074" ht="26.25" customHeight="1" x14ac:dyDescent="0.2"/>
    <row r="3075" ht="26.25" customHeight="1" x14ac:dyDescent="0.2"/>
    <row r="3076" ht="26.25" customHeight="1" x14ac:dyDescent="0.2"/>
    <row r="3077" ht="26.25" customHeight="1" x14ac:dyDescent="0.2"/>
    <row r="3078" ht="26.25" customHeight="1" x14ac:dyDescent="0.2"/>
    <row r="3079" ht="26.25" customHeight="1" x14ac:dyDescent="0.2"/>
    <row r="3080" ht="26.25" customHeight="1" x14ac:dyDescent="0.2"/>
    <row r="3081" ht="26.25" customHeight="1" x14ac:dyDescent="0.2"/>
    <row r="3082" ht="26.25" customHeight="1" x14ac:dyDescent="0.2"/>
    <row r="3083" ht="26.25" customHeight="1" x14ac:dyDescent="0.2"/>
    <row r="3084" ht="26.25" customHeight="1" x14ac:dyDescent="0.2"/>
    <row r="3085" ht="26.25" customHeight="1" x14ac:dyDescent="0.2"/>
    <row r="3086" ht="26.25" customHeight="1" x14ac:dyDescent="0.2"/>
    <row r="3087" ht="26.25" customHeight="1" x14ac:dyDescent="0.2"/>
    <row r="3088" ht="26.25" customHeight="1" x14ac:dyDescent="0.2"/>
    <row r="3089" ht="26.25" customHeight="1" x14ac:dyDescent="0.2"/>
    <row r="3090" ht="26.25" customHeight="1" x14ac:dyDescent="0.2"/>
    <row r="3091" ht="26.25" customHeight="1" x14ac:dyDescent="0.2"/>
    <row r="3092" ht="26.25" customHeight="1" x14ac:dyDescent="0.2"/>
    <row r="3093" ht="26.25" customHeight="1" x14ac:dyDescent="0.2"/>
    <row r="3094" ht="26.25" customHeight="1" x14ac:dyDescent="0.2"/>
    <row r="3095" ht="26.25" customHeight="1" x14ac:dyDescent="0.2"/>
    <row r="3096" ht="26.25" customHeight="1" x14ac:dyDescent="0.2"/>
    <row r="3097" ht="26.25" customHeight="1" x14ac:dyDescent="0.2"/>
    <row r="3098" ht="26.25" customHeight="1" x14ac:dyDescent="0.2"/>
    <row r="3099" ht="26.25" customHeight="1" x14ac:dyDescent="0.2"/>
    <row r="3100" ht="26.25" customHeight="1" x14ac:dyDescent="0.2"/>
    <row r="3101" ht="26.25" customHeight="1" x14ac:dyDescent="0.2"/>
    <row r="3102" ht="26.25" customHeight="1" x14ac:dyDescent="0.2"/>
    <row r="3103" ht="26.25" customHeight="1" x14ac:dyDescent="0.2"/>
    <row r="3104" ht="26.25" customHeight="1" x14ac:dyDescent="0.2"/>
    <row r="3105" ht="26.25" customHeight="1" x14ac:dyDescent="0.2"/>
    <row r="3106" ht="26.25" customHeight="1" x14ac:dyDescent="0.2"/>
    <row r="3107" ht="26.25" customHeight="1" x14ac:dyDescent="0.2"/>
    <row r="3108" ht="26.25" customHeight="1" x14ac:dyDescent="0.2"/>
    <row r="3109" ht="26.25" customHeight="1" x14ac:dyDescent="0.2"/>
    <row r="3110" ht="26.25" customHeight="1" x14ac:dyDescent="0.2"/>
    <row r="3111" ht="26.25" customHeight="1" x14ac:dyDescent="0.2"/>
    <row r="3112" ht="26.25" customHeight="1" x14ac:dyDescent="0.2"/>
    <row r="3113" ht="26.25" customHeight="1" x14ac:dyDescent="0.2"/>
    <row r="3114" ht="26.25" customHeight="1" x14ac:dyDescent="0.2"/>
    <row r="3115" ht="26.25" customHeight="1" x14ac:dyDescent="0.2"/>
    <row r="3116" ht="26.25" customHeight="1" x14ac:dyDescent="0.2"/>
    <row r="3117" ht="26.25" customHeight="1" x14ac:dyDescent="0.2"/>
    <row r="3118" ht="26.25" customHeight="1" x14ac:dyDescent="0.2"/>
    <row r="3119" ht="26.25" customHeight="1" x14ac:dyDescent="0.2"/>
    <row r="3120" ht="26.25" customHeight="1" x14ac:dyDescent="0.2"/>
    <row r="3121" ht="26.25" customHeight="1" x14ac:dyDescent="0.2"/>
    <row r="3122" ht="26.25" customHeight="1" x14ac:dyDescent="0.2"/>
    <row r="3123" ht="26.25" customHeight="1" x14ac:dyDescent="0.2"/>
    <row r="3124" ht="26.25" customHeight="1" x14ac:dyDescent="0.2"/>
    <row r="3125" ht="26.25" customHeight="1" x14ac:dyDescent="0.2"/>
    <row r="3126" ht="26.25" customHeight="1" x14ac:dyDescent="0.2"/>
    <row r="3127" ht="26.25" customHeight="1" x14ac:dyDescent="0.2"/>
    <row r="3128" ht="26.25" customHeight="1" x14ac:dyDescent="0.2"/>
    <row r="3129" ht="26.25" customHeight="1" x14ac:dyDescent="0.2"/>
    <row r="3130" ht="26.25" customHeight="1" x14ac:dyDescent="0.2"/>
    <row r="3131" ht="26.25" customHeight="1" x14ac:dyDescent="0.2"/>
    <row r="3132" ht="26.25" customHeight="1" x14ac:dyDescent="0.2"/>
    <row r="3133" ht="26.25" customHeight="1" x14ac:dyDescent="0.2"/>
    <row r="3134" ht="26.25" customHeight="1" x14ac:dyDescent="0.2"/>
    <row r="3135" ht="26.25" customHeight="1" x14ac:dyDescent="0.2"/>
    <row r="3136" ht="26.25" customHeight="1" x14ac:dyDescent="0.2"/>
    <row r="3137" ht="26.25" customHeight="1" x14ac:dyDescent="0.2"/>
    <row r="3138" ht="26.25" customHeight="1" x14ac:dyDescent="0.2"/>
    <row r="3139" ht="26.25" customHeight="1" x14ac:dyDescent="0.2"/>
    <row r="3140" ht="26.25" customHeight="1" x14ac:dyDescent="0.2"/>
    <row r="3141" ht="26.25" customHeight="1" x14ac:dyDescent="0.2"/>
    <row r="3142" ht="26.25" customHeight="1" x14ac:dyDescent="0.2"/>
    <row r="3143" ht="26.25" customHeight="1" x14ac:dyDescent="0.2"/>
    <row r="3144" ht="26.25" customHeight="1" x14ac:dyDescent="0.2"/>
    <row r="3145" ht="26.25" customHeight="1" x14ac:dyDescent="0.2"/>
    <row r="3146" ht="26.25" customHeight="1" x14ac:dyDescent="0.2"/>
    <row r="3147" ht="26.25" customHeight="1" x14ac:dyDescent="0.2"/>
    <row r="3148" ht="26.25" customHeight="1" x14ac:dyDescent="0.2"/>
    <row r="3149" ht="26.25" customHeight="1" x14ac:dyDescent="0.2"/>
    <row r="3150" ht="26.25" customHeight="1" x14ac:dyDescent="0.2"/>
    <row r="3151" ht="26.25" customHeight="1" x14ac:dyDescent="0.2"/>
    <row r="3152" ht="26.25" customHeight="1" x14ac:dyDescent="0.2"/>
    <row r="3153" ht="26.25" customHeight="1" x14ac:dyDescent="0.2"/>
    <row r="3154" ht="26.25" customHeight="1" x14ac:dyDescent="0.2"/>
    <row r="3155" ht="26.25" customHeight="1" x14ac:dyDescent="0.2"/>
    <row r="3156" ht="26.25" customHeight="1" x14ac:dyDescent="0.2"/>
    <row r="3157" ht="26.25" customHeight="1" x14ac:dyDescent="0.2"/>
    <row r="3158" ht="26.25" customHeight="1" x14ac:dyDescent="0.2"/>
    <row r="3159" ht="26.25" customHeight="1" x14ac:dyDescent="0.2"/>
    <row r="3160" ht="26.25" customHeight="1" x14ac:dyDescent="0.2"/>
    <row r="3161" ht="26.25" customHeight="1" x14ac:dyDescent="0.2"/>
    <row r="3162" ht="26.25" customHeight="1" x14ac:dyDescent="0.2"/>
    <row r="3163" ht="26.25" customHeight="1" x14ac:dyDescent="0.2"/>
    <row r="3164" ht="26.25" customHeight="1" x14ac:dyDescent="0.2"/>
    <row r="3165" ht="26.25" customHeight="1" x14ac:dyDescent="0.2"/>
    <row r="3166" ht="26.25" customHeight="1" x14ac:dyDescent="0.2"/>
    <row r="3167" ht="26.25" customHeight="1" x14ac:dyDescent="0.2"/>
    <row r="3168" ht="26.25" customHeight="1" x14ac:dyDescent="0.2"/>
    <row r="3169" ht="26.25" customHeight="1" x14ac:dyDescent="0.2"/>
    <row r="3170" ht="26.25" customHeight="1" x14ac:dyDescent="0.2"/>
    <row r="3171" ht="26.25" customHeight="1" x14ac:dyDescent="0.2"/>
    <row r="3172" ht="26.25" customHeight="1" x14ac:dyDescent="0.2"/>
    <row r="3173" ht="26.25" customHeight="1" x14ac:dyDescent="0.2"/>
    <row r="3174" ht="26.25" customHeight="1" x14ac:dyDescent="0.2"/>
    <row r="3175" ht="26.25" customHeight="1" x14ac:dyDescent="0.2"/>
    <row r="3176" ht="26.25" customHeight="1" x14ac:dyDescent="0.2"/>
    <row r="3177" ht="26.25" customHeight="1" x14ac:dyDescent="0.2"/>
    <row r="3178" ht="26.25" customHeight="1" x14ac:dyDescent="0.2"/>
    <row r="3179" ht="26.25" customHeight="1" x14ac:dyDescent="0.2"/>
    <row r="3180" ht="26.25" customHeight="1" x14ac:dyDescent="0.2"/>
    <row r="3181" ht="26.25" customHeight="1" x14ac:dyDescent="0.2"/>
    <row r="3182" ht="26.25" customHeight="1" x14ac:dyDescent="0.2"/>
    <row r="3183" ht="26.25" customHeight="1" x14ac:dyDescent="0.2"/>
    <row r="3184" ht="26.25" customHeight="1" x14ac:dyDescent="0.2"/>
    <row r="3185" ht="26.25" customHeight="1" x14ac:dyDescent="0.2"/>
    <row r="3186" ht="26.25" customHeight="1" x14ac:dyDescent="0.2"/>
    <row r="3187" ht="26.25" customHeight="1" x14ac:dyDescent="0.2"/>
    <row r="3188" ht="26.25" customHeight="1" x14ac:dyDescent="0.2"/>
    <row r="3189" ht="26.25" customHeight="1" x14ac:dyDescent="0.2"/>
    <row r="3190" ht="26.25" customHeight="1" x14ac:dyDescent="0.2"/>
    <row r="3191" ht="26.25" customHeight="1" x14ac:dyDescent="0.2"/>
    <row r="3192" ht="26.25" customHeight="1" x14ac:dyDescent="0.2"/>
    <row r="3193" ht="26.25" customHeight="1" x14ac:dyDescent="0.2"/>
    <row r="3194" ht="26.25" customHeight="1" x14ac:dyDescent="0.2"/>
    <row r="3195" ht="26.25" customHeight="1" x14ac:dyDescent="0.2"/>
    <row r="3196" ht="26.25" customHeight="1" x14ac:dyDescent="0.2"/>
    <row r="3197" ht="26.25" customHeight="1" x14ac:dyDescent="0.2"/>
    <row r="3198" ht="26.25" customHeight="1" x14ac:dyDescent="0.2"/>
    <row r="3199" ht="26.25" customHeight="1" x14ac:dyDescent="0.2"/>
    <row r="3200" ht="26.25" customHeight="1" x14ac:dyDescent="0.2"/>
    <row r="3201" ht="26.25" customHeight="1" x14ac:dyDescent="0.2"/>
    <row r="3202" ht="26.25" customHeight="1" x14ac:dyDescent="0.2"/>
    <row r="3203" ht="26.25" customHeight="1" x14ac:dyDescent="0.2"/>
    <row r="3204" ht="26.25" customHeight="1" x14ac:dyDescent="0.2"/>
    <row r="3205" ht="26.25" customHeight="1" x14ac:dyDescent="0.2"/>
    <row r="3206" ht="26.25" customHeight="1" x14ac:dyDescent="0.2"/>
    <row r="3207" ht="26.25" customHeight="1" x14ac:dyDescent="0.2"/>
    <row r="3208" ht="26.25" customHeight="1" x14ac:dyDescent="0.2"/>
    <row r="3209" ht="26.25" customHeight="1" x14ac:dyDescent="0.2"/>
    <row r="3210" ht="26.25" customHeight="1" x14ac:dyDescent="0.2"/>
    <row r="3211" ht="26.25" customHeight="1" x14ac:dyDescent="0.2"/>
    <row r="3212" ht="26.25" customHeight="1" x14ac:dyDescent="0.2"/>
    <row r="3213" ht="26.25" customHeight="1" x14ac:dyDescent="0.2"/>
    <row r="3214" ht="26.25" customHeight="1" x14ac:dyDescent="0.2"/>
    <row r="3215" ht="26.25" customHeight="1" x14ac:dyDescent="0.2"/>
    <row r="3216" ht="26.25" customHeight="1" x14ac:dyDescent="0.2"/>
    <row r="3217" ht="26.25" customHeight="1" x14ac:dyDescent="0.2"/>
    <row r="3218" ht="26.25" customHeight="1" x14ac:dyDescent="0.2"/>
    <row r="3219" ht="26.25" customHeight="1" x14ac:dyDescent="0.2"/>
    <row r="3220" ht="26.25" customHeight="1" x14ac:dyDescent="0.2"/>
    <row r="3221" ht="26.25" customHeight="1" x14ac:dyDescent="0.2"/>
    <row r="3222" ht="26.25" customHeight="1" x14ac:dyDescent="0.2"/>
    <row r="3223" ht="26.25" customHeight="1" x14ac:dyDescent="0.2"/>
    <row r="3224" ht="26.25" customHeight="1" x14ac:dyDescent="0.2"/>
    <row r="3225" ht="26.25" customHeight="1" x14ac:dyDescent="0.2"/>
    <row r="3226" ht="26.25" customHeight="1" x14ac:dyDescent="0.2"/>
    <row r="3227" ht="26.25" customHeight="1" x14ac:dyDescent="0.2"/>
    <row r="3228" ht="26.25" customHeight="1" x14ac:dyDescent="0.2"/>
    <row r="3229" ht="26.25" customHeight="1" x14ac:dyDescent="0.2"/>
    <row r="3230" ht="26.25" customHeight="1" x14ac:dyDescent="0.2"/>
    <row r="3231" ht="26.25" customHeight="1" x14ac:dyDescent="0.2"/>
    <row r="3232" ht="26.25" customHeight="1" x14ac:dyDescent="0.2"/>
    <row r="3233" ht="26.25" customHeight="1" x14ac:dyDescent="0.2"/>
    <row r="3234" ht="26.25" customHeight="1" x14ac:dyDescent="0.2"/>
    <row r="3235" ht="26.25" customHeight="1" x14ac:dyDescent="0.2"/>
    <row r="3236" ht="26.25" customHeight="1" x14ac:dyDescent="0.2"/>
    <row r="3237" ht="26.25" customHeight="1" x14ac:dyDescent="0.2"/>
    <row r="3238" ht="26.25" customHeight="1" x14ac:dyDescent="0.2"/>
    <row r="3239" ht="26.25" customHeight="1" x14ac:dyDescent="0.2"/>
    <row r="3240" ht="26.25" customHeight="1" x14ac:dyDescent="0.2"/>
    <row r="3241" ht="26.25" customHeight="1" x14ac:dyDescent="0.2"/>
    <row r="3242" ht="26.25" customHeight="1" x14ac:dyDescent="0.2"/>
    <row r="3243" ht="26.25" customHeight="1" x14ac:dyDescent="0.2"/>
    <row r="3244" ht="26.25" customHeight="1" x14ac:dyDescent="0.2"/>
    <row r="3245" ht="26.25" customHeight="1" x14ac:dyDescent="0.2"/>
    <row r="3246" ht="26.25" customHeight="1" x14ac:dyDescent="0.2"/>
    <row r="3247" ht="26.25" customHeight="1" x14ac:dyDescent="0.2"/>
    <row r="3248" ht="26.25" customHeight="1" x14ac:dyDescent="0.2"/>
    <row r="3249" ht="26.25" customHeight="1" x14ac:dyDescent="0.2"/>
    <row r="3250" ht="26.25" customHeight="1" x14ac:dyDescent="0.2"/>
    <row r="3251" ht="26.25" customHeight="1" x14ac:dyDescent="0.2"/>
    <row r="3252" ht="26.25" customHeight="1" x14ac:dyDescent="0.2"/>
    <row r="3253" ht="26.25" customHeight="1" x14ac:dyDescent="0.2"/>
    <row r="3254" ht="26.25" customHeight="1" x14ac:dyDescent="0.2"/>
    <row r="3255" ht="26.25" customHeight="1" x14ac:dyDescent="0.2"/>
    <row r="3256" ht="26.25" customHeight="1" x14ac:dyDescent="0.2"/>
    <row r="3257" ht="26.25" customHeight="1" x14ac:dyDescent="0.2"/>
    <row r="3258" ht="26.25" customHeight="1" x14ac:dyDescent="0.2"/>
    <row r="3259" ht="26.25" customHeight="1" x14ac:dyDescent="0.2"/>
    <row r="3260" ht="26.25" customHeight="1" x14ac:dyDescent="0.2"/>
    <row r="3261" ht="26.25" customHeight="1" x14ac:dyDescent="0.2"/>
    <row r="3262" ht="26.25" customHeight="1" x14ac:dyDescent="0.2"/>
    <row r="3263" ht="26.25" customHeight="1" x14ac:dyDescent="0.2"/>
    <row r="3264" ht="26.25" customHeight="1" x14ac:dyDescent="0.2"/>
    <row r="3265" ht="26.25" customHeight="1" x14ac:dyDescent="0.2"/>
    <row r="3266" ht="26.25" customHeight="1" x14ac:dyDescent="0.2"/>
    <row r="3267" ht="26.25" customHeight="1" x14ac:dyDescent="0.2"/>
    <row r="3268" ht="26.25" customHeight="1" x14ac:dyDescent="0.2"/>
    <row r="3269" ht="26.25" customHeight="1" x14ac:dyDescent="0.2"/>
    <row r="3270" ht="26.25" customHeight="1" x14ac:dyDescent="0.2"/>
    <row r="3271" ht="26.25" customHeight="1" x14ac:dyDescent="0.2"/>
    <row r="3272" ht="26.25" customHeight="1" x14ac:dyDescent="0.2"/>
    <row r="3273" ht="26.25" customHeight="1" x14ac:dyDescent="0.2"/>
    <row r="3274" ht="26.25" customHeight="1" x14ac:dyDescent="0.2"/>
    <row r="3275" ht="26.25" customHeight="1" x14ac:dyDescent="0.2"/>
    <row r="3276" ht="26.25" customHeight="1" x14ac:dyDescent="0.2"/>
    <row r="3277" ht="26.25" customHeight="1" x14ac:dyDescent="0.2"/>
    <row r="3278" ht="26.25" customHeight="1" x14ac:dyDescent="0.2"/>
    <row r="3279" ht="26.25" customHeight="1" x14ac:dyDescent="0.2"/>
    <row r="3280" ht="26.25" customHeight="1" x14ac:dyDescent="0.2"/>
    <row r="3281" ht="26.25" customHeight="1" x14ac:dyDescent="0.2"/>
    <row r="3282" ht="26.25" customHeight="1" x14ac:dyDescent="0.2"/>
    <row r="3283" ht="26.25" customHeight="1" x14ac:dyDescent="0.2"/>
    <row r="3284" ht="26.25" customHeight="1" x14ac:dyDescent="0.2"/>
    <row r="3285" ht="26.25" customHeight="1" x14ac:dyDescent="0.2"/>
    <row r="3286" ht="26.25" customHeight="1" x14ac:dyDescent="0.2"/>
    <row r="3287" ht="26.25" customHeight="1" x14ac:dyDescent="0.2"/>
    <row r="3288" ht="26.25" customHeight="1" x14ac:dyDescent="0.2"/>
    <row r="3289" ht="26.25" customHeight="1" x14ac:dyDescent="0.2"/>
    <row r="3290" ht="26.25" customHeight="1" x14ac:dyDescent="0.2"/>
    <row r="3291" ht="26.25" customHeight="1" x14ac:dyDescent="0.2"/>
    <row r="3292" ht="26.25" customHeight="1" x14ac:dyDescent="0.2"/>
    <row r="3293" ht="26.25" customHeight="1" x14ac:dyDescent="0.2"/>
    <row r="3294" ht="26.25" customHeight="1" x14ac:dyDescent="0.2"/>
    <row r="3295" ht="26.25" customHeight="1" x14ac:dyDescent="0.2"/>
    <row r="3296" ht="26.25" customHeight="1" x14ac:dyDescent="0.2"/>
    <row r="3297" ht="26.25" customHeight="1" x14ac:dyDescent="0.2"/>
    <row r="3298" ht="26.25" customHeight="1" x14ac:dyDescent="0.2"/>
    <row r="3299" ht="26.25" customHeight="1" x14ac:dyDescent="0.2"/>
    <row r="3300" ht="26.25" customHeight="1" x14ac:dyDescent="0.2"/>
    <row r="3301" ht="26.25" customHeight="1" x14ac:dyDescent="0.2"/>
    <row r="3302" ht="26.25" customHeight="1" x14ac:dyDescent="0.2"/>
    <row r="3303" ht="26.25" customHeight="1" x14ac:dyDescent="0.2"/>
    <row r="3304" ht="26.25" customHeight="1" x14ac:dyDescent="0.2"/>
    <row r="3305" ht="26.25" customHeight="1" x14ac:dyDescent="0.2"/>
    <row r="3306" ht="26.25" customHeight="1" x14ac:dyDescent="0.2"/>
    <row r="3307" ht="26.25" customHeight="1" x14ac:dyDescent="0.2"/>
    <row r="3308" ht="26.25" customHeight="1" x14ac:dyDescent="0.2"/>
    <row r="3309" ht="26.25" customHeight="1" x14ac:dyDescent="0.2"/>
    <row r="3310" ht="26.25" customHeight="1" x14ac:dyDescent="0.2"/>
    <row r="3311" ht="26.25" customHeight="1" x14ac:dyDescent="0.2"/>
    <row r="3312" ht="26.25" customHeight="1" x14ac:dyDescent="0.2"/>
    <row r="3313" ht="26.25" customHeight="1" x14ac:dyDescent="0.2"/>
    <row r="3314" ht="26.25" customHeight="1" x14ac:dyDescent="0.2"/>
    <row r="3315" ht="26.25" customHeight="1" x14ac:dyDescent="0.2"/>
    <row r="3316" ht="26.25" customHeight="1" x14ac:dyDescent="0.2"/>
    <row r="3317" ht="26.25" customHeight="1" x14ac:dyDescent="0.2"/>
    <row r="3318" ht="26.25" customHeight="1" x14ac:dyDescent="0.2"/>
    <row r="3319" ht="26.25" customHeight="1" x14ac:dyDescent="0.2"/>
    <row r="3320" ht="26.25" customHeight="1" x14ac:dyDescent="0.2"/>
    <row r="3321" ht="26.25" customHeight="1" x14ac:dyDescent="0.2"/>
    <row r="3322" ht="26.25" customHeight="1" x14ac:dyDescent="0.2"/>
    <row r="3323" ht="26.25" customHeight="1" x14ac:dyDescent="0.2"/>
    <row r="3324" ht="26.25" customHeight="1" x14ac:dyDescent="0.2"/>
    <row r="3325" ht="26.25" customHeight="1" x14ac:dyDescent="0.2"/>
    <row r="3326" ht="26.25" customHeight="1" x14ac:dyDescent="0.2"/>
    <row r="3327" ht="26.25" customHeight="1" x14ac:dyDescent="0.2"/>
    <row r="3328" ht="26.25" customHeight="1" x14ac:dyDescent="0.2"/>
    <row r="3329" ht="26.25" customHeight="1" x14ac:dyDescent="0.2"/>
    <row r="3330" ht="26.25" customHeight="1" x14ac:dyDescent="0.2"/>
    <row r="3331" ht="26.25" customHeight="1" x14ac:dyDescent="0.2"/>
    <row r="3332" ht="26.25" customHeight="1" x14ac:dyDescent="0.2"/>
    <row r="3333" ht="26.25" customHeight="1" x14ac:dyDescent="0.2"/>
    <row r="3334" ht="26.25" customHeight="1" x14ac:dyDescent="0.2"/>
    <row r="3335" ht="26.25" customHeight="1" x14ac:dyDescent="0.2"/>
    <row r="3336" ht="26.25" customHeight="1" x14ac:dyDescent="0.2"/>
    <row r="3337" ht="26.25" customHeight="1" x14ac:dyDescent="0.2"/>
    <row r="3338" ht="26.25" customHeight="1" x14ac:dyDescent="0.2"/>
    <row r="3339" ht="26.25" customHeight="1" x14ac:dyDescent="0.2"/>
    <row r="3340" ht="26.25" customHeight="1" x14ac:dyDescent="0.2"/>
    <row r="3341" ht="26.25" customHeight="1" x14ac:dyDescent="0.2"/>
    <row r="3342" ht="26.25" customHeight="1" x14ac:dyDescent="0.2"/>
    <row r="3343" ht="26.25" customHeight="1" x14ac:dyDescent="0.2"/>
    <row r="3344" ht="26.25" customHeight="1" x14ac:dyDescent="0.2"/>
    <row r="3345" ht="26.25" customHeight="1" x14ac:dyDescent="0.2"/>
    <row r="3346" ht="26.25" customHeight="1" x14ac:dyDescent="0.2"/>
    <row r="3347" ht="26.25" customHeight="1" x14ac:dyDescent="0.2"/>
    <row r="3348" ht="26.25" customHeight="1" x14ac:dyDescent="0.2"/>
    <row r="3349" ht="26.25" customHeight="1" x14ac:dyDescent="0.2"/>
    <row r="3350" ht="26.25" customHeight="1" x14ac:dyDescent="0.2"/>
    <row r="3351" ht="26.25" customHeight="1" x14ac:dyDescent="0.2"/>
    <row r="3352" ht="26.25" customHeight="1" x14ac:dyDescent="0.2"/>
    <row r="3353" ht="26.25" customHeight="1" x14ac:dyDescent="0.2"/>
    <row r="3354" ht="26.25" customHeight="1" x14ac:dyDescent="0.2"/>
    <row r="3355" ht="26.25" customHeight="1" x14ac:dyDescent="0.2"/>
    <row r="3356" ht="26.25" customHeight="1" x14ac:dyDescent="0.2"/>
    <row r="3357" ht="26.25" customHeight="1" x14ac:dyDescent="0.2"/>
    <row r="3358" ht="26.25" customHeight="1" x14ac:dyDescent="0.2"/>
    <row r="3359" ht="26.25" customHeight="1" x14ac:dyDescent="0.2"/>
    <row r="3360" ht="26.25" customHeight="1" x14ac:dyDescent="0.2"/>
    <row r="3361" ht="26.25" customHeight="1" x14ac:dyDescent="0.2"/>
    <row r="3362" ht="26.25" customHeight="1" x14ac:dyDescent="0.2"/>
    <row r="3363" ht="26.25" customHeight="1" x14ac:dyDescent="0.2"/>
    <row r="3364" ht="26.25" customHeight="1" x14ac:dyDescent="0.2"/>
    <row r="3365" ht="26.25" customHeight="1" x14ac:dyDescent="0.2"/>
    <row r="3366" ht="26.25" customHeight="1" x14ac:dyDescent="0.2"/>
    <row r="3367" ht="26.25" customHeight="1" x14ac:dyDescent="0.2"/>
    <row r="3368" ht="26.25" customHeight="1" x14ac:dyDescent="0.2"/>
    <row r="3369" ht="26.25" customHeight="1" x14ac:dyDescent="0.2"/>
    <row r="3370" ht="26.25" customHeight="1" x14ac:dyDescent="0.2"/>
    <row r="3371" ht="26.25" customHeight="1" x14ac:dyDescent="0.2"/>
    <row r="3372" ht="26.25" customHeight="1" x14ac:dyDescent="0.2"/>
    <row r="3373" ht="26.25" customHeight="1" x14ac:dyDescent="0.2"/>
    <row r="3374" ht="26.25" customHeight="1" x14ac:dyDescent="0.2"/>
    <row r="3375" ht="26.25" customHeight="1" x14ac:dyDescent="0.2"/>
    <row r="3376" ht="26.25" customHeight="1" x14ac:dyDescent="0.2"/>
    <row r="3377" ht="26.25" customHeight="1" x14ac:dyDescent="0.2"/>
    <row r="3378" ht="26.25" customHeight="1" x14ac:dyDescent="0.2"/>
    <row r="3379" ht="26.25" customHeight="1" x14ac:dyDescent="0.2"/>
    <row r="3380" ht="26.25" customHeight="1" x14ac:dyDescent="0.2"/>
    <row r="3381" ht="26.25" customHeight="1" x14ac:dyDescent="0.2"/>
    <row r="3382" ht="26.25" customHeight="1" x14ac:dyDescent="0.2"/>
    <row r="3383" ht="26.25" customHeight="1" x14ac:dyDescent="0.2"/>
    <row r="3384" ht="26.25" customHeight="1" x14ac:dyDescent="0.2"/>
    <row r="3385" ht="26.25" customHeight="1" x14ac:dyDescent="0.2"/>
    <row r="3386" ht="26.25" customHeight="1" x14ac:dyDescent="0.2"/>
    <row r="3387" ht="26.25" customHeight="1" x14ac:dyDescent="0.2"/>
    <row r="3388" ht="26.25" customHeight="1" x14ac:dyDescent="0.2"/>
    <row r="3389" ht="26.25" customHeight="1" x14ac:dyDescent="0.2"/>
    <row r="3390" ht="26.25" customHeight="1" x14ac:dyDescent="0.2"/>
    <row r="3391" ht="26.25" customHeight="1" x14ac:dyDescent="0.2"/>
    <row r="3392" ht="26.25" customHeight="1" x14ac:dyDescent="0.2"/>
    <row r="3393" ht="26.25" customHeight="1" x14ac:dyDescent="0.2"/>
    <row r="3394" ht="26.25" customHeight="1" x14ac:dyDescent="0.2"/>
    <row r="3395" ht="26.25" customHeight="1" x14ac:dyDescent="0.2"/>
    <row r="3396" ht="26.25" customHeight="1" x14ac:dyDescent="0.2"/>
    <row r="3397" ht="26.25" customHeight="1" x14ac:dyDescent="0.2"/>
    <row r="3398" ht="26.25" customHeight="1" x14ac:dyDescent="0.2"/>
    <row r="3399" ht="26.25" customHeight="1" x14ac:dyDescent="0.2"/>
    <row r="3400" ht="26.25" customHeight="1" x14ac:dyDescent="0.2"/>
    <row r="3401" ht="26.25" customHeight="1" x14ac:dyDescent="0.2"/>
    <row r="3402" ht="26.25" customHeight="1" x14ac:dyDescent="0.2"/>
    <row r="3403" ht="26.25" customHeight="1" x14ac:dyDescent="0.2"/>
    <row r="3404" ht="26.25" customHeight="1" x14ac:dyDescent="0.2"/>
    <row r="3405" ht="26.25" customHeight="1" x14ac:dyDescent="0.2"/>
    <row r="3406" ht="26.25" customHeight="1" x14ac:dyDescent="0.2"/>
    <row r="3407" ht="26.25" customHeight="1" x14ac:dyDescent="0.2"/>
    <row r="3408" ht="26.25" customHeight="1" x14ac:dyDescent="0.2"/>
    <row r="3409" ht="26.25" customHeight="1" x14ac:dyDescent="0.2"/>
    <row r="3410" ht="26.25" customHeight="1" x14ac:dyDescent="0.2"/>
    <row r="3411" ht="26.25" customHeight="1" x14ac:dyDescent="0.2"/>
    <row r="3412" ht="26.25" customHeight="1" x14ac:dyDescent="0.2"/>
    <row r="3413" ht="26.25" customHeight="1" x14ac:dyDescent="0.2"/>
    <row r="3414" ht="26.25" customHeight="1" x14ac:dyDescent="0.2"/>
    <row r="3415" ht="26.25" customHeight="1" x14ac:dyDescent="0.2"/>
    <row r="3416" ht="26.25" customHeight="1" x14ac:dyDescent="0.2"/>
    <row r="3417" ht="26.25" customHeight="1" x14ac:dyDescent="0.2"/>
    <row r="3418" ht="26.25" customHeight="1" x14ac:dyDescent="0.2"/>
    <row r="3419" ht="26.25" customHeight="1" x14ac:dyDescent="0.2"/>
    <row r="3420" ht="26.25" customHeight="1" x14ac:dyDescent="0.2"/>
    <row r="3421" ht="26.25" customHeight="1" x14ac:dyDescent="0.2"/>
    <row r="3422" ht="26.25" customHeight="1" x14ac:dyDescent="0.2"/>
    <row r="3423" ht="26.25" customHeight="1" x14ac:dyDescent="0.2"/>
    <row r="3424" ht="26.25" customHeight="1" x14ac:dyDescent="0.2"/>
    <row r="3425" ht="26.25" customHeight="1" x14ac:dyDescent="0.2"/>
    <row r="3426" ht="26.25" customHeight="1" x14ac:dyDescent="0.2"/>
    <row r="3427" ht="26.25" customHeight="1" x14ac:dyDescent="0.2"/>
    <row r="3428" ht="26.25" customHeight="1" x14ac:dyDescent="0.2"/>
    <row r="3429" ht="26.25" customHeight="1" x14ac:dyDescent="0.2"/>
    <row r="3430" ht="26.25" customHeight="1" x14ac:dyDescent="0.2"/>
    <row r="3431" ht="26.25" customHeight="1" x14ac:dyDescent="0.2"/>
    <row r="3432" ht="26.25" customHeight="1" x14ac:dyDescent="0.2"/>
    <row r="3433" ht="26.25" customHeight="1" x14ac:dyDescent="0.2"/>
    <row r="3434" ht="26.25" customHeight="1" x14ac:dyDescent="0.2"/>
    <row r="3435" ht="26.25" customHeight="1" x14ac:dyDescent="0.2"/>
    <row r="3436" ht="26.25" customHeight="1" x14ac:dyDescent="0.2"/>
    <row r="3437" ht="26.25" customHeight="1" x14ac:dyDescent="0.2"/>
    <row r="3438" ht="26.25" customHeight="1" x14ac:dyDescent="0.2"/>
    <row r="3439" ht="26.25" customHeight="1" x14ac:dyDescent="0.2"/>
    <row r="3440" ht="26.25" customHeight="1" x14ac:dyDescent="0.2"/>
    <row r="3441" ht="26.25" customHeight="1" x14ac:dyDescent="0.2"/>
    <row r="3442" ht="26.25" customHeight="1" x14ac:dyDescent="0.2"/>
    <row r="3443" ht="26.25" customHeight="1" x14ac:dyDescent="0.2"/>
    <row r="3444" ht="26.25" customHeight="1" x14ac:dyDescent="0.2"/>
    <row r="3445" ht="26.25" customHeight="1" x14ac:dyDescent="0.2"/>
    <row r="3446" ht="26.25" customHeight="1" x14ac:dyDescent="0.2"/>
    <row r="3447" ht="26.25" customHeight="1" x14ac:dyDescent="0.2"/>
    <row r="3448" ht="26.25" customHeight="1" x14ac:dyDescent="0.2"/>
    <row r="3449" ht="26.25" customHeight="1" x14ac:dyDescent="0.2"/>
    <row r="3450" ht="26.25" customHeight="1" x14ac:dyDescent="0.2"/>
    <row r="3451" ht="26.25" customHeight="1" x14ac:dyDescent="0.2"/>
    <row r="3452" ht="26.25" customHeight="1" x14ac:dyDescent="0.2"/>
    <row r="3453" ht="26.25" customHeight="1" x14ac:dyDescent="0.2"/>
    <row r="3454" ht="26.25" customHeight="1" x14ac:dyDescent="0.2"/>
    <row r="3455" ht="26.25" customHeight="1" x14ac:dyDescent="0.2"/>
    <row r="3456" ht="26.25" customHeight="1" x14ac:dyDescent="0.2"/>
    <row r="3457" ht="26.25" customHeight="1" x14ac:dyDescent="0.2"/>
    <row r="3458" ht="26.25" customHeight="1" x14ac:dyDescent="0.2"/>
    <row r="3459" ht="26.25" customHeight="1" x14ac:dyDescent="0.2"/>
    <row r="3460" ht="26.25" customHeight="1" x14ac:dyDescent="0.2"/>
    <row r="3461" ht="26.25" customHeight="1" x14ac:dyDescent="0.2"/>
    <row r="3462" ht="26.25" customHeight="1" x14ac:dyDescent="0.2"/>
    <row r="3463" ht="26.25" customHeight="1" x14ac:dyDescent="0.2"/>
    <row r="3464" ht="26.25" customHeight="1" x14ac:dyDescent="0.2"/>
    <row r="3465" ht="26.25" customHeight="1" x14ac:dyDescent="0.2"/>
    <row r="3466" ht="26.25" customHeight="1" x14ac:dyDescent="0.2"/>
    <row r="3467" ht="26.25" customHeight="1" x14ac:dyDescent="0.2"/>
    <row r="3468" ht="26.25" customHeight="1" x14ac:dyDescent="0.2"/>
    <row r="3469" ht="26.25" customHeight="1" x14ac:dyDescent="0.2"/>
    <row r="3470" ht="26.25" customHeight="1" x14ac:dyDescent="0.2"/>
    <row r="3471" ht="26.25" customHeight="1" x14ac:dyDescent="0.2"/>
    <row r="3472" ht="26.25" customHeight="1" x14ac:dyDescent="0.2"/>
    <row r="3473" ht="26.25" customHeight="1" x14ac:dyDescent="0.2"/>
    <row r="3474" ht="26.25" customHeight="1" x14ac:dyDescent="0.2"/>
    <row r="3475" ht="26.25" customHeight="1" x14ac:dyDescent="0.2"/>
    <row r="3476" ht="26.25" customHeight="1" x14ac:dyDescent="0.2"/>
    <row r="3477" ht="26.25" customHeight="1" x14ac:dyDescent="0.2"/>
    <row r="3478" ht="26.25" customHeight="1" x14ac:dyDescent="0.2"/>
    <row r="3479" ht="26.25" customHeight="1" x14ac:dyDescent="0.2"/>
    <row r="3480" ht="26.25" customHeight="1" x14ac:dyDescent="0.2"/>
    <row r="3481" ht="26.25" customHeight="1" x14ac:dyDescent="0.2"/>
    <row r="3482" ht="26.25" customHeight="1" x14ac:dyDescent="0.2"/>
    <row r="3483" ht="26.25" customHeight="1" x14ac:dyDescent="0.2"/>
    <row r="3484" ht="26.25" customHeight="1" x14ac:dyDescent="0.2"/>
    <row r="3485" ht="26.25" customHeight="1" x14ac:dyDescent="0.2"/>
    <row r="3486" ht="26.25" customHeight="1" x14ac:dyDescent="0.2"/>
    <row r="3487" ht="26.25" customHeight="1" x14ac:dyDescent="0.2"/>
    <row r="3488" ht="26.25" customHeight="1" x14ac:dyDescent="0.2"/>
    <row r="3489" ht="26.25" customHeight="1" x14ac:dyDescent="0.2"/>
    <row r="3490" ht="26.25" customHeight="1" x14ac:dyDescent="0.2"/>
    <row r="3491" ht="26.25" customHeight="1" x14ac:dyDescent="0.2"/>
    <row r="3492" ht="26.25" customHeight="1" x14ac:dyDescent="0.2"/>
    <row r="3493" ht="26.25" customHeight="1" x14ac:dyDescent="0.2"/>
    <row r="3494" ht="26.25" customHeight="1" x14ac:dyDescent="0.2"/>
    <row r="3495" ht="26.25" customHeight="1" x14ac:dyDescent="0.2"/>
    <row r="3496" ht="26.25" customHeight="1" x14ac:dyDescent="0.2"/>
    <row r="3497" ht="26.25" customHeight="1" x14ac:dyDescent="0.2"/>
    <row r="3498" ht="26.25" customHeight="1" x14ac:dyDescent="0.2"/>
    <row r="3499" ht="26.25" customHeight="1" x14ac:dyDescent="0.2"/>
    <row r="3500" ht="26.25" customHeight="1" x14ac:dyDescent="0.2"/>
    <row r="3501" ht="26.25" customHeight="1" x14ac:dyDescent="0.2"/>
    <row r="3502" ht="26.25" customHeight="1" x14ac:dyDescent="0.2"/>
    <row r="3503" ht="26.25" customHeight="1" x14ac:dyDescent="0.2"/>
    <row r="3504" ht="26.25" customHeight="1" x14ac:dyDescent="0.2"/>
    <row r="3505" ht="26.25" customHeight="1" x14ac:dyDescent="0.2"/>
    <row r="3506" ht="26.25" customHeight="1" x14ac:dyDescent="0.2"/>
    <row r="3507" ht="26.25" customHeight="1" x14ac:dyDescent="0.2"/>
    <row r="3508" ht="26.25" customHeight="1" x14ac:dyDescent="0.2"/>
    <row r="3509" ht="26.25" customHeight="1" x14ac:dyDescent="0.2"/>
    <row r="3510" ht="26.25" customHeight="1" x14ac:dyDescent="0.2"/>
    <row r="3511" ht="26.25" customHeight="1" x14ac:dyDescent="0.2"/>
    <row r="3512" ht="26.25" customHeight="1" x14ac:dyDescent="0.2"/>
    <row r="3513" ht="26.25" customHeight="1" x14ac:dyDescent="0.2"/>
    <row r="3514" ht="26.25" customHeight="1" x14ac:dyDescent="0.2"/>
    <row r="3515" ht="26.25" customHeight="1" x14ac:dyDescent="0.2"/>
    <row r="3516" ht="26.25" customHeight="1" x14ac:dyDescent="0.2"/>
    <row r="3517" ht="26.25" customHeight="1" x14ac:dyDescent="0.2"/>
    <row r="3518" ht="26.25" customHeight="1" x14ac:dyDescent="0.2"/>
    <row r="3519" ht="26.25" customHeight="1" x14ac:dyDescent="0.2"/>
    <row r="3520" ht="26.25" customHeight="1" x14ac:dyDescent="0.2"/>
    <row r="3521" ht="26.25" customHeight="1" x14ac:dyDescent="0.2"/>
    <row r="3522" ht="26.25" customHeight="1" x14ac:dyDescent="0.2"/>
    <row r="3523" ht="26.25" customHeight="1" x14ac:dyDescent="0.2"/>
    <row r="3524" ht="26.25" customHeight="1" x14ac:dyDescent="0.2"/>
    <row r="3525" ht="26.25" customHeight="1" x14ac:dyDescent="0.2"/>
    <row r="3526" ht="26.25" customHeight="1" x14ac:dyDescent="0.2"/>
    <row r="3527" ht="26.25" customHeight="1" x14ac:dyDescent="0.2"/>
    <row r="3528" ht="26.25" customHeight="1" x14ac:dyDescent="0.2"/>
    <row r="3529" ht="26.25" customHeight="1" x14ac:dyDescent="0.2"/>
    <row r="3530" ht="26.25" customHeight="1" x14ac:dyDescent="0.2"/>
    <row r="3531" ht="26.25" customHeight="1" x14ac:dyDescent="0.2"/>
    <row r="3532" ht="26.25" customHeight="1" x14ac:dyDescent="0.2"/>
    <row r="3533" ht="26.25" customHeight="1" x14ac:dyDescent="0.2"/>
    <row r="3534" ht="26.25" customHeight="1" x14ac:dyDescent="0.2"/>
    <row r="3535" ht="26.25" customHeight="1" x14ac:dyDescent="0.2"/>
    <row r="3536" ht="26.25" customHeight="1" x14ac:dyDescent="0.2"/>
    <row r="3537" ht="26.25" customHeight="1" x14ac:dyDescent="0.2"/>
    <row r="3538" ht="26.25" customHeight="1" x14ac:dyDescent="0.2"/>
    <row r="3539" ht="26.25" customHeight="1" x14ac:dyDescent="0.2"/>
    <row r="3540" ht="26.25" customHeight="1" x14ac:dyDescent="0.2"/>
    <row r="3541" ht="26.25" customHeight="1" x14ac:dyDescent="0.2"/>
    <row r="3542" ht="26.25" customHeight="1" x14ac:dyDescent="0.2"/>
    <row r="3543" ht="26.25" customHeight="1" x14ac:dyDescent="0.2"/>
    <row r="3544" ht="26.25" customHeight="1" x14ac:dyDescent="0.2"/>
    <row r="3545" ht="26.25" customHeight="1" x14ac:dyDescent="0.2"/>
    <row r="3546" ht="26.25" customHeight="1" x14ac:dyDescent="0.2"/>
    <row r="3547" ht="26.25" customHeight="1" x14ac:dyDescent="0.2"/>
    <row r="3548" ht="26.25" customHeight="1" x14ac:dyDescent="0.2"/>
    <row r="3549" ht="26.25" customHeight="1" x14ac:dyDescent="0.2"/>
    <row r="3550" ht="26.25" customHeight="1" x14ac:dyDescent="0.2"/>
    <row r="3551" ht="26.25" customHeight="1" x14ac:dyDescent="0.2"/>
    <row r="3552" ht="26.25" customHeight="1" x14ac:dyDescent="0.2"/>
    <row r="3553" ht="26.25" customHeight="1" x14ac:dyDescent="0.2"/>
    <row r="3554" ht="26.25" customHeight="1" x14ac:dyDescent="0.2"/>
    <row r="3555" ht="26.25" customHeight="1" x14ac:dyDescent="0.2"/>
    <row r="3556" ht="26.25" customHeight="1" x14ac:dyDescent="0.2"/>
    <row r="3557" ht="26.25" customHeight="1" x14ac:dyDescent="0.2"/>
    <row r="3558" ht="26.25" customHeight="1" x14ac:dyDescent="0.2"/>
    <row r="3559" ht="26.25" customHeight="1" x14ac:dyDescent="0.2"/>
    <row r="3560" ht="26.25" customHeight="1" x14ac:dyDescent="0.2"/>
    <row r="3561" ht="26.25" customHeight="1" x14ac:dyDescent="0.2"/>
    <row r="3562" ht="26.25" customHeight="1" x14ac:dyDescent="0.2"/>
    <row r="3563" ht="26.25" customHeight="1" x14ac:dyDescent="0.2"/>
    <row r="3564" ht="26.25" customHeight="1" x14ac:dyDescent="0.2"/>
    <row r="3565" ht="26.25" customHeight="1" x14ac:dyDescent="0.2"/>
    <row r="3566" ht="26.25" customHeight="1" x14ac:dyDescent="0.2"/>
    <row r="3567" ht="26.25" customHeight="1" x14ac:dyDescent="0.2"/>
    <row r="3568" ht="26.25" customHeight="1" x14ac:dyDescent="0.2"/>
    <row r="3569" ht="26.25" customHeight="1" x14ac:dyDescent="0.2"/>
    <row r="3570" ht="26.25" customHeight="1" x14ac:dyDescent="0.2"/>
    <row r="3571" ht="26.25" customHeight="1" x14ac:dyDescent="0.2"/>
    <row r="3572" ht="26.25" customHeight="1" x14ac:dyDescent="0.2"/>
    <row r="3573" ht="26.25" customHeight="1" x14ac:dyDescent="0.2"/>
    <row r="3574" ht="26.25" customHeight="1" x14ac:dyDescent="0.2"/>
    <row r="3575" ht="26.25" customHeight="1" x14ac:dyDescent="0.2"/>
    <row r="3576" ht="26.25" customHeight="1" x14ac:dyDescent="0.2"/>
    <row r="3577" ht="26.25" customHeight="1" x14ac:dyDescent="0.2"/>
    <row r="3578" ht="26.25" customHeight="1" x14ac:dyDescent="0.2"/>
    <row r="3579" ht="26.25" customHeight="1" x14ac:dyDescent="0.2"/>
    <row r="3580" ht="26.25" customHeight="1" x14ac:dyDescent="0.2"/>
    <row r="3581" ht="26.25" customHeight="1" x14ac:dyDescent="0.2"/>
    <row r="3582" ht="26.25" customHeight="1" x14ac:dyDescent="0.2"/>
    <row r="3583" ht="26.25" customHeight="1" x14ac:dyDescent="0.2"/>
    <row r="3584" ht="26.25" customHeight="1" x14ac:dyDescent="0.2"/>
    <row r="3585" ht="26.25" customHeight="1" x14ac:dyDescent="0.2"/>
    <row r="3586" ht="26.25" customHeight="1" x14ac:dyDescent="0.2"/>
    <row r="3587" ht="26.25" customHeight="1" x14ac:dyDescent="0.2"/>
    <row r="3588" ht="26.25" customHeight="1" x14ac:dyDescent="0.2"/>
    <row r="3589" ht="26.25" customHeight="1" x14ac:dyDescent="0.2"/>
    <row r="3590" ht="26.25" customHeight="1" x14ac:dyDescent="0.2"/>
    <row r="3591" ht="26.25" customHeight="1" x14ac:dyDescent="0.2"/>
    <row r="3592" ht="26.25" customHeight="1" x14ac:dyDescent="0.2"/>
    <row r="3593" ht="26.25" customHeight="1" x14ac:dyDescent="0.2"/>
    <row r="3594" ht="26.25" customHeight="1" x14ac:dyDescent="0.2"/>
    <row r="3595" ht="26.25" customHeight="1" x14ac:dyDescent="0.2"/>
    <row r="3596" ht="26.25" customHeight="1" x14ac:dyDescent="0.2"/>
    <row r="3597" ht="26.25" customHeight="1" x14ac:dyDescent="0.2"/>
    <row r="3598" ht="26.25" customHeight="1" x14ac:dyDescent="0.2"/>
    <row r="3599" ht="26.25" customHeight="1" x14ac:dyDescent="0.2"/>
    <row r="3600" ht="26.25" customHeight="1" x14ac:dyDescent="0.2"/>
    <row r="3601" ht="26.25" customHeight="1" x14ac:dyDescent="0.2"/>
    <row r="3602" ht="26.25" customHeight="1" x14ac:dyDescent="0.2"/>
    <row r="3603" ht="26.25" customHeight="1" x14ac:dyDescent="0.2"/>
    <row r="3604" ht="26.25" customHeight="1" x14ac:dyDescent="0.2"/>
    <row r="3605" ht="26.25" customHeight="1" x14ac:dyDescent="0.2"/>
    <row r="3606" ht="26.25" customHeight="1" x14ac:dyDescent="0.2"/>
    <row r="3607" ht="26.25" customHeight="1" x14ac:dyDescent="0.2"/>
    <row r="3608" ht="26.25" customHeight="1" x14ac:dyDescent="0.2"/>
    <row r="3609" ht="26.25" customHeight="1" x14ac:dyDescent="0.2"/>
    <row r="3610" ht="26.25" customHeight="1" x14ac:dyDescent="0.2"/>
    <row r="3611" ht="26.25" customHeight="1" x14ac:dyDescent="0.2"/>
    <row r="3612" ht="26.25" customHeight="1" x14ac:dyDescent="0.2"/>
    <row r="3613" ht="26.25" customHeight="1" x14ac:dyDescent="0.2"/>
    <row r="3614" ht="26.25" customHeight="1" x14ac:dyDescent="0.2"/>
    <row r="3615" ht="26.25" customHeight="1" x14ac:dyDescent="0.2"/>
    <row r="3616" ht="26.25" customHeight="1" x14ac:dyDescent="0.2"/>
    <row r="3617" ht="26.25" customHeight="1" x14ac:dyDescent="0.2"/>
    <row r="3618" ht="26.25" customHeight="1" x14ac:dyDescent="0.2"/>
    <row r="3619" ht="26.25" customHeight="1" x14ac:dyDescent="0.2"/>
    <row r="3620" ht="26.25" customHeight="1" x14ac:dyDescent="0.2"/>
    <row r="3621" ht="26.25" customHeight="1" x14ac:dyDescent="0.2"/>
    <row r="3622" ht="26.25" customHeight="1" x14ac:dyDescent="0.2"/>
    <row r="3623" ht="26.25" customHeight="1" x14ac:dyDescent="0.2"/>
    <row r="3624" ht="26.25" customHeight="1" x14ac:dyDescent="0.2"/>
    <row r="3625" ht="26.25" customHeight="1" x14ac:dyDescent="0.2"/>
    <row r="3626" ht="26.25" customHeight="1" x14ac:dyDescent="0.2"/>
    <row r="3627" ht="26.25" customHeight="1" x14ac:dyDescent="0.2"/>
    <row r="3628" ht="26.25" customHeight="1" x14ac:dyDescent="0.2"/>
    <row r="3629" ht="26.25" customHeight="1" x14ac:dyDescent="0.2"/>
    <row r="3630" ht="26.25" customHeight="1" x14ac:dyDescent="0.2"/>
    <row r="3631" ht="26.25" customHeight="1" x14ac:dyDescent="0.2"/>
    <row r="3632" ht="26.25" customHeight="1" x14ac:dyDescent="0.2"/>
    <row r="3633" ht="26.25" customHeight="1" x14ac:dyDescent="0.2"/>
    <row r="3634" ht="26.25" customHeight="1" x14ac:dyDescent="0.2"/>
    <row r="3635" ht="26.25" customHeight="1" x14ac:dyDescent="0.2"/>
    <row r="3636" ht="26.25" customHeight="1" x14ac:dyDescent="0.2"/>
    <row r="3637" ht="26.25" customHeight="1" x14ac:dyDescent="0.2"/>
    <row r="3638" ht="26.25" customHeight="1" x14ac:dyDescent="0.2"/>
    <row r="3639" ht="26.25" customHeight="1" x14ac:dyDescent="0.2"/>
    <row r="3640" ht="26.25" customHeight="1" x14ac:dyDescent="0.2"/>
    <row r="3641" ht="26.25" customHeight="1" x14ac:dyDescent="0.2"/>
    <row r="3642" ht="26.25" customHeight="1" x14ac:dyDescent="0.2"/>
    <row r="3643" ht="26.25" customHeight="1" x14ac:dyDescent="0.2"/>
    <row r="3644" ht="26.25" customHeight="1" x14ac:dyDescent="0.2"/>
    <row r="3645" ht="26.25" customHeight="1" x14ac:dyDescent="0.2"/>
    <row r="3646" ht="26.25" customHeight="1" x14ac:dyDescent="0.2"/>
    <row r="3647" ht="26.25" customHeight="1" x14ac:dyDescent="0.2"/>
    <row r="3648" ht="26.25" customHeight="1" x14ac:dyDescent="0.2"/>
    <row r="3649" ht="26.25" customHeight="1" x14ac:dyDescent="0.2"/>
    <row r="3650" ht="26.25" customHeight="1" x14ac:dyDescent="0.2"/>
    <row r="3651" ht="26.25" customHeight="1" x14ac:dyDescent="0.2"/>
    <row r="3652" ht="26.25" customHeight="1" x14ac:dyDescent="0.2"/>
    <row r="3653" ht="26.25" customHeight="1" x14ac:dyDescent="0.2"/>
    <row r="3654" ht="26.25" customHeight="1" x14ac:dyDescent="0.2"/>
    <row r="3655" ht="26.25" customHeight="1" x14ac:dyDescent="0.2"/>
    <row r="3656" ht="26.25" customHeight="1" x14ac:dyDescent="0.2"/>
    <row r="3657" ht="26.25" customHeight="1" x14ac:dyDescent="0.2"/>
    <row r="3658" ht="26.25" customHeight="1" x14ac:dyDescent="0.2"/>
    <row r="3659" ht="26.25" customHeight="1" x14ac:dyDescent="0.2"/>
    <row r="3660" ht="26.25" customHeight="1" x14ac:dyDescent="0.2"/>
    <row r="3661" ht="26.25" customHeight="1" x14ac:dyDescent="0.2"/>
    <row r="3662" ht="26.25" customHeight="1" x14ac:dyDescent="0.2"/>
    <row r="3663" ht="26.25" customHeight="1" x14ac:dyDescent="0.2"/>
    <row r="3664" ht="26.25" customHeight="1" x14ac:dyDescent="0.2"/>
    <row r="3665" ht="26.25" customHeight="1" x14ac:dyDescent="0.2"/>
    <row r="3666" ht="26.25" customHeight="1" x14ac:dyDescent="0.2"/>
    <row r="3667" ht="26.25" customHeight="1" x14ac:dyDescent="0.2"/>
    <row r="3668" ht="26.25" customHeight="1" x14ac:dyDescent="0.2"/>
    <row r="3669" ht="26.25" customHeight="1" x14ac:dyDescent="0.2"/>
    <row r="3670" ht="26.25" customHeight="1" x14ac:dyDescent="0.2"/>
    <row r="3671" ht="26.25" customHeight="1" x14ac:dyDescent="0.2"/>
    <row r="3672" ht="26.25" customHeight="1" x14ac:dyDescent="0.2"/>
    <row r="3673" ht="26.25" customHeight="1" x14ac:dyDescent="0.2"/>
    <row r="3674" ht="26.25" customHeight="1" x14ac:dyDescent="0.2"/>
    <row r="3675" ht="26.25" customHeight="1" x14ac:dyDescent="0.2"/>
    <row r="3676" ht="26.25" customHeight="1" x14ac:dyDescent="0.2"/>
    <row r="3677" ht="26.25" customHeight="1" x14ac:dyDescent="0.2"/>
    <row r="3678" ht="26.25" customHeight="1" x14ac:dyDescent="0.2"/>
    <row r="3679" ht="26.25" customHeight="1" x14ac:dyDescent="0.2"/>
    <row r="3680" ht="26.25" customHeight="1" x14ac:dyDescent="0.2"/>
    <row r="3681" ht="26.25" customHeight="1" x14ac:dyDescent="0.2"/>
    <row r="3682" ht="26.25" customHeight="1" x14ac:dyDescent="0.2"/>
    <row r="3683" ht="26.25" customHeight="1" x14ac:dyDescent="0.2"/>
    <row r="3684" ht="26.25" customHeight="1" x14ac:dyDescent="0.2"/>
    <row r="3685" ht="26.25" customHeight="1" x14ac:dyDescent="0.2"/>
    <row r="3686" ht="26.25" customHeight="1" x14ac:dyDescent="0.2"/>
    <row r="3687" ht="26.25" customHeight="1" x14ac:dyDescent="0.2"/>
    <row r="3688" ht="26.25" customHeight="1" x14ac:dyDescent="0.2"/>
    <row r="3689" ht="26.25" customHeight="1" x14ac:dyDescent="0.2"/>
    <row r="3690" ht="26.25" customHeight="1" x14ac:dyDescent="0.2"/>
    <row r="3691" ht="26.25" customHeight="1" x14ac:dyDescent="0.2"/>
    <row r="3692" ht="26.25" customHeight="1" x14ac:dyDescent="0.2"/>
    <row r="3693" ht="26.25" customHeight="1" x14ac:dyDescent="0.2"/>
    <row r="3694" ht="26.25" customHeight="1" x14ac:dyDescent="0.2"/>
    <row r="3695" ht="26.25" customHeight="1" x14ac:dyDescent="0.2"/>
    <row r="3696" ht="26.25" customHeight="1" x14ac:dyDescent="0.2"/>
    <row r="3697" ht="26.25" customHeight="1" x14ac:dyDescent="0.2"/>
    <row r="3698" ht="26.25" customHeight="1" x14ac:dyDescent="0.2"/>
    <row r="3699" ht="26.25" customHeight="1" x14ac:dyDescent="0.2"/>
    <row r="3700" ht="26.25" customHeight="1" x14ac:dyDescent="0.2"/>
    <row r="3701" ht="26.25" customHeight="1" x14ac:dyDescent="0.2"/>
    <row r="3702" ht="26.25" customHeight="1" x14ac:dyDescent="0.2"/>
    <row r="3703" ht="26.25" customHeight="1" x14ac:dyDescent="0.2"/>
    <row r="3704" ht="26.25" customHeight="1" x14ac:dyDescent="0.2"/>
    <row r="3705" ht="26.25" customHeight="1" x14ac:dyDescent="0.2"/>
    <row r="3706" ht="26.25" customHeight="1" x14ac:dyDescent="0.2"/>
    <row r="3707" ht="26.25" customHeight="1" x14ac:dyDescent="0.2"/>
    <row r="3708" ht="26.25" customHeight="1" x14ac:dyDescent="0.2"/>
    <row r="3709" ht="26.25" customHeight="1" x14ac:dyDescent="0.2"/>
    <row r="3710" ht="26.25" customHeight="1" x14ac:dyDescent="0.2"/>
    <row r="3711" ht="26.25" customHeight="1" x14ac:dyDescent="0.2"/>
    <row r="3712" ht="26.25" customHeight="1" x14ac:dyDescent="0.2"/>
    <row r="3713" ht="26.25" customHeight="1" x14ac:dyDescent="0.2"/>
    <row r="3714" ht="26.25" customHeight="1" x14ac:dyDescent="0.2"/>
    <row r="3715" ht="26.25" customHeight="1" x14ac:dyDescent="0.2"/>
    <row r="3716" ht="26.25" customHeight="1" x14ac:dyDescent="0.2"/>
    <row r="3717" ht="26.25" customHeight="1" x14ac:dyDescent="0.2"/>
    <row r="3718" ht="26.25" customHeight="1" x14ac:dyDescent="0.2"/>
    <row r="3719" ht="26.25" customHeight="1" x14ac:dyDescent="0.2"/>
    <row r="3720" ht="26.25" customHeight="1" x14ac:dyDescent="0.2"/>
    <row r="3721" ht="26.25" customHeight="1" x14ac:dyDescent="0.2"/>
    <row r="3722" ht="26.25" customHeight="1" x14ac:dyDescent="0.2"/>
    <row r="3723" ht="26.25" customHeight="1" x14ac:dyDescent="0.2"/>
    <row r="3724" ht="26.25" customHeight="1" x14ac:dyDescent="0.2"/>
    <row r="3725" ht="26.25" customHeight="1" x14ac:dyDescent="0.2"/>
    <row r="3726" ht="26.25" customHeight="1" x14ac:dyDescent="0.2"/>
    <row r="3727" ht="26.25" customHeight="1" x14ac:dyDescent="0.2"/>
    <row r="3728" ht="26.25" customHeight="1" x14ac:dyDescent="0.2"/>
    <row r="3729" ht="26.25" customHeight="1" x14ac:dyDescent="0.2"/>
    <row r="3730" ht="26.25" customHeight="1" x14ac:dyDescent="0.2"/>
    <row r="3731" ht="26.25" customHeight="1" x14ac:dyDescent="0.2"/>
    <row r="3732" ht="26.25" customHeight="1" x14ac:dyDescent="0.2"/>
    <row r="3733" ht="26.25" customHeight="1" x14ac:dyDescent="0.2"/>
    <row r="3734" ht="26.25" customHeight="1" x14ac:dyDescent="0.2"/>
    <row r="3735" ht="26.25" customHeight="1" x14ac:dyDescent="0.2"/>
    <row r="3736" ht="26.25" customHeight="1" x14ac:dyDescent="0.2"/>
    <row r="3737" ht="26.25" customHeight="1" x14ac:dyDescent="0.2"/>
    <row r="3738" ht="26.25" customHeight="1" x14ac:dyDescent="0.2"/>
    <row r="3739" ht="26.25" customHeight="1" x14ac:dyDescent="0.2"/>
    <row r="3740" ht="26.25" customHeight="1" x14ac:dyDescent="0.2"/>
    <row r="3741" ht="26.25" customHeight="1" x14ac:dyDescent="0.2"/>
    <row r="3742" ht="26.25" customHeight="1" x14ac:dyDescent="0.2"/>
    <row r="3743" ht="26.25" customHeight="1" x14ac:dyDescent="0.2"/>
    <row r="3744" ht="26.25" customHeight="1" x14ac:dyDescent="0.2"/>
    <row r="3745" ht="26.25" customHeight="1" x14ac:dyDescent="0.2"/>
    <row r="3746" ht="26.25" customHeight="1" x14ac:dyDescent="0.2"/>
    <row r="3747" ht="26.25" customHeight="1" x14ac:dyDescent="0.2"/>
    <row r="3748" ht="26.25" customHeight="1" x14ac:dyDescent="0.2"/>
    <row r="3749" ht="26.25" customHeight="1" x14ac:dyDescent="0.2"/>
    <row r="3750" ht="26.25" customHeight="1" x14ac:dyDescent="0.2"/>
    <row r="3751" ht="26.25" customHeight="1" x14ac:dyDescent="0.2"/>
    <row r="3752" ht="26.25" customHeight="1" x14ac:dyDescent="0.2"/>
    <row r="3753" ht="26.25" customHeight="1" x14ac:dyDescent="0.2"/>
    <row r="3754" ht="26.25" customHeight="1" x14ac:dyDescent="0.2"/>
    <row r="3755" ht="26.25" customHeight="1" x14ac:dyDescent="0.2"/>
    <row r="3756" ht="26.25" customHeight="1" x14ac:dyDescent="0.2"/>
    <row r="3757" ht="26.25" customHeight="1" x14ac:dyDescent="0.2"/>
    <row r="3758" ht="26.25" customHeight="1" x14ac:dyDescent="0.2"/>
    <row r="3759" ht="26.25" customHeight="1" x14ac:dyDescent="0.2"/>
    <row r="3760" ht="26.25" customHeight="1" x14ac:dyDescent="0.2"/>
    <row r="3761" ht="26.25" customHeight="1" x14ac:dyDescent="0.2"/>
    <row r="3762" ht="26.25" customHeight="1" x14ac:dyDescent="0.2"/>
    <row r="3763" ht="26.25" customHeight="1" x14ac:dyDescent="0.2"/>
    <row r="3764" ht="26.25" customHeight="1" x14ac:dyDescent="0.2"/>
    <row r="3765" ht="26.25" customHeight="1" x14ac:dyDescent="0.2"/>
    <row r="3766" ht="26.25" customHeight="1" x14ac:dyDescent="0.2"/>
    <row r="3767" ht="26.25" customHeight="1" x14ac:dyDescent="0.2"/>
    <row r="3768" ht="26.25" customHeight="1" x14ac:dyDescent="0.2"/>
    <row r="3769" ht="26.25" customHeight="1" x14ac:dyDescent="0.2"/>
    <row r="3770" ht="26.25" customHeight="1" x14ac:dyDescent="0.2"/>
    <row r="3771" ht="26.25" customHeight="1" x14ac:dyDescent="0.2"/>
    <row r="3772" ht="26.25" customHeight="1" x14ac:dyDescent="0.2"/>
    <row r="3773" ht="26.25" customHeight="1" x14ac:dyDescent="0.2"/>
    <row r="3774" ht="26.25" customHeight="1" x14ac:dyDescent="0.2"/>
    <row r="3775" ht="26.25" customHeight="1" x14ac:dyDescent="0.2"/>
    <row r="3776" ht="26.25" customHeight="1" x14ac:dyDescent="0.2"/>
    <row r="3777" ht="26.25" customHeight="1" x14ac:dyDescent="0.2"/>
    <row r="3778" ht="26.25" customHeight="1" x14ac:dyDescent="0.2"/>
    <row r="3779" ht="26.25" customHeight="1" x14ac:dyDescent="0.2"/>
    <row r="3780" ht="26.25" customHeight="1" x14ac:dyDescent="0.2"/>
    <row r="3781" ht="26.25" customHeight="1" x14ac:dyDescent="0.2"/>
    <row r="3782" ht="26.25" customHeight="1" x14ac:dyDescent="0.2"/>
    <row r="3783" ht="26.25" customHeight="1" x14ac:dyDescent="0.2"/>
    <row r="3784" ht="26.25" customHeight="1" x14ac:dyDescent="0.2"/>
    <row r="3785" ht="26.25" customHeight="1" x14ac:dyDescent="0.2"/>
    <row r="3786" ht="26.25" customHeight="1" x14ac:dyDescent="0.2"/>
    <row r="3787" ht="26.25" customHeight="1" x14ac:dyDescent="0.2"/>
    <row r="3788" ht="26.25" customHeight="1" x14ac:dyDescent="0.2"/>
    <row r="3789" ht="26.25" customHeight="1" x14ac:dyDescent="0.2"/>
    <row r="3790" ht="26.25" customHeight="1" x14ac:dyDescent="0.2"/>
    <row r="3791" ht="26.25" customHeight="1" x14ac:dyDescent="0.2"/>
    <row r="3792" ht="26.25" customHeight="1" x14ac:dyDescent="0.2"/>
    <row r="3793" ht="26.25" customHeight="1" x14ac:dyDescent="0.2"/>
    <row r="3794" ht="26.25" customHeight="1" x14ac:dyDescent="0.2"/>
    <row r="3795" ht="26.25" customHeight="1" x14ac:dyDescent="0.2"/>
    <row r="3796" ht="26.25" customHeight="1" x14ac:dyDescent="0.2"/>
    <row r="3797" ht="26.25" customHeight="1" x14ac:dyDescent="0.2"/>
    <row r="3798" ht="26.25" customHeight="1" x14ac:dyDescent="0.2"/>
    <row r="3799" ht="26.25" customHeight="1" x14ac:dyDescent="0.2"/>
    <row r="3800" ht="26.25" customHeight="1" x14ac:dyDescent="0.2"/>
    <row r="3801" ht="26.25" customHeight="1" x14ac:dyDescent="0.2"/>
    <row r="3802" ht="26.25" customHeight="1" x14ac:dyDescent="0.2"/>
    <row r="3803" ht="26.25" customHeight="1" x14ac:dyDescent="0.2"/>
    <row r="3804" ht="26.25" customHeight="1" x14ac:dyDescent="0.2"/>
    <row r="3805" ht="26.25" customHeight="1" x14ac:dyDescent="0.2"/>
    <row r="3806" ht="26.25" customHeight="1" x14ac:dyDescent="0.2"/>
    <row r="3807" ht="26.25" customHeight="1" x14ac:dyDescent="0.2"/>
    <row r="3808" ht="26.25" customHeight="1" x14ac:dyDescent="0.2"/>
    <row r="3809" ht="26.25" customHeight="1" x14ac:dyDescent="0.2"/>
    <row r="3810" ht="26.25" customHeight="1" x14ac:dyDescent="0.2"/>
    <row r="3811" ht="26.25" customHeight="1" x14ac:dyDescent="0.2"/>
    <row r="3812" ht="26.25" customHeight="1" x14ac:dyDescent="0.2"/>
    <row r="3813" ht="26.25" customHeight="1" x14ac:dyDescent="0.2"/>
    <row r="3814" ht="26.25" customHeight="1" x14ac:dyDescent="0.2"/>
    <row r="3815" ht="26.25" customHeight="1" x14ac:dyDescent="0.2"/>
    <row r="3816" ht="26.25" customHeight="1" x14ac:dyDescent="0.2"/>
    <row r="3817" ht="26.25" customHeight="1" x14ac:dyDescent="0.2"/>
    <row r="3818" ht="26.25" customHeight="1" x14ac:dyDescent="0.2"/>
    <row r="3819" ht="26.25" customHeight="1" x14ac:dyDescent="0.2"/>
    <row r="3820" ht="26.25" customHeight="1" x14ac:dyDescent="0.2"/>
    <row r="3821" ht="26.25" customHeight="1" x14ac:dyDescent="0.2"/>
    <row r="3822" ht="26.25" customHeight="1" x14ac:dyDescent="0.2"/>
    <row r="3823" ht="26.25" customHeight="1" x14ac:dyDescent="0.2"/>
    <row r="3824" ht="26.25" customHeight="1" x14ac:dyDescent="0.2"/>
    <row r="3825" ht="26.25" customHeight="1" x14ac:dyDescent="0.2"/>
    <row r="3826" ht="26.25" customHeight="1" x14ac:dyDescent="0.2"/>
    <row r="3827" ht="26.25" customHeight="1" x14ac:dyDescent="0.2"/>
    <row r="3828" ht="26.25" customHeight="1" x14ac:dyDescent="0.2"/>
    <row r="3829" ht="26.25" customHeight="1" x14ac:dyDescent="0.2"/>
    <row r="3830" ht="26.25" customHeight="1" x14ac:dyDescent="0.2"/>
    <row r="3831" ht="26.25" customHeight="1" x14ac:dyDescent="0.2"/>
    <row r="3832" ht="26.25" customHeight="1" x14ac:dyDescent="0.2"/>
    <row r="3833" ht="26.25" customHeight="1" x14ac:dyDescent="0.2"/>
    <row r="3834" ht="26.25" customHeight="1" x14ac:dyDescent="0.2"/>
    <row r="3835" ht="26.25" customHeight="1" x14ac:dyDescent="0.2"/>
    <row r="3836" ht="26.25" customHeight="1" x14ac:dyDescent="0.2"/>
    <row r="3837" ht="26.25" customHeight="1" x14ac:dyDescent="0.2"/>
    <row r="3838" ht="26.25" customHeight="1" x14ac:dyDescent="0.2"/>
    <row r="3839" ht="26.25" customHeight="1" x14ac:dyDescent="0.2"/>
    <row r="3840" ht="26.25" customHeight="1" x14ac:dyDescent="0.2"/>
    <row r="3841" ht="26.25" customHeight="1" x14ac:dyDescent="0.2"/>
    <row r="3842" ht="26.25" customHeight="1" x14ac:dyDescent="0.2"/>
    <row r="3843" ht="26.25" customHeight="1" x14ac:dyDescent="0.2"/>
    <row r="3844" ht="26.25" customHeight="1" x14ac:dyDescent="0.2"/>
    <row r="3845" ht="26.25" customHeight="1" x14ac:dyDescent="0.2"/>
    <row r="3846" ht="26.25" customHeight="1" x14ac:dyDescent="0.2"/>
    <row r="3847" ht="26.25" customHeight="1" x14ac:dyDescent="0.2"/>
    <row r="3848" ht="26.25" customHeight="1" x14ac:dyDescent="0.2"/>
    <row r="3849" ht="26.25" customHeight="1" x14ac:dyDescent="0.2"/>
    <row r="3850" ht="26.25" customHeight="1" x14ac:dyDescent="0.2"/>
    <row r="3851" ht="26.25" customHeight="1" x14ac:dyDescent="0.2"/>
    <row r="3852" ht="26.25" customHeight="1" x14ac:dyDescent="0.2"/>
    <row r="3853" ht="26.25" customHeight="1" x14ac:dyDescent="0.2"/>
    <row r="3854" ht="26.25" customHeight="1" x14ac:dyDescent="0.2"/>
    <row r="3855" ht="26.25" customHeight="1" x14ac:dyDescent="0.2"/>
    <row r="3856" ht="26.25" customHeight="1" x14ac:dyDescent="0.2"/>
    <row r="3857" ht="26.25" customHeight="1" x14ac:dyDescent="0.2"/>
    <row r="3858" ht="26.25" customHeight="1" x14ac:dyDescent="0.2"/>
    <row r="3859" ht="26.25" customHeight="1" x14ac:dyDescent="0.2"/>
    <row r="3860" ht="26.25" customHeight="1" x14ac:dyDescent="0.2"/>
    <row r="3861" ht="26.25" customHeight="1" x14ac:dyDescent="0.2"/>
    <row r="3862" ht="26.25" customHeight="1" x14ac:dyDescent="0.2"/>
    <row r="3863" ht="26.25" customHeight="1" x14ac:dyDescent="0.2"/>
    <row r="3864" ht="26.25" customHeight="1" x14ac:dyDescent="0.2"/>
    <row r="3865" ht="26.25" customHeight="1" x14ac:dyDescent="0.2"/>
    <row r="3866" ht="26.25" customHeight="1" x14ac:dyDescent="0.2"/>
    <row r="3867" ht="26.25" customHeight="1" x14ac:dyDescent="0.2"/>
    <row r="3868" ht="26.25" customHeight="1" x14ac:dyDescent="0.2"/>
    <row r="3869" ht="26.25" customHeight="1" x14ac:dyDescent="0.2"/>
    <row r="3870" ht="26.25" customHeight="1" x14ac:dyDescent="0.2"/>
    <row r="3871" ht="26.25" customHeight="1" x14ac:dyDescent="0.2"/>
    <row r="3872" ht="26.25" customHeight="1" x14ac:dyDescent="0.2"/>
    <row r="3873" ht="26.25" customHeight="1" x14ac:dyDescent="0.2"/>
    <row r="3874" ht="26.25" customHeight="1" x14ac:dyDescent="0.2"/>
    <row r="3875" ht="26.25" customHeight="1" x14ac:dyDescent="0.2"/>
    <row r="3876" ht="26.25" customHeight="1" x14ac:dyDescent="0.2"/>
    <row r="3877" ht="26.25" customHeight="1" x14ac:dyDescent="0.2"/>
    <row r="3878" ht="26.25" customHeight="1" x14ac:dyDescent="0.2"/>
    <row r="3879" ht="26.25" customHeight="1" x14ac:dyDescent="0.2"/>
    <row r="3880" ht="26.25" customHeight="1" x14ac:dyDescent="0.2"/>
    <row r="3881" ht="26.25" customHeight="1" x14ac:dyDescent="0.2"/>
    <row r="3882" ht="26.25" customHeight="1" x14ac:dyDescent="0.2"/>
    <row r="3883" ht="26.25" customHeight="1" x14ac:dyDescent="0.2"/>
    <row r="3884" ht="26.25" customHeight="1" x14ac:dyDescent="0.2"/>
    <row r="3885" ht="26.25" customHeight="1" x14ac:dyDescent="0.2"/>
    <row r="3886" ht="26.25" customHeight="1" x14ac:dyDescent="0.2"/>
    <row r="3887" ht="26.25" customHeight="1" x14ac:dyDescent="0.2"/>
    <row r="3888" ht="26.25" customHeight="1" x14ac:dyDescent="0.2"/>
    <row r="3889" ht="26.25" customHeight="1" x14ac:dyDescent="0.2"/>
    <row r="3890" ht="26.25" customHeight="1" x14ac:dyDescent="0.2"/>
    <row r="3891" ht="26.25" customHeight="1" x14ac:dyDescent="0.2"/>
    <row r="3892" ht="26.25" customHeight="1" x14ac:dyDescent="0.2"/>
    <row r="3893" ht="26.25" customHeight="1" x14ac:dyDescent="0.2"/>
    <row r="3894" ht="26.25" customHeight="1" x14ac:dyDescent="0.2"/>
    <row r="3895" ht="26.25" customHeight="1" x14ac:dyDescent="0.2"/>
    <row r="3896" ht="26.25" customHeight="1" x14ac:dyDescent="0.2"/>
    <row r="3897" ht="26.25" customHeight="1" x14ac:dyDescent="0.2"/>
    <row r="3898" ht="26.25" customHeight="1" x14ac:dyDescent="0.2"/>
    <row r="3899" ht="26.25" customHeight="1" x14ac:dyDescent="0.2"/>
    <row r="3900" ht="26.25" customHeight="1" x14ac:dyDescent="0.2"/>
    <row r="3901" ht="26.25" customHeight="1" x14ac:dyDescent="0.2"/>
    <row r="3902" ht="26.25" customHeight="1" x14ac:dyDescent="0.2"/>
    <row r="3903" ht="26.25" customHeight="1" x14ac:dyDescent="0.2"/>
    <row r="3904" ht="26.25" customHeight="1" x14ac:dyDescent="0.2"/>
    <row r="3905" ht="26.25" customHeight="1" x14ac:dyDescent="0.2"/>
    <row r="3906" ht="26.25" customHeight="1" x14ac:dyDescent="0.2"/>
    <row r="3907" ht="26.25" customHeight="1" x14ac:dyDescent="0.2"/>
    <row r="3908" ht="26.25" customHeight="1" x14ac:dyDescent="0.2"/>
    <row r="3909" ht="26.25" customHeight="1" x14ac:dyDescent="0.2"/>
    <row r="3910" ht="26.25" customHeight="1" x14ac:dyDescent="0.2"/>
    <row r="3911" ht="26.25" customHeight="1" x14ac:dyDescent="0.2"/>
    <row r="3912" ht="26.25" customHeight="1" x14ac:dyDescent="0.2"/>
    <row r="3913" ht="26.25" customHeight="1" x14ac:dyDescent="0.2"/>
    <row r="3914" ht="26.25" customHeight="1" x14ac:dyDescent="0.2"/>
    <row r="3915" ht="26.25" customHeight="1" x14ac:dyDescent="0.2"/>
    <row r="3916" ht="26.25" customHeight="1" x14ac:dyDescent="0.2"/>
    <row r="3917" ht="26.25" customHeight="1" x14ac:dyDescent="0.2"/>
    <row r="3918" ht="26.25" customHeight="1" x14ac:dyDescent="0.2"/>
    <row r="3919" ht="26.25" customHeight="1" x14ac:dyDescent="0.2"/>
    <row r="3920" ht="26.25" customHeight="1" x14ac:dyDescent="0.2"/>
    <row r="3921" ht="26.25" customHeight="1" x14ac:dyDescent="0.2"/>
    <row r="3922" ht="26.25" customHeight="1" x14ac:dyDescent="0.2"/>
    <row r="3923" ht="26.25" customHeight="1" x14ac:dyDescent="0.2"/>
    <row r="3924" ht="26.25" customHeight="1" x14ac:dyDescent="0.2"/>
    <row r="3925" ht="26.25" customHeight="1" x14ac:dyDescent="0.2"/>
    <row r="3926" ht="26.25" customHeight="1" x14ac:dyDescent="0.2"/>
    <row r="3927" ht="26.25" customHeight="1" x14ac:dyDescent="0.2"/>
    <row r="3928" ht="26.25" customHeight="1" x14ac:dyDescent="0.2"/>
    <row r="3929" ht="26.25" customHeight="1" x14ac:dyDescent="0.2"/>
    <row r="3930" ht="26.25" customHeight="1" x14ac:dyDescent="0.2"/>
    <row r="3931" ht="26.25" customHeight="1" x14ac:dyDescent="0.2"/>
    <row r="3932" ht="26.25" customHeight="1" x14ac:dyDescent="0.2"/>
    <row r="3933" ht="26.25" customHeight="1" x14ac:dyDescent="0.2"/>
    <row r="3934" ht="26.25" customHeight="1" x14ac:dyDescent="0.2"/>
    <row r="3935" ht="26.25" customHeight="1" x14ac:dyDescent="0.2"/>
    <row r="3936" ht="26.25" customHeight="1" x14ac:dyDescent="0.2"/>
    <row r="3937" ht="26.25" customHeight="1" x14ac:dyDescent="0.2"/>
    <row r="3938" ht="26.25" customHeight="1" x14ac:dyDescent="0.2"/>
    <row r="3939" ht="26.25" customHeight="1" x14ac:dyDescent="0.2"/>
    <row r="3940" ht="26.25" customHeight="1" x14ac:dyDescent="0.2"/>
    <row r="3941" ht="26.25" customHeight="1" x14ac:dyDescent="0.2"/>
    <row r="3942" ht="26.25" customHeight="1" x14ac:dyDescent="0.2"/>
    <row r="3943" ht="26.25" customHeight="1" x14ac:dyDescent="0.2"/>
    <row r="3944" ht="26.25" customHeight="1" x14ac:dyDescent="0.2"/>
    <row r="3945" ht="26.25" customHeight="1" x14ac:dyDescent="0.2"/>
    <row r="3946" ht="26.25" customHeight="1" x14ac:dyDescent="0.2"/>
    <row r="3947" ht="26.25" customHeight="1" x14ac:dyDescent="0.2"/>
    <row r="3948" ht="26.25" customHeight="1" x14ac:dyDescent="0.2"/>
    <row r="3949" ht="26.25" customHeight="1" x14ac:dyDescent="0.2"/>
    <row r="3950" ht="26.25" customHeight="1" x14ac:dyDescent="0.2"/>
    <row r="3951" ht="26.25" customHeight="1" x14ac:dyDescent="0.2"/>
    <row r="3952" ht="26.25" customHeight="1" x14ac:dyDescent="0.2"/>
    <row r="3953" ht="26.25" customHeight="1" x14ac:dyDescent="0.2"/>
    <row r="3954" ht="26.25" customHeight="1" x14ac:dyDescent="0.2"/>
    <row r="3955" ht="26.25" customHeight="1" x14ac:dyDescent="0.2"/>
    <row r="3956" ht="26.25" customHeight="1" x14ac:dyDescent="0.2"/>
    <row r="3957" ht="26.25" customHeight="1" x14ac:dyDescent="0.2"/>
    <row r="3958" ht="26.25" customHeight="1" x14ac:dyDescent="0.2"/>
    <row r="3959" ht="26.25" customHeight="1" x14ac:dyDescent="0.2"/>
    <row r="3960" ht="26.25" customHeight="1" x14ac:dyDescent="0.2"/>
    <row r="3961" ht="26.25" customHeight="1" x14ac:dyDescent="0.2"/>
    <row r="3962" ht="26.25" customHeight="1" x14ac:dyDescent="0.2"/>
    <row r="3963" ht="26.25" customHeight="1" x14ac:dyDescent="0.2"/>
    <row r="3964" ht="26.25" customHeight="1" x14ac:dyDescent="0.2"/>
    <row r="3965" ht="26.25" customHeight="1" x14ac:dyDescent="0.2"/>
    <row r="3966" ht="26.25" customHeight="1" x14ac:dyDescent="0.2"/>
    <row r="3967" ht="26.25" customHeight="1" x14ac:dyDescent="0.2"/>
    <row r="3968" ht="26.25" customHeight="1" x14ac:dyDescent="0.2"/>
    <row r="3969" ht="26.25" customHeight="1" x14ac:dyDescent="0.2"/>
    <row r="3970" ht="26.25" customHeight="1" x14ac:dyDescent="0.2"/>
    <row r="3971" ht="26.25" customHeight="1" x14ac:dyDescent="0.2"/>
    <row r="3972" ht="26.25" customHeight="1" x14ac:dyDescent="0.2"/>
    <row r="3973" ht="26.25" customHeight="1" x14ac:dyDescent="0.2"/>
    <row r="3974" ht="26.25" customHeight="1" x14ac:dyDescent="0.2"/>
    <row r="3975" ht="26.25" customHeight="1" x14ac:dyDescent="0.2"/>
    <row r="3976" ht="26.25" customHeight="1" x14ac:dyDescent="0.2"/>
    <row r="3977" ht="26.25" customHeight="1" x14ac:dyDescent="0.2"/>
    <row r="3978" ht="26.25" customHeight="1" x14ac:dyDescent="0.2"/>
    <row r="3979" ht="26.25" customHeight="1" x14ac:dyDescent="0.2"/>
    <row r="3980" ht="26.25" customHeight="1" x14ac:dyDescent="0.2"/>
    <row r="3981" ht="26.25" customHeight="1" x14ac:dyDescent="0.2"/>
    <row r="3982" ht="26.25" customHeight="1" x14ac:dyDescent="0.2"/>
    <row r="3983" ht="26.25" customHeight="1" x14ac:dyDescent="0.2"/>
    <row r="3984" ht="26.25" customHeight="1" x14ac:dyDescent="0.2"/>
    <row r="3985" ht="26.25" customHeight="1" x14ac:dyDescent="0.2"/>
    <row r="3986" ht="26.25" customHeight="1" x14ac:dyDescent="0.2"/>
    <row r="3987" ht="26.25" customHeight="1" x14ac:dyDescent="0.2"/>
    <row r="3988" ht="26.25" customHeight="1" x14ac:dyDescent="0.2"/>
    <row r="3989" ht="26.25" customHeight="1" x14ac:dyDescent="0.2"/>
    <row r="3990" ht="26.25" customHeight="1" x14ac:dyDescent="0.2"/>
    <row r="3991" ht="26.25" customHeight="1" x14ac:dyDescent="0.2"/>
    <row r="3992" ht="26.25" customHeight="1" x14ac:dyDescent="0.2"/>
    <row r="3993" ht="26.25" customHeight="1" x14ac:dyDescent="0.2"/>
    <row r="3994" ht="26.25" customHeight="1" x14ac:dyDescent="0.2"/>
    <row r="3995" ht="26.25" customHeight="1" x14ac:dyDescent="0.2"/>
    <row r="3996" ht="26.25" customHeight="1" x14ac:dyDescent="0.2"/>
    <row r="3997" ht="26.25" customHeight="1" x14ac:dyDescent="0.2"/>
    <row r="3998" ht="26.25" customHeight="1" x14ac:dyDescent="0.2"/>
    <row r="3999" ht="26.25" customHeight="1" x14ac:dyDescent="0.2"/>
    <row r="4000" ht="26.25" customHeight="1" x14ac:dyDescent="0.2"/>
    <row r="4001" ht="26.25" customHeight="1" x14ac:dyDescent="0.2"/>
    <row r="4002" ht="26.25" customHeight="1" x14ac:dyDescent="0.2"/>
    <row r="4003" ht="26.25" customHeight="1" x14ac:dyDescent="0.2"/>
    <row r="4004" ht="26.25" customHeight="1" x14ac:dyDescent="0.2"/>
    <row r="4005" ht="26.25" customHeight="1" x14ac:dyDescent="0.2"/>
    <row r="4006" ht="26.25" customHeight="1" x14ac:dyDescent="0.2"/>
    <row r="4007" ht="26.25" customHeight="1" x14ac:dyDescent="0.2"/>
    <row r="4008" ht="26.25" customHeight="1" x14ac:dyDescent="0.2"/>
    <row r="4009" ht="26.25" customHeight="1" x14ac:dyDescent="0.2"/>
    <row r="4010" ht="26.25" customHeight="1" x14ac:dyDescent="0.2"/>
    <row r="4011" ht="26.25" customHeight="1" x14ac:dyDescent="0.2"/>
    <row r="4012" ht="26.25" customHeight="1" x14ac:dyDescent="0.2"/>
    <row r="4013" ht="26.25" customHeight="1" x14ac:dyDescent="0.2"/>
    <row r="4014" ht="26.25" customHeight="1" x14ac:dyDescent="0.2"/>
    <row r="4015" ht="26.25" customHeight="1" x14ac:dyDescent="0.2"/>
    <row r="4016" ht="26.25" customHeight="1" x14ac:dyDescent="0.2"/>
    <row r="4017" ht="26.25" customHeight="1" x14ac:dyDescent="0.2"/>
    <row r="4018" ht="26.25" customHeight="1" x14ac:dyDescent="0.2"/>
    <row r="4019" ht="26.25" customHeight="1" x14ac:dyDescent="0.2"/>
    <row r="4020" ht="26.25" customHeight="1" x14ac:dyDescent="0.2"/>
    <row r="4021" ht="26.25" customHeight="1" x14ac:dyDescent="0.2"/>
    <row r="4022" ht="26.25" customHeight="1" x14ac:dyDescent="0.2"/>
    <row r="4023" ht="26.25" customHeight="1" x14ac:dyDescent="0.2"/>
    <row r="4024" ht="26.25" customHeight="1" x14ac:dyDescent="0.2"/>
    <row r="4025" ht="26.25" customHeight="1" x14ac:dyDescent="0.2"/>
    <row r="4026" ht="26.25" customHeight="1" x14ac:dyDescent="0.2"/>
    <row r="4027" ht="26.25" customHeight="1" x14ac:dyDescent="0.2"/>
    <row r="4028" ht="26.25" customHeight="1" x14ac:dyDescent="0.2"/>
    <row r="4029" ht="26.25" customHeight="1" x14ac:dyDescent="0.2"/>
    <row r="4030" ht="26.25" customHeight="1" x14ac:dyDescent="0.2"/>
    <row r="4031" ht="26.25" customHeight="1" x14ac:dyDescent="0.2"/>
    <row r="4032" ht="26.25" customHeight="1" x14ac:dyDescent="0.2"/>
    <row r="4033" ht="26.25" customHeight="1" x14ac:dyDescent="0.2"/>
    <row r="4034" ht="26.25" customHeight="1" x14ac:dyDescent="0.2"/>
    <row r="4035" ht="26.25" customHeight="1" x14ac:dyDescent="0.2"/>
    <row r="4036" ht="26.25" customHeight="1" x14ac:dyDescent="0.2"/>
    <row r="4037" ht="26.25" customHeight="1" x14ac:dyDescent="0.2"/>
    <row r="4038" ht="26.25" customHeight="1" x14ac:dyDescent="0.2"/>
    <row r="4039" ht="26.25" customHeight="1" x14ac:dyDescent="0.2"/>
    <row r="4040" ht="26.25" customHeight="1" x14ac:dyDescent="0.2"/>
    <row r="4041" ht="26.25" customHeight="1" x14ac:dyDescent="0.2"/>
    <row r="4042" ht="26.25" customHeight="1" x14ac:dyDescent="0.2"/>
    <row r="4043" ht="26.25" customHeight="1" x14ac:dyDescent="0.2"/>
    <row r="4044" ht="26.25" customHeight="1" x14ac:dyDescent="0.2"/>
    <row r="4045" ht="26.25" customHeight="1" x14ac:dyDescent="0.2"/>
    <row r="4046" ht="26.25" customHeight="1" x14ac:dyDescent="0.2"/>
    <row r="4047" ht="26.25" customHeight="1" x14ac:dyDescent="0.2"/>
    <row r="4048" ht="26.25" customHeight="1" x14ac:dyDescent="0.2"/>
    <row r="4049" ht="26.25" customHeight="1" x14ac:dyDescent="0.2"/>
    <row r="4050" ht="26.25" customHeight="1" x14ac:dyDescent="0.2"/>
    <row r="4051" ht="26.25" customHeight="1" x14ac:dyDescent="0.2"/>
    <row r="4052" ht="26.25" customHeight="1" x14ac:dyDescent="0.2"/>
    <row r="4053" ht="26.25" customHeight="1" x14ac:dyDescent="0.2"/>
    <row r="4054" ht="26.25" customHeight="1" x14ac:dyDescent="0.2"/>
    <row r="4055" ht="26.25" customHeight="1" x14ac:dyDescent="0.2"/>
    <row r="4056" ht="26.25" customHeight="1" x14ac:dyDescent="0.2"/>
    <row r="4057" ht="26.25" customHeight="1" x14ac:dyDescent="0.2"/>
    <row r="4058" ht="26.25" customHeight="1" x14ac:dyDescent="0.2"/>
    <row r="4059" ht="26.25" customHeight="1" x14ac:dyDescent="0.2"/>
    <row r="4060" ht="26.25" customHeight="1" x14ac:dyDescent="0.2"/>
    <row r="4061" ht="26.25" customHeight="1" x14ac:dyDescent="0.2"/>
    <row r="4062" ht="26.25" customHeight="1" x14ac:dyDescent="0.2"/>
    <row r="4063" ht="26.25" customHeight="1" x14ac:dyDescent="0.2"/>
    <row r="4064" ht="26.25" customHeight="1" x14ac:dyDescent="0.2"/>
    <row r="4065" ht="26.25" customHeight="1" x14ac:dyDescent="0.2"/>
    <row r="4066" ht="26.25" customHeight="1" x14ac:dyDescent="0.2"/>
    <row r="4067" ht="26.25" customHeight="1" x14ac:dyDescent="0.2"/>
    <row r="4068" ht="26.25" customHeight="1" x14ac:dyDescent="0.2"/>
    <row r="4069" ht="26.25" customHeight="1" x14ac:dyDescent="0.2"/>
    <row r="4070" ht="26.25" customHeight="1" x14ac:dyDescent="0.2"/>
    <row r="4071" ht="26.25" customHeight="1" x14ac:dyDescent="0.2"/>
    <row r="4072" ht="26.25" customHeight="1" x14ac:dyDescent="0.2"/>
    <row r="4073" ht="26.25" customHeight="1" x14ac:dyDescent="0.2"/>
    <row r="4074" ht="26.25" customHeight="1" x14ac:dyDescent="0.2"/>
    <row r="4075" ht="26.25" customHeight="1" x14ac:dyDescent="0.2"/>
    <row r="4076" ht="26.25" customHeight="1" x14ac:dyDescent="0.2"/>
    <row r="4077" ht="26.25" customHeight="1" x14ac:dyDescent="0.2"/>
    <row r="4078" ht="26.25" customHeight="1" x14ac:dyDescent="0.2"/>
    <row r="4079" ht="26.25" customHeight="1" x14ac:dyDescent="0.2"/>
    <row r="4080" ht="26.25" customHeight="1" x14ac:dyDescent="0.2"/>
    <row r="4081" ht="26.25" customHeight="1" x14ac:dyDescent="0.2"/>
    <row r="4082" ht="26.25" customHeight="1" x14ac:dyDescent="0.2"/>
    <row r="4083" ht="26.25" customHeight="1" x14ac:dyDescent="0.2"/>
    <row r="4084" ht="26.25" customHeight="1" x14ac:dyDescent="0.2"/>
    <row r="4085" ht="26.25" customHeight="1" x14ac:dyDescent="0.2"/>
    <row r="4086" ht="26.25" customHeight="1" x14ac:dyDescent="0.2"/>
    <row r="4087" ht="26.25" customHeight="1" x14ac:dyDescent="0.2"/>
    <row r="4088" ht="26.25" customHeight="1" x14ac:dyDescent="0.2"/>
    <row r="4089" ht="26.25" customHeight="1" x14ac:dyDescent="0.2"/>
    <row r="4090" ht="26.25" customHeight="1" x14ac:dyDescent="0.2"/>
    <row r="4091" ht="26.25" customHeight="1" x14ac:dyDescent="0.2"/>
    <row r="4092" ht="26.25" customHeight="1" x14ac:dyDescent="0.2"/>
    <row r="4093" ht="26.25" customHeight="1" x14ac:dyDescent="0.2"/>
    <row r="4094" ht="26.25" customHeight="1" x14ac:dyDescent="0.2"/>
    <row r="4095" ht="26.25" customHeight="1" x14ac:dyDescent="0.2"/>
    <row r="4096" ht="26.25" customHeight="1" x14ac:dyDescent="0.2"/>
    <row r="4097" ht="26.25" customHeight="1" x14ac:dyDescent="0.2"/>
    <row r="4098" ht="26.25" customHeight="1" x14ac:dyDescent="0.2"/>
    <row r="4099" ht="26.25" customHeight="1" x14ac:dyDescent="0.2"/>
    <row r="4100" ht="26.25" customHeight="1" x14ac:dyDescent="0.2"/>
    <row r="4101" ht="26.25" customHeight="1" x14ac:dyDescent="0.2"/>
    <row r="4102" ht="26.25" customHeight="1" x14ac:dyDescent="0.2"/>
    <row r="4103" ht="26.25" customHeight="1" x14ac:dyDescent="0.2"/>
    <row r="4104" ht="26.25" customHeight="1" x14ac:dyDescent="0.2"/>
    <row r="4105" ht="26.25" customHeight="1" x14ac:dyDescent="0.2"/>
    <row r="4106" ht="26.25" customHeight="1" x14ac:dyDescent="0.2"/>
    <row r="4107" ht="26.25" customHeight="1" x14ac:dyDescent="0.2"/>
    <row r="4108" ht="26.25" customHeight="1" x14ac:dyDescent="0.2"/>
    <row r="4109" ht="26.25" customHeight="1" x14ac:dyDescent="0.2"/>
    <row r="4110" ht="26.25" customHeight="1" x14ac:dyDescent="0.2"/>
    <row r="4111" ht="26.25" customHeight="1" x14ac:dyDescent="0.2"/>
    <row r="4112" ht="26.25" customHeight="1" x14ac:dyDescent="0.2"/>
    <row r="4113" ht="26.25" customHeight="1" x14ac:dyDescent="0.2"/>
    <row r="4114" ht="26.25" customHeight="1" x14ac:dyDescent="0.2"/>
    <row r="4115" ht="26.25" customHeight="1" x14ac:dyDescent="0.2"/>
    <row r="4116" ht="26.25" customHeight="1" x14ac:dyDescent="0.2"/>
    <row r="4117" ht="26.25" customHeight="1" x14ac:dyDescent="0.2"/>
    <row r="4118" ht="26.25" customHeight="1" x14ac:dyDescent="0.2"/>
    <row r="4119" ht="26.25" customHeight="1" x14ac:dyDescent="0.2"/>
    <row r="4120" ht="26.25" customHeight="1" x14ac:dyDescent="0.2"/>
    <row r="4121" ht="26.25" customHeight="1" x14ac:dyDescent="0.2"/>
    <row r="4122" ht="26.25" customHeight="1" x14ac:dyDescent="0.2"/>
    <row r="4123" ht="26.25" customHeight="1" x14ac:dyDescent="0.2"/>
    <row r="4124" ht="26.25" customHeight="1" x14ac:dyDescent="0.2"/>
    <row r="4125" ht="26.25" customHeight="1" x14ac:dyDescent="0.2"/>
    <row r="4126" ht="26.25" customHeight="1" x14ac:dyDescent="0.2"/>
    <row r="4127" ht="26.25" customHeight="1" x14ac:dyDescent="0.2"/>
    <row r="4128" ht="26.25" customHeight="1" x14ac:dyDescent="0.2"/>
    <row r="4129" ht="26.25" customHeight="1" x14ac:dyDescent="0.2"/>
    <row r="4130" ht="26.25" customHeight="1" x14ac:dyDescent="0.2"/>
    <row r="4131" ht="26.25" customHeight="1" x14ac:dyDescent="0.2"/>
    <row r="4132" ht="26.25" customHeight="1" x14ac:dyDescent="0.2"/>
    <row r="4133" ht="26.25" customHeight="1" x14ac:dyDescent="0.2"/>
    <row r="4134" ht="26.25" customHeight="1" x14ac:dyDescent="0.2"/>
    <row r="4135" ht="26.25" customHeight="1" x14ac:dyDescent="0.2"/>
    <row r="4136" ht="26.25" customHeight="1" x14ac:dyDescent="0.2"/>
    <row r="4137" ht="26.25" customHeight="1" x14ac:dyDescent="0.2"/>
    <row r="4138" ht="26.25" customHeight="1" x14ac:dyDescent="0.2"/>
    <row r="4139" ht="26.25" customHeight="1" x14ac:dyDescent="0.2"/>
    <row r="4140" ht="26.25" customHeight="1" x14ac:dyDescent="0.2"/>
    <row r="4141" ht="26.25" customHeight="1" x14ac:dyDescent="0.2"/>
    <row r="4142" ht="26.25" customHeight="1" x14ac:dyDescent="0.2"/>
    <row r="4143" ht="26.25" customHeight="1" x14ac:dyDescent="0.2"/>
    <row r="4144" ht="26.25" customHeight="1" x14ac:dyDescent="0.2"/>
    <row r="4145" ht="26.25" customHeight="1" x14ac:dyDescent="0.2"/>
    <row r="4146" ht="26.25" customHeight="1" x14ac:dyDescent="0.2"/>
    <row r="4147" ht="26.25" customHeight="1" x14ac:dyDescent="0.2"/>
    <row r="4148" ht="26.25" customHeight="1" x14ac:dyDescent="0.2"/>
    <row r="4149" ht="26.25" customHeight="1" x14ac:dyDescent="0.2"/>
    <row r="4150" ht="26.25" customHeight="1" x14ac:dyDescent="0.2"/>
    <row r="4151" ht="26.25" customHeight="1" x14ac:dyDescent="0.2"/>
    <row r="4152" ht="26.25" customHeight="1" x14ac:dyDescent="0.2"/>
    <row r="4153" ht="26.25" customHeight="1" x14ac:dyDescent="0.2"/>
    <row r="4154" ht="26.25" customHeight="1" x14ac:dyDescent="0.2"/>
    <row r="4155" ht="26.25" customHeight="1" x14ac:dyDescent="0.2"/>
    <row r="4156" ht="26.25" customHeight="1" x14ac:dyDescent="0.2"/>
    <row r="4157" ht="26.25" customHeight="1" x14ac:dyDescent="0.2"/>
    <row r="4158" ht="26.25" customHeight="1" x14ac:dyDescent="0.2"/>
    <row r="4159" ht="26.25" customHeight="1" x14ac:dyDescent="0.2"/>
    <row r="4160" ht="26.25" customHeight="1" x14ac:dyDescent="0.2"/>
    <row r="4161" ht="26.25" customHeight="1" x14ac:dyDescent="0.2"/>
    <row r="4162" ht="26.25" customHeight="1" x14ac:dyDescent="0.2"/>
    <row r="4163" ht="26.25" customHeight="1" x14ac:dyDescent="0.2"/>
    <row r="4164" ht="26.25" customHeight="1" x14ac:dyDescent="0.2"/>
    <row r="4165" ht="26.25" customHeight="1" x14ac:dyDescent="0.2"/>
    <row r="4166" ht="26.25" customHeight="1" x14ac:dyDescent="0.2"/>
    <row r="4167" ht="26.25" customHeight="1" x14ac:dyDescent="0.2"/>
    <row r="4168" ht="26.25" customHeight="1" x14ac:dyDescent="0.2"/>
    <row r="4169" ht="26.25" customHeight="1" x14ac:dyDescent="0.2"/>
    <row r="4170" ht="26.25" customHeight="1" x14ac:dyDescent="0.2"/>
    <row r="4171" ht="26.25" customHeight="1" x14ac:dyDescent="0.2"/>
    <row r="4172" ht="26.25" customHeight="1" x14ac:dyDescent="0.2"/>
    <row r="4173" ht="26.25" customHeight="1" x14ac:dyDescent="0.2"/>
    <row r="4174" ht="26.25" customHeight="1" x14ac:dyDescent="0.2"/>
    <row r="4175" ht="26.25" customHeight="1" x14ac:dyDescent="0.2"/>
    <row r="4176" ht="26.25" customHeight="1" x14ac:dyDescent="0.2"/>
    <row r="4177" ht="26.25" customHeight="1" x14ac:dyDescent="0.2"/>
    <row r="4178" ht="26.25" customHeight="1" x14ac:dyDescent="0.2"/>
    <row r="4179" ht="26.25" customHeight="1" x14ac:dyDescent="0.2"/>
    <row r="4180" ht="26.25" customHeight="1" x14ac:dyDescent="0.2"/>
    <row r="4181" ht="26.25" customHeight="1" x14ac:dyDescent="0.2"/>
    <row r="4182" ht="26.25" customHeight="1" x14ac:dyDescent="0.2"/>
    <row r="4183" ht="26.25" customHeight="1" x14ac:dyDescent="0.2"/>
    <row r="4184" ht="26.25" customHeight="1" x14ac:dyDescent="0.2"/>
    <row r="4185" ht="26.25" customHeight="1" x14ac:dyDescent="0.2"/>
    <row r="4186" ht="26.25" customHeight="1" x14ac:dyDescent="0.2"/>
    <row r="4187" ht="26.25" customHeight="1" x14ac:dyDescent="0.2"/>
    <row r="4188" ht="26.25" customHeight="1" x14ac:dyDescent="0.2"/>
    <row r="4189" ht="26.25" customHeight="1" x14ac:dyDescent="0.2"/>
    <row r="4190" ht="26.25" customHeight="1" x14ac:dyDescent="0.2"/>
    <row r="4191" ht="26.25" customHeight="1" x14ac:dyDescent="0.2"/>
    <row r="4192" ht="26.25" customHeight="1" x14ac:dyDescent="0.2"/>
    <row r="4193" ht="26.25" customHeight="1" x14ac:dyDescent="0.2"/>
    <row r="4194" ht="26.25" customHeight="1" x14ac:dyDescent="0.2"/>
    <row r="4195" ht="26.25" customHeight="1" x14ac:dyDescent="0.2"/>
    <row r="4196" ht="26.25" customHeight="1" x14ac:dyDescent="0.2"/>
    <row r="4197" ht="26.25" customHeight="1" x14ac:dyDescent="0.2"/>
    <row r="4198" ht="26.25" customHeight="1" x14ac:dyDescent="0.2"/>
    <row r="4199" ht="26.25" customHeight="1" x14ac:dyDescent="0.2"/>
    <row r="4200" ht="26.25" customHeight="1" x14ac:dyDescent="0.2"/>
    <row r="4201" ht="26.25" customHeight="1" x14ac:dyDescent="0.2"/>
    <row r="4202" ht="26.25" customHeight="1" x14ac:dyDescent="0.2"/>
    <row r="4203" ht="26.25" customHeight="1" x14ac:dyDescent="0.2"/>
    <row r="4204" ht="26.25" customHeight="1" x14ac:dyDescent="0.2"/>
    <row r="4205" ht="26.25" customHeight="1" x14ac:dyDescent="0.2"/>
    <row r="4206" ht="26.25" customHeight="1" x14ac:dyDescent="0.2"/>
    <row r="4207" ht="26.25" customHeight="1" x14ac:dyDescent="0.2"/>
    <row r="4208" ht="26.25" customHeight="1" x14ac:dyDescent="0.2"/>
    <row r="4209" ht="26.25" customHeight="1" x14ac:dyDescent="0.2"/>
    <row r="4210" ht="26.25" customHeight="1" x14ac:dyDescent="0.2"/>
    <row r="4211" ht="26.25" customHeight="1" x14ac:dyDescent="0.2"/>
    <row r="4212" ht="26.25" customHeight="1" x14ac:dyDescent="0.2"/>
    <row r="4213" ht="26.25" customHeight="1" x14ac:dyDescent="0.2"/>
    <row r="4214" ht="26.25" customHeight="1" x14ac:dyDescent="0.2"/>
    <row r="4215" ht="26.25" customHeight="1" x14ac:dyDescent="0.2"/>
    <row r="4216" ht="26.25" customHeight="1" x14ac:dyDescent="0.2"/>
    <row r="4217" ht="26.25" customHeight="1" x14ac:dyDescent="0.2"/>
    <row r="4218" ht="26.25" customHeight="1" x14ac:dyDescent="0.2"/>
    <row r="4219" ht="26.25" customHeight="1" x14ac:dyDescent="0.2"/>
    <row r="4220" ht="26.25" customHeight="1" x14ac:dyDescent="0.2"/>
    <row r="4221" ht="26.25" customHeight="1" x14ac:dyDescent="0.2"/>
    <row r="4222" ht="26.25" customHeight="1" x14ac:dyDescent="0.2"/>
    <row r="4223" ht="26.25" customHeight="1" x14ac:dyDescent="0.2"/>
    <row r="4224" ht="26.25" customHeight="1" x14ac:dyDescent="0.2"/>
    <row r="4225" ht="26.25" customHeight="1" x14ac:dyDescent="0.2"/>
    <row r="4226" ht="26.25" customHeight="1" x14ac:dyDescent="0.2"/>
    <row r="4227" ht="26.25" customHeight="1" x14ac:dyDescent="0.2"/>
    <row r="4228" ht="26.25" customHeight="1" x14ac:dyDescent="0.2"/>
    <row r="4229" ht="26.25" customHeight="1" x14ac:dyDescent="0.2"/>
    <row r="4230" ht="26.25" customHeight="1" x14ac:dyDescent="0.2"/>
    <row r="4231" ht="26.25" customHeight="1" x14ac:dyDescent="0.2"/>
    <row r="4232" ht="26.25" customHeight="1" x14ac:dyDescent="0.2"/>
    <row r="4233" ht="26.25" customHeight="1" x14ac:dyDescent="0.2"/>
    <row r="4234" ht="26.25" customHeight="1" x14ac:dyDescent="0.2"/>
    <row r="4235" ht="26.25" customHeight="1" x14ac:dyDescent="0.2"/>
    <row r="4236" ht="26.25" customHeight="1" x14ac:dyDescent="0.2"/>
    <row r="4237" ht="26.25" customHeight="1" x14ac:dyDescent="0.2"/>
    <row r="4238" ht="26.25" customHeight="1" x14ac:dyDescent="0.2"/>
    <row r="4239" ht="26.25" customHeight="1" x14ac:dyDescent="0.2"/>
    <row r="4240" ht="26.25" customHeight="1" x14ac:dyDescent="0.2"/>
    <row r="4241" ht="26.25" customHeight="1" x14ac:dyDescent="0.2"/>
    <row r="4242" ht="26.25" customHeight="1" x14ac:dyDescent="0.2"/>
    <row r="4243" ht="26.25" customHeight="1" x14ac:dyDescent="0.2"/>
    <row r="4244" ht="26.25" customHeight="1" x14ac:dyDescent="0.2"/>
    <row r="4245" ht="26.25" customHeight="1" x14ac:dyDescent="0.2"/>
    <row r="4246" ht="26.25" customHeight="1" x14ac:dyDescent="0.2"/>
    <row r="4247" ht="26.25" customHeight="1" x14ac:dyDescent="0.2"/>
    <row r="4248" ht="26.25" customHeight="1" x14ac:dyDescent="0.2"/>
    <row r="4249" ht="26.25" customHeight="1" x14ac:dyDescent="0.2"/>
    <row r="4250" ht="26.25" customHeight="1" x14ac:dyDescent="0.2"/>
    <row r="4251" ht="26.25" customHeight="1" x14ac:dyDescent="0.2"/>
    <row r="4252" ht="26.25" customHeight="1" x14ac:dyDescent="0.2"/>
    <row r="4253" ht="26.25" customHeight="1" x14ac:dyDescent="0.2"/>
    <row r="4254" ht="26.25" customHeight="1" x14ac:dyDescent="0.2"/>
    <row r="4255" ht="26.25" customHeight="1" x14ac:dyDescent="0.2"/>
    <row r="4256" ht="26.25" customHeight="1" x14ac:dyDescent="0.2"/>
    <row r="4257" ht="26.25" customHeight="1" x14ac:dyDescent="0.2"/>
    <row r="4258" ht="26.25" customHeight="1" x14ac:dyDescent="0.2"/>
    <row r="4259" ht="26.25" customHeight="1" x14ac:dyDescent="0.2"/>
    <row r="4260" ht="26.25" customHeight="1" x14ac:dyDescent="0.2"/>
    <row r="4261" ht="26.25" customHeight="1" x14ac:dyDescent="0.2"/>
    <row r="4262" ht="26.25" customHeight="1" x14ac:dyDescent="0.2"/>
    <row r="4263" ht="26.25" customHeight="1" x14ac:dyDescent="0.2"/>
    <row r="4264" ht="26.25" customHeight="1" x14ac:dyDescent="0.2"/>
    <row r="4265" ht="26.25" customHeight="1" x14ac:dyDescent="0.2"/>
    <row r="4266" ht="26.25" customHeight="1" x14ac:dyDescent="0.2"/>
    <row r="4267" ht="26.25" customHeight="1" x14ac:dyDescent="0.2"/>
    <row r="4268" ht="26.25" customHeight="1" x14ac:dyDescent="0.2"/>
    <row r="4269" ht="26.25" customHeight="1" x14ac:dyDescent="0.2"/>
    <row r="4270" ht="26.25" customHeight="1" x14ac:dyDescent="0.2"/>
    <row r="4271" ht="26.25" customHeight="1" x14ac:dyDescent="0.2"/>
    <row r="4272" ht="26.25" customHeight="1" x14ac:dyDescent="0.2"/>
    <row r="4273" ht="26.25" customHeight="1" x14ac:dyDescent="0.2"/>
    <row r="4274" ht="26.25" customHeight="1" x14ac:dyDescent="0.2"/>
    <row r="4275" ht="26.25" customHeight="1" x14ac:dyDescent="0.2"/>
    <row r="4276" ht="26.25" customHeight="1" x14ac:dyDescent="0.2"/>
    <row r="4277" ht="26.25" customHeight="1" x14ac:dyDescent="0.2"/>
    <row r="4278" ht="26.25" customHeight="1" x14ac:dyDescent="0.2"/>
    <row r="4279" ht="26.25" customHeight="1" x14ac:dyDescent="0.2"/>
    <row r="4280" ht="26.25" customHeight="1" x14ac:dyDescent="0.2"/>
    <row r="4281" ht="26.25" customHeight="1" x14ac:dyDescent="0.2"/>
    <row r="4282" ht="26.25" customHeight="1" x14ac:dyDescent="0.2"/>
    <row r="4283" ht="26.25" customHeight="1" x14ac:dyDescent="0.2"/>
    <row r="4284" ht="26.25" customHeight="1" x14ac:dyDescent="0.2"/>
    <row r="4285" ht="26.25" customHeight="1" x14ac:dyDescent="0.2"/>
    <row r="4286" ht="26.25" customHeight="1" x14ac:dyDescent="0.2"/>
    <row r="4287" ht="26.25" customHeight="1" x14ac:dyDescent="0.2"/>
    <row r="4288" ht="26.25" customHeight="1" x14ac:dyDescent="0.2"/>
    <row r="4289" ht="26.25" customHeight="1" x14ac:dyDescent="0.2"/>
    <row r="4290" ht="26.25" customHeight="1" x14ac:dyDescent="0.2"/>
    <row r="4291" ht="26.25" customHeight="1" x14ac:dyDescent="0.2"/>
    <row r="4292" ht="26.25" customHeight="1" x14ac:dyDescent="0.2"/>
    <row r="4293" ht="26.25" customHeight="1" x14ac:dyDescent="0.2"/>
    <row r="4294" ht="26.25" customHeight="1" x14ac:dyDescent="0.2"/>
    <row r="4295" ht="26.25" customHeight="1" x14ac:dyDescent="0.2"/>
    <row r="4296" ht="26.25" customHeight="1" x14ac:dyDescent="0.2"/>
    <row r="4297" ht="26.25" customHeight="1" x14ac:dyDescent="0.2"/>
    <row r="4298" ht="26.25" customHeight="1" x14ac:dyDescent="0.2"/>
    <row r="4299" ht="26.25" customHeight="1" x14ac:dyDescent="0.2"/>
    <row r="4300" ht="26.25" customHeight="1" x14ac:dyDescent="0.2"/>
    <row r="4301" ht="26.25" customHeight="1" x14ac:dyDescent="0.2"/>
    <row r="4302" ht="26.25" customHeight="1" x14ac:dyDescent="0.2"/>
    <row r="4303" ht="26.25" customHeight="1" x14ac:dyDescent="0.2"/>
    <row r="4304" ht="26.25" customHeight="1" x14ac:dyDescent="0.2"/>
    <row r="4305" ht="26.25" customHeight="1" x14ac:dyDescent="0.2"/>
    <row r="4306" ht="26.25" customHeight="1" x14ac:dyDescent="0.2"/>
    <row r="4307" ht="26.25" customHeight="1" x14ac:dyDescent="0.2"/>
    <row r="4308" ht="26.25" customHeight="1" x14ac:dyDescent="0.2"/>
    <row r="4309" ht="26.25" customHeight="1" x14ac:dyDescent="0.2"/>
    <row r="4310" ht="26.25" customHeight="1" x14ac:dyDescent="0.2"/>
    <row r="4311" ht="26.25" customHeight="1" x14ac:dyDescent="0.2"/>
    <row r="4312" ht="26.25" customHeight="1" x14ac:dyDescent="0.2"/>
    <row r="4313" ht="26.25" customHeight="1" x14ac:dyDescent="0.2"/>
    <row r="4314" ht="26.25" customHeight="1" x14ac:dyDescent="0.2"/>
    <row r="4315" ht="26.25" customHeight="1" x14ac:dyDescent="0.2"/>
    <row r="4316" ht="26.25" customHeight="1" x14ac:dyDescent="0.2"/>
    <row r="4317" ht="26.25" customHeight="1" x14ac:dyDescent="0.2"/>
    <row r="4318" ht="26.25" customHeight="1" x14ac:dyDescent="0.2"/>
    <row r="4319" ht="26.25" customHeight="1" x14ac:dyDescent="0.2"/>
    <row r="4320" ht="26.25" customHeight="1" x14ac:dyDescent="0.2"/>
    <row r="4321" ht="26.25" customHeight="1" x14ac:dyDescent="0.2"/>
    <row r="4322" ht="26.25" customHeight="1" x14ac:dyDescent="0.2"/>
    <row r="4323" ht="26.25" customHeight="1" x14ac:dyDescent="0.2"/>
    <row r="4324" ht="26.25" customHeight="1" x14ac:dyDescent="0.2"/>
    <row r="4325" ht="26.25" customHeight="1" x14ac:dyDescent="0.2"/>
    <row r="4326" ht="26.25" customHeight="1" x14ac:dyDescent="0.2"/>
    <row r="4327" ht="26.25" customHeight="1" x14ac:dyDescent="0.2"/>
    <row r="4328" ht="26.25" customHeight="1" x14ac:dyDescent="0.2"/>
    <row r="4329" ht="26.25" customHeight="1" x14ac:dyDescent="0.2"/>
    <row r="4330" ht="26.25" customHeight="1" x14ac:dyDescent="0.2"/>
    <row r="4331" ht="26.25" customHeight="1" x14ac:dyDescent="0.2"/>
    <row r="4332" ht="26.25" customHeight="1" x14ac:dyDescent="0.2"/>
    <row r="4333" ht="26.25" customHeight="1" x14ac:dyDescent="0.2"/>
    <row r="4334" ht="26.25" customHeight="1" x14ac:dyDescent="0.2"/>
    <row r="4335" ht="26.25" customHeight="1" x14ac:dyDescent="0.2"/>
    <row r="4336" ht="26.25" customHeight="1" x14ac:dyDescent="0.2"/>
    <row r="4337" ht="26.25" customHeight="1" x14ac:dyDescent="0.2"/>
    <row r="4338" ht="26.25" customHeight="1" x14ac:dyDescent="0.2"/>
    <row r="4339" ht="26.25" customHeight="1" x14ac:dyDescent="0.2"/>
    <row r="4340" ht="26.25" customHeight="1" x14ac:dyDescent="0.2"/>
    <row r="4341" ht="26.25" customHeight="1" x14ac:dyDescent="0.2"/>
    <row r="4342" ht="26.25" customHeight="1" x14ac:dyDescent="0.2"/>
    <row r="4343" ht="26.25" customHeight="1" x14ac:dyDescent="0.2"/>
    <row r="4344" ht="26.25" customHeight="1" x14ac:dyDescent="0.2"/>
    <row r="4345" ht="26.25" customHeight="1" x14ac:dyDescent="0.2"/>
    <row r="4346" ht="26.25" customHeight="1" x14ac:dyDescent="0.2"/>
    <row r="4347" ht="26.25" customHeight="1" x14ac:dyDescent="0.2"/>
    <row r="4348" ht="26.25" customHeight="1" x14ac:dyDescent="0.2"/>
    <row r="4349" ht="26.25" customHeight="1" x14ac:dyDescent="0.2"/>
    <row r="4350" ht="26.25" customHeight="1" x14ac:dyDescent="0.2"/>
    <row r="4351" ht="26.25" customHeight="1" x14ac:dyDescent="0.2"/>
    <row r="4352" ht="26.25" customHeight="1" x14ac:dyDescent="0.2"/>
    <row r="4353" ht="26.25" customHeight="1" x14ac:dyDescent="0.2"/>
    <row r="4354" ht="26.25" customHeight="1" x14ac:dyDescent="0.2"/>
    <row r="4355" ht="26.25" customHeight="1" x14ac:dyDescent="0.2"/>
    <row r="4356" ht="26.25" customHeight="1" x14ac:dyDescent="0.2"/>
    <row r="4357" ht="26.25" customHeight="1" x14ac:dyDescent="0.2"/>
    <row r="4358" ht="26.25" customHeight="1" x14ac:dyDescent="0.2"/>
    <row r="4359" ht="26.25" customHeight="1" x14ac:dyDescent="0.2"/>
    <row r="4360" ht="26.25" customHeight="1" x14ac:dyDescent="0.2"/>
    <row r="4361" ht="26.25" customHeight="1" x14ac:dyDescent="0.2"/>
    <row r="4362" ht="26.25" customHeight="1" x14ac:dyDescent="0.2"/>
    <row r="4363" ht="26.25" customHeight="1" x14ac:dyDescent="0.2"/>
    <row r="4364" ht="26.25" customHeight="1" x14ac:dyDescent="0.2"/>
    <row r="4365" ht="26.25" customHeight="1" x14ac:dyDescent="0.2"/>
    <row r="4366" ht="26.25" customHeight="1" x14ac:dyDescent="0.2"/>
    <row r="4367" ht="26.25" customHeight="1" x14ac:dyDescent="0.2"/>
    <row r="4368" ht="26.25" customHeight="1" x14ac:dyDescent="0.2"/>
    <row r="4369" ht="26.25" customHeight="1" x14ac:dyDescent="0.2"/>
    <row r="4370" ht="26.25" customHeight="1" x14ac:dyDescent="0.2"/>
    <row r="4371" ht="26.25" customHeight="1" x14ac:dyDescent="0.2"/>
    <row r="4372" ht="26.25" customHeight="1" x14ac:dyDescent="0.2"/>
    <row r="4373" ht="26.25" customHeight="1" x14ac:dyDescent="0.2"/>
    <row r="4374" ht="26.25" customHeight="1" x14ac:dyDescent="0.2"/>
    <row r="4375" ht="26.25" customHeight="1" x14ac:dyDescent="0.2"/>
    <row r="4376" ht="26.25" customHeight="1" x14ac:dyDescent="0.2"/>
    <row r="4377" ht="26.25" customHeight="1" x14ac:dyDescent="0.2"/>
    <row r="4378" ht="26.25" customHeight="1" x14ac:dyDescent="0.2"/>
    <row r="4379" ht="26.25" customHeight="1" x14ac:dyDescent="0.2"/>
    <row r="4380" ht="26.25" customHeight="1" x14ac:dyDescent="0.2"/>
    <row r="4381" ht="26.25" customHeight="1" x14ac:dyDescent="0.2"/>
    <row r="4382" ht="26.25" customHeight="1" x14ac:dyDescent="0.2"/>
    <row r="4383" ht="26.25" customHeight="1" x14ac:dyDescent="0.2"/>
    <row r="4384" ht="26.25" customHeight="1" x14ac:dyDescent="0.2"/>
    <row r="4385" ht="26.25" customHeight="1" x14ac:dyDescent="0.2"/>
    <row r="4386" ht="26.25" customHeight="1" x14ac:dyDescent="0.2"/>
    <row r="4387" ht="26.25" customHeight="1" x14ac:dyDescent="0.2"/>
    <row r="4388" ht="26.25" customHeight="1" x14ac:dyDescent="0.2"/>
    <row r="4389" ht="26.25" customHeight="1" x14ac:dyDescent="0.2"/>
    <row r="4390" ht="26.25" customHeight="1" x14ac:dyDescent="0.2"/>
    <row r="4391" ht="26.25" customHeight="1" x14ac:dyDescent="0.2"/>
    <row r="4392" ht="26.25" customHeight="1" x14ac:dyDescent="0.2"/>
    <row r="4393" ht="26.25" customHeight="1" x14ac:dyDescent="0.2"/>
    <row r="4394" ht="26.25" customHeight="1" x14ac:dyDescent="0.2"/>
    <row r="4395" ht="26.25" customHeight="1" x14ac:dyDescent="0.2"/>
    <row r="4396" ht="26.25" customHeight="1" x14ac:dyDescent="0.2"/>
    <row r="4397" ht="26.25" customHeight="1" x14ac:dyDescent="0.2"/>
    <row r="4398" ht="26.25" customHeight="1" x14ac:dyDescent="0.2"/>
    <row r="4399" ht="26.25" customHeight="1" x14ac:dyDescent="0.2"/>
    <row r="4400" ht="26.25" customHeight="1" x14ac:dyDescent="0.2"/>
    <row r="4401" ht="26.25" customHeight="1" x14ac:dyDescent="0.2"/>
    <row r="4402" ht="26.25" customHeight="1" x14ac:dyDescent="0.2"/>
    <row r="4403" ht="26.25" customHeight="1" x14ac:dyDescent="0.2"/>
    <row r="4404" ht="26.25" customHeight="1" x14ac:dyDescent="0.2"/>
    <row r="4405" ht="26.25" customHeight="1" x14ac:dyDescent="0.2"/>
    <row r="4406" ht="26.25" customHeight="1" x14ac:dyDescent="0.2"/>
    <row r="4407" ht="26.25" customHeight="1" x14ac:dyDescent="0.2"/>
    <row r="4408" ht="26.25" customHeight="1" x14ac:dyDescent="0.2"/>
    <row r="4409" ht="26.25" customHeight="1" x14ac:dyDescent="0.2"/>
    <row r="4410" ht="26.25" customHeight="1" x14ac:dyDescent="0.2"/>
    <row r="4411" ht="26.25" customHeight="1" x14ac:dyDescent="0.2"/>
    <row r="4412" ht="26.25" customHeight="1" x14ac:dyDescent="0.2"/>
    <row r="4413" ht="26.25" customHeight="1" x14ac:dyDescent="0.2"/>
    <row r="4414" ht="26.25" customHeight="1" x14ac:dyDescent="0.2"/>
    <row r="4415" ht="26.25" customHeight="1" x14ac:dyDescent="0.2"/>
    <row r="4416" ht="26.25" customHeight="1" x14ac:dyDescent="0.2"/>
    <row r="4417" ht="26.25" customHeight="1" x14ac:dyDescent="0.2"/>
    <row r="4418" ht="26.25" customHeight="1" x14ac:dyDescent="0.2"/>
    <row r="4419" ht="26.25" customHeight="1" x14ac:dyDescent="0.2"/>
    <row r="4420" ht="26.25" customHeight="1" x14ac:dyDescent="0.2"/>
    <row r="4421" ht="26.25" customHeight="1" x14ac:dyDescent="0.2"/>
    <row r="4422" ht="26.25" customHeight="1" x14ac:dyDescent="0.2"/>
    <row r="4423" ht="26.25" customHeight="1" x14ac:dyDescent="0.2"/>
    <row r="4424" ht="26.25" customHeight="1" x14ac:dyDescent="0.2"/>
    <row r="4425" ht="26.25" customHeight="1" x14ac:dyDescent="0.2"/>
    <row r="4426" ht="26.25" customHeight="1" x14ac:dyDescent="0.2"/>
    <row r="4427" ht="26.25" customHeight="1" x14ac:dyDescent="0.2"/>
    <row r="4428" ht="26.25" customHeight="1" x14ac:dyDescent="0.2"/>
    <row r="4429" ht="26.25" customHeight="1" x14ac:dyDescent="0.2"/>
    <row r="4430" ht="26.25" customHeight="1" x14ac:dyDescent="0.2"/>
    <row r="4431" ht="26.25" customHeight="1" x14ac:dyDescent="0.2"/>
    <row r="4432" ht="26.25" customHeight="1" x14ac:dyDescent="0.2"/>
    <row r="4433" ht="26.25" customHeight="1" x14ac:dyDescent="0.2"/>
    <row r="4434" ht="26.25" customHeight="1" x14ac:dyDescent="0.2"/>
    <row r="4435" ht="26.25" customHeight="1" x14ac:dyDescent="0.2"/>
    <row r="4436" ht="26.25" customHeight="1" x14ac:dyDescent="0.2"/>
    <row r="4437" ht="26.25" customHeight="1" x14ac:dyDescent="0.2"/>
    <row r="4438" ht="26.25" customHeight="1" x14ac:dyDescent="0.2"/>
    <row r="4439" ht="26.25" customHeight="1" x14ac:dyDescent="0.2"/>
    <row r="4440" ht="26.25" customHeight="1" x14ac:dyDescent="0.2"/>
    <row r="4441" ht="26.25" customHeight="1" x14ac:dyDescent="0.2"/>
    <row r="4442" ht="26.25" customHeight="1" x14ac:dyDescent="0.2"/>
    <row r="4443" ht="26.25" customHeight="1" x14ac:dyDescent="0.2"/>
    <row r="4444" ht="26.25" customHeight="1" x14ac:dyDescent="0.2"/>
    <row r="4445" ht="26.25" customHeight="1" x14ac:dyDescent="0.2"/>
    <row r="4446" ht="26.25" customHeight="1" x14ac:dyDescent="0.2"/>
    <row r="4447" ht="26.25" customHeight="1" x14ac:dyDescent="0.2"/>
    <row r="4448" ht="26.25" customHeight="1" x14ac:dyDescent="0.2"/>
    <row r="4449" ht="26.25" customHeight="1" x14ac:dyDescent="0.2"/>
    <row r="4450" ht="26.25" customHeight="1" x14ac:dyDescent="0.2"/>
    <row r="4451" ht="26.25" customHeight="1" x14ac:dyDescent="0.2"/>
    <row r="4452" ht="26.25" customHeight="1" x14ac:dyDescent="0.2"/>
    <row r="4453" ht="26.25" customHeight="1" x14ac:dyDescent="0.2"/>
    <row r="4454" ht="26.25" customHeight="1" x14ac:dyDescent="0.2"/>
    <row r="4455" ht="26.25" customHeight="1" x14ac:dyDescent="0.2"/>
    <row r="4456" ht="26.25" customHeight="1" x14ac:dyDescent="0.2"/>
    <row r="4457" ht="26.25" customHeight="1" x14ac:dyDescent="0.2"/>
    <row r="4458" ht="26.25" customHeight="1" x14ac:dyDescent="0.2"/>
    <row r="4459" ht="26.25" customHeight="1" x14ac:dyDescent="0.2"/>
    <row r="4460" ht="26.25" customHeight="1" x14ac:dyDescent="0.2"/>
    <row r="4461" ht="26.25" customHeight="1" x14ac:dyDescent="0.2"/>
    <row r="4462" ht="26.25" customHeight="1" x14ac:dyDescent="0.2"/>
    <row r="4463" ht="26.25" customHeight="1" x14ac:dyDescent="0.2"/>
    <row r="4464" ht="26.25" customHeight="1" x14ac:dyDescent="0.2"/>
    <row r="4465" ht="26.25" customHeight="1" x14ac:dyDescent="0.2"/>
    <row r="4466" ht="26.25" customHeight="1" x14ac:dyDescent="0.2"/>
    <row r="4467" ht="26.25" customHeight="1" x14ac:dyDescent="0.2"/>
    <row r="4468" ht="26.25" customHeight="1" x14ac:dyDescent="0.2"/>
    <row r="4469" ht="26.25" customHeight="1" x14ac:dyDescent="0.2"/>
    <row r="4470" ht="26.25" customHeight="1" x14ac:dyDescent="0.2"/>
    <row r="4471" ht="26.25" customHeight="1" x14ac:dyDescent="0.2"/>
    <row r="4472" ht="26.25" customHeight="1" x14ac:dyDescent="0.2"/>
    <row r="4473" ht="26.25" customHeight="1" x14ac:dyDescent="0.2"/>
    <row r="4474" ht="26.25" customHeight="1" x14ac:dyDescent="0.2"/>
    <row r="4475" ht="26.25" customHeight="1" x14ac:dyDescent="0.2"/>
    <row r="4476" ht="26.25" customHeight="1" x14ac:dyDescent="0.2"/>
    <row r="4477" ht="26.25" customHeight="1" x14ac:dyDescent="0.2"/>
    <row r="4478" ht="26.25" customHeight="1" x14ac:dyDescent="0.2"/>
    <row r="4479" ht="26.25" customHeight="1" x14ac:dyDescent="0.2"/>
    <row r="4480" ht="26.25" customHeight="1" x14ac:dyDescent="0.2"/>
    <row r="4481" ht="26.25" customHeight="1" x14ac:dyDescent="0.2"/>
    <row r="4482" ht="26.25" customHeight="1" x14ac:dyDescent="0.2"/>
    <row r="4483" ht="26.25" customHeight="1" x14ac:dyDescent="0.2"/>
    <row r="4484" ht="26.25" customHeight="1" x14ac:dyDescent="0.2"/>
    <row r="4485" ht="26.25" customHeight="1" x14ac:dyDescent="0.2"/>
    <row r="4486" ht="26.25" customHeight="1" x14ac:dyDescent="0.2"/>
    <row r="4487" ht="26.25" customHeight="1" x14ac:dyDescent="0.2"/>
    <row r="4488" ht="26.25" customHeight="1" x14ac:dyDescent="0.2"/>
    <row r="4489" ht="26.25" customHeight="1" x14ac:dyDescent="0.2"/>
    <row r="4490" ht="26.25" customHeight="1" x14ac:dyDescent="0.2"/>
    <row r="4491" ht="26.25" customHeight="1" x14ac:dyDescent="0.2"/>
    <row r="4492" ht="26.25" customHeight="1" x14ac:dyDescent="0.2"/>
    <row r="4493" ht="26.25" customHeight="1" x14ac:dyDescent="0.2"/>
    <row r="4494" ht="26.25" customHeight="1" x14ac:dyDescent="0.2"/>
    <row r="4495" ht="26.25" customHeight="1" x14ac:dyDescent="0.2"/>
    <row r="4496" ht="26.25" customHeight="1" x14ac:dyDescent="0.2"/>
    <row r="4497" ht="26.25" customHeight="1" x14ac:dyDescent="0.2"/>
    <row r="4498" ht="26.25" customHeight="1" x14ac:dyDescent="0.2"/>
    <row r="4499" ht="26.25" customHeight="1" x14ac:dyDescent="0.2"/>
    <row r="4500" ht="26.25" customHeight="1" x14ac:dyDescent="0.2"/>
    <row r="4501" ht="26.25" customHeight="1" x14ac:dyDescent="0.2"/>
    <row r="4502" ht="26.25" customHeight="1" x14ac:dyDescent="0.2"/>
    <row r="4503" ht="26.25" customHeight="1" x14ac:dyDescent="0.2"/>
    <row r="4504" ht="26.25" customHeight="1" x14ac:dyDescent="0.2"/>
    <row r="4505" ht="26.25" customHeight="1" x14ac:dyDescent="0.2"/>
    <row r="4506" ht="26.25" customHeight="1" x14ac:dyDescent="0.2"/>
    <row r="4507" ht="26.25" customHeight="1" x14ac:dyDescent="0.2"/>
    <row r="4508" ht="26.25" customHeight="1" x14ac:dyDescent="0.2"/>
    <row r="4509" ht="26.25" customHeight="1" x14ac:dyDescent="0.2"/>
    <row r="4510" ht="26.25" customHeight="1" x14ac:dyDescent="0.2"/>
    <row r="4511" ht="26.25" customHeight="1" x14ac:dyDescent="0.2"/>
    <row r="4512" ht="26.25" customHeight="1" x14ac:dyDescent="0.2"/>
    <row r="4513" ht="26.25" customHeight="1" x14ac:dyDescent="0.2"/>
    <row r="4514" ht="26.25" customHeight="1" x14ac:dyDescent="0.2"/>
    <row r="4515" ht="26.25" customHeight="1" x14ac:dyDescent="0.2"/>
    <row r="4516" ht="26.25" customHeight="1" x14ac:dyDescent="0.2"/>
    <row r="4517" ht="26.25" customHeight="1" x14ac:dyDescent="0.2"/>
    <row r="4518" ht="26.25" customHeight="1" x14ac:dyDescent="0.2"/>
    <row r="4519" ht="26.25" customHeight="1" x14ac:dyDescent="0.2"/>
    <row r="4520" ht="26.25" customHeight="1" x14ac:dyDescent="0.2"/>
    <row r="4521" ht="26.25" customHeight="1" x14ac:dyDescent="0.2"/>
    <row r="4522" ht="26.25" customHeight="1" x14ac:dyDescent="0.2"/>
    <row r="4523" ht="26.25" customHeight="1" x14ac:dyDescent="0.2"/>
    <row r="4524" ht="26.25" customHeight="1" x14ac:dyDescent="0.2"/>
    <row r="4525" ht="26.25" customHeight="1" x14ac:dyDescent="0.2"/>
    <row r="4526" ht="26.25" customHeight="1" x14ac:dyDescent="0.2"/>
    <row r="4527" ht="26.25" customHeight="1" x14ac:dyDescent="0.2"/>
    <row r="4528" ht="26.25" customHeight="1" x14ac:dyDescent="0.2"/>
    <row r="4529" ht="26.25" customHeight="1" x14ac:dyDescent="0.2"/>
    <row r="4530" ht="26.25" customHeight="1" x14ac:dyDescent="0.2"/>
    <row r="4531" ht="26.25" customHeight="1" x14ac:dyDescent="0.2"/>
    <row r="4532" ht="26.25" customHeight="1" x14ac:dyDescent="0.2"/>
    <row r="4533" ht="26.25" customHeight="1" x14ac:dyDescent="0.2"/>
    <row r="4534" ht="26.25" customHeight="1" x14ac:dyDescent="0.2"/>
    <row r="4535" ht="26.25" customHeight="1" x14ac:dyDescent="0.2"/>
    <row r="4536" ht="26.25" customHeight="1" x14ac:dyDescent="0.2"/>
    <row r="4537" ht="26.25" customHeight="1" x14ac:dyDescent="0.2"/>
    <row r="4538" ht="26.25" customHeight="1" x14ac:dyDescent="0.2"/>
    <row r="4539" ht="26.25" customHeight="1" x14ac:dyDescent="0.2"/>
    <row r="4540" ht="26.25" customHeight="1" x14ac:dyDescent="0.2"/>
    <row r="4541" ht="26.25" customHeight="1" x14ac:dyDescent="0.2"/>
    <row r="4542" ht="26.25" customHeight="1" x14ac:dyDescent="0.2"/>
    <row r="4543" ht="26.25" customHeight="1" x14ac:dyDescent="0.2"/>
    <row r="4544" ht="26.25" customHeight="1" x14ac:dyDescent="0.2"/>
    <row r="4545" ht="26.25" customHeight="1" x14ac:dyDescent="0.2"/>
    <row r="4546" ht="26.25" customHeight="1" x14ac:dyDescent="0.2"/>
    <row r="4547" ht="26.25" customHeight="1" x14ac:dyDescent="0.2"/>
    <row r="4548" ht="26.25" customHeight="1" x14ac:dyDescent="0.2"/>
    <row r="4549" ht="26.25" customHeight="1" x14ac:dyDescent="0.2"/>
    <row r="4550" ht="26.25" customHeight="1" x14ac:dyDescent="0.2"/>
    <row r="4551" ht="26.25" customHeight="1" x14ac:dyDescent="0.2"/>
    <row r="4552" ht="26.25" customHeight="1" x14ac:dyDescent="0.2"/>
    <row r="4553" ht="26.25" customHeight="1" x14ac:dyDescent="0.2"/>
    <row r="4554" ht="26.25" customHeight="1" x14ac:dyDescent="0.2"/>
    <row r="4555" ht="26.25" customHeight="1" x14ac:dyDescent="0.2"/>
    <row r="4556" ht="26.25" customHeight="1" x14ac:dyDescent="0.2"/>
    <row r="4557" ht="26.25" customHeight="1" x14ac:dyDescent="0.2"/>
    <row r="4558" ht="26.25" customHeight="1" x14ac:dyDescent="0.2"/>
    <row r="4559" ht="26.25" customHeight="1" x14ac:dyDescent="0.2"/>
    <row r="4560" ht="26.25" customHeight="1" x14ac:dyDescent="0.2"/>
    <row r="4561" ht="26.25" customHeight="1" x14ac:dyDescent="0.2"/>
    <row r="4562" ht="26.25" customHeight="1" x14ac:dyDescent="0.2"/>
    <row r="4563" ht="26.25" customHeight="1" x14ac:dyDescent="0.2"/>
    <row r="4564" ht="26.25" customHeight="1" x14ac:dyDescent="0.2"/>
    <row r="4565" ht="26.25" customHeight="1" x14ac:dyDescent="0.2"/>
    <row r="4566" ht="26.25" customHeight="1" x14ac:dyDescent="0.2"/>
    <row r="4567" ht="26.25" customHeight="1" x14ac:dyDescent="0.2"/>
    <row r="4568" ht="26.25" customHeight="1" x14ac:dyDescent="0.2"/>
    <row r="4569" ht="26.25" customHeight="1" x14ac:dyDescent="0.2"/>
    <row r="4570" ht="26.25" customHeight="1" x14ac:dyDescent="0.2"/>
    <row r="4571" ht="26.25" customHeight="1" x14ac:dyDescent="0.2"/>
    <row r="4572" ht="26.25" customHeight="1" x14ac:dyDescent="0.2"/>
    <row r="4573" ht="26.25" customHeight="1" x14ac:dyDescent="0.2"/>
    <row r="4574" ht="26.25" customHeight="1" x14ac:dyDescent="0.2"/>
    <row r="4575" ht="26.25" customHeight="1" x14ac:dyDescent="0.2"/>
    <row r="4576" ht="26.25" customHeight="1" x14ac:dyDescent="0.2"/>
    <row r="4577" ht="26.25" customHeight="1" x14ac:dyDescent="0.2"/>
    <row r="4578" ht="26.25" customHeight="1" x14ac:dyDescent="0.2"/>
    <row r="4579" ht="26.25" customHeight="1" x14ac:dyDescent="0.2"/>
    <row r="4580" ht="26.25" customHeight="1" x14ac:dyDescent="0.2"/>
    <row r="4581" ht="26.25" customHeight="1" x14ac:dyDescent="0.2"/>
    <row r="4582" ht="26.25" customHeight="1" x14ac:dyDescent="0.2"/>
    <row r="4583" ht="26.25" customHeight="1" x14ac:dyDescent="0.2"/>
    <row r="4584" ht="26.25" customHeight="1" x14ac:dyDescent="0.2"/>
    <row r="4585" ht="26.25" customHeight="1" x14ac:dyDescent="0.2"/>
    <row r="4586" ht="26.25" customHeight="1" x14ac:dyDescent="0.2"/>
    <row r="4587" ht="26.25" customHeight="1" x14ac:dyDescent="0.2"/>
    <row r="4588" ht="26.25" customHeight="1" x14ac:dyDescent="0.2"/>
    <row r="4589" ht="26.25" customHeight="1" x14ac:dyDescent="0.2"/>
    <row r="4590" ht="26.25" customHeight="1" x14ac:dyDescent="0.2"/>
    <row r="4591" ht="26.25" customHeight="1" x14ac:dyDescent="0.2"/>
    <row r="4592" ht="26.25" customHeight="1" x14ac:dyDescent="0.2"/>
    <row r="4593" ht="26.25" customHeight="1" x14ac:dyDescent="0.2"/>
    <row r="4594" ht="26.25" customHeight="1" x14ac:dyDescent="0.2"/>
    <row r="4595" ht="26.25" customHeight="1" x14ac:dyDescent="0.2"/>
    <row r="4596" ht="26.25" customHeight="1" x14ac:dyDescent="0.2"/>
    <row r="4597" ht="26.25" customHeight="1" x14ac:dyDescent="0.2"/>
    <row r="4598" ht="26.25" customHeight="1" x14ac:dyDescent="0.2"/>
    <row r="4599" ht="26.25" customHeight="1" x14ac:dyDescent="0.2"/>
    <row r="4600" ht="26.25" customHeight="1" x14ac:dyDescent="0.2"/>
    <row r="4601" ht="26.25" customHeight="1" x14ac:dyDescent="0.2"/>
    <row r="4602" ht="26.25" customHeight="1" x14ac:dyDescent="0.2"/>
    <row r="4603" ht="26.25" customHeight="1" x14ac:dyDescent="0.2"/>
    <row r="4604" ht="26.25" customHeight="1" x14ac:dyDescent="0.2"/>
    <row r="4605" ht="26.25" customHeight="1" x14ac:dyDescent="0.2"/>
    <row r="4606" ht="26.25" customHeight="1" x14ac:dyDescent="0.2"/>
    <row r="4607" ht="26.25" customHeight="1" x14ac:dyDescent="0.2"/>
    <row r="4608" ht="26.25" customHeight="1" x14ac:dyDescent="0.2"/>
    <row r="4609" ht="26.25" customHeight="1" x14ac:dyDescent="0.2"/>
    <row r="4610" ht="26.25" customHeight="1" x14ac:dyDescent="0.2"/>
    <row r="4611" ht="26.25" customHeight="1" x14ac:dyDescent="0.2"/>
    <row r="4612" ht="26.25" customHeight="1" x14ac:dyDescent="0.2"/>
    <row r="4613" ht="26.25" customHeight="1" x14ac:dyDescent="0.2"/>
    <row r="4614" ht="26.25" customHeight="1" x14ac:dyDescent="0.2"/>
    <row r="4615" ht="26.25" customHeight="1" x14ac:dyDescent="0.2"/>
    <row r="4616" ht="26.25" customHeight="1" x14ac:dyDescent="0.2"/>
    <row r="4617" ht="26.25" customHeight="1" x14ac:dyDescent="0.2"/>
    <row r="4618" ht="26.25" customHeight="1" x14ac:dyDescent="0.2"/>
    <row r="4619" ht="26.25" customHeight="1" x14ac:dyDescent="0.2"/>
    <row r="4620" ht="26.25" customHeight="1" x14ac:dyDescent="0.2"/>
    <row r="4621" ht="26.25" customHeight="1" x14ac:dyDescent="0.2"/>
    <row r="4622" ht="26.25" customHeight="1" x14ac:dyDescent="0.2"/>
    <row r="4623" ht="26.25" customHeight="1" x14ac:dyDescent="0.2"/>
    <row r="4624" ht="26.25" customHeight="1" x14ac:dyDescent="0.2"/>
    <row r="4625" ht="26.25" customHeight="1" x14ac:dyDescent="0.2"/>
    <row r="4626" ht="26.25" customHeight="1" x14ac:dyDescent="0.2"/>
    <row r="4627" ht="26.25" customHeight="1" x14ac:dyDescent="0.2"/>
    <row r="4628" ht="26.25" customHeight="1" x14ac:dyDescent="0.2"/>
    <row r="4629" ht="26.25" customHeight="1" x14ac:dyDescent="0.2"/>
    <row r="4630" ht="26.25" customHeight="1" x14ac:dyDescent="0.2"/>
    <row r="4631" ht="26.25" customHeight="1" x14ac:dyDescent="0.2"/>
    <row r="4632" ht="26.25" customHeight="1" x14ac:dyDescent="0.2"/>
    <row r="4633" ht="26.25" customHeight="1" x14ac:dyDescent="0.2"/>
    <row r="4634" ht="26.25" customHeight="1" x14ac:dyDescent="0.2"/>
    <row r="4635" ht="26.25" customHeight="1" x14ac:dyDescent="0.2"/>
    <row r="4636" ht="26.25" customHeight="1" x14ac:dyDescent="0.2"/>
    <row r="4637" ht="26.25" customHeight="1" x14ac:dyDescent="0.2"/>
    <row r="4638" ht="26.25" customHeight="1" x14ac:dyDescent="0.2"/>
    <row r="4639" ht="26.25" customHeight="1" x14ac:dyDescent="0.2"/>
    <row r="4640" ht="26.25" customHeight="1" x14ac:dyDescent="0.2"/>
    <row r="4641" ht="26.25" customHeight="1" x14ac:dyDescent="0.2"/>
    <row r="4642" ht="26.25" customHeight="1" x14ac:dyDescent="0.2"/>
    <row r="4643" ht="26.25" customHeight="1" x14ac:dyDescent="0.2"/>
    <row r="4644" ht="26.25" customHeight="1" x14ac:dyDescent="0.2"/>
    <row r="4645" ht="26.25" customHeight="1" x14ac:dyDescent="0.2"/>
    <row r="4646" ht="26.25" customHeight="1" x14ac:dyDescent="0.2"/>
    <row r="4647" ht="26.25" customHeight="1" x14ac:dyDescent="0.2"/>
    <row r="4648" ht="26.25" customHeight="1" x14ac:dyDescent="0.2"/>
    <row r="4649" ht="26.25" customHeight="1" x14ac:dyDescent="0.2"/>
    <row r="4650" ht="26.25" customHeight="1" x14ac:dyDescent="0.2"/>
    <row r="4651" ht="26.25" customHeight="1" x14ac:dyDescent="0.2"/>
    <row r="4652" ht="26.25" customHeight="1" x14ac:dyDescent="0.2"/>
    <row r="4653" ht="26.25" customHeight="1" x14ac:dyDescent="0.2"/>
    <row r="4654" ht="26.25" customHeight="1" x14ac:dyDescent="0.2"/>
    <row r="4655" ht="26.25" customHeight="1" x14ac:dyDescent="0.2"/>
    <row r="4656" ht="26.25" customHeight="1" x14ac:dyDescent="0.2"/>
    <row r="4657" ht="26.25" customHeight="1" x14ac:dyDescent="0.2"/>
    <row r="4658" ht="26.25" customHeight="1" x14ac:dyDescent="0.2"/>
    <row r="4659" ht="26.25" customHeight="1" x14ac:dyDescent="0.2"/>
    <row r="4660" ht="26.25" customHeight="1" x14ac:dyDescent="0.2"/>
    <row r="4661" ht="26.25" customHeight="1" x14ac:dyDescent="0.2"/>
    <row r="4662" ht="26.25" customHeight="1" x14ac:dyDescent="0.2"/>
    <row r="4663" ht="26.25" customHeight="1" x14ac:dyDescent="0.2"/>
    <row r="4664" ht="26.25" customHeight="1" x14ac:dyDescent="0.2"/>
    <row r="4665" ht="26.25" customHeight="1" x14ac:dyDescent="0.2"/>
    <row r="4666" ht="26.25" customHeight="1" x14ac:dyDescent="0.2"/>
    <row r="4667" ht="26.25" customHeight="1" x14ac:dyDescent="0.2"/>
    <row r="4668" ht="26.25" customHeight="1" x14ac:dyDescent="0.2"/>
    <row r="4669" ht="26.25" customHeight="1" x14ac:dyDescent="0.2"/>
    <row r="4670" ht="26.25" customHeight="1" x14ac:dyDescent="0.2"/>
    <row r="4671" ht="26.25" customHeight="1" x14ac:dyDescent="0.2"/>
    <row r="4672" ht="26.25" customHeight="1" x14ac:dyDescent="0.2"/>
    <row r="4673" ht="26.25" customHeight="1" x14ac:dyDescent="0.2"/>
    <row r="4674" ht="26.25" customHeight="1" x14ac:dyDescent="0.2"/>
    <row r="4675" ht="26.25" customHeight="1" x14ac:dyDescent="0.2"/>
    <row r="4676" ht="26.25" customHeight="1" x14ac:dyDescent="0.2"/>
    <row r="4677" ht="26.25" customHeight="1" x14ac:dyDescent="0.2"/>
    <row r="4678" ht="26.25" customHeight="1" x14ac:dyDescent="0.2"/>
    <row r="4679" ht="26.25" customHeight="1" x14ac:dyDescent="0.2"/>
    <row r="4680" ht="26.25" customHeight="1" x14ac:dyDescent="0.2"/>
    <row r="4681" ht="26.25" customHeight="1" x14ac:dyDescent="0.2"/>
    <row r="4682" ht="26.25" customHeight="1" x14ac:dyDescent="0.2"/>
    <row r="4683" ht="26.25" customHeight="1" x14ac:dyDescent="0.2"/>
    <row r="4684" ht="26.25" customHeight="1" x14ac:dyDescent="0.2"/>
    <row r="4685" ht="26.25" customHeight="1" x14ac:dyDescent="0.2"/>
    <row r="4686" ht="26.25" customHeight="1" x14ac:dyDescent="0.2"/>
    <row r="4687" ht="26.25" customHeight="1" x14ac:dyDescent="0.2"/>
    <row r="4688" ht="26.25" customHeight="1" x14ac:dyDescent="0.2"/>
    <row r="4689" ht="26.25" customHeight="1" x14ac:dyDescent="0.2"/>
    <row r="4690" ht="26.25" customHeight="1" x14ac:dyDescent="0.2"/>
    <row r="4691" ht="26.25" customHeight="1" x14ac:dyDescent="0.2"/>
    <row r="4692" ht="26.25" customHeight="1" x14ac:dyDescent="0.2"/>
    <row r="4693" ht="26.25" customHeight="1" x14ac:dyDescent="0.2"/>
    <row r="4694" ht="26.25" customHeight="1" x14ac:dyDescent="0.2"/>
    <row r="4695" ht="26.25" customHeight="1" x14ac:dyDescent="0.2"/>
    <row r="4696" ht="26.25" customHeight="1" x14ac:dyDescent="0.2"/>
    <row r="4697" ht="26.25" customHeight="1" x14ac:dyDescent="0.2"/>
    <row r="4698" ht="26.25" customHeight="1" x14ac:dyDescent="0.2"/>
    <row r="4699" ht="26.25" customHeight="1" x14ac:dyDescent="0.2"/>
    <row r="4700" ht="26.25" customHeight="1" x14ac:dyDescent="0.2"/>
    <row r="4701" ht="26.25" customHeight="1" x14ac:dyDescent="0.2"/>
    <row r="4702" ht="26.25" customHeight="1" x14ac:dyDescent="0.2"/>
    <row r="4703" ht="26.25" customHeight="1" x14ac:dyDescent="0.2"/>
    <row r="4704" ht="26.25" customHeight="1" x14ac:dyDescent="0.2"/>
    <row r="4705" ht="26.25" customHeight="1" x14ac:dyDescent="0.2"/>
    <row r="4706" ht="26.25" customHeight="1" x14ac:dyDescent="0.2"/>
    <row r="4707" ht="26.25" customHeight="1" x14ac:dyDescent="0.2"/>
    <row r="4708" ht="26.25" customHeight="1" x14ac:dyDescent="0.2"/>
    <row r="4709" ht="26.25" customHeight="1" x14ac:dyDescent="0.2"/>
    <row r="4710" ht="26.25" customHeight="1" x14ac:dyDescent="0.2"/>
    <row r="4711" ht="26.25" customHeight="1" x14ac:dyDescent="0.2"/>
    <row r="4712" ht="26.25" customHeight="1" x14ac:dyDescent="0.2"/>
    <row r="4713" ht="26.25" customHeight="1" x14ac:dyDescent="0.2"/>
    <row r="4714" ht="26.25" customHeight="1" x14ac:dyDescent="0.2"/>
    <row r="4715" ht="26.25" customHeight="1" x14ac:dyDescent="0.2"/>
    <row r="4716" ht="26.25" customHeight="1" x14ac:dyDescent="0.2"/>
    <row r="4717" ht="26.25" customHeight="1" x14ac:dyDescent="0.2"/>
    <row r="4718" ht="26.25" customHeight="1" x14ac:dyDescent="0.2"/>
    <row r="4719" ht="26.25" customHeight="1" x14ac:dyDescent="0.2"/>
    <row r="4720" ht="26.25" customHeight="1" x14ac:dyDescent="0.2"/>
    <row r="4721" ht="26.25" customHeight="1" x14ac:dyDescent="0.2"/>
    <row r="4722" ht="26.25" customHeight="1" x14ac:dyDescent="0.2"/>
    <row r="4723" ht="26.25" customHeight="1" x14ac:dyDescent="0.2"/>
    <row r="4724" ht="26.25" customHeight="1" x14ac:dyDescent="0.2"/>
    <row r="4725" ht="26.25" customHeight="1" x14ac:dyDescent="0.2"/>
    <row r="4726" ht="26.25" customHeight="1" x14ac:dyDescent="0.2"/>
    <row r="4727" ht="26.25" customHeight="1" x14ac:dyDescent="0.2"/>
    <row r="4728" ht="26.25" customHeight="1" x14ac:dyDescent="0.2"/>
    <row r="4729" ht="26.25" customHeight="1" x14ac:dyDescent="0.2"/>
    <row r="4730" ht="26.25" customHeight="1" x14ac:dyDescent="0.2"/>
    <row r="4731" ht="26.25" customHeight="1" x14ac:dyDescent="0.2"/>
    <row r="4732" ht="26.25" customHeight="1" x14ac:dyDescent="0.2"/>
    <row r="4733" ht="26.25" customHeight="1" x14ac:dyDescent="0.2"/>
    <row r="4734" ht="26.25" customHeight="1" x14ac:dyDescent="0.2"/>
    <row r="4735" ht="26.25" customHeight="1" x14ac:dyDescent="0.2"/>
    <row r="4736" ht="26.25" customHeight="1" x14ac:dyDescent="0.2"/>
    <row r="4737" ht="26.25" customHeight="1" x14ac:dyDescent="0.2"/>
    <row r="4738" ht="26.25" customHeight="1" x14ac:dyDescent="0.2"/>
    <row r="4739" ht="26.25" customHeight="1" x14ac:dyDescent="0.2"/>
    <row r="4740" ht="26.25" customHeight="1" x14ac:dyDescent="0.2"/>
    <row r="4741" ht="26.25" customHeight="1" x14ac:dyDescent="0.2"/>
    <row r="4742" ht="26.25" customHeight="1" x14ac:dyDescent="0.2"/>
    <row r="4743" ht="26.25" customHeight="1" x14ac:dyDescent="0.2"/>
    <row r="4744" ht="26.25" customHeight="1" x14ac:dyDescent="0.2"/>
    <row r="4745" ht="26.25" customHeight="1" x14ac:dyDescent="0.2"/>
    <row r="4746" ht="26.25" customHeight="1" x14ac:dyDescent="0.2"/>
    <row r="4747" ht="26.25" customHeight="1" x14ac:dyDescent="0.2"/>
    <row r="4748" ht="26.25" customHeight="1" x14ac:dyDescent="0.2"/>
    <row r="4749" ht="26.25" customHeight="1" x14ac:dyDescent="0.2"/>
    <row r="4750" ht="26.25" customHeight="1" x14ac:dyDescent="0.2"/>
    <row r="4751" ht="26.25" customHeight="1" x14ac:dyDescent="0.2"/>
    <row r="4752" ht="26.25" customHeight="1" x14ac:dyDescent="0.2"/>
    <row r="4753" ht="26.25" customHeight="1" x14ac:dyDescent="0.2"/>
    <row r="4754" ht="26.25" customHeight="1" x14ac:dyDescent="0.2"/>
    <row r="4755" ht="26.25" customHeight="1" x14ac:dyDescent="0.2"/>
    <row r="4756" ht="26.25" customHeight="1" x14ac:dyDescent="0.2"/>
    <row r="4757" ht="26.25" customHeight="1" x14ac:dyDescent="0.2"/>
    <row r="4758" ht="26.25" customHeight="1" x14ac:dyDescent="0.2"/>
    <row r="4759" ht="26.25" customHeight="1" x14ac:dyDescent="0.2"/>
    <row r="4760" ht="26.25" customHeight="1" x14ac:dyDescent="0.2"/>
    <row r="4761" ht="26.25" customHeight="1" x14ac:dyDescent="0.2"/>
    <row r="4762" ht="26.25" customHeight="1" x14ac:dyDescent="0.2"/>
    <row r="4763" ht="26.25" customHeight="1" x14ac:dyDescent="0.2"/>
    <row r="4764" ht="26.25" customHeight="1" x14ac:dyDescent="0.2"/>
    <row r="4765" ht="26.25" customHeight="1" x14ac:dyDescent="0.2"/>
    <row r="4766" ht="26.25" customHeight="1" x14ac:dyDescent="0.2"/>
    <row r="4767" ht="26.25" customHeight="1" x14ac:dyDescent="0.2"/>
    <row r="4768" ht="26.25" customHeight="1" x14ac:dyDescent="0.2"/>
    <row r="4769" ht="26.25" customHeight="1" x14ac:dyDescent="0.2"/>
    <row r="4770" ht="26.25" customHeight="1" x14ac:dyDescent="0.2"/>
    <row r="4771" ht="26.25" customHeight="1" x14ac:dyDescent="0.2"/>
    <row r="4772" ht="26.25" customHeight="1" x14ac:dyDescent="0.2"/>
    <row r="4773" ht="26.25" customHeight="1" x14ac:dyDescent="0.2"/>
    <row r="4774" ht="26.25" customHeight="1" x14ac:dyDescent="0.2"/>
    <row r="4775" ht="26.25" customHeight="1" x14ac:dyDescent="0.2"/>
    <row r="4776" ht="26.25" customHeight="1" x14ac:dyDescent="0.2"/>
    <row r="4777" ht="26.25" customHeight="1" x14ac:dyDescent="0.2"/>
    <row r="4778" ht="26.25" customHeight="1" x14ac:dyDescent="0.2"/>
    <row r="4779" ht="26.25" customHeight="1" x14ac:dyDescent="0.2"/>
    <row r="4780" ht="26.25" customHeight="1" x14ac:dyDescent="0.2"/>
    <row r="4781" ht="26.25" customHeight="1" x14ac:dyDescent="0.2"/>
    <row r="4782" ht="26.25" customHeight="1" x14ac:dyDescent="0.2"/>
    <row r="4783" ht="26.25" customHeight="1" x14ac:dyDescent="0.2"/>
    <row r="4784" ht="26.25" customHeight="1" x14ac:dyDescent="0.2"/>
    <row r="4785" ht="26.25" customHeight="1" x14ac:dyDescent="0.2"/>
    <row r="4786" ht="26.25" customHeight="1" x14ac:dyDescent="0.2"/>
    <row r="4787" ht="26.25" customHeight="1" x14ac:dyDescent="0.2"/>
    <row r="4788" ht="26.25" customHeight="1" x14ac:dyDescent="0.2"/>
    <row r="4789" ht="26.25" customHeight="1" x14ac:dyDescent="0.2"/>
    <row r="4790" ht="26.25" customHeight="1" x14ac:dyDescent="0.2"/>
    <row r="4791" ht="26.25" customHeight="1" x14ac:dyDescent="0.2"/>
    <row r="4792" ht="26.25" customHeight="1" x14ac:dyDescent="0.2"/>
    <row r="4793" ht="26.25" customHeight="1" x14ac:dyDescent="0.2"/>
    <row r="4794" ht="26.25" customHeight="1" x14ac:dyDescent="0.2"/>
    <row r="4795" ht="26.25" customHeight="1" x14ac:dyDescent="0.2"/>
    <row r="4796" ht="26.25" customHeight="1" x14ac:dyDescent="0.2"/>
    <row r="4797" ht="26.25" customHeight="1" x14ac:dyDescent="0.2"/>
    <row r="4798" ht="26.25" customHeight="1" x14ac:dyDescent="0.2"/>
    <row r="4799" ht="26.25" customHeight="1" x14ac:dyDescent="0.2"/>
    <row r="4800" ht="26.25" customHeight="1" x14ac:dyDescent="0.2"/>
    <row r="4801" ht="26.25" customHeight="1" x14ac:dyDescent="0.2"/>
    <row r="4802" ht="26.25" customHeight="1" x14ac:dyDescent="0.2"/>
    <row r="4803" ht="26.25" customHeight="1" x14ac:dyDescent="0.2"/>
    <row r="4804" ht="26.25" customHeight="1" x14ac:dyDescent="0.2"/>
    <row r="4805" ht="26.25" customHeight="1" x14ac:dyDescent="0.2"/>
    <row r="4806" ht="26.25" customHeight="1" x14ac:dyDescent="0.2"/>
    <row r="4807" ht="26.25" customHeight="1" x14ac:dyDescent="0.2"/>
    <row r="4808" ht="26.25" customHeight="1" x14ac:dyDescent="0.2"/>
    <row r="4809" ht="26.25" customHeight="1" x14ac:dyDescent="0.2"/>
    <row r="4810" ht="26.25" customHeight="1" x14ac:dyDescent="0.2"/>
    <row r="4811" ht="26.25" customHeight="1" x14ac:dyDescent="0.2"/>
    <row r="4812" ht="26.25" customHeight="1" x14ac:dyDescent="0.2"/>
    <row r="4813" ht="26.25" customHeight="1" x14ac:dyDescent="0.2"/>
    <row r="4814" ht="26.25" customHeight="1" x14ac:dyDescent="0.2"/>
    <row r="4815" ht="26.25" customHeight="1" x14ac:dyDescent="0.2"/>
    <row r="4816" ht="26.25" customHeight="1" x14ac:dyDescent="0.2"/>
    <row r="4817" ht="26.25" customHeight="1" x14ac:dyDescent="0.2"/>
    <row r="4818" ht="26.25" customHeight="1" x14ac:dyDescent="0.2"/>
    <row r="4819" ht="26.25" customHeight="1" x14ac:dyDescent="0.2"/>
    <row r="4820" ht="26.25" customHeight="1" x14ac:dyDescent="0.2"/>
    <row r="4821" ht="26.25" customHeight="1" x14ac:dyDescent="0.2"/>
    <row r="4822" ht="26.25" customHeight="1" x14ac:dyDescent="0.2"/>
    <row r="4823" ht="26.25" customHeight="1" x14ac:dyDescent="0.2"/>
    <row r="4824" ht="26.25" customHeight="1" x14ac:dyDescent="0.2"/>
    <row r="4825" ht="26.25" customHeight="1" x14ac:dyDescent="0.2"/>
    <row r="4826" ht="26.25" customHeight="1" x14ac:dyDescent="0.2"/>
    <row r="4827" ht="26.25" customHeight="1" x14ac:dyDescent="0.2"/>
    <row r="4828" ht="26.25" customHeight="1" x14ac:dyDescent="0.2"/>
    <row r="4829" ht="26.25" customHeight="1" x14ac:dyDescent="0.2"/>
    <row r="4830" ht="26.25" customHeight="1" x14ac:dyDescent="0.2"/>
    <row r="4831" ht="26.25" customHeight="1" x14ac:dyDescent="0.2"/>
    <row r="4832" ht="26.25" customHeight="1" x14ac:dyDescent="0.2"/>
    <row r="4833" ht="26.25" customHeight="1" x14ac:dyDescent="0.2"/>
    <row r="4834" ht="26.25" customHeight="1" x14ac:dyDescent="0.2"/>
    <row r="4835" ht="26.25" customHeight="1" x14ac:dyDescent="0.2"/>
    <row r="4836" ht="26.25" customHeight="1" x14ac:dyDescent="0.2"/>
    <row r="4837" ht="26.25" customHeight="1" x14ac:dyDescent="0.2"/>
    <row r="4838" ht="26.25" customHeight="1" x14ac:dyDescent="0.2"/>
    <row r="4839" ht="26.25" customHeight="1" x14ac:dyDescent="0.2"/>
    <row r="4840" ht="26.25" customHeight="1" x14ac:dyDescent="0.2"/>
    <row r="4841" ht="26.25" customHeight="1" x14ac:dyDescent="0.2"/>
    <row r="4842" ht="26.25" customHeight="1" x14ac:dyDescent="0.2"/>
    <row r="4843" ht="26.25" customHeight="1" x14ac:dyDescent="0.2"/>
    <row r="4844" ht="26.25" customHeight="1" x14ac:dyDescent="0.2"/>
    <row r="4845" ht="26.25" customHeight="1" x14ac:dyDescent="0.2"/>
    <row r="4846" ht="26.25" customHeight="1" x14ac:dyDescent="0.2"/>
    <row r="4847" ht="26.25" customHeight="1" x14ac:dyDescent="0.2"/>
    <row r="4848" ht="26.25" customHeight="1" x14ac:dyDescent="0.2"/>
    <row r="4849" ht="26.25" customHeight="1" x14ac:dyDescent="0.2"/>
    <row r="4850" ht="26.25" customHeight="1" x14ac:dyDescent="0.2"/>
    <row r="4851" ht="26.25" customHeight="1" x14ac:dyDescent="0.2"/>
    <row r="4852" ht="26.25" customHeight="1" x14ac:dyDescent="0.2"/>
    <row r="4853" ht="26.25" customHeight="1" x14ac:dyDescent="0.2"/>
    <row r="4854" ht="26.25" customHeight="1" x14ac:dyDescent="0.2"/>
    <row r="4855" ht="26.25" customHeight="1" x14ac:dyDescent="0.2"/>
    <row r="4856" ht="26.25" customHeight="1" x14ac:dyDescent="0.2"/>
    <row r="4857" ht="26.25" customHeight="1" x14ac:dyDescent="0.2"/>
    <row r="4858" ht="26.25" customHeight="1" x14ac:dyDescent="0.2"/>
    <row r="4859" ht="26.25" customHeight="1" x14ac:dyDescent="0.2"/>
    <row r="4860" ht="26.25" customHeight="1" x14ac:dyDescent="0.2"/>
    <row r="4861" ht="26.25" customHeight="1" x14ac:dyDescent="0.2"/>
    <row r="4862" ht="26.25" customHeight="1" x14ac:dyDescent="0.2"/>
    <row r="4863" ht="26.25" customHeight="1" x14ac:dyDescent="0.2"/>
    <row r="4864" ht="26.25" customHeight="1" x14ac:dyDescent="0.2"/>
    <row r="4865" ht="26.25" customHeight="1" x14ac:dyDescent="0.2"/>
    <row r="4866" ht="26.25" customHeight="1" x14ac:dyDescent="0.2"/>
    <row r="4867" ht="26.25" customHeight="1" x14ac:dyDescent="0.2"/>
    <row r="4868" ht="26.25" customHeight="1" x14ac:dyDescent="0.2"/>
    <row r="4869" ht="26.25" customHeight="1" x14ac:dyDescent="0.2"/>
    <row r="4870" ht="26.25" customHeight="1" x14ac:dyDescent="0.2"/>
    <row r="4871" ht="26.25" customHeight="1" x14ac:dyDescent="0.2"/>
    <row r="4872" ht="26.25" customHeight="1" x14ac:dyDescent="0.2"/>
    <row r="4873" ht="26.25" customHeight="1" x14ac:dyDescent="0.2"/>
    <row r="4874" ht="26.25" customHeight="1" x14ac:dyDescent="0.2"/>
    <row r="4875" ht="26.25" customHeight="1" x14ac:dyDescent="0.2"/>
    <row r="4876" ht="26.25" customHeight="1" x14ac:dyDescent="0.2"/>
    <row r="4877" ht="26.25" customHeight="1" x14ac:dyDescent="0.2"/>
    <row r="4878" ht="26.25" customHeight="1" x14ac:dyDescent="0.2"/>
    <row r="4879" ht="26.25" customHeight="1" x14ac:dyDescent="0.2"/>
    <row r="4880" ht="26.25" customHeight="1" x14ac:dyDescent="0.2"/>
    <row r="4881" ht="26.25" customHeight="1" x14ac:dyDescent="0.2"/>
    <row r="4882" ht="26.25" customHeight="1" x14ac:dyDescent="0.2"/>
    <row r="4883" ht="26.25" customHeight="1" x14ac:dyDescent="0.2"/>
    <row r="4884" ht="26.25" customHeight="1" x14ac:dyDescent="0.2"/>
    <row r="4885" ht="26.25" customHeight="1" x14ac:dyDescent="0.2"/>
    <row r="4886" ht="26.25" customHeight="1" x14ac:dyDescent="0.2"/>
    <row r="4887" ht="26.25" customHeight="1" x14ac:dyDescent="0.2"/>
    <row r="4888" ht="26.25" customHeight="1" x14ac:dyDescent="0.2"/>
    <row r="4889" ht="26.25" customHeight="1" x14ac:dyDescent="0.2"/>
    <row r="4890" ht="26.25" customHeight="1" x14ac:dyDescent="0.2"/>
    <row r="4891" ht="26.25" customHeight="1" x14ac:dyDescent="0.2"/>
    <row r="4892" ht="26.25" customHeight="1" x14ac:dyDescent="0.2"/>
    <row r="4893" ht="26.25" customHeight="1" x14ac:dyDescent="0.2"/>
    <row r="4894" ht="26.25" customHeight="1" x14ac:dyDescent="0.2"/>
    <row r="4895" ht="26.25" customHeight="1" x14ac:dyDescent="0.2"/>
    <row r="4896" ht="26.25" customHeight="1" x14ac:dyDescent="0.2"/>
    <row r="4897" ht="26.25" customHeight="1" x14ac:dyDescent="0.2"/>
    <row r="4898" ht="26.25" customHeight="1" x14ac:dyDescent="0.2"/>
    <row r="4899" ht="26.25" customHeight="1" x14ac:dyDescent="0.2"/>
    <row r="4900" ht="26.25" customHeight="1" x14ac:dyDescent="0.2"/>
    <row r="4901" ht="26.25" customHeight="1" x14ac:dyDescent="0.2"/>
    <row r="4902" ht="26.25" customHeight="1" x14ac:dyDescent="0.2"/>
    <row r="4903" ht="26.25" customHeight="1" x14ac:dyDescent="0.2"/>
    <row r="4904" ht="26.25" customHeight="1" x14ac:dyDescent="0.2"/>
    <row r="4905" ht="26.25" customHeight="1" x14ac:dyDescent="0.2"/>
    <row r="4906" ht="26.25" customHeight="1" x14ac:dyDescent="0.2"/>
    <row r="4907" ht="26.25" customHeight="1" x14ac:dyDescent="0.2"/>
    <row r="4908" ht="26.25" customHeight="1" x14ac:dyDescent="0.2"/>
    <row r="4909" ht="26.25" customHeight="1" x14ac:dyDescent="0.2"/>
    <row r="4910" ht="26.25" customHeight="1" x14ac:dyDescent="0.2"/>
    <row r="4911" ht="26.25" customHeight="1" x14ac:dyDescent="0.2"/>
    <row r="4912" ht="26.25" customHeight="1" x14ac:dyDescent="0.2"/>
    <row r="4913" ht="26.25" customHeight="1" x14ac:dyDescent="0.2"/>
    <row r="4914" ht="26.25" customHeight="1" x14ac:dyDescent="0.2"/>
    <row r="4915" ht="26.25" customHeight="1" x14ac:dyDescent="0.2"/>
    <row r="4916" ht="26.25" customHeight="1" x14ac:dyDescent="0.2"/>
    <row r="4917" ht="26.25" customHeight="1" x14ac:dyDescent="0.2"/>
    <row r="4918" ht="26.25" customHeight="1" x14ac:dyDescent="0.2"/>
    <row r="4919" ht="26.25" customHeight="1" x14ac:dyDescent="0.2"/>
    <row r="4920" ht="26.25" customHeight="1" x14ac:dyDescent="0.2"/>
    <row r="4921" ht="26.25" customHeight="1" x14ac:dyDescent="0.2"/>
    <row r="4922" ht="26.25" customHeight="1" x14ac:dyDescent="0.2"/>
    <row r="4923" ht="26.25" customHeight="1" x14ac:dyDescent="0.2"/>
    <row r="4924" ht="26.25" customHeight="1" x14ac:dyDescent="0.2"/>
    <row r="4925" ht="26.25" customHeight="1" x14ac:dyDescent="0.2"/>
    <row r="4926" ht="26.25" customHeight="1" x14ac:dyDescent="0.2"/>
    <row r="4927" ht="26.25" customHeight="1" x14ac:dyDescent="0.2"/>
    <row r="4928" ht="26.25" customHeight="1" x14ac:dyDescent="0.2"/>
    <row r="4929" ht="26.25" customHeight="1" x14ac:dyDescent="0.2"/>
    <row r="4930" ht="26.25" customHeight="1" x14ac:dyDescent="0.2"/>
    <row r="4931" ht="26.25" customHeight="1" x14ac:dyDescent="0.2"/>
    <row r="4932" ht="26.25" customHeight="1" x14ac:dyDescent="0.2"/>
    <row r="4933" ht="26.25" customHeight="1" x14ac:dyDescent="0.2"/>
    <row r="4934" ht="26.25" customHeight="1" x14ac:dyDescent="0.2"/>
    <row r="4935" ht="26.25" customHeight="1" x14ac:dyDescent="0.2"/>
    <row r="4936" ht="26.25" customHeight="1" x14ac:dyDescent="0.2"/>
    <row r="4937" ht="26.25" customHeight="1" x14ac:dyDescent="0.2"/>
    <row r="4938" ht="26.25" customHeight="1" x14ac:dyDescent="0.2"/>
    <row r="4939" ht="26.25" customHeight="1" x14ac:dyDescent="0.2"/>
    <row r="4940" ht="26.25" customHeight="1" x14ac:dyDescent="0.2"/>
    <row r="4941" ht="26.25" customHeight="1" x14ac:dyDescent="0.2"/>
    <row r="4942" ht="26.25" customHeight="1" x14ac:dyDescent="0.2"/>
    <row r="4943" ht="26.25" customHeight="1" x14ac:dyDescent="0.2"/>
    <row r="4944" ht="26.25" customHeight="1" x14ac:dyDescent="0.2"/>
    <row r="4945" ht="26.25" customHeight="1" x14ac:dyDescent="0.2"/>
    <row r="4946" ht="26.25" customHeight="1" x14ac:dyDescent="0.2"/>
    <row r="4947" ht="26.25" customHeight="1" x14ac:dyDescent="0.2"/>
    <row r="4948" ht="26.25" customHeight="1" x14ac:dyDescent="0.2"/>
    <row r="4949" ht="26.25" customHeight="1" x14ac:dyDescent="0.2"/>
    <row r="4950" ht="26.25" customHeight="1" x14ac:dyDescent="0.2"/>
    <row r="4951" ht="26.25" customHeight="1" x14ac:dyDescent="0.2"/>
    <row r="4952" ht="26.25" customHeight="1" x14ac:dyDescent="0.2"/>
    <row r="4953" ht="26.25" customHeight="1" x14ac:dyDescent="0.2"/>
    <row r="4954" ht="26.25" customHeight="1" x14ac:dyDescent="0.2"/>
    <row r="4955" ht="26.25" customHeight="1" x14ac:dyDescent="0.2"/>
    <row r="4956" ht="26.25" customHeight="1" x14ac:dyDescent="0.2"/>
    <row r="4957" ht="26.25" customHeight="1" x14ac:dyDescent="0.2"/>
    <row r="4958" ht="26.25" customHeight="1" x14ac:dyDescent="0.2"/>
    <row r="4959" ht="26.25" customHeight="1" x14ac:dyDescent="0.2"/>
    <row r="4960" ht="26.25" customHeight="1" x14ac:dyDescent="0.2"/>
    <row r="4961" ht="26.25" customHeight="1" x14ac:dyDescent="0.2"/>
    <row r="4962" ht="26.25" customHeight="1" x14ac:dyDescent="0.2"/>
    <row r="4963" ht="26.25" customHeight="1" x14ac:dyDescent="0.2"/>
    <row r="4964" ht="26.25" customHeight="1" x14ac:dyDescent="0.2"/>
    <row r="4965" ht="26.25" customHeight="1" x14ac:dyDescent="0.2"/>
    <row r="4966" ht="26.25" customHeight="1" x14ac:dyDescent="0.2"/>
    <row r="4967" ht="26.25" customHeight="1" x14ac:dyDescent="0.2"/>
    <row r="4968" ht="26.25" customHeight="1" x14ac:dyDescent="0.2"/>
    <row r="4969" ht="26.25" customHeight="1" x14ac:dyDescent="0.2"/>
    <row r="4970" ht="26.25" customHeight="1" x14ac:dyDescent="0.2"/>
    <row r="4971" ht="26.25" customHeight="1" x14ac:dyDescent="0.2"/>
    <row r="4972" ht="26.25" customHeight="1" x14ac:dyDescent="0.2"/>
    <row r="4973" ht="26.25" customHeight="1" x14ac:dyDescent="0.2"/>
    <row r="4974" ht="26.25" customHeight="1" x14ac:dyDescent="0.2"/>
    <row r="4975" ht="26.25" customHeight="1" x14ac:dyDescent="0.2"/>
    <row r="4976" ht="26.25" customHeight="1" x14ac:dyDescent="0.2"/>
    <row r="4977" ht="26.25" customHeight="1" x14ac:dyDescent="0.2"/>
    <row r="4978" ht="26.25" customHeight="1" x14ac:dyDescent="0.2"/>
    <row r="4979" ht="26.25" customHeight="1" x14ac:dyDescent="0.2"/>
    <row r="4980" ht="26.25" customHeight="1" x14ac:dyDescent="0.2"/>
    <row r="4981" ht="26.25" customHeight="1" x14ac:dyDescent="0.2"/>
    <row r="4982" ht="26.25" customHeight="1" x14ac:dyDescent="0.2"/>
    <row r="4983" ht="26.25" customHeight="1" x14ac:dyDescent="0.2"/>
    <row r="4984" ht="26.25" customHeight="1" x14ac:dyDescent="0.2"/>
    <row r="4985" ht="26.25" customHeight="1" x14ac:dyDescent="0.2"/>
    <row r="4986" ht="26.25" customHeight="1" x14ac:dyDescent="0.2"/>
    <row r="4987" ht="26.25" customHeight="1" x14ac:dyDescent="0.2"/>
    <row r="4988" ht="26.25" customHeight="1" x14ac:dyDescent="0.2"/>
    <row r="4989" ht="26.25" customHeight="1" x14ac:dyDescent="0.2"/>
    <row r="4990" ht="26.25" customHeight="1" x14ac:dyDescent="0.2"/>
    <row r="4991" ht="26.25" customHeight="1" x14ac:dyDescent="0.2"/>
    <row r="4992" ht="26.25" customHeight="1" x14ac:dyDescent="0.2"/>
    <row r="4993" ht="26.25" customHeight="1" x14ac:dyDescent="0.2"/>
    <row r="4994" ht="26.25" customHeight="1" x14ac:dyDescent="0.2"/>
    <row r="4995" ht="26.25" customHeight="1" x14ac:dyDescent="0.2"/>
    <row r="4996" ht="26.25" customHeight="1" x14ac:dyDescent="0.2"/>
    <row r="4997" ht="26.25" customHeight="1" x14ac:dyDescent="0.2"/>
    <row r="4998" ht="26.25" customHeight="1" x14ac:dyDescent="0.2"/>
    <row r="4999" ht="26.25" customHeight="1" x14ac:dyDescent="0.2"/>
    <row r="5000" ht="26.25" customHeight="1" x14ac:dyDescent="0.2"/>
    <row r="5001" ht="26.25" customHeight="1" x14ac:dyDescent="0.2"/>
    <row r="5002" ht="26.25" customHeight="1" x14ac:dyDescent="0.2"/>
    <row r="5003" ht="26.25" customHeight="1" x14ac:dyDescent="0.2"/>
    <row r="5004" ht="26.25" customHeight="1" x14ac:dyDescent="0.2"/>
    <row r="5005" ht="26.25" customHeight="1" x14ac:dyDescent="0.2"/>
    <row r="5006" ht="26.25" customHeight="1" x14ac:dyDescent="0.2"/>
    <row r="5007" ht="26.25" customHeight="1" x14ac:dyDescent="0.2"/>
    <row r="5008" ht="26.25" customHeight="1" x14ac:dyDescent="0.2"/>
    <row r="5009" ht="26.25" customHeight="1" x14ac:dyDescent="0.2"/>
    <row r="5010" ht="26.25" customHeight="1" x14ac:dyDescent="0.2"/>
    <row r="5011" ht="26.25" customHeight="1" x14ac:dyDescent="0.2"/>
    <row r="5012" ht="26.25" customHeight="1" x14ac:dyDescent="0.2"/>
    <row r="5013" ht="26.25" customHeight="1" x14ac:dyDescent="0.2"/>
    <row r="5014" ht="26.25" customHeight="1" x14ac:dyDescent="0.2"/>
    <row r="5015" ht="26.25" customHeight="1" x14ac:dyDescent="0.2"/>
    <row r="5016" ht="26.25" customHeight="1" x14ac:dyDescent="0.2"/>
    <row r="5017" ht="26.25" customHeight="1" x14ac:dyDescent="0.2"/>
    <row r="5018" ht="26.25" customHeight="1" x14ac:dyDescent="0.2"/>
    <row r="5019" ht="26.25" customHeight="1" x14ac:dyDescent="0.2"/>
    <row r="5020" ht="26.25" customHeight="1" x14ac:dyDescent="0.2"/>
    <row r="5021" ht="26.25" customHeight="1" x14ac:dyDescent="0.2"/>
    <row r="5022" ht="26.25" customHeight="1" x14ac:dyDescent="0.2"/>
    <row r="5023" ht="26.25" customHeight="1" x14ac:dyDescent="0.2"/>
    <row r="5024" ht="26.25" customHeight="1" x14ac:dyDescent="0.2"/>
    <row r="5025" ht="26.25" customHeight="1" x14ac:dyDescent="0.2"/>
    <row r="5026" ht="26.25" customHeight="1" x14ac:dyDescent="0.2"/>
    <row r="5027" ht="26.25" customHeight="1" x14ac:dyDescent="0.2"/>
    <row r="5028" ht="26.25" customHeight="1" x14ac:dyDescent="0.2"/>
    <row r="5029" ht="26.25" customHeight="1" x14ac:dyDescent="0.2"/>
    <row r="5030" ht="26.25" customHeight="1" x14ac:dyDescent="0.2"/>
    <row r="5031" ht="26.25" customHeight="1" x14ac:dyDescent="0.2"/>
    <row r="5032" ht="26.25" customHeight="1" x14ac:dyDescent="0.2"/>
    <row r="5033" ht="26.25" customHeight="1" x14ac:dyDescent="0.2"/>
    <row r="5034" ht="26.25" customHeight="1" x14ac:dyDescent="0.2"/>
    <row r="5035" ht="26.25" customHeight="1" x14ac:dyDescent="0.2"/>
    <row r="5036" ht="26.25" customHeight="1" x14ac:dyDescent="0.2"/>
    <row r="5037" ht="26.25" customHeight="1" x14ac:dyDescent="0.2"/>
    <row r="5038" ht="26.25" customHeight="1" x14ac:dyDescent="0.2"/>
    <row r="5039" ht="26.25" customHeight="1" x14ac:dyDescent="0.2"/>
    <row r="5040" ht="26.25" customHeight="1" x14ac:dyDescent="0.2"/>
    <row r="5041" ht="26.25" customHeight="1" x14ac:dyDescent="0.2"/>
    <row r="5042" ht="26.25" customHeight="1" x14ac:dyDescent="0.2"/>
    <row r="5043" ht="26.25" customHeight="1" x14ac:dyDescent="0.2"/>
    <row r="5044" ht="26.25" customHeight="1" x14ac:dyDescent="0.2"/>
    <row r="5045" ht="26.25" customHeight="1" x14ac:dyDescent="0.2"/>
    <row r="5046" ht="26.25" customHeight="1" x14ac:dyDescent="0.2"/>
    <row r="5047" ht="26.25" customHeight="1" x14ac:dyDescent="0.2"/>
    <row r="5048" ht="26.25" customHeight="1" x14ac:dyDescent="0.2"/>
    <row r="5049" ht="26.25" customHeight="1" x14ac:dyDescent="0.2"/>
    <row r="5050" ht="26.25" customHeight="1" x14ac:dyDescent="0.2"/>
    <row r="5051" ht="26.25" customHeight="1" x14ac:dyDescent="0.2"/>
    <row r="5052" ht="26.25" customHeight="1" x14ac:dyDescent="0.2"/>
    <row r="5053" ht="26.25" customHeight="1" x14ac:dyDescent="0.2"/>
    <row r="5054" ht="26.25" customHeight="1" x14ac:dyDescent="0.2"/>
    <row r="5055" ht="26.25" customHeight="1" x14ac:dyDescent="0.2"/>
    <row r="5056" ht="26.25" customHeight="1" x14ac:dyDescent="0.2"/>
    <row r="5057" ht="26.25" customHeight="1" x14ac:dyDescent="0.2"/>
    <row r="5058" ht="26.25" customHeight="1" x14ac:dyDescent="0.2"/>
    <row r="5059" ht="26.25" customHeight="1" x14ac:dyDescent="0.2"/>
    <row r="5060" ht="26.25" customHeight="1" x14ac:dyDescent="0.2"/>
    <row r="5061" ht="26.25" customHeight="1" x14ac:dyDescent="0.2"/>
    <row r="5062" ht="26.25" customHeight="1" x14ac:dyDescent="0.2"/>
    <row r="5063" ht="26.25" customHeight="1" x14ac:dyDescent="0.2"/>
    <row r="5064" ht="26.25" customHeight="1" x14ac:dyDescent="0.2"/>
    <row r="5065" ht="26.25" customHeight="1" x14ac:dyDescent="0.2"/>
    <row r="5066" ht="26.25" customHeight="1" x14ac:dyDescent="0.2"/>
    <row r="5067" ht="26.25" customHeight="1" x14ac:dyDescent="0.2"/>
    <row r="5068" ht="26.25" customHeight="1" x14ac:dyDescent="0.2"/>
    <row r="5069" ht="26.25" customHeight="1" x14ac:dyDescent="0.2"/>
    <row r="5070" ht="26.25" customHeight="1" x14ac:dyDescent="0.2"/>
    <row r="5071" ht="26.25" customHeight="1" x14ac:dyDescent="0.2"/>
    <row r="5072" ht="26.25" customHeight="1" x14ac:dyDescent="0.2"/>
    <row r="5073" ht="26.25" customHeight="1" x14ac:dyDescent="0.2"/>
    <row r="5074" ht="26.25" customHeight="1" x14ac:dyDescent="0.2"/>
    <row r="5075" ht="26.25" customHeight="1" x14ac:dyDescent="0.2"/>
    <row r="5076" ht="26.25" customHeight="1" x14ac:dyDescent="0.2"/>
    <row r="5077" ht="26.25" customHeight="1" x14ac:dyDescent="0.2"/>
    <row r="5078" ht="26.25" customHeight="1" x14ac:dyDescent="0.2"/>
    <row r="5079" ht="26.25" customHeight="1" x14ac:dyDescent="0.2"/>
    <row r="5080" ht="26.25" customHeight="1" x14ac:dyDescent="0.2"/>
    <row r="5081" ht="26.25" customHeight="1" x14ac:dyDescent="0.2"/>
    <row r="5082" ht="26.25" customHeight="1" x14ac:dyDescent="0.2"/>
    <row r="5083" ht="26.25" customHeight="1" x14ac:dyDescent="0.2"/>
    <row r="5084" ht="26.25" customHeight="1" x14ac:dyDescent="0.2"/>
    <row r="5085" ht="26.25" customHeight="1" x14ac:dyDescent="0.2"/>
    <row r="5086" ht="26.25" customHeight="1" x14ac:dyDescent="0.2"/>
    <row r="5087" ht="26.25" customHeight="1" x14ac:dyDescent="0.2"/>
    <row r="5088" ht="26.25" customHeight="1" x14ac:dyDescent="0.2"/>
    <row r="5089" ht="26.25" customHeight="1" x14ac:dyDescent="0.2"/>
    <row r="5090" ht="26.25" customHeight="1" x14ac:dyDescent="0.2"/>
    <row r="5091" ht="26.25" customHeight="1" x14ac:dyDescent="0.2"/>
    <row r="5092" ht="26.25" customHeight="1" x14ac:dyDescent="0.2"/>
    <row r="5093" ht="26.25" customHeight="1" x14ac:dyDescent="0.2"/>
    <row r="5094" ht="26.25" customHeight="1" x14ac:dyDescent="0.2"/>
    <row r="5095" ht="26.25" customHeight="1" x14ac:dyDescent="0.2"/>
    <row r="5096" ht="26.25" customHeight="1" x14ac:dyDescent="0.2"/>
    <row r="5097" ht="26.25" customHeight="1" x14ac:dyDescent="0.2"/>
    <row r="5098" ht="26.25" customHeight="1" x14ac:dyDescent="0.2"/>
    <row r="5099" ht="26.25" customHeight="1" x14ac:dyDescent="0.2"/>
    <row r="5100" ht="26.25" customHeight="1" x14ac:dyDescent="0.2"/>
    <row r="5101" ht="26.25" customHeight="1" x14ac:dyDescent="0.2"/>
    <row r="5102" ht="26.25" customHeight="1" x14ac:dyDescent="0.2"/>
    <row r="5103" ht="26.25" customHeight="1" x14ac:dyDescent="0.2"/>
    <row r="5104" ht="26.25" customHeight="1" x14ac:dyDescent="0.2"/>
    <row r="5105" ht="26.25" customHeight="1" x14ac:dyDescent="0.2"/>
    <row r="5106" ht="26.25" customHeight="1" x14ac:dyDescent="0.2"/>
    <row r="5107" ht="26.25" customHeight="1" x14ac:dyDescent="0.2"/>
    <row r="5108" ht="26.25" customHeight="1" x14ac:dyDescent="0.2"/>
    <row r="5109" ht="26.25" customHeight="1" x14ac:dyDescent="0.2"/>
    <row r="5110" ht="26.25" customHeight="1" x14ac:dyDescent="0.2"/>
    <row r="5111" ht="26.25" customHeight="1" x14ac:dyDescent="0.2"/>
    <row r="5112" ht="26.25" customHeight="1" x14ac:dyDescent="0.2"/>
    <row r="5113" ht="26.25" customHeight="1" x14ac:dyDescent="0.2"/>
    <row r="5114" ht="26.25" customHeight="1" x14ac:dyDescent="0.2"/>
    <row r="5115" ht="26.25" customHeight="1" x14ac:dyDescent="0.2"/>
    <row r="5116" ht="26.25" customHeight="1" x14ac:dyDescent="0.2"/>
    <row r="5117" ht="26.25" customHeight="1" x14ac:dyDescent="0.2"/>
    <row r="5118" ht="26.25" customHeight="1" x14ac:dyDescent="0.2"/>
    <row r="5119" ht="26.25" customHeight="1" x14ac:dyDescent="0.2"/>
    <row r="5120" ht="26.25" customHeight="1" x14ac:dyDescent="0.2"/>
    <row r="5121" ht="26.25" customHeight="1" x14ac:dyDescent="0.2"/>
    <row r="5122" ht="26.25" customHeight="1" x14ac:dyDescent="0.2"/>
    <row r="5123" ht="26.25" customHeight="1" x14ac:dyDescent="0.2"/>
    <row r="5124" ht="26.25" customHeight="1" x14ac:dyDescent="0.2"/>
    <row r="5125" ht="26.25" customHeight="1" x14ac:dyDescent="0.2"/>
    <row r="5126" ht="26.25" customHeight="1" x14ac:dyDescent="0.2"/>
    <row r="5127" ht="26.25" customHeight="1" x14ac:dyDescent="0.2"/>
    <row r="5128" ht="26.25" customHeight="1" x14ac:dyDescent="0.2"/>
    <row r="5129" ht="26.25" customHeight="1" x14ac:dyDescent="0.2"/>
    <row r="5130" ht="26.25" customHeight="1" x14ac:dyDescent="0.2"/>
    <row r="5131" ht="26.25" customHeight="1" x14ac:dyDescent="0.2"/>
    <row r="5132" ht="26.25" customHeight="1" x14ac:dyDescent="0.2"/>
    <row r="5133" ht="26.25" customHeight="1" x14ac:dyDescent="0.2"/>
    <row r="5134" ht="26.25" customHeight="1" x14ac:dyDescent="0.2"/>
    <row r="5135" ht="26.25" customHeight="1" x14ac:dyDescent="0.2"/>
    <row r="5136" ht="26.25" customHeight="1" x14ac:dyDescent="0.2"/>
    <row r="5137" ht="26.25" customHeight="1" x14ac:dyDescent="0.2"/>
    <row r="5138" ht="26.25" customHeight="1" x14ac:dyDescent="0.2"/>
    <row r="5139" ht="26.25" customHeight="1" x14ac:dyDescent="0.2"/>
    <row r="5140" ht="26.25" customHeight="1" x14ac:dyDescent="0.2"/>
    <row r="5141" ht="26.25" customHeight="1" x14ac:dyDescent="0.2"/>
    <row r="5142" ht="26.25" customHeight="1" x14ac:dyDescent="0.2"/>
    <row r="5143" ht="26.25" customHeight="1" x14ac:dyDescent="0.2"/>
    <row r="5144" ht="26.25" customHeight="1" x14ac:dyDescent="0.2"/>
    <row r="5145" ht="26.25" customHeight="1" x14ac:dyDescent="0.2"/>
    <row r="5146" ht="26.25" customHeight="1" x14ac:dyDescent="0.2"/>
    <row r="5147" ht="26.25" customHeight="1" x14ac:dyDescent="0.2"/>
    <row r="5148" ht="26.25" customHeight="1" x14ac:dyDescent="0.2"/>
    <row r="5149" ht="26.25" customHeight="1" x14ac:dyDescent="0.2"/>
    <row r="5150" ht="26.25" customHeight="1" x14ac:dyDescent="0.2"/>
    <row r="5151" ht="26.25" customHeight="1" x14ac:dyDescent="0.2"/>
    <row r="5152" ht="26.25" customHeight="1" x14ac:dyDescent="0.2"/>
    <row r="5153" ht="26.25" customHeight="1" x14ac:dyDescent="0.2"/>
    <row r="5154" ht="26.25" customHeight="1" x14ac:dyDescent="0.2"/>
    <row r="5155" ht="26.25" customHeight="1" x14ac:dyDescent="0.2"/>
    <row r="5156" ht="26.25" customHeight="1" x14ac:dyDescent="0.2"/>
    <row r="5157" ht="26.25" customHeight="1" x14ac:dyDescent="0.2"/>
    <row r="5158" ht="26.25" customHeight="1" x14ac:dyDescent="0.2"/>
    <row r="5159" ht="26.25" customHeight="1" x14ac:dyDescent="0.2"/>
    <row r="5160" ht="26.25" customHeight="1" x14ac:dyDescent="0.2"/>
    <row r="5161" ht="26.25" customHeight="1" x14ac:dyDescent="0.2"/>
    <row r="5162" ht="26.25" customHeight="1" x14ac:dyDescent="0.2"/>
    <row r="5163" ht="26.25" customHeight="1" x14ac:dyDescent="0.2"/>
    <row r="5164" ht="26.25" customHeight="1" x14ac:dyDescent="0.2"/>
    <row r="5165" ht="26.25" customHeight="1" x14ac:dyDescent="0.2"/>
    <row r="5166" ht="26.25" customHeight="1" x14ac:dyDescent="0.2"/>
    <row r="5167" ht="26.25" customHeight="1" x14ac:dyDescent="0.2"/>
    <row r="5168" ht="26.25" customHeight="1" x14ac:dyDescent="0.2"/>
    <row r="5169" ht="26.25" customHeight="1" x14ac:dyDescent="0.2"/>
    <row r="5170" ht="26.25" customHeight="1" x14ac:dyDescent="0.2"/>
    <row r="5171" ht="26.25" customHeight="1" x14ac:dyDescent="0.2"/>
    <row r="5172" ht="26.25" customHeight="1" x14ac:dyDescent="0.2"/>
    <row r="5173" ht="26.25" customHeight="1" x14ac:dyDescent="0.2"/>
    <row r="5174" ht="26.25" customHeight="1" x14ac:dyDescent="0.2"/>
    <row r="5175" ht="26.25" customHeight="1" x14ac:dyDescent="0.2"/>
    <row r="5176" ht="26.25" customHeight="1" x14ac:dyDescent="0.2"/>
    <row r="5177" ht="26.25" customHeight="1" x14ac:dyDescent="0.2"/>
    <row r="5178" ht="26.25" customHeight="1" x14ac:dyDescent="0.2"/>
    <row r="5179" ht="26.25" customHeight="1" x14ac:dyDescent="0.2"/>
    <row r="5180" ht="26.25" customHeight="1" x14ac:dyDescent="0.2"/>
    <row r="5181" ht="26.25" customHeight="1" x14ac:dyDescent="0.2"/>
    <row r="5182" ht="26.25" customHeight="1" x14ac:dyDescent="0.2"/>
    <row r="5183" ht="26.25" customHeight="1" x14ac:dyDescent="0.2"/>
    <row r="5184" ht="26.25" customHeight="1" x14ac:dyDescent="0.2"/>
    <row r="5185" ht="26.25" customHeight="1" x14ac:dyDescent="0.2"/>
    <row r="5186" ht="26.25" customHeight="1" x14ac:dyDescent="0.2"/>
    <row r="5187" ht="26.25" customHeight="1" x14ac:dyDescent="0.2"/>
    <row r="5188" ht="26.25" customHeight="1" x14ac:dyDescent="0.2"/>
    <row r="5189" ht="26.25" customHeight="1" x14ac:dyDescent="0.2"/>
    <row r="5190" ht="26.25" customHeight="1" x14ac:dyDescent="0.2"/>
    <row r="5191" ht="26.25" customHeight="1" x14ac:dyDescent="0.2"/>
    <row r="5192" ht="26.25" customHeight="1" x14ac:dyDescent="0.2"/>
    <row r="5193" ht="26.25" customHeight="1" x14ac:dyDescent="0.2"/>
    <row r="5194" ht="26.25" customHeight="1" x14ac:dyDescent="0.2"/>
    <row r="5195" ht="26.25" customHeight="1" x14ac:dyDescent="0.2"/>
    <row r="5196" ht="26.25" customHeight="1" x14ac:dyDescent="0.2"/>
    <row r="5197" ht="26.25" customHeight="1" x14ac:dyDescent="0.2"/>
    <row r="5198" ht="26.25" customHeight="1" x14ac:dyDescent="0.2"/>
    <row r="5199" ht="26.25" customHeight="1" x14ac:dyDescent="0.2"/>
    <row r="5200" ht="26.25" customHeight="1" x14ac:dyDescent="0.2"/>
    <row r="5201" ht="26.25" customHeight="1" x14ac:dyDescent="0.2"/>
    <row r="5202" ht="26.25" customHeight="1" x14ac:dyDescent="0.2"/>
    <row r="5203" ht="26.25" customHeight="1" x14ac:dyDescent="0.2"/>
    <row r="5204" ht="26.25" customHeight="1" x14ac:dyDescent="0.2"/>
    <row r="5205" ht="26.25" customHeight="1" x14ac:dyDescent="0.2"/>
    <row r="5206" ht="26.25" customHeight="1" x14ac:dyDescent="0.2"/>
    <row r="5207" ht="26.25" customHeight="1" x14ac:dyDescent="0.2"/>
    <row r="5208" ht="26.25" customHeight="1" x14ac:dyDescent="0.2"/>
    <row r="5209" ht="26.25" customHeight="1" x14ac:dyDescent="0.2"/>
    <row r="5210" ht="26.25" customHeight="1" x14ac:dyDescent="0.2"/>
    <row r="5211" ht="26.25" customHeight="1" x14ac:dyDescent="0.2"/>
    <row r="5212" ht="26.25" customHeight="1" x14ac:dyDescent="0.2"/>
    <row r="5213" ht="26.25" customHeight="1" x14ac:dyDescent="0.2"/>
    <row r="5214" ht="26.25" customHeight="1" x14ac:dyDescent="0.2"/>
    <row r="5215" ht="26.25" customHeight="1" x14ac:dyDescent="0.2"/>
    <row r="5216" ht="26.25" customHeight="1" x14ac:dyDescent="0.2"/>
    <row r="5217" ht="26.25" customHeight="1" x14ac:dyDescent="0.2"/>
    <row r="5218" ht="26.25" customHeight="1" x14ac:dyDescent="0.2"/>
    <row r="5219" ht="26.25" customHeight="1" x14ac:dyDescent="0.2"/>
    <row r="5220" ht="26.25" customHeight="1" x14ac:dyDescent="0.2"/>
    <row r="5221" ht="26.25" customHeight="1" x14ac:dyDescent="0.2"/>
    <row r="5222" ht="26.25" customHeight="1" x14ac:dyDescent="0.2"/>
    <row r="5223" ht="26.25" customHeight="1" x14ac:dyDescent="0.2"/>
    <row r="5224" ht="26.25" customHeight="1" x14ac:dyDescent="0.2"/>
    <row r="5225" ht="26.25" customHeight="1" x14ac:dyDescent="0.2"/>
    <row r="5226" ht="26.25" customHeight="1" x14ac:dyDescent="0.2"/>
    <row r="5227" ht="26.25" customHeight="1" x14ac:dyDescent="0.2"/>
    <row r="5228" ht="26.25" customHeight="1" x14ac:dyDescent="0.2"/>
    <row r="5229" ht="26.25" customHeight="1" x14ac:dyDescent="0.2"/>
    <row r="5230" ht="26.25" customHeight="1" x14ac:dyDescent="0.2"/>
    <row r="5231" ht="26.25" customHeight="1" x14ac:dyDescent="0.2"/>
    <row r="5232" ht="26.25" customHeight="1" x14ac:dyDescent="0.2"/>
    <row r="5233" ht="26.25" customHeight="1" x14ac:dyDescent="0.2"/>
    <row r="5234" ht="26.25" customHeight="1" x14ac:dyDescent="0.2"/>
    <row r="5235" ht="26.25" customHeight="1" x14ac:dyDescent="0.2"/>
    <row r="5236" ht="26.25" customHeight="1" x14ac:dyDescent="0.2"/>
    <row r="5237" ht="26.25" customHeight="1" x14ac:dyDescent="0.2"/>
    <row r="5238" ht="26.25" customHeight="1" x14ac:dyDescent="0.2"/>
    <row r="5239" ht="26.25" customHeight="1" x14ac:dyDescent="0.2"/>
    <row r="5240" ht="26.25" customHeight="1" x14ac:dyDescent="0.2"/>
    <row r="5241" ht="26.25" customHeight="1" x14ac:dyDescent="0.2"/>
    <row r="5242" ht="26.25" customHeight="1" x14ac:dyDescent="0.2"/>
    <row r="5243" ht="26.25" customHeight="1" x14ac:dyDescent="0.2"/>
    <row r="5244" ht="26.25" customHeight="1" x14ac:dyDescent="0.2"/>
    <row r="5245" ht="26.25" customHeight="1" x14ac:dyDescent="0.2"/>
    <row r="5246" ht="26.25" customHeight="1" x14ac:dyDescent="0.2"/>
    <row r="5247" ht="26.25" customHeight="1" x14ac:dyDescent="0.2"/>
    <row r="5248" ht="26.25" customHeight="1" x14ac:dyDescent="0.2"/>
    <row r="5249" ht="26.25" customHeight="1" x14ac:dyDescent="0.2"/>
    <row r="5250" ht="26.25" customHeight="1" x14ac:dyDescent="0.2"/>
    <row r="5251" ht="26.25" customHeight="1" x14ac:dyDescent="0.2"/>
    <row r="5252" ht="26.25" customHeight="1" x14ac:dyDescent="0.2"/>
    <row r="5253" ht="26.25" customHeight="1" x14ac:dyDescent="0.2"/>
    <row r="5254" ht="26.25" customHeight="1" x14ac:dyDescent="0.2"/>
    <row r="5255" ht="26.25" customHeight="1" x14ac:dyDescent="0.2"/>
    <row r="5256" ht="26.25" customHeight="1" x14ac:dyDescent="0.2"/>
    <row r="5257" ht="26.25" customHeight="1" x14ac:dyDescent="0.2"/>
    <row r="5258" ht="26.25" customHeight="1" x14ac:dyDescent="0.2"/>
    <row r="5259" ht="26.25" customHeight="1" x14ac:dyDescent="0.2"/>
    <row r="5260" ht="26.25" customHeight="1" x14ac:dyDescent="0.2"/>
    <row r="5261" ht="26.25" customHeight="1" x14ac:dyDescent="0.2"/>
    <row r="5262" ht="26.25" customHeight="1" x14ac:dyDescent="0.2"/>
    <row r="5263" ht="26.25" customHeight="1" x14ac:dyDescent="0.2"/>
    <row r="5264" ht="26.25" customHeight="1" x14ac:dyDescent="0.2"/>
    <row r="5265" ht="26.25" customHeight="1" x14ac:dyDescent="0.2"/>
    <row r="5266" ht="26.25" customHeight="1" x14ac:dyDescent="0.2"/>
    <row r="5267" ht="26.25" customHeight="1" x14ac:dyDescent="0.2"/>
    <row r="5268" ht="26.25" customHeight="1" x14ac:dyDescent="0.2"/>
    <row r="5269" ht="26.25" customHeight="1" x14ac:dyDescent="0.2"/>
    <row r="5270" ht="26.25" customHeight="1" x14ac:dyDescent="0.2"/>
    <row r="5271" ht="26.25" customHeight="1" x14ac:dyDescent="0.2"/>
    <row r="5272" ht="26.25" customHeight="1" x14ac:dyDescent="0.2"/>
    <row r="5273" ht="26.25" customHeight="1" x14ac:dyDescent="0.2"/>
    <row r="5274" ht="26.25" customHeight="1" x14ac:dyDescent="0.2"/>
    <row r="5275" ht="26.25" customHeight="1" x14ac:dyDescent="0.2"/>
    <row r="5276" ht="26.25" customHeight="1" x14ac:dyDescent="0.2"/>
    <row r="5277" ht="26.25" customHeight="1" x14ac:dyDescent="0.2"/>
    <row r="5278" ht="26.25" customHeight="1" x14ac:dyDescent="0.2"/>
    <row r="5279" ht="26.25" customHeight="1" x14ac:dyDescent="0.2"/>
    <row r="5280" ht="26.25" customHeight="1" x14ac:dyDescent="0.2"/>
    <row r="5281" ht="26.25" customHeight="1" x14ac:dyDescent="0.2"/>
    <row r="5282" ht="26.25" customHeight="1" x14ac:dyDescent="0.2"/>
    <row r="5283" ht="26.25" customHeight="1" x14ac:dyDescent="0.2"/>
    <row r="5284" ht="26.25" customHeight="1" x14ac:dyDescent="0.2"/>
    <row r="5285" ht="26.25" customHeight="1" x14ac:dyDescent="0.2"/>
    <row r="5286" ht="26.25" customHeight="1" x14ac:dyDescent="0.2"/>
    <row r="5287" ht="26.25" customHeight="1" x14ac:dyDescent="0.2"/>
    <row r="5288" ht="26.25" customHeight="1" x14ac:dyDescent="0.2"/>
    <row r="5289" ht="26.25" customHeight="1" x14ac:dyDescent="0.2"/>
    <row r="5290" ht="26.25" customHeight="1" x14ac:dyDescent="0.2"/>
    <row r="5291" ht="26.25" customHeight="1" x14ac:dyDescent="0.2"/>
    <row r="5292" ht="26.25" customHeight="1" x14ac:dyDescent="0.2"/>
    <row r="5293" ht="26.25" customHeight="1" x14ac:dyDescent="0.2"/>
    <row r="5294" ht="26.25" customHeight="1" x14ac:dyDescent="0.2"/>
    <row r="5295" ht="26.25" customHeight="1" x14ac:dyDescent="0.2"/>
    <row r="5296" ht="26.25" customHeight="1" x14ac:dyDescent="0.2"/>
    <row r="5297" ht="26.25" customHeight="1" x14ac:dyDescent="0.2"/>
    <row r="5298" ht="26.25" customHeight="1" x14ac:dyDescent="0.2"/>
    <row r="5299" ht="26.25" customHeight="1" x14ac:dyDescent="0.2"/>
    <row r="5300" ht="26.25" customHeight="1" x14ac:dyDescent="0.2"/>
    <row r="5301" ht="26.25" customHeight="1" x14ac:dyDescent="0.2"/>
    <row r="5302" ht="26.25" customHeight="1" x14ac:dyDescent="0.2"/>
    <row r="5303" ht="26.25" customHeight="1" x14ac:dyDescent="0.2"/>
    <row r="5304" ht="26.25" customHeight="1" x14ac:dyDescent="0.2"/>
    <row r="5305" ht="26.25" customHeight="1" x14ac:dyDescent="0.2"/>
    <row r="5306" ht="26.25" customHeight="1" x14ac:dyDescent="0.2"/>
    <row r="5307" ht="26.25" customHeight="1" x14ac:dyDescent="0.2"/>
    <row r="5308" ht="26.25" customHeight="1" x14ac:dyDescent="0.2"/>
    <row r="5309" ht="26.25" customHeight="1" x14ac:dyDescent="0.2"/>
    <row r="5310" ht="26.25" customHeight="1" x14ac:dyDescent="0.2"/>
    <row r="5311" ht="26.25" customHeight="1" x14ac:dyDescent="0.2"/>
    <row r="5312" ht="26.25" customHeight="1" x14ac:dyDescent="0.2"/>
    <row r="5313" ht="26.25" customHeight="1" x14ac:dyDescent="0.2"/>
    <row r="5314" ht="26.25" customHeight="1" x14ac:dyDescent="0.2"/>
    <row r="5315" ht="26.25" customHeight="1" x14ac:dyDescent="0.2"/>
    <row r="5316" ht="26.25" customHeight="1" x14ac:dyDescent="0.2"/>
    <row r="5317" ht="26.25" customHeight="1" x14ac:dyDescent="0.2"/>
    <row r="5318" ht="26.25" customHeight="1" x14ac:dyDescent="0.2"/>
    <row r="5319" ht="26.25" customHeight="1" x14ac:dyDescent="0.2"/>
    <row r="5320" ht="26.25" customHeight="1" x14ac:dyDescent="0.2"/>
    <row r="5321" ht="26.25" customHeight="1" x14ac:dyDescent="0.2"/>
    <row r="5322" ht="26.25" customHeight="1" x14ac:dyDescent="0.2"/>
    <row r="5323" ht="26.25" customHeight="1" x14ac:dyDescent="0.2"/>
    <row r="5324" ht="26.25" customHeight="1" x14ac:dyDescent="0.2"/>
    <row r="5325" ht="26.25" customHeight="1" x14ac:dyDescent="0.2"/>
    <row r="5326" ht="26.25" customHeight="1" x14ac:dyDescent="0.2"/>
    <row r="5327" ht="26.25" customHeight="1" x14ac:dyDescent="0.2"/>
    <row r="5328" ht="26.25" customHeight="1" x14ac:dyDescent="0.2"/>
    <row r="5329" ht="26.25" customHeight="1" x14ac:dyDescent="0.2"/>
    <row r="5330" ht="26.25" customHeight="1" x14ac:dyDescent="0.2"/>
    <row r="5331" ht="26.25" customHeight="1" x14ac:dyDescent="0.2"/>
    <row r="5332" ht="26.25" customHeight="1" x14ac:dyDescent="0.2"/>
    <row r="5333" ht="26.25" customHeight="1" x14ac:dyDescent="0.2"/>
    <row r="5334" ht="26.25" customHeight="1" x14ac:dyDescent="0.2"/>
    <row r="5335" ht="26.25" customHeight="1" x14ac:dyDescent="0.2"/>
    <row r="5336" ht="26.25" customHeight="1" x14ac:dyDescent="0.2"/>
    <row r="5337" ht="26.25" customHeight="1" x14ac:dyDescent="0.2"/>
    <row r="5338" ht="26.25" customHeight="1" x14ac:dyDescent="0.2"/>
    <row r="5339" ht="26.25" customHeight="1" x14ac:dyDescent="0.2"/>
    <row r="5340" ht="26.25" customHeight="1" x14ac:dyDescent="0.2"/>
    <row r="5341" ht="26.25" customHeight="1" x14ac:dyDescent="0.2"/>
    <row r="5342" ht="26.25" customHeight="1" x14ac:dyDescent="0.2"/>
    <row r="5343" ht="26.25" customHeight="1" x14ac:dyDescent="0.2"/>
    <row r="5344" ht="26.25" customHeight="1" x14ac:dyDescent="0.2"/>
    <row r="5345" ht="26.25" customHeight="1" x14ac:dyDescent="0.2"/>
    <row r="5346" ht="26.25" customHeight="1" x14ac:dyDescent="0.2"/>
    <row r="5347" ht="26.25" customHeight="1" x14ac:dyDescent="0.2"/>
    <row r="5348" ht="26.25" customHeight="1" x14ac:dyDescent="0.2"/>
    <row r="5349" ht="26.25" customHeight="1" x14ac:dyDescent="0.2"/>
    <row r="5350" ht="26.25" customHeight="1" x14ac:dyDescent="0.2"/>
    <row r="5351" ht="26.25" customHeight="1" x14ac:dyDescent="0.2"/>
    <row r="5352" ht="26.25" customHeight="1" x14ac:dyDescent="0.2"/>
    <row r="5353" ht="26.25" customHeight="1" x14ac:dyDescent="0.2"/>
    <row r="5354" ht="26.25" customHeight="1" x14ac:dyDescent="0.2"/>
    <row r="5355" ht="26.25" customHeight="1" x14ac:dyDescent="0.2"/>
    <row r="5356" ht="26.25" customHeight="1" x14ac:dyDescent="0.2"/>
    <row r="5357" ht="26.25" customHeight="1" x14ac:dyDescent="0.2"/>
    <row r="5358" ht="26.25" customHeight="1" x14ac:dyDescent="0.2"/>
    <row r="5359" ht="26.25" customHeight="1" x14ac:dyDescent="0.2"/>
    <row r="5360" ht="26.25" customHeight="1" x14ac:dyDescent="0.2"/>
    <row r="5361" ht="26.25" customHeight="1" x14ac:dyDescent="0.2"/>
    <row r="5362" ht="26.25" customHeight="1" x14ac:dyDescent="0.2"/>
    <row r="5363" ht="26.25" customHeight="1" x14ac:dyDescent="0.2"/>
    <row r="5364" ht="26.25" customHeight="1" x14ac:dyDescent="0.2"/>
    <row r="5365" ht="26.25" customHeight="1" x14ac:dyDescent="0.2"/>
    <row r="5366" ht="26.25" customHeight="1" x14ac:dyDescent="0.2"/>
    <row r="5367" ht="26.25" customHeight="1" x14ac:dyDescent="0.2"/>
    <row r="5368" ht="26.25" customHeight="1" x14ac:dyDescent="0.2"/>
    <row r="5369" ht="26.25" customHeight="1" x14ac:dyDescent="0.2"/>
    <row r="5370" ht="26.25" customHeight="1" x14ac:dyDescent="0.2"/>
    <row r="5371" ht="26.25" customHeight="1" x14ac:dyDescent="0.2"/>
    <row r="5372" ht="26.25" customHeight="1" x14ac:dyDescent="0.2"/>
    <row r="5373" ht="26.25" customHeight="1" x14ac:dyDescent="0.2"/>
    <row r="5374" ht="26.25" customHeight="1" x14ac:dyDescent="0.2"/>
    <row r="5375" ht="26.25" customHeight="1" x14ac:dyDescent="0.2"/>
    <row r="5376" ht="26.25" customHeight="1" x14ac:dyDescent="0.2"/>
    <row r="5377" ht="26.25" customHeight="1" x14ac:dyDescent="0.2"/>
    <row r="5378" ht="26.25" customHeight="1" x14ac:dyDescent="0.2"/>
    <row r="5379" ht="26.25" customHeight="1" x14ac:dyDescent="0.2"/>
    <row r="5380" ht="26.25" customHeight="1" x14ac:dyDescent="0.2"/>
    <row r="5381" ht="26.25" customHeight="1" x14ac:dyDescent="0.2"/>
    <row r="5382" ht="26.25" customHeight="1" x14ac:dyDescent="0.2"/>
    <row r="5383" ht="26.25" customHeight="1" x14ac:dyDescent="0.2"/>
    <row r="5384" ht="26.25" customHeight="1" x14ac:dyDescent="0.2"/>
    <row r="5385" ht="26.25" customHeight="1" x14ac:dyDescent="0.2"/>
    <row r="5386" ht="26.25" customHeight="1" x14ac:dyDescent="0.2"/>
    <row r="5387" ht="26.25" customHeight="1" x14ac:dyDescent="0.2"/>
    <row r="5388" ht="26.25" customHeight="1" x14ac:dyDescent="0.2"/>
    <row r="5389" ht="26.25" customHeight="1" x14ac:dyDescent="0.2"/>
    <row r="5390" ht="26.25" customHeight="1" x14ac:dyDescent="0.2"/>
    <row r="5391" ht="26.25" customHeight="1" x14ac:dyDescent="0.2"/>
    <row r="5392" ht="26.25" customHeight="1" x14ac:dyDescent="0.2"/>
    <row r="5393" ht="26.25" customHeight="1" x14ac:dyDescent="0.2"/>
    <row r="5394" ht="26.25" customHeight="1" x14ac:dyDescent="0.2"/>
    <row r="5395" ht="26.25" customHeight="1" x14ac:dyDescent="0.2"/>
    <row r="5396" ht="26.25" customHeight="1" x14ac:dyDescent="0.2"/>
    <row r="5397" ht="26.25" customHeight="1" x14ac:dyDescent="0.2"/>
    <row r="5398" ht="26.25" customHeight="1" x14ac:dyDescent="0.2"/>
    <row r="5399" ht="26.25" customHeight="1" x14ac:dyDescent="0.2"/>
    <row r="5400" ht="26.25" customHeight="1" x14ac:dyDescent="0.2"/>
    <row r="5401" ht="26.25" customHeight="1" x14ac:dyDescent="0.2"/>
    <row r="5402" ht="26.25" customHeight="1" x14ac:dyDescent="0.2"/>
    <row r="5403" ht="26.25" customHeight="1" x14ac:dyDescent="0.2"/>
    <row r="5404" ht="26.25" customHeight="1" x14ac:dyDescent="0.2"/>
    <row r="5405" ht="26.25" customHeight="1" x14ac:dyDescent="0.2"/>
    <row r="5406" ht="26.25" customHeight="1" x14ac:dyDescent="0.2"/>
    <row r="5407" ht="26.25" customHeight="1" x14ac:dyDescent="0.2"/>
    <row r="5408" ht="26.25" customHeight="1" x14ac:dyDescent="0.2"/>
    <row r="5409" ht="26.25" customHeight="1" x14ac:dyDescent="0.2"/>
    <row r="5410" ht="26.25" customHeight="1" x14ac:dyDescent="0.2"/>
    <row r="5411" ht="26.25" customHeight="1" x14ac:dyDescent="0.2"/>
    <row r="5412" ht="26.25" customHeight="1" x14ac:dyDescent="0.2"/>
    <row r="5413" ht="26.25" customHeight="1" x14ac:dyDescent="0.2"/>
    <row r="5414" ht="26.25" customHeight="1" x14ac:dyDescent="0.2"/>
    <row r="5415" ht="26.25" customHeight="1" x14ac:dyDescent="0.2"/>
    <row r="5416" ht="26.25" customHeight="1" x14ac:dyDescent="0.2"/>
    <row r="5417" ht="26.25" customHeight="1" x14ac:dyDescent="0.2"/>
    <row r="5418" ht="26.25" customHeight="1" x14ac:dyDescent="0.2"/>
    <row r="5419" ht="26.25" customHeight="1" x14ac:dyDescent="0.2"/>
    <row r="5420" ht="26.25" customHeight="1" x14ac:dyDescent="0.2"/>
    <row r="5421" ht="26.25" customHeight="1" x14ac:dyDescent="0.2"/>
    <row r="5422" ht="26.25" customHeight="1" x14ac:dyDescent="0.2"/>
    <row r="5423" ht="26.25" customHeight="1" x14ac:dyDescent="0.2"/>
    <row r="5424" ht="26.25" customHeight="1" x14ac:dyDescent="0.2"/>
    <row r="5425" ht="26.25" customHeight="1" x14ac:dyDescent="0.2"/>
    <row r="5426" ht="26.25" customHeight="1" x14ac:dyDescent="0.2"/>
    <row r="5427" ht="26.25" customHeight="1" x14ac:dyDescent="0.2"/>
    <row r="5428" ht="26.25" customHeight="1" x14ac:dyDescent="0.2"/>
    <row r="5429" ht="26.25" customHeight="1" x14ac:dyDescent="0.2"/>
    <row r="5430" ht="26.25" customHeight="1" x14ac:dyDescent="0.2"/>
    <row r="5431" ht="26.25" customHeight="1" x14ac:dyDescent="0.2"/>
    <row r="5432" ht="26.25" customHeight="1" x14ac:dyDescent="0.2"/>
    <row r="5433" ht="26.25" customHeight="1" x14ac:dyDescent="0.2"/>
    <row r="5434" ht="26.25" customHeight="1" x14ac:dyDescent="0.2"/>
    <row r="5435" ht="26.25" customHeight="1" x14ac:dyDescent="0.2"/>
    <row r="5436" ht="26.25" customHeight="1" x14ac:dyDescent="0.2"/>
    <row r="5437" ht="26.25" customHeight="1" x14ac:dyDescent="0.2"/>
    <row r="5438" ht="26.25" customHeight="1" x14ac:dyDescent="0.2"/>
    <row r="5439" ht="26.25" customHeight="1" x14ac:dyDescent="0.2"/>
    <row r="5440" ht="26.25" customHeight="1" x14ac:dyDescent="0.2"/>
    <row r="5441" ht="26.25" customHeight="1" x14ac:dyDescent="0.2"/>
    <row r="5442" ht="26.25" customHeight="1" x14ac:dyDescent="0.2"/>
    <row r="5443" ht="26.25" customHeight="1" x14ac:dyDescent="0.2"/>
    <row r="5444" ht="26.25" customHeight="1" x14ac:dyDescent="0.2"/>
    <row r="5445" ht="26.25" customHeight="1" x14ac:dyDescent="0.2"/>
    <row r="5446" ht="26.25" customHeight="1" x14ac:dyDescent="0.2"/>
    <row r="5447" ht="26.25" customHeight="1" x14ac:dyDescent="0.2"/>
    <row r="5448" ht="26.25" customHeight="1" x14ac:dyDescent="0.2"/>
    <row r="5449" ht="26.25" customHeight="1" x14ac:dyDescent="0.2"/>
    <row r="5450" ht="26.25" customHeight="1" x14ac:dyDescent="0.2"/>
    <row r="5451" ht="26.25" customHeight="1" x14ac:dyDescent="0.2"/>
    <row r="5452" ht="26.25" customHeight="1" x14ac:dyDescent="0.2"/>
    <row r="5453" ht="26.25" customHeight="1" x14ac:dyDescent="0.2"/>
    <row r="5454" ht="26.25" customHeight="1" x14ac:dyDescent="0.2"/>
    <row r="5455" ht="26.25" customHeight="1" x14ac:dyDescent="0.2"/>
    <row r="5456" ht="26.25" customHeight="1" x14ac:dyDescent="0.2"/>
    <row r="5457" ht="26.25" customHeight="1" x14ac:dyDescent="0.2"/>
    <row r="5458" ht="26.25" customHeight="1" x14ac:dyDescent="0.2"/>
    <row r="5459" ht="26.25" customHeight="1" x14ac:dyDescent="0.2"/>
    <row r="5460" ht="26.25" customHeight="1" x14ac:dyDescent="0.2"/>
    <row r="5461" ht="26.25" customHeight="1" x14ac:dyDescent="0.2"/>
    <row r="5462" ht="26.25" customHeight="1" x14ac:dyDescent="0.2"/>
    <row r="5463" ht="26.25" customHeight="1" x14ac:dyDescent="0.2"/>
    <row r="5464" ht="26.25" customHeight="1" x14ac:dyDescent="0.2"/>
    <row r="5465" ht="26.25" customHeight="1" x14ac:dyDescent="0.2"/>
    <row r="5466" ht="26.25" customHeight="1" x14ac:dyDescent="0.2"/>
    <row r="5467" ht="26.25" customHeight="1" x14ac:dyDescent="0.2"/>
    <row r="5468" ht="26.25" customHeight="1" x14ac:dyDescent="0.2"/>
    <row r="5469" ht="26.25" customHeight="1" x14ac:dyDescent="0.2"/>
    <row r="5470" ht="26.25" customHeight="1" x14ac:dyDescent="0.2"/>
    <row r="5471" ht="26.25" customHeight="1" x14ac:dyDescent="0.2"/>
    <row r="5472" ht="26.25" customHeight="1" x14ac:dyDescent="0.2"/>
    <row r="5473" ht="26.25" customHeight="1" x14ac:dyDescent="0.2"/>
    <row r="5474" ht="26.25" customHeight="1" x14ac:dyDescent="0.2"/>
    <row r="5475" ht="26.25" customHeight="1" x14ac:dyDescent="0.2"/>
    <row r="5476" ht="26.25" customHeight="1" x14ac:dyDescent="0.2"/>
    <row r="5477" ht="26.25" customHeight="1" x14ac:dyDescent="0.2"/>
    <row r="5478" ht="26.25" customHeight="1" x14ac:dyDescent="0.2"/>
    <row r="5479" ht="26.25" customHeight="1" x14ac:dyDescent="0.2"/>
    <row r="5480" ht="26.25" customHeight="1" x14ac:dyDescent="0.2"/>
    <row r="5481" ht="26.25" customHeight="1" x14ac:dyDescent="0.2"/>
    <row r="5482" ht="26.25" customHeight="1" x14ac:dyDescent="0.2"/>
    <row r="5483" ht="26.25" customHeight="1" x14ac:dyDescent="0.2"/>
    <row r="5484" ht="26.25" customHeight="1" x14ac:dyDescent="0.2"/>
    <row r="5485" ht="26.25" customHeight="1" x14ac:dyDescent="0.2"/>
    <row r="5486" ht="26.25" customHeight="1" x14ac:dyDescent="0.2"/>
    <row r="5487" ht="26.25" customHeight="1" x14ac:dyDescent="0.2"/>
    <row r="5488" ht="26.25" customHeight="1" x14ac:dyDescent="0.2"/>
    <row r="5489" ht="26.25" customHeight="1" x14ac:dyDescent="0.2"/>
    <row r="5490" ht="26.25" customHeight="1" x14ac:dyDescent="0.2"/>
    <row r="5491" ht="26.25" customHeight="1" x14ac:dyDescent="0.2"/>
    <row r="5492" ht="26.25" customHeight="1" x14ac:dyDescent="0.2"/>
    <row r="5493" ht="26.25" customHeight="1" x14ac:dyDescent="0.2"/>
    <row r="5494" ht="26.25" customHeight="1" x14ac:dyDescent="0.2"/>
    <row r="5495" ht="26.25" customHeight="1" x14ac:dyDescent="0.2"/>
    <row r="5496" ht="26.25" customHeight="1" x14ac:dyDescent="0.2"/>
    <row r="5497" ht="26.25" customHeight="1" x14ac:dyDescent="0.2"/>
    <row r="5498" ht="26.25" customHeight="1" x14ac:dyDescent="0.2"/>
    <row r="5499" ht="26.25" customHeight="1" x14ac:dyDescent="0.2"/>
    <row r="5500" ht="26.25" customHeight="1" x14ac:dyDescent="0.2"/>
    <row r="5501" ht="26.25" customHeight="1" x14ac:dyDescent="0.2"/>
    <row r="5502" ht="26.25" customHeight="1" x14ac:dyDescent="0.2"/>
    <row r="5503" ht="26.25" customHeight="1" x14ac:dyDescent="0.2"/>
    <row r="5504" ht="26.25" customHeight="1" x14ac:dyDescent="0.2"/>
    <row r="5505" ht="26.25" customHeight="1" x14ac:dyDescent="0.2"/>
    <row r="5506" ht="26.25" customHeight="1" x14ac:dyDescent="0.2"/>
    <row r="5507" ht="26.25" customHeight="1" x14ac:dyDescent="0.2"/>
    <row r="5508" ht="26.25" customHeight="1" x14ac:dyDescent="0.2"/>
    <row r="5509" ht="26.25" customHeight="1" x14ac:dyDescent="0.2"/>
    <row r="5510" ht="26.25" customHeight="1" x14ac:dyDescent="0.2"/>
    <row r="5511" ht="26.25" customHeight="1" x14ac:dyDescent="0.2"/>
    <row r="5512" ht="26.25" customHeight="1" x14ac:dyDescent="0.2"/>
    <row r="5513" ht="26.25" customHeight="1" x14ac:dyDescent="0.2"/>
    <row r="5514" ht="26.25" customHeight="1" x14ac:dyDescent="0.2"/>
    <row r="5515" ht="26.25" customHeight="1" x14ac:dyDescent="0.2"/>
    <row r="5516" ht="26.25" customHeight="1" x14ac:dyDescent="0.2"/>
    <row r="5517" ht="26.25" customHeight="1" x14ac:dyDescent="0.2"/>
    <row r="5518" ht="26.25" customHeight="1" x14ac:dyDescent="0.2"/>
    <row r="5519" ht="26.25" customHeight="1" x14ac:dyDescent="0.2"/>
    <row r="5520" ht="26.25" customHeight="1" x14ac:dyDescent="0.2"/>
    <row r="5521" ht="26.25" customHeight="1" x14ac:dyDescent="0.2"/>
    <row r="5522" ht="26.25" customHeight="1" x14ac:dyDescent="0.2"/>
    <row r="5523" ht="26.25" customHeight="1" x14ac:dyDescent="0.2"/>
    <row r="5524" ht="26.25" customHeight="1" x14ac:dyDescent="0.2"/>
    <row r="5525" ht="26.25" customHeight="1" x14ac:dyDescent="0.2"/>
    <row r="5526" ht="26.25" customHeight="1" x14ac:dyDescent="0.2"/>
    <row r="5527" ht="26.25" customHeight="1" x14ac:dyDescent="0.2"/>
    <row r="5528" ht="26.25" customHeight="1" x14ac:dyDescent="0.2"/>
    <row r="5529" ht="26.25" customHeight="1" x14ac:dyDescent="0.2"/>
    <row r="5530" ht="26.25" customHeight="1" x14ac:dyDescent="0.2"/>
    <row r="5531" ht="26.25" customHeight="1" x14ac:dyDescent="0.2"/>
    <row r="5532" ht="26.25" customHeight="1" x14ac:dyDescent="0.2"/>
    <row r="5533" ht="26.25" customHeight="1" x14ac:dyDescent="0.2"/>
    <row r="5534" ht="26.25" customHeight="1" x14ac:dyDescent="0.2"/>
    <row r="5535" ht="26.25" customHeight="1" x14ac:dyDescent="0.2"/>
    <row r="5536" ht="26.25" customHeight="1" x14ac:dyDescent="0.2"/>
    <row r="5537" ht="26.25" customHeight="1" x14ac:dyDescent="0.2"/>
    <row r="5538" ht="26.25" customHeight="1" x14ac:dyDescent="0.2"/>
    <row r="5539" ht="26.25" customHeight="1" x14ac:dyDescent="0.2"/>
    <row r="5540" ht="26.25" customHeight="1" x14ac:dyDescent="0.2"/>
    <row r="5541" ht="26.25" customHeight="1" x14ac:dyDescent="0.2"/>
    <row r="5542" ht="26.25" customHeight="1" x14ac:dyDescent="0.2"/>
    <row r="5543" ht="26.25" customHeight="1" x14ac:dyDescent="0.2"/>
    <row r="5544" ht="26.25" customHeight="1" x14ac:dyDescent="0.2"/>
    <row r="5545" ht="26.25" customHeight="1" x14ac:dyDescent="0.2"/>
    <row r="5546" ht="26.25" customHeight="1" x14ac:dyDescent="0.2"/>
    <row r="5547" ht="26.25" customHeight="1" x14ac:dyDescent="0.2"/>
    <row r="5548" ht="26.25" customHeight="1" x14ac:dyDescent="0.2"/>
    <row r="5549" ht="26.25" customHeight="1" x14ac:dyDescent="0.2"/>
    <row r="5550" ht="26.25" customHeight="1" x14ac:dyDescent="0.2"/>
    <row r="5551" ht="26.25" customHeight="1" x14ac:dyDescent="0.2"/>
    <row r="5552" ht="26.25" customHeight="1" x14ac:dyDescent="0.2"/>
    <row r="5553" ht="26.25" customHeight="1" x14ac:dyDescent="0.2"/>
    <row r="5554" ht="26.25" customHeight="1" x14ac:dyDescent="0.2"/>
    <row r="5555" ht="26.25" customHeight="1" x14ac:dyDescent="0.2"/>
    <row r="5556" ht="26.25" customHeight="1" x14ac:dyDescent="0.2"/>
    <row r="5557" ht="26.25" customHeight="1" x14ac:dyDescent="0.2"/>
    <row r="5558" ht="26.25" customHeight="1" x14ac:dyDescent="0.2"/>
    <row r="5559" ht="26.25" customHeight="1" x14ac:dyDescent="0.2"/>
    <row r="5560" ht="26.25" customHeight="1" x14ac:dyDescent="0.2"/>
    <row r="5561" ht="26.25" customHeight="1" x14ac:dyDescent="0.2"/>
    <row r="5562" ht="26.25" customHeight="1" x14ac:dyDescent="0.2"/>
    <row r="5563" ht="26.25" customHeight="1" x14ac:dyDescent="0.2"/>
    <row r="5564" ht="26.25" customHeight="1" x14ac:dyDescent="0.2"/>
    <row r="5565" ht="26.25" customHeight="1" x14ac:dyDescent="0.2"/>
    <row r="5566" ht="26.25" customHeight="1" x14ac:dyDescent="0.2"/>
    <row r="5567" ht="26.25" customHeight="1" x14ac:dyDescent="0.2"/>
    <row r="5568" ht="26.25" customHeight="1" x14ac:dyDescent="0.2"/>
    <row r="5569" ht="26.25" customHeight="1" x14ac:dyDescent="0.2"/>
    <row r="5570" ht="26.25" customHeight="1" x14ac:dyDescent="0.2"/>
    <row r="5571" ht="26.25" customHeight="1" x14ac:dyDescent="0.2"/>
    <row r="5572" ht="26.25" customHeight="1" x14ac:dyDescent="0.2"/>
    <row r="5573" ht="26.25" customHeight="1" x14ac:dyDescent="0.2"/>
    <row r="5574" ht="26.25" customHeight="1" x14ac:dyDescent="0.2"/>
    <row r="5575" ht="26.25" customHeight="1" x14ac:dyDescent="0.2"/>
    <row r="5576" ht="26.25" customHeight="1" x14ac:dyDescent="0.2"/>
    <row r="5577" ht="26.25" customHeight="1" x14ac:dyDescent="0.2"/>
    <row r="5578" ht="26.25" customHeight="1" x14ac:dyDescent="0.2"/>
    <row r="5579" ht="26.25" customHeight="1" x14ac:dyDescent="0.2"/>
    <row r="5580" ht="26.25" customHeight="1" x14ac:dyDescent="0.2"/>
    <row r="5581" ht="26.25" customHeight="1" x14ac:dyDescent="0.2"/>
    <row r="5582" ht="26.25" customHeight="1" x14ac:dyDescent="0.2"/>
    <row r="5583" ht="26.25" customHeight="1" x14ac:dyDescent="0.2"/>
    <row r="5584" ht="26.25" customHeight="1" x14ac:dyDescent="0.2"/>
    <row r="5585" ht="26.25" customHeight="1" x14ac:dyDescent="0.2"/>
    <row r="5586" ht="26.25" customHeight="1" x14ac:dyDescent="0.2"/>
    <row r="5587" ht="26.25" customHeight="1" x14ac:dyDescent="0.2"/>
    <row r="5588" ht="26.25" customHeight="1" x14ac:dyDescent="0.2"/>
    <row r="5589" ht="26.25" customHeight="1" x14ac:dyDescent="0.2"/>
    <row r="5590" ht="26.25" customHeight="1" x14ac:dyDescent="0.2"/>
    <row r="5591" ht="26.25" customHeight="1" x14ac:dyDescent="0.2"/>
    <row r="5592" ht="26.25" customHeight="1" x14ac:dyDescent="0.2"/>
    <row r="5593" ht="26.25" customHeight="1" x14ac:dyDescent="0.2"/>
    <row r="5594" ht="26.25" customHeight="1" x14ac:dyDescent="0.2"/>
    <row r="5595" ht="26.25" customHeight="1" x14ac:dyDescent="0.2"/>
    <row r="5596" ht="26.25" customHeight="1" x14ac:dyDescent="0.2"/>
    <row r="5597" ht="26.25" customHeight="1" x14ac:dyDescent="0.2"/>
    <row r="5598" ht="26.25" customHeight="1" x14ac:dyDescent="0.2"/>
    <row r="5599" ht="26.25" customHeight="1" x14ac:dyDescent="0.2"/>
    <row r="5600" ht="26.25" customHeight="1" x14ac:dyDescent="0.2"/>
    <row r="5601" ht="26.25" customHeight="1" x14ac:dyDescent="0.2"/>
    <row r="5602" ht="26.25" customHeight="1" x14ac:dyDescent="0.2"/>
    <row r="5603" ht="26.25" customHeight="1" x14ac:dyDescent="0.2"/>
    <row r="5604" ht="26.25" customHeight="1" x14ac:dyDescent="0.2"/>
    <row r="5605" ht="26.25" customHeight="1" x14ac:dyDescent="0.2"/>
    <row r="5606" ht="26.25" customHeight="1" x14ac:dyDescent="0.2"/>
    <row r="5607" ht="26.25" customHeight="1" x14ac:dyDescent="0.2"/>
    <row r="5608" ht="26.25" customHeight="1" x14ac:dyDescent="0.2"/>
    <row r="5609" ht="26.25" customHeight="1" x14ac:dyDescent="0.2"/>
    <row r="5610" ht="26.25" customHeight="1" x14ac:dyDescent="0.2"/>
    <row r="5611" ht="26.25" customHeight="1" x14ac:dyDescent="0.2"/>
    <row r="5612" ht="26.25" customHeight="1" x14ac:dyDescent="0.2"/>
    <row r="5613" ht="26.25" customHeight="1" x14ac:dyDescent="0.2"/>
    <row r="5614" ht="26.25" customHeight="1" x14ac:dyDescent="0.2"/>
    <row r="5615" ht="26.25" customHeight="1" x14ac:dyDescent="0.2"/>
    <row r="5616" ht="26.25" customHeight="1" x14ac:dyDescent="0.2"/>
    <row r="5617" ht="26.25" customHeight="1" x14ac:dyDescent="0.2"/>
    <row r="5618" ht="26.25" customHeight="1" x14ac:dyDescent="0.2"/>
    <row r="5619" ht="26.25" customHeight="1" x14ac:dyDescent="0.2"/>
    <row r="5620" ht="26.25" customHeight="1" x14ac:dyDescent="0.2"/>
    <row r="5621" ht="26.25" customHeight="1" x14ac:dyDescent="0.2"/>
    <row r="5622" ht="26.25" customHeight="1" x14ac:dyDescent="0.2"/>
    <row r="5623" ht="26.25" customHeight="1" x14ac:dyDescent="0.2"/>
    <row r="5624" ht="26.25" customHeight="1" x14ac:dyDescent="0.2"/>
    <row r="5625" ht="26.25" customHeight="1" x14ac:dyDescent="0.2"/>
    <row r="5626" ht="26.25" customHeight="1" x14ac:dyDescent="0.2"/>
    <row r="5627" ht="26.25" customHeight="1" x14ac:dyDescent="0.2"/>
    <row r="5628" ht="26.25" customHeight="1" x14ac:dyDescent="0.2"/>
    <row r="5629" ht="26.25" customHeight="1" x14ac:dyDescent="0.2"/>
    <row r="5630" ht="26.25" customHeight="1" x14ac:dyDescent="0.2"/>
    <row r="5631" ht="26.25" customHeight="1" x14ac:dyDescent="0.2"/>
    <row r="5632" ht="26.25" customHeight="1" x14ac:dyDescent="0.2"/>
    <row r="5633" ht="26.25" customHeight="1" x14ac:dyDescent="0.2"/>
    <row r="5634" ht="26.25" customHeight="1" x14ac:dyDescent="0.2"/>
    <row r="5635" ht="26.25" customHeight="1" x14ac:dyDescent="0.2"/>
    <row r="5636" ht="26.25" customHeight="1" x14ac:dyDescent="0.2"/>
    <row r="5637" ht="26.25" customHeight="1" x14ac:dyDescent="0.2"/>
    <row r="5638" ht="26.25" customHeight="1" x14ac:dyDescent="0.2"/>
    <row r="5639" ht="26.25" customHeight="1" x14ac:dyDescent="0.2"/>
    <row r="5640" ht="26.25" customHeight="1" x14ac:dyDescent="0.2"/>
    <row r="5641" ht="26.25" customHeight="1" x14ac:dyDescent="0.2"/>
    <row r="5642" ht="26.25" customHeight="1" x14ac:dyDescent="0.2"/>
    <row r="5643" ht="26.25" customHeight="1" x14ac:dyDescent="0.2"/>
    <row r="5644" ht="26.25" customHeight="1" x14ac:dyDescent="0.2"/>
    <row r="5645" ht="26.25" customHeight="1" x14ac:dyDescent="0.2"/>
    <row r="5646" ht="26.25" customHeight="1" x14ac:dyDescent="0.2"/>
    <row r="5647" ht="26.25" customHeight="1" x14ac:dyDescent="0.2"/>
    <row r="5648" ht="26.25" customHeight="1" x14ac:dyDescent="0.2"/>
    <row r="5649" ht="26.25" customHeight="1" x14ac:dyDescent="0.2"/>
    <row r="5650" ht="26.25" customHeight="1" x14ac:dyDescent="0.2"/>
    <row r="5651" ht="26.25" customHeight="1" x14ac:dyDescent="0.2"/>
    <row r="5652" ht="26.25" customHeight="1" x14ac:dyDescent="0.2"/>
    <row r="5653" ht="26.25" customHeight="1" x14ac:dyDescent="0.2"/>
    <row r="5654" ht="26.25" customHeight="1" x14ac:dyDescent="0.2"/>
    <row r="5655" ht="26.25" customHeight="1" x14ac:dyDescent="0.2"/>
    <row r="5656" ht="26.25" customHeight="1" x14ac:dyDescent="0.2"/>
    <row r="5657" ht="26.25" customHeight="1" x14ac:dyDescent="0.2"/>
    <row r="5658" ht="26.25" customHeight="1" x14ac:dyDescent="0.2"/>
    <row r="5659" ht="26.25" customHeight="1" x14ac:dyDescent="0.2"/>
    <row r="5660" ht="26.25" customHeight="1" x14ac:dyDescent="0.2"/>
    <row r="5661" ht="26.25" customHeight="1" x14ac:dyDescent="0.2"/>
    <row r="5662" ht="26.25" customHeight="1" x14ac:dyDescent="0.2"/>
    <row r="5663" ht="26.25" customHeight="1" x14ac:dyDescent="0.2"/>
    <row r="5664" ht="26.25" customHeight="1" x14ac:dyDescent="0.2"/>
    <row r="5665" ht="26.25" customHeight="1" x14ac:dyDescent="0.2"/>
    <row r="5666" ht="26.25" customHeight="1" x14ac:dyDescent="0.2"/>
    <row r="5667" ht="26.25" customHeight="1" x14ac:dyDescent="0.2"/>
    <row r="5668" ht="26.25" customHeight="1" x14ac:dyDescent="0.2"/>
    <row r="5669" ht="26.25" customHeight="1" x14ac:dyDescent="0.2"/>
    <row r="5670" ht="26.25" customHeight="1" x14ac:dyDescent="0.2"/>
    <row r="5671" ht="26.25" customHeight="1" x14ac:dyDescent="0.2"/>
    <row r="5672" ht="26.25" customHeight="1" x14ac:dyDescent="0.2"/>
    <row r="5673" ht="26.25" customHeight="1" x14ac:dyDescent="0.2"/>
    <row r="5674" ht="26.25" customHeight="1" x14ac:dyDescent="0.2"/>
    <row r="5675" ht="26.25" customHeight="1" x14ac:dyDescent="0.2"/>
    <row r="5676" ht="26.25" customHeight="1" x14ac:dyDescent="0.2"/>
    <row r="5677" ht="26.25" customHeight="1" x14ac:dyDescent="0.2"/>
    <row r="5678" ht="26.25" customHeight="1" x14ac:dyDescent="0.2"/>
    <row r="5679" ht="26.25" customHeight="1" x14ac:dyDescent="0.2"/>
    <row r="5680" ht="26.25" customHeight="1" x14ac:dyDescent="0.2"/>
    <row r="5681" ht="26.25" customHeight="1" x14ac:dyDescent="0.2"/>
    <row r="5682" ht="26.25" customHeight="1" x14ac:dyDescent="0.2"/>
    <row r="5683" ht="26.25" customHeight="1" x14ac:dyDescent="0.2"/>
    <row r="5684" ht="26.25" customHeight="1" x14ac:dyDescent="0.2"/>
    <row r="5685" ht="26.25" customHeight="1" x14ac:dyDescent="0.2"/>
    <row r="5686" ht="26.25" customHeight="1" x14ac:dyDescent="0.2"/>
    <row r="5687" ht="26.25" customHeight="1" x14ac:dyDescent="0.2"/>
    <row r="5688" ht="26.25" customHeight="1" x14ac:dyDescent="0.2"/>
    <row r="5689" ht="26.25" customHeight="1" x14ac:dyDescent="0.2"/>
    <row r="5690" ht="26.25" customHeight="1" x14ac:dyDescent="0.2"/>
    <row r="5691" ht="26.25" customHeight="1" x14ac:dyDescent="0.2"/>
    <row r="5692" ht="26.25" customHeight="1" x14ac:dyDescent="0.2"/>
    <row r="5693" ht="26.25" customHeight="1" x14ac:dyDescent="0.2"/>
    <row r="5694" ht="26.25" customHeight="1" x14ac:dyDescent="0.2"/>
    <row r="5695" ht="26.25" customHeight="1" x14ac:dyDescent="0.2"/>
    <row r="5696" ht="26.25" customHeight="1" x14ac:dyDescent="0.2"/>
    <row r="5697" ht="26.25" customHeight="1" x14ac:dyDescent="0.2"/>
    <row r="5698" ht="26.25" customHeight="1" x14ac:dyDescent="0.2"/>
    <row r="5699" ht="26.25" customHeight="1" x14ac:dyDescent="0.2"/>
    <row r="5700" ht="26.25" customHeight="1" x14ac:dyDescent="0.2"/>
    <row r="5701" ht="26.25" customHeight="1" x14ac:dyDescent="0.2"/>
    <row r="5702" ht="26.25" customHeight="1" x14ac:dyDescent="0.2"/>
    <row r="5703" ht="26.25" customHeight="1" x14ac:dyDescent="0.2"/>
    <row r="5704" ht="26.25" customHeight="1" x14ac:dyDescent="0.2"/>
    <row r="5705" ht="26.25" customHeight="1" x14ac:dyDescent="0.2"/>
    <row r="5706" ht="26.25" customHeight="1" x14ac:dyDescent="0.2"/>
    <row r="5707" ht="26.25" customHeight="1" x14ac:dyDescent="0.2"/>
    <row r="5708" ht="26.25" customHeight="1" x14ac:dyDescent="0.2"/>
    <row r="5709" ht="26.25" customHeight="1" x14ac:dyDescent="0.2"/>
    <row r="5710" ht="26.25" customHeight="1" x14ac:dyDescent="0.2"/>
    <row r="5711" ht="26.25" customHeight="1" x14ac:dyDescent="0.2"/>
    <row r="5712" ht="26.25" customHeight="1" x14ac:dyDescent="0.2"/>
    <row r="5713" ht="26.25" customHeight="1" x14ac:dyDescent="0.2"/>
    <row r="5714" ht="26.25" customHeight="1" x14ac:dyDescent="0.2"/>
    <row r="5715" ht="26.25" customHeight="1" x14ac:dyDescent="0.2"/>
    <row r="5716" ht="26.25" customHeight="1" x14ac:dyDescent="0.2"/>
    <row r="5717" ht="26.25" customHeight="1" x14ac:dyDescent="0.2"/>
    <row r="5718" ht="26.25" customHeight="1" x14ac:dyDescent="0.2"/>
    <row r="5719" ht="26.25" customHeight="1" x14ac:dyDescent="0.2"/>
    <row r="5720" ht="26.25" customHeight="1" x14ac:dyDescent="0.2"/>
    <row r="5721" ht="26.25" customHeight="1" x14ac:dyDescent="0.2"/>
    <row r="5722" ht="26.25" customHeight="1" x14ac:dyDescent="0.2"/>
    <row r="5723" ht="26.25" customHeight="1" x14ac:dyDescent="0.2"/>
    <row r="5724" ht="26.25" customHeight="1" x14ac:dyDescent="0.2"/>
    <row r="5725" ht="26.25" customHeight="1" x14ac:dyDescent="0.2"/>
    <row r="5726" ht="26.25" customHeight="1" x14ac:dyDescent="0.2"/>
    <row r="5727" ht="26.25" customHeight="1" x14ac:dyDescent="0.2"/>
    <row r="5728" ht="26.25" customHeight="1" x14ac:dyDescent="0.2"/>
    <row r="5729" ht="26.25" customHeight="1" x14ac:dyDescent="0.2"/>
    <row r="5730" ht="26.25" customHeight="1" x14ac:dyDescent="0.2"/>
    <row r="5731" ht="26.25" customHeight="1" x14ac:dyDescent="0.2"/>
    <row r="5732" ht="26.25" customHeight="1" x14ac:dyDescent="0.2"/>
    <row r="5733" ht="26.25" customHeight="1" x14ac:dyDescent="0.2"/>
    <row r="5734" ht="26.25" customHeight="1" x14ac:dyDescent="0.2"/>
    <row r="5735" ht="26.25" customHeight="1" x14ac:dyDescent="0.2"/>
    <row r="5736" ht="26.25" customHeight="1" x14ac:dyDescent="0.2"/>
    <row r="5737" ht="26.25" customHeight="1" x14ac:dyDescent="0.2"/>
    <row r="5738" ht="26.25" customHeight="1" x14ac:dyDescent="0.2"/>
    <row r="5739" ht="26.25" customHeight="1" x14ac:dyDescent="0.2"/>
    <row r="5740" ht="26.25" customHeight="1" x14ac:dyDescent="0.2"/>
    <row r="5741" ht="26.25" customHeight="1" x14ac:dyDescent="0.2"/>
    <row r="5742" ht="26.25" customHeight="1" x14ac:dyDescent="0.2"/>
    <row r="5743" ht="26.25" customHeight="1" x14ac:dyDescent="0.2"/>
    <row r="5744" ht="26.25" customHeight="1" x14ac:dyDescent="0.2"/>
    <row r="5745" ht="26.25" customHeight="1" x14ac:dyDescent="0.2"/>
    <row r="5746" ht="26.25" customHeight="1" x14ac:dyDescent="0.2"/>
    <row r="5747" ht="26.25" customHeight="1" x14ac:dyDescent="0.2"/>
    <row r="5748" ht="26.25" customHeight="1" x14ac:dyDescent="0.2"/>
    <row r="5749" ht="26.25" customHeight="1" x14ac:dyDescent="0.2"/>
    <row r="5750" ht="26.25" customHeight="1" x14ac:dyDescent="0.2"/>
    <row r="5751" ht="26.25" customHeight="1" x14ac:dyDescent="0.2"/>
    <row r="5752" ht="26.25" customHeight="1" x14ac:dyDescent="0.2"/>
    <row r="5753" ht="26.25" customHeight="1" x14ac:dyDescent="0.2"/>
    <row r="5754" ht="26.25" customHeight="1" x14ac:dyDescent="0.2"/>
    <row r="5755" ht="26.25" customHeight="1" x14ac:dyDescent="0.2"/>
    <row r="5756" ht="26.25" customHeight="1" x14ac:dyDescent="0.2"/>
    <row r="5757" ht="26.25" customHeight="1" x14ac:dyDescent="0.2"/>
    <row r="5758" ht="26.25" customHeight="1" x14ac:dyDescent="0.2"/>
    <row r="5759" ht="26.25" customHeight="1" x14ac:dyDescent="0.2"/>
    <row r="5760" ht="26.25" customHeight="1" x14ac:dyDescent="0.2"/>
    <row r="5761" ht="26.25" customHeight="1" x14ac:dyDescent="0.2"/>
    <row r="5762" ht="26.25" customHeight="1" x14ac:dyDescent="0.2"/>
    <row r="5763" ht="26.25" customHeight="1" x14ac:dyDescent="0.2"/>
    <row r="5764" ht="26.25" customHeight="1" x14ac:dyDescent="0.2"/>
    <row r="5765" ht="26.25" customHeight="1" x14ac:dyDescent="0.2"/>
    <row r="5766" ht="26.25" customHeight="1" x14ac:dyDescent="0.2"/>
    <row r="5767" ht="26.25" customHeight="1" x14ac:dyDescent="0.2"/>
    <row r="5768" ht="26.25" customHeight="1" x14ac:dyDescent="0.2"/>
    <row r="5769" ht="26.25" customHeight="1" x14ac:dyDescent="0.2"/>
    <row r="5770" ht="26.25" customHeight="1" x14ac:dyDescent="0.2"/>
    <row r="5771" ht="26.25" customHeight="1" x14ac:dyDescent="0.2"/>
    <row r="5772" ht="26.25" customHeight="1" x14ac:dyDescent="0.2"/>
    <row r="5773" ht="26.25" customHeight="1" x14ac:dyDescent="0.2"/>
    <row r="5774" ht="26.25" customHeight="1" x14ac:dyDescent="0.2"/>
    <row r="5775" ht="26.25" customHeight="1" x14ac:dyDescent="0.2"/>
    <row r="5776" ht="26.25" customHeight="1" x14ac:dyDescent="0.2"/>
    <row r="5777" ht="26.25" customHeight="1" x14ac:dyDescent="0.2"/>
    <row r="5778" ht="26.25" customHeight="1" x14ac:dyDescent="0.2"/>
    <row r="5779" ht="26.25" customHeight="1" x14ac:dyDescent="0.2"/>
    <row r="5780" ht="26.25" customHeight="1" x14ac:dyDescent="0.2"/>
    <row r="5781" ht="26.25" customHeight="1" x14ac:dyDescent="0.2"/>
    <row r="5782" ht="26.25" customHeight="1" x14ac:dyDescent="0.2"/>
    <row r="5783" ht="26.25" customHeight="1" x14ac:dyDescent="0.2"/>
    <row r="5784" ht="26.25" customHeight="1" x14ac:dyDescent="0.2"/>
    <row r="5785" ht="26.25" customHeight="1" x14ac:dyDescent="0.2"/>
    <row r="5786" ht="26.25" customHeight="1" x14ac:dyDescent="0.2"/>
    <row r="5787" ht="26.25" customHeight="1" x14ac:dyDescent="0.2"/>
    <row r="5788" ht="26.25" customHeight="1" x14ac:dyDescent="0.2"/>
    <row r="5789" ht="26.25" customHeight="1" x14ac:dyDescent="0.2"/>
    <row r="5790" ht="26.25" customHeight="1" x14ac:dyDescent="0.2"/>
    <row r="5791" ht="26.25" customHeight="1" x14ac:dyDescent="0.2"/>
    <row r="5792" ht="26.25" customHeight="1" x14ac:dyDescent="0.2"/>
    <row r="5793" ht="26.25" customHeight="1" x14ac:dyDescent="0.2"/>
    <row r="5794" ht="26.25" customHeight="1" x14ac:dyDescent="0.2"/>
    <row r="5795" ht="26.25" customHeight="1" x14ac:dyDescent="0.2"/>
    <row r="5796" ht="26.25" customHeight="1" x14ac:dyDescent="0.2"/>
    <row r="5797" ht="26.25" customHeight="1" x14ac:dyDescent="0.2"/>
    <row r="5798" ht="26.25" customHeight="1" x14ac:dyDescent="0.2"/>
    <row r="5799" ht="26.25" customHeight="1" x14ac:dyDescent="0.2"/>
    <row r="5800" ht="26.25" customHeight="1" x14ac:dyDescent="0.2"/>
    <row r="5801" ht="26.25" customHeight="1" x14ac:dyDescent="0.2"/>
    <row r="5802" ht="26.25" customHeight="1" x14ac:dyDescent="0.2"/>
    <row r="5803" ht="26.25" customHeight="1" x14ac:dyDescent="0.2"/>
    <row r="5804" ht="26.25" customHeight="1" x14ac:dyDescent="0.2"/>
    <row r="5805" ht="26.25" customHeight="1" x14ac:dyDescent="0.2"/>
    <row r="5806" ht="26.25" customHeight="1" x14ac:dyDescent="0.2"/>
    <row r="5807" ht="26.25" customHeight="1" x14ac:dyDescent="0.2"/>
    <row r="5808" ht="26.25" customHeight="1" x14ac:dyDescent="0.2"/>
    <row r="5809" ht="26.25" customHeight="1" x14ac:dyDescent="0.2"/>
    <row r="5810" ht="26.25" customHeight="1" x14ac:dyDescent="0.2"/>
    <row r="5811" ht="26.25" customHeight="1" x14ac:dyDescent="0.2"/>
    <row r="5812" ht="26.25" customHeight="1" x14ac:dyDescent="0.2"/>
    <row r="5813" ht="26.25" customHeight="1" x14ac:dyDescent="0.2"/>
    <row r="5814" ht="26.25" customHeight="1" x14ac:dyDescent="0.2"/>
    <row r="5815" ht="26.25" customHeight="1" x14ac:dyDescent="0.2"/>
    <row r="5816" ht="26.25" customHeight="1" x14ac:dyDescent="0.2"/>
    <row r="5817" ht="26.25" customHeight="1" x14ac:dyDescent="0.2"/>
    <row r="5818" ht="26.25" customHeight="1" x14ac:dyDescent="0.2"/>
    <row r="5819" ht="26.25" customHeight="1" x14ac:dyDescent="0.2"/>
    <row r="5820" ht="26.25" customHeight="1" x14ac:dyDescent="0.2"/>
    <row r="5821" ht="26.25" customHeight="1" x14ac:dyDescent="0.2"/>
    <row r="5822" ht="26.25" customHeight="1" x14ac:dyDescent="0.2"/>
    <row r="5823" ht="26.25" customHeight="1" x14ac:dyDescent="0.2"/>
    <row r="5824" ht="26.25" customHeight="1" x14ac:dyDescent="0.2"/>
    <row r="5825" ht="26.25" customHeight="1" x14ac:dyDescent="0.2"/>
    <row r="5826" ht="26.25" customHeight="1" x14ac:dyDescent="0.2"/>
    <row r="5827" ht="26.25" customHeight="1" x14ac:dyDescent="0.2"/>
    <row r="5828" ht="26.25" customHeight="1" x14ac:dyDescent="0.2"/>
    <row r="5829" ht="26.25" customHeight="1" x14ac:dyDescent="0.2"/>
    <row r="5830" ht="26.25" customHeight="1" x14ac:dyDescent="0.2"/>
    <row r="5831" ht="26.25" customHeight="1" x14ac:dyDescent="0.2"/>
    <row r="5832" ht="26.25" customHeight="1" x14ac:dyDescent="0.2"/>
    <row r="5833" ht="26.25" customHeight="1" x14ac:dyDescent="0.2"/>
    <row r="5834" ht="26.25" customHeight="1" x14ac:dyDescent="0.2"/>
    <row r="5835" ht="26.25" customHeight="1" x14ac:dyDescent="0.2"/>
    <row r="5836" ht="26.25" customHeight="1" x14ac:dyDescent="0.2"/>
    <row r="5837" ht="26.25" customHeight="1" x14ac:dyDescent="0.2"/>
    <row r="5838" ht="26.25" customHeight="1" x14ac:dyDescent="0.2"/>
    <row r="5839" ht="26.25" customHeight="1" x14ac:dyDescent="0.2"/>
    <row r="5840" ht="26.25" customHeight="1" x14ac:dyDescent="0.2"/>
    <row r="5841" ht="26.25" customHeight="1" x14ac:dyDescent="0.2"/>
    <row r="5842" ht="26.25" customHeight="1" x14ac:dyDescent="0.2"/>
    <row r="5843" ht="26.25" customHeight="1" x14ac:dyDescent="0.2"/>
    <row r="5844" ht="26.25" customHeight="1" x14ac:dyDescent="0.2"/>
    <row r="5845" ht="26.25" customHeight="1" x14ac:dyDescent="0.2"/>
    <row r="5846" ht="26.25" customHeight="1" x14ac:dyDescent="0.2"/>
    <row r="5847" ht="26.25" customHeight="1" x14ac:dyDescent="0.2"/>
    <row r="5848" ht="26.25" customHeight="1" x14ac:dyDescent="0.2"/>
    <row r="5849" ht="26.25" customHeight="1" x14ac:dyDescent="0.2"/>
    <row r="5850" ht="26.25" customHeight="1" x14ac:dyDescent="0.2"/>
    <row r="5851" ht="26.25" customHeight="1" x14ac:dyDescent="0.2"/>
    <row r="5852" ht="26.25" customHeight="1" x14ac:dyDescent="0.2"/>
    <row r="5853" ht="26.25" customHeight="1" x14ac:dyDescent="0.2"/>
    <row r="5854" ht="26.25" customHeight="1" x14ac:dyDescent="0.2"/>
    <row r="5855" ht="26.25" customHeight="1" x14ac:dyDescent="0.2"/>
    <row r="5856" ht="26.25" customHeight="1" x14ac:dyDescent="0.2"/>
    <row r="5857" ht="26.25" customHeight="1" x14ac:dyDescent="0.2"/>
    <row r="5858" ht="26.25" customHeight="1" x14ac:dyDescent="0.2"/>
    <row r="5859" ht="26.25" customHeight="1" x14ac:dyDescent="0.2"/>
    <row r="5860" ht="26.25" customHeight="1" x14ac:dyDescent="0.2"/>
    <row r="5861" ht="26.25" customHeight="1" x14ac:dyDescent="0.2"/>
    <row r="5862" ht="26.25" customHeight="1" x14ac:dyDescent="0.2"/>
    <row r="5863" ht="26.25" customHeight="1" x14ac:dyDescent="0.2"/>
    <row r="5864" ht="26.25" customHeight="1" x14ac:dyDescent="0.2"/>
    <row r="5865" ht="26.25" customHeight="1" x14ac:dyDescent="0.2"/>
    <row r="5866" ht="26.25" customHeight="1" x14ac:dyDescent="0.2"/>
    <row r="5867" ht="26.25" customHeight="1" x14ac:dyDescent="0.2"/>
    <row r="5868" ht="26.25" customHeight="1" x14ac:dyDescent="0.2"/>
    <row r="5869" ht="26.25" customHeight="1" x14ac:dyDescent="0.2"/>
    <row r="5870" ht="26.25" customHeight="1" x14ac:dyDescent="0.2"/>
    <row r="5871" ht="26.25" customHeight="1" x14ac:dyDescent="0.2"/>
    <row r="5872" ht="26.25" customHeight="1" x14ac:dyDescent="0.2"/>
    <row r="5873" ht="26.25" customHeight="1" x14ac:dyDescent="0.2"/>
    <row r="5874" ht="26.25" customHeight="1" x14ac:dyDescent="0.2"/>
    <row r="5875" ht="26.25" customHeight="1" x14ac:dyDescent="0.2"/>
    <row r="5876" ht="26.25" customHeight="1" x14ac:dyDescent="0.2"/>
    <row r="5877" ht="26.25" customHeight="1" x14ac:dyDescent="0.2"/>
    <row r="5878" ht="26.25" customHeight="1" x14ac:dyDescent="0.2"/>
    <row r="5879" ht="26.25" customHeight="1" x14ac:dyDescent="0.2"/>
    <row r="5880" ht="26.25" customHeight="1" x14ac:dyDescent="0.2"/>
    <row r="5881" ht="26.25" customHeight="1" x14ac:dyDescent="0.2"/>
    <row r="5882" ht="26.25" customHeight="1" x14ac:dyDescent="0.2"/>
    <row r="5883" ht="26.25" customHeight="1" x14ac:dyDescent="0.2"/>
    <row r="5884" ht="26.25" customHeight="1" x14ac:dyDescent="0.2"/>
    <row r="5885" ht="26.25" customHeight="1" x14ac:dyDescent="0.2"/>
    <row r="5886" ht="26.25" customHeight="1" x14ac:dyDescent="0.2"/>
    <row r="5887" ht="26.25" customHeight="1" x14ac:dyDescent="0.2"/>
    <row r="5888" ht="26.25" customHeight="1" x14ac:dyDescent="0.2"/>
    <row r="5889" ht="26.25" customHeight="1" x14ac:dyDescent="0.2"/>
    <row r="5890" ht="26.25" customHeight="1" x14ac:dyDescent="0.2"/>
    <row r="5891" ht="26.25" customHeight="1" x14ac:dyDescent="0.2"/>
    <row r="5892" ht="26.25" customHeight="1" x14ac:dyDescent="0.2"/>
    <row r="5893" ht="26.25" customHeight="1" x14ac:dyDescent="0.2"/>
    <row r="5894" ht="26.25" customHeight="1" x14ac:dyDescent="0.2"/>
    <row r="5895" ht="26.25" customHeight="1" x14ac:dyDescent="0.2"/>
    <row r="5896" ht="26.25" customHeight="1" x14ac:dyDescent="0.2"/>
    <row r="5897" ht="26.25" customHeight="1" x14ac:dyDescent="0.2"/>
    <row r="5898" ht="26.25" customHeight="1" x14ac:dyDescent="0.2"/>
    <row r="5899" ht="26.25" customHeight="1" x14ac:dyDescent="0.2"/>
    <row r="5900" ht="26.25" customHeight="1" x14ac:dyDescent="0.2"/>
    <row r="5901" ht="26.25" customHeight="1" x14ac:dyDescent="0.2"/>
    <row r="5902" ht="26.25" customHeight="1" x14ac:dyDescent="0.2"/>
    <row r="5903" ht="26.25" customHeight="1" x14ac:dyDescent="0.2"/>
    <row r="5904" ht="26.25" customHeight="1" x14ac:dyDescent="0.2"/>
    <row r="5905" ht="26.25" customHeight="1" x14ac:dyDescent="0.2"/>
    <row r="5906" ht="26.25" customHeight="1" x14ac:dyDescent="0.2"/>
    <row r="5907" ht="26.25" customHeight="1" x14ac:dyDescent="0.2"/>
    <row r="5908" ht="26.25" customHeight="1" x14ac:dyDescent="0.2"/>
    <row r="5909" ht="26.25" customHeight="1" x14ac:dyDescent="0.2"/>
    <row r="5910" ht="26.25" customHeight="1" x14ac:dyDescent="0.2"/>
    <row r="5911" ht="26.25" customHeight="1" x14ac:dyDescent="0.2"/>
    <row r="5912" ht="26.25" customHeight="1" x14ac:dyDescent="0.2"/>
    <row r="5913" ht="26.25" customHeight="1" x14ac:dyDescent="0.2"/>
    <row r="5914" ht="26.25" customHeight="1" x14ac:dyDescent="0.2"/>
    <row r="5915" ht="26.25" customHeight="1" x14ac:dyDescent="0.2"/>
    <row r="5916" ht="26.25" customHeight="1" x14ac:dyDescent="0.2"/>
    <row r="5917" ht="26.25" customHeight="1" x14ac:dyDescent="0.2"/>
    <row r="5918" ht="26.25" customHeight="1" x14ac:dyDescent="0.2"/>
    <row r="5919" ht="26.25" customHeight="1" x14ac:dyDescent="0.2"/>
    <row r="5920" ht="26.25" customHeight="1" x14ac:dyDescent="0.2"/>
    <row r="5921" ht="26.25" customHeight="1" x14ac:dyDescent="0.2"/>
    <row r="5922" ht="26.25" customHeight="1" x14ac:dyDescent="0.2"/>
    <row r="5923" ht="26.25" customHeight="1" x14ac:dyDescent="0.2"/>
    <row r="5924" ht="26.25" customHeight="1" x14ac:dyDescent="0.2"/>
    <row r="5925" ht="26.25" customHeight="1" x14ac:dyDescent="0.2"/>
    <row r="5926" ht="26.25" customHeight="1" x14ac:dyDescent="0.2"/>
    <row r="5927" ht="26.25" customHeight="1" x14ac:dyDescent="0.2"/>
    <row r="5928" ht="26.25" customHeight="1" x14ac:dyDescent="0.2"/>
    <row r="5929" ht="26.25" customHeight="1" x14ac:dyDescent="0.2"/>
    <row r="5930" ht="26.25" customHeight="1" x14ac:dyDescent="0.2"/>
    <row r="5931" ht="26.25" customHeight="1" x14ac:dyDescent="0.2"/>
    <row r="5932" ht="26.25" customHeight="1" x14ac:dyDescent="0.2"/>
    <row r="5933" ht="26.25" customHeight="1" x14ac:dyDescent="0.2"/>
    <row r="5934" ht="26.25" customHeight="1" x14ac:dyDescent="0.2"/>
    <row r="5935" ht="26.25" customHeight="1" x14ac:dyDescent="0.2"/>
    <row r="5936" ht="26.25" customHeight="1" x14ac:dyDescent="0.2"/>
    <row r="5937" ht="26.25" customHeight="1" x14ac:dyDescent="0.2"/>
    <row r="5938" ht="26.25" customHeight="1" x14ac:dyDescent="0.2"/>
    <row r="5939" ht="26.25" customHeight="1" x14ac:dyDescent="0.2"/>
    <row r="5940" ht="26.25" customHeight="1" x14ac:dyDescent="0.2"/>
    <row r="5941" ht="26.25" customHeight="1" x14ac:dyDescent="0.2"/>
    <row r="5942" ht="26.25" customHeight="1" x14ac:dyDescent="0.2"/>
    <row r="5943" ht="26.25" customHeight="1" x14ac:dyDescent="0.2"/>
    <row r="5944" ht="26.25" customHeight="1" x14ac:dyDescent="0.2"/>
    <row r="5945" ht="26.25" customHeight="1" x14ac:dyDescent="0.2"/>
    <row r="5946" ht="26.25" customHeight="1" x14ac:dyDescent="0.2"/>
    <row r="5947" ht="26.25" customHeight="1" x14ac:dyDescent="0.2"/>
    <row r="5948" ht="26.25" customHeight="1" x14ac:dyDescent="0.2"/>
    <row r="5949" ht="26.25" customHeight="1" x14ac:dyDescent="0.2"/>
    <row r="5950" ht="26.25" customHeight="1" x14ac:dyDescent="0.2"/>
    <row r="5951" ht="26.25" customHeight="1" x14ac:dyDescent="0.2"/>
    <row r="5952" ht="26.25" customHeight="1" x14ac:dyDescent="0.2"/>
    <row r="5953" ht="26.25" customHeight="1" x14ac:dyDescent="0.2"/>
    <row r="5954" ht="26.25" customHeight="1" x14ac:dyDescent="0.2"/>
    <row r="5955" ht="26.25" customHeight="1" x14ac:dyDescent="0.2"/>
    <row r="5956" ht="26.25" customHeight="1" x14ac:dyDescent="0.2"/>
    <row r="5957" ht="26.25" customHeight="1" x14ac:dyDescent="0.2"/>
    <row r="5958" ht="26.25" customHeight="1" x14ac:dyDescent="0.2"/>
    <row r="5959" ht="26.25" customHeight="1" x14ac:dyDescent="0.2"/>
    <row r="5960" ht="26.25" customHeight="1" x14ac:dyDescent="0.2"/>
    <row r="5961" ht="26.25" customHeight="1" x14ac:dyDescent="0.2"/>
    <row r="5962" ht="26.25" customHeight="1" x14ac:dyDescent="0.2"/>
    <row r="5963" ht="26.25" customHeight="1" x14ac:dyDescent="0.2"/>
    <row r="5964" ht="26.25" customHeight="1" x14ac:dyDescent="0.2"/>
    <row r="5965" ht="26.25" customHeight="1" x14ac:dyDescent="0.2"/>
    <row r="5966" ht="26.25" customHeight="1" x14ac:dyDescent="0.2"/>
    <row r="5967" ht="26.25" customHeight="1" x14ac:dyDescent="0.2"/>
    <row r="5968" ht="26.25" customHeight="1" x14ac:dyDescent="0.2"/>
    <row r="5969" ht="26.25" customHeight="1" x14ac:dyDescent="0.2"/>
    <row r="5970" ht="26.25" customHeight="1" x14ac:dyDescent="0.2"/>
    <row r="5971" ht="26.25" customHeight="1" x14ac:dyDescent="0.2"/>
    <row r="5972" ht="26.25" customHeight="1" x14ac:dyDescent="0.2"/>
    <row r="5973" ht="26.25" customHeight="1" x14ac:dyDescent="0.2"/>
    <row r="5974" ht="26.25" customHeight="1" x14ac:dyDescent="0.2"/>
    <row r="5975" ht="26.25" customHeight="1" x14ac:dyDescent="0.2"/>
    <row r="5976" ht="26.25" customHeight="1" x14ac:dyDescent="0.2"/>
    <row r="5977" ht="26.25" customHeight="1" x14ac:dyDescent="0.2"/>
    <row r="5978" ht="26.25" customHeight="1" x14ac:dyDescent="0.2"/>
    <row r="5979" ht="26.25" customHeight="1" x14ac:dyDescent="0.2"/>
    <row r="5980" ht="26.25" customHeight="1" x14ac:dyDescent="0.2"/>
    <row r="5981" ht="26.25" customHeight="1" x14ac:dyDescent="0.2"/>
    <row r="5982" ht="26.25" customHeight="1" x14ac:dyDescent="0.2"/>
    <row r="5983" ht="26.25" customHeight="1" x14ac:dyDescent="0.2"/>
    <row r="5984" ht="26.25" customHeight="1" x14ac:dyDescent="0.2"/>
    <row r="5985" ht="26.25" customHeight="1" x14ac:dyDescent="0.2"/>
    <row r="5986" ht="26.25" customHeight="1" x14ac:dyDescent="0.2"/>
    <row r="5987" ht="26.25" customHeight="1" x14ac:dyDescent="0.2"/>
    <row r="5988" ht="26.25" customHeight="1" x14ac:dyDescent="0.2"/>
    <row r="5989" ht="26.25" customHeight="1" x14ac:dyDescent="0.2"/>
    <row r="5990" ht="26.25" customHeight="1" x14ac:dyDescent="0.2"/>
    <row r="5991" ht="26.25" customHeight="1" x14ac:dyDescent="0.2"/>
    <row r="5992" ht="26.25" customHeight="1" x14ac:dyDescent="0.2"/>
    <row r="5993" ht="26.25" customHeight="1" x14ac:dyDescent="0.2"/>
    <row r="5994" ht="26.25" customHeight="1" x14ac:dyDescent="0.2"/>
    <row r="5995" ht="26.25" customHeight="1" x14ac:dyDescent="0.2"/>
    <row r="5996" ht="26.25" customHeight="1" x14ac:dyDescent="0.2"/>
    <row r="5997" ht="26.25" customHeight="1" x14ac:dyDescent="0.2"/>
    <row r="5998" ht="26.25" customHeight="1" x14ac:dyDescent="0.2"/>
    <row r="5999" ht="26.25" customHeight="1" x14ac:dyDescent="0.2"/>
    <row r="6000" ht="26.25" customHeight="1" x14ac:dyDescent="0.2"/>
    <row r="6001" ht="26.25" customHeight="1" x14ac:dyDescent="0.2"/>
    <row r="6002" ht="26.25" customHeight="1" x14ac:dyDescent="0.2"/>
    <row r="6003" ht="26.25" customHeight="1" x14ac:dyDescent="0.2"/>
    <row r="6004" ht="26.25" customHeight="1" x14ac:dyDescent="0.2"/>
    <row r="6005" ht="26.25" customHeight="1" x14ac:dyDescent="0.2"/>
    <row r="6006" ht="26.25" customHeight="1" x14ac:dyDescent="0.2"/>
    <row r="6007" ht="26.25" customHeight="1" x14ac:dyDescent="0.2"/>
    <row r="6008" ht="26.25" customHeight="1" x14ac:dyDescent="0.2"/>
    <row r="6009" ht="26.25" customHeight="1" x14ac:dyDescent="0.2"/>
    <row r="6010" ht="26.25" customHeight="1" x14ac:dyDescent="0.2"/>
    <row r="6011" ht="26.25" customHeight="1" x14ac:dyDescent="0.2"/>
    <row r="6012" ht="26.25" customHeight="1" x14ac:dyDescent="0.2"/>
    <row r="6013" ht="26.25" customHeight="1" x14ac:dyDescent="0.2"/>
    <row r="6014" ht="26.25" customHeight="1" x14ac:dyDescent="0.2"/>
    <row r="6015" ht="26.25" customHeight="1" x14ac:dyDescent="0.2"/>
    <row r="6016" ht="26.25" customHeight="1" x14ac:dyDescent="0.2"/>
    <row r="6017" ht="26.25" customHeight="1" x14ac:dyDescent="0.2"/>
    <row r="6018" ht="26.25" customHeight="1" x14ac:dyDescent="0.2"/>
    <row r="6019" ht="26.25" customHeight="1" x14ac:dyDescent="0.2"/>
    <row r="6020" ht="26.25" customHeight="1" x14ac:dyDescent="0.2"/>
    <row r="6021" ht="26.25" customHeight="1" x14ac:dyDescent="0.2"/>
    <row r="6022" ht="26.25" customHeight="1" x14ac:dyDescent="0.2"/>
    <row r="6023" ht="26.25" customHeight="1" x14ac:dyDescent="0.2"/>
    <row r="6024" ht="26.25" customHeight="1" x14ac:dyDescent="0.2"/>
    <row r="6025" ht="26.25" customHeight="1" x14ac:dyDescent="0.2"/>
    <row r="6026" ht="26.25" customHeight="1" x14ac:dyDescent="0.2"/>
    <row r="6027" ht="26.25" customHeight="1" x14ac:dyDescent="0.2"/>
    <row r="6028" ht="26.25" customHeight="1" x14ac:dyDescent="0.2"/>
    <row r="6029" ht="26.25" customHeight="1" x14ac:dyDescent="0.2"/>
    <row r="6030" ht="26.25" customHeight="1" x14ac:dyDescent="0.2"/>
    <row r="6031" ht="26.25" customHeight="1" x14ac:dyDescent="0.2"/>
    <row r="6032" ht="26.25" customHeight="1" x14ac:dyDescent="0.2"/>
    <row r="6033" ht="26.25" customHeight="1" x14ac:dyDescent="0.2"/>
    <row r="6034" ht="26.25" customHeight="1" x14ac:dyDescent="0.2"/>
    <row r="6035" ht="26.25" customHeight="1" x14ac:dyDescent="0.2"/>
    <row r="6036" ht="26.25" customHeight="1" x14ac:dyDescent="0.2"/>
    <row r="6037" ht="26.25" customHeight="1" x14ac:dyDescent="0.2"/>
    <row r="6038" ht="26.25" customHeight="1" x14ac:dyDescent="0.2"/>
    <row r="6039" ht="26.25" customHeight="1" x14ac:dyDescent="0.2"/>
    <row r="6040" ht="26.25" customHeight="1" x14ac:dyDescent="0.2"/>
    <row r="6041" ht="26.25" customHeight="1" x14ac:dyDescent="0.2"/>
    <row r="6042" ht="26.25" customHeight="1" x14ac:dyDescent="0.2"/>
    <row r="6043" ht="26.25" customHeight="1" x14ac:dyDescent="0.2"/>
    <row r="6044" ht="26.25" customHeight="1" x14ac:dyDescent="0.2"/>
    <row r="6045" ht="26.25" customHeight="1" x14ac:dyDescent="0.2"/>
    <row r="6046" ht="26.25" customHeight="1" x14ac:dyDescent="0.2"/>
    <row r="6047" ht="26.25" customHeight="1" x14ac:dyDescent="0.2"/>
    <row r="6048" ht="26.25" customHeight="1" x14ac:dyDescent="0.2"/>
    <row r="6049" ht="26.25" customHeight="1" x14ac:dyDescent="0.2"/>
    <row r="6050" ht="26.25" customHeight="1" x14ac:dyDescent="0.2"/>
    <row r="6051" ht="26.25" customHeight="1" x14ac:dyDescent="0.2"/>
    <row r="6052" ht="26.25" customHeight="1" x14ac:dyDescent="0.2"/>
    <row r="6053" ht="26.25" customHeight="1" x14ac:dyDescent="0.2"/>
    <row r="6054" ht="26.25" customHeight="1" x14ac:dyDescent="0.2"/>
    <row r="6055" ht="26.25" customHeight="1" x14ac:dyDescent="0.2"/>
    <row r="6056" ht="26.25" customHeight="1" x14ac:dyDescent="0.2"/>
    <row r="6057" ht="26.25" customHeight="1" x14ac:dyDescent="0.2"/>
    <row r="6058" ht="26.25" customHeight="1" x14ac:dyDescent="0.2"/>
    <row r="6059" ht="26.25" customHeight="1" x14ac:dyDescent="0.2"/>
    <row r="6060" ht="26.25" customHeight="1" x14ac:dyDescent="0.2"/>
    <row r="6061" ht="26.25" customHeight="1" x14ac:dyDescent="0.2"/>
    <row r="6062" ht="26.25" customHeight="1" x14ac:dyDescent="0.2"/>
    <row r="6063" ht="26.25" customHeight="1" x14ac:dyDescent="0.2"/>
    <row r="6064" ht="26.25" customHeight="1" x14ac:dyDescent="0.2"/>
    <row r="6065" ht="26.25" customHeight="1" x14ac:dyDescent="0.2"/>
    <row r="6066" ht="26.25" customHeight="1" x14ac:dyDescent="0.2"/>
    <row r="6067" ht="26.25" customHeight="1" x14ac:dyDescent="0.2"/>
    <row r="6068" ht="26.25" customHeight="1" x14ac:dyDescent="0.2"/>
    <row r="6069" ht="26.25" customHeight="1" x14ac:dyDescent="0.2"/>
    <row r="6070" ht="26.25" customHeight="1" x14ac:dyDescent="0.2"/>
    <row r="6071" ht="26.25" customHeight="1" x14ac:dyDescent="0.2"/>
    <row r="6072" ht="26.25" customHeight="1" x14ac:dyDescent="0.2"/>
    <row r="6073" ht="26.25" customHeight="1" x14ac:dyDescent="0.2"/>
    <row r="6074" ht="26.25" customHeight="1" x14ac:dyDescent="0.2"/>
    <row r="6075" ht="26.25" customHeight="1" x14ac:dyDescent="0.2"/>
    <row r="6076" ht="26.25" customHeight="1" x14ac:dyDescent="0.2"/>
    <row r="6077" ht="26.25" customHeight="1" x14ac:dyDescent="0.2"/>
    <row r="6078" ht="26.25" customHeight="1" x14ac:dyDescent="0.2"/>
    <row r="6079" ht="26.25" customHeight="1" x14ac:dyDescent="0.2"/>
    <row r="6080" ht="26.25" customHeight="1" x14ac:dyDescent="0.2"/>
    <row r="6081" ht="26.25" customHeight="1" x14ac:dyDescent="0.2"/>
    <row r="6082" ht="26.25" customHeight="1" x14ac:dyDescent="0.2"/>
    <row r="6083" ht="26.25" customHeight="1" x14ac:dyDescent="0.2"/>
    <row r="6084" ht="26.25" customHeight="1" x14ac:dyDescent="0.2"/>
    <row r="6085" ht="26.25" customHeight="1" x14ac:dyDescent="0.2"/>
    <row r="6086" ht="26.25" customHeight="1" x14ac:dyDescent="0.2"/>
    <row r="6087" ht="26.25" customHeight="1" x14ac:dyDescent="0.2"/>
    <row r="6088" ht="26.25" customHeight="1" x14ac:dyDescent="0.2"/>
    <row r="6089" ht="26.25" customHeight="1" x14ac:dyDescent="0.2"/>
    <row r="6090" ht="26.25" customHeight="1" x14ac:dyDescent="0.2"/>
    <row r="6091" ht="26.25" customHeight="1" x14ac:dyDescent="0.2"/>
    <row r="6092" ht="26.25" customHeight="1" x14ac:dyDescent="0.2"/>
    <row r="6093" ht="26.25" customHeight="1" x14ac:dyDescent="0.2"/>
    <row r="6094" ht="26.25" customHeight="1" x14ac:dyDescent="0.2"/>
    <row r="6095" ht="26.25" customHeight="1" x14ac:dyDescent="0.2"/>
    <row r="6096" ht="26.25" customHeight="1" x14ac:dyDescent="0.2"/>
    <row r="6097" ht="26.25" customHeight="1" x14ac:dyDescent="0.2"/>
    <row r="6098" ht="26.25" customHeight="1" x14ac:dyDescent="0.2"/>
    <row r="6099" ht="26.25" customHeight="1" x14ac:dyDescent="0.2"/>
    <row r="6100" ht="26.25" customHeight="1" x14ac:dyDescent="0.2"/>
    <row r="6101" ht="26.25" customHeight="1" x14ac:dyDescent="0.2"/>
    <row r="6102" ht="26.25" customHeight="1" x14ac:dyDescent="0.2"/>
    <row r="6103" ht="26.25" customHeight="1" x14ac:dyDescent="0.2"/>
    <row r="6104" ht="26.25" customHeight="1" x14ac:dyDescent="0.2"/>
    <row r="6105" ht="26.25" customHeight="1" x14ac:dyDescent="0.2"/>
    <row r="6106" ht="26.25" customHeight="1" x14ac:dyDescent="0.2"/>
    <row r="6107" ht="26.25" customHeight="1" x14ac:dyDescent="0.2"/>
    <row r="6108" ht="26.25" customHeight="1" x14ac:dyDescent="0.2"/>
    <row r="6109" ht="26.25" customHeight="1" x14ac:dyDescent="0.2"/>
    <row r="6110" ht="26.25" customHeight="1" x14ac:dyDescent="0.2"/>
    <row r="6111" ht="26.25" customHeight="1" x14ac:dyDescent="0.2"/>
    <row r="6112" ht="26.25" customHeight="1" x14ac:dyDescent="0.2"/>
    <row r="6113" ht="26.25" customHeight="1" x14ac:dyDescent="0.2"/>
    <row r="6114" ht="26.25" customHeight="1" x14ac:dyDescent="0.2"/>
    <row r="6115" ht="26.25" customHeight="1" x14ac:dyDescent="0.2"/>
    <row r="6116" ht="26.25" customHeight="1" x14ac:dyDescent="0.2"/>
    <row r="6117" ht="26.25" customHeight="1" x14ac:dyDescent="0.2"/>
    <row r="6118" ht="26.25" customHeight="1" x14ac:dyDescent="0.2"/>
    <row r="6119" ht="26.25" customHeight="1" x14ac:dyDescent="0.2"/>
    <row r="6120" ht="26.25" customHeight="1" x14ac:dyDescent="0.2"/>
    <row r="6121" ht="26.25" customHeight="1" x14ac:dyDescent="0.2"/>
    <row r="6122" ht="26.25" customHeight="1" x14ac:dyDescent="0.2"/>
    <row r="6123" ht="26.25" customHeight="1" x14ac:dyDescent="0.2"/>
    <row r="6124" ht="26.25" customHeight="1" x14ac:dyDescent="0.2"/>
    <row r="6125" ht="26.25" customHeight="1" x14ac:dyDescent="0.2"/>
    <row r="6126" ht="26.25" customHeight="1" x14ac:dyDescent="0.2"/>
    <row r="6127" ht="26.25" customHeight="1" x14ac:dyDescent="0.2"/>
    <row r="6128" ht="26.25" customHeight="1" x14ac:dyDescent="0.2"/>
    <row r="6129" ht="26.25" customHeight="1" x14ac:dyDescent="0.2"/>
    <row r="6130" ht="26.25" customHeight="1" x14ac:dyDescent="0.2"/>
    <row r="6131" ht="26.25" customHeight="1" x14ac:dyDescent="0.2"/>
    <row r="6132" ht="26.25" customHeight="1" x14ac:dyDescent="0.2"/>
    <row r="6133" ht="26.25" customHeight="1" x14ac:dyDescent="0.2"/>
    <row r="6134" ht="26.25" customHeight="1" x14ac:dyDescent="0.2"/>
    <row r="6135" ht="26.25" customHeight="1" x14ac:dyDescent="0.2"/>
    <row r="6136" ht="26.25" customHeight="1" x14ac:dyDescent="0.2"/>
    <row r="6137" ht="26.25" customHeight="1" x14ac:dyDescent="0.2"/>
    <row r="6138" ht="26.25" customHeight="1" x14ac:dyDescent="0.2"/>
    <row r="6139" ht="26.25" customHeight="1" x14ac:dyDescent="0.2"/>
    <row r="6140" ht="26.25" customHeight="1" x14ac:dyDescent="0.2"/>
    <row r="6141" ht="26.25" customHeight="1" x14ac:dyDescent="0.2"/>
    <row r="6142" ht="26.25" customHeight="1" x14ac:dyDescent="0.2"/>
    <row r="6143" ht="26.25" customHeight="1" x14ac:dyDescent="0.2"/>
    <row r="6144" ht="26.25" customHeight="1" x14ac:dyDescent="0.2"/>
    <row r="6145" ht="26.25" customHeight="1" x14ac:dyDescent="0.2"/>
    <row r="6146" ht="26.25" customHeight="1" x14ac:dyDescent="0.2"/>
    <row r="6147" ht="26.25" customHeight="1" x14ac:dyDescent="0.2"/>
    <row r="6148" ht="26.25" customHeight="1" x14ac:dyDescent="0.2"/>
    <row r="6149" ht="26.25" customHeight="1" x14ac:dyDescent="0.2"/>
    <row r="6150" ht="26.25" customHeight="1" x14ac:dyDescent="0.2"/>
    <row r="6151" ht="26.25" customHeight="1" x14ac:dyDescent="0.2"/>
    <row r="6152" ht="26.25" customHeight="1" x14ac:dyDescent="0.2"/>
    <row r="6153" ht="26.25" customHeight="1" x14ac:dyDescent="0.2"/>
    <row r="6154" ht="26.25" customHeight="1" x14ac:dyDescent="0.2"/>
    <row r="6155" ht="26.25" customHeight="1" x14ac:dyDescent="0.2"/>
    <row r="6156" ht="26.25" customHeight="1" x14ac:dyDescent="0.2"/>
    <row r="6157" ht="26.25" customHeight="1" x14ac:dyDescent="0.2"/>
    <row r="6158" ht="26.25" customHeight="1" x14ac:dyDescent="0.2"/>
    <row r="6159" ht="26.25" customHeight="1" x14ac:dyDescent="0.2"/>
    <row r="6160" ht="26.25" customHeight="1" x14ac:dyDescent="0.2"/>
    <row r="6161" ht="26.25" customHeight="1" x14ac:dyDescent="0.2"/>
    <row r="6162" ht="26.25" customHeight="1" x14ac:dyDescent="0.2"/>
    <row r="6163" ht="26.25" customHeight="1" x14ac:dyDescent="0.2"/>
    <row r="6164" ht="26.25" customHeight="1" x14ac:dyDescent="0.2"/>
    <row r="6165" ht="26.25" customHeight="1" x14ac:dyDescent="0.2"/>
    <row r="6166" ht="26.25" customHeight="1" x14ac:dyDescent="0.2"/>
    <row r="6167" ht="26.25" customHeight="1" x14ac:dyDescent="0.2"/>
    <row r="6168" ht="26.25" customHeight="1" x14ac:dyDescent="0.2"/>
    <row r="6169" ht="26.25" customHeight="1" x14ac:dyDescent="0.2"/>
    <row r="6170" ht="26.25" customHeight="1" x14ac:dyDescent="0.2"/>
    <row r="6171" ht="26.25" customHeight="1" x14ac:dyDescent="0.2"/>
    <row r="6172" ht="26.25" customHeight="1" x14ac:dyDescent="0.2"/>
    <row r="6173" ht="26.25" customHeight="1" x14ac:dyDescent="0.2"/>
    <row r="6174" ht="26.25" customHeight="1" x14ac:dyDescent="0.2"/>
    <row r="6175" ht="26.25" customHeight="1" x14ac:dyDescent="0.2"/>
    <row r="6176" ht="26.25" customHeight="1" x14ac:dyDescent="0.2"/>
    <row r="6177" ht="26.25" customHeight="1" x14ac:dyDescent="0.2"/>
    <row r="6178" ht="26.25" customHeight="1" x14ac:dyDescent="0.2"/>
    <row r="6179" ht="26.25" customHeight="1" x14ac:dyDescent="0.2"/>
    <row r="6180" ht="26.25" customHeight="1" x14ac:dyDescent="0.2"/>
    <row r="6181" ht="26.25" customHeight="1" x14ac:dyDescent="0.2"/>
    <row r="6182" ht="26.25" customHeight="1" x14ac:dyDescent="0.2"/>
    <row r="6183" ht="26.25" customHeight="1" x14ac:dyDescent="0.2"/>
    <row r="6184" ht="26.25" customHeight="1" x14ac:dyDescent="0.2"/>
    <row r="6185" ht="26.25" customHeight="1" x14ac:dyDescent="0.2"/>
    <row r="6186" ht="26.25" customHeight="1" x14ac:dyDescent="0.2"/>
    <row r="6187" ht="26.25" customHeight="1" x14ac:dyDescent="0.2"/>
    <row r="6188" ht="26.25" customHeight="1" x14ac:dyDescent="0.2"/>
    <row r="6189" ht="26.25" customHeight="1" x14ac:dyDescent="0.2"/>
    <row r="6190" ht="26.25" customHeight="1" x14ac:dyDescent="0.2"/>
    <row r="6191" ht="26.25" customHeight="1" x14ac:dyDescent="0.2"/>
    <row r="6192" ht="26.25" customHeight="1" x14ac:dyDescent="0.2"/>
    <row r="6193" ht="26.25" customHeight="1" x14ac:dyDescent="0.2"/>
    <row r="6194" ht="26.25" customHeight="1" x14ac:dyDescent="0.2"/>
    <row r="6195" ht="26.25" customHeight="1" x14ac:dyDescent="0.2"/>
    <row r="6196" ht="26.25" customHeight="1" x14ac:dyDescent="0.2"/>
    <row r="6197" ht="26.25" customHeight="1" x14ac:dyDescent="0.2"/>
    <row r="6198" ht="26.25" customHeight="1" x14ac:dyDescent="0.2"/>
    <row r="6199" ht="26.25" customHeight="1" x14ac:dyDescent="0.2"/>
    <row r="6200" ht="26.25" customHeight="1" x14ac:dyDescent="0.2"/>
    <row r="6201" ht="26.25" customHeight="1" x14ac:dyDescent="0.2"/>
    <row r="6202" ht="26.25" customHeight="1" x14ac:dyDescent="0.2"/>
    <row r="6203" ht="26.25" customHeight="1" x14ac:dyDescent="0.2"/>
    <row r="6204" ht="26.25" customHeight="1" x14ac:dyDescent="0.2"/>
    <row r="6205" ht="26.25" customHeight="1" x14ac:dyDescent="0.2"/>
    <row r="6206" ht="26.25" customHeight="1" x14ac:dyDescent="0.2"/>
    <row r="6207" ht="26.25" customHeight="1" x14ac:dyDescent="0.2"/>
    <row r="6208" ht="26.25" customHeight="1" x14ac:dyDescent="0.2"/>
    <row r="6209" ht="26.25" customHeight="1" x14ac:dyDescent="0.2"/>
    <row r="6210" ht="26.25" customHeight="1" x14ac:dyDescent="0.2"/>
    <row r="6211" ht="26.25" customHeight="1" x14ac:dyDescent="0.2"/>
    <row r="6212" ht="26.25" customHeight="1" x14ac:dyDescent="0.2"/>
    <row r="6213" ht="26.25" customHeight="1" x14ac:dyDescent="0.2"/>
    <row r="6214" ht="26.25" customHeight="1" x14ac:dyDescent="0.2"/>
    <row r="6215" ht="26.25" customHeight="1" x14ac:dyDescent="0.2"/>
    <row r="6216" ht="26.25" customHeight="1" x14ac:dyDescent="0.2"/>
    <row r="6217" ht="26.25" customHeight="1" x14ac:dyDescent="0.2"/>
    <row r="6218" ht="26.25" customHeight="1" x14ac:dyDescent="0.2"/>
    <row r="6219" ht="26.25" customHeight="1" x14ac:dyDescent="0.2"/>
    <row r="6220" ht="26.25" customHeight="1" x14ac:dyDescent="0.2"/>
    <row r="6221" ht="26.25" customHeight="1" x14ac:dyDescent="0.2"/>
    <row r="6222" ht="26.25" customHeight="1" x14ac:dyDescent="0.2"/>
    <row r="6223" ht="26.25" customHeight="1" x14ac:dyDescent="0.2"/>
    <row r="6224" ht="26.25" customHeight="1" x14ac:dyDescent="0.2"/>
    <row r="6225" ht="26.25" customHeight="1" x14ac:dyDescent="0.2"/>
    <row r="6226" ht="26.25" customHeight="1" x14ac:dyDescent="0.2"/>
    <row r="6227" ht="26.25" customHeight="1" x14ac:dyDescent="0.2"/>
    <row r="6228" ht="26.25" customHeight="1" x14ac:dyDescent="0.2"/>
    <row r="6229" ht="26.25" customHeight="1" x14ac:dyDescent="0.2"/>
    <row r="6230" ht="26.25" customHeight="1" x14ac:dyDescent="0.2"/>
    <row r="6231" ht="26.25" customHeight="1" x14ac:dyDescent="0.2"/>
    <row r="6232" ht="26.25" customHeight="1" x14ac:dyDescent="0.2"/>
    <row r="6233" ht="26.25" customHeight="1" x14ac:dyDescent="0.2"/>
    <row r="6234" ht="26.25" customHeight="1" x14ac:dyDescent="0.2"/>
    <row r="6235" ht="26.25" customHeight="1" x14ac:dyDescent="0.2"/>
    <row r="6236" ht="26.25" customHeight="1" x14ac:dyDescent="0.2"/>
    <row r="6237" ht="26.25" customHeight="1" x14ac:dyDescent="0.2"/>
    <row r="6238" ht="26.25" customHeight="1" x14ac:dyDescent="0.2"/>
    <row r="6239" ht="26.25" customHeight="1" x14ac:dyDescent="0.2"/>
    <row r="6240" ht="26.25" customHeight="1" x14ac:dyDescent="0.2"/>
    <row r="6241" ht="26.25" customHeight="1" x14ac:dyDescent="0.2"/>
    <row r="6242" ht="26.25" customHeight="1" x14ac:dyDescent="0.2"/>
    <row r="6243" ht="26.25" customHeight="1" x14ac:dyDescent="0.2"/>
    <row r="6244" ht="26.25" customHeight="1" x14ac:dyDescent="0.2"/>
    <row r="6245" ht="26.25" customHeight="1" x14ac:dyDescent="0.2"/>
    <row r="6246" ht="26.25" customHeight="1" x14ac:dyDescent="0.2"/>
    <row r="6247" ht="26.25" customHeight="1" x14ac:dyDescent="0.2"/>
    <row r="6248" ht="26.25" customHeight="1" x14ac:dyDescent="0.2"/>
    <row r="6249" ht="26.25" customHeight="1" x14ac:dyDescent="0.2"/>
    <row r="6250" ht="26.25" customHeight="1" x14ac:dyDescent="0.2"/>
    <row r="6251" ht="26.25" customHeight="1" x14ac:dyDescent="0.2"/>
    <row r="6252" ht="26.25" customHeight="1" x14ac:dyDescent="0.2"/>
    <row r="6253" ht="26.25" customHeight="1" x14ac:dyDescent="0.2"/>
    <row r="6254" ht="26.25" customHeight="1" x14ac:dyDescent="0.2"/>
    <row r="6255" ht="26.25" customHeight="1" x14ac:dyDescent="0.2"/>
    <row r="6256" ht="26.25" customHeight="1" x14ac:dyDescent="0.2"/>
    <row r="6257" ht="26.25" customHeight="1" x14ac:dyDescent="0.2"/>
    <row r="6258" ht="26.25" customHeight="1" x14ac:dyDescent="0.2"/>
    <row r="6259" ht="26.25" customHeight="1" x14ac:dyDescent="0.2"/>
    <row r="6260" ht="26.25" customHeight="1" x14ac:dyDescent="0.2"/>
    <row r="6261" ht="26.25" customHeight="1" x14ac:dyDescent="0.2"/>
    <row r="6262" ht="26.25" customHeight="1" x14ac:dyDescent="0.2"/>
    <row r="6263" ht="26.25" customHeight="1" x14ac:dyDescent="0.2"/>
    <row r="6264" ht="26.25" customHeight="1" x14ac:dyDescent="0.2"/>
    <row r="6265" ht="26.25" customHeight="1" x14ac:dyDescent="0.2"/>
    <row r="6266" ht="26.25" customHeight="1" x14ac:dyDescent="0.2"/>
    <row r="6267" ht="26.25" customHeight="1" x14ac:dyDescent="0.2"/>
    <row r="6268" ht="26.25" customHeight="1" x14ac:dyDescent="0.2"/>
    <row r="6269" ht="26.25" customHeight="1" x14ac:dyDescent="0.2"/>
    <row r="6270" ht="26.25" customHeight="1" x14ac:dyDescent="0.2"/>
    <row r="6271" ht="26.25" customHeight="1" x14ac:dyDescent="0.2"/>
    <row r="6272" ht="26.25" customHeight="1" x14ac:dyDescent="0.2"/>
    <row r="6273" ht="26.25" customHeight="1" x14ac:dyDescent="0.2"/>
    <row r="6274" ht="26.25" customHeight="1" x14ac:dyDescent="0.2"/>
    <row r="6275" ht="26.25" customHeight="1" x14ac:dyDescent="0.2"/>
    <row r="6276" ht="26.25" customHeight="1" x14ac:dyDescent="0.2"/>
    <row r="6277" ht="26.25" customHeight="1" x14ac:dyDescent="0.2"/>
    <row r="6278" ht="26.25" customHeight="1" x14ac:dyDescent="0.2"/>
    <row r="6279" ht="26.25" customHeight="1" x14ac:dyDescent="0.2"/>
    <row r="6280" ht="26.25" customHeight="1" x14ac:dyDescent="0.2"/>
    <row r="6281" ht="26.25" customHeight="1" x14ac:dyDescent="0.2"/>
    <row r="6282" ht="26.25" customHeight="1" x14ac:dyDescent="0.2"/>
    <row r="6283" ht="26.25" customHeight="1" x14ac:dyDescent="0.2"/>
    <row r="6284" ht="26.25" customHeight="1" x14ac:dyDescent="0.2"/>
    <row r="6285" ht="26.25" customHeight="1" x14ac:dyDescent="0.2"/>
    <row r="6286" ht="26.25" customHeight="1" x14ac:dyDescent="0.2"/>
    <row r="6287" ht="26.25" customHeight="1" x14ac:dyDescent="0.2"/>
    <row r="6288" ht="26.25" customHeight="1" x14ac:dyDescent="0.2"/>
    <row r="6289" ht="26.25" customHeight="1" x14ac:dyDescent="0.2"/>
    <row r="6290" ht="26.25" customHeight="1" x14ac:dyDescent="0.2"/>
    <row r="6291" ht="26.25" customHeight="1" x14ac:dyDescent="0.2"/>
    <row r="6292" ht="26.25" customHeight="1" x14ac:dyDescent="0.2"/>
    <row r="6293" ht="26.25" customHeight="1" x14ac:dyDescent="0.2"/>
    <row r="6294" ht="26.25" customHeight="1" x14ac:dyDescent="0.2"/>
    <row r="6295" ht="26.25" customHeight="1" x14ac:dyDescent="0.2"/>
    <row r="6296" ht="26.25" customHeight="1" x14ac:dyDescent="0.2"/>
    <row r="6297" ht="26.25" customHeight="1" x14ac:dyDescent="0.2"/>
    <row r="6298" ht="26.25" customHeight="1" x14ac:dyDescent="0.2"/>
    <row r="6299" ht="26.25" customHeight="1" x14ac:dyDescent="0.2"/>
    <row r="6300" ht="26.25" customHeight="1" x14ac:dyDescent="0.2"/>
    <row r="6301" ht="26.25" customHeight="1" x14ac:dyDescent="0.2"/>
    <row r="6302" ht="26.25" customHeight="1" x14ac:dyDescent="0.2"/>
    <row r="6303" ht="26.25" customHeight="1" x14ac:dyDescent="0.2"/>
    <row r="6304" ht="26.25" customHeight="1" x14ac:dyDescent="0.2"/>
    <row r="6305" ht="26.25" customHeight="1" x14ac:dyDescent="0.2"/>
    <row r="6306" ht="26.25" customHeight="1" x14ac:dyDescent="0.2"/>
    <row r="6307" ht="26.25" customHeight="1" x14ac:dyDescent="0.2"/>
    <row r="6308" ht="26.25" customHeight="1" x14ac:dyDescent="0.2"/>
    <row r="6309" ht="26.25" customHeight="1" x14ac:dyDescent="0.2"/>
    <row r="6310" ht="26.25" customHeight="1" x14ac:dyDescent="0.2"/>
    <row r="6311" ht="26.25" customHeight="1" x14ac:dyDescent="0.2"/>
    <row r="6312" ht="26.25" customHeight="1" x14ac:dyDescent="0.2"/>
    <row r="6313" ht="26.25" customHeight="1" x14ac:dyDescent="0.2"/>
    <row r="6314" ht="26.25" customHeight="1" x14ac:dyDescent="0.2"/>
    <row r="6315" ht="26.25" customHeight="1" x14ac:dyDescent="0.2"/>
    <row r="6316" ht="26.25" customHeight="1" x14ac:dyDescent="0.2"/>
    <row r="6317" ht="26.25" customHeight="1" x14ac:dyDescent="0.2"/>
    <row r="6318" ht="26.25" customHeight="1" x14ac:dyDescent="0.2"/>
    <row r="6319" ht="26.25" customHeight="1" x14ac:dyDescent="0.2"/>
    <row r="6320" ht="26.25" customHeight="1" x14ac:dyDescent="0.2"/>
    <row r="6321" ht="26.25" customHeight="1" x14ac:dyDescent="0.2"/>
    <row r="6322" ht="26.25" customHeight="1" x14ac:dyDescent="0.2"/>
    <row r="6323" ht="26.25" customHeight="1" x14ac:dyDescent="0.2"/>
    <row r="6324" ht="26.25" customHeight="1" x14ac:dyDescent="0.2"/>
    <row r="6325" ht="26.25" customHeight="1" x14ac:dyDescent="0.2"/>
    <row r="6326" ht="26.25" customHeight="1" x14ac:dyDescent="0.2"/>
    <row r="6327" ht="26.25" customHeight="1" x14ac:dyDescent="0.2"/>
    <row r="6328" ht="26.25" customHeight="1" x14ac:dyDescent="0.2"/>
    <row r="6329" ht="26.25" customHeight="1" x14ac:dyDescent="0.2"/>
    <row r="6330" ht="26.25" customHeight="1" x14ac:dyDescent="0.2"/>
    <row r="6331" ht="26.25" customHeight="1" x14ac:dyDescent="0.2"/>
    <row r="6332" ht="26.25" customHeight="1" x14ac:dyDescent="0.2"/>
    <row r="6333" ht="26.25" customHeight="1" x14ac:dyDescent="0.2"/>
    <row r="6334" ht="26.25" customHeight="1" x14ac:dyDescent="0.2"/>
    <row r="6335" ht="26.25" customHeight="1" x14ac:dyDescent="0.2"/>
    <row r="6336" ht="26.25" customHeight="1" x14ac:dyDescent="0.2"/>
    <row r="6337" ht="26.25" customHeight="1" x14ac:dyDescent="0.2"/>
    <row r="6338" ht="26.25" customHeight="1" x14ac:dyDescent="0.2"/>
    <row r="6339" ht="26.25" customHeight="1" x14ac:dyDescent="0.2"/>
    <row r="6340" ht="26.25" customHeight="1" x14ac:dyDescent="0.2"/>
    <row r="6341" ht="26.25" customHeight="1" x14ac:dyDescent="0.2"/>
    <row r="6342" ht="26.25" customHeight="1" x14ac:dyDescent="0.2"/>
    <row r="6343" ht="26.25" customHeight="1" x14ac:dyDescent="0.2"/>
    <row r="6344" ht="26.25" customHeight="1" x14ac:dyDescent="0.2"/>
    <row r="6345" ht="26.25" customHeight="1" x14ac:dyDescent="0.2"/>
    <row r="6346" ht="26.25" customHeight="1" x14ac:dyDescent="0.2"/>
    <row r="6347" ht="26.25" customHeight="1" x14ac:dyDescent="0.2"/>
    <row r="6348" ht="26.25" customHeight="1" x14ac:dyDescent="0.2"/>
    <row r="6349" ht="26.25" customHeight="1" x14ac:dyDescent="0.2"/>
    <row r="6350" ht="26.25" customHeight="1" x14ac:dyDescent="0.2"/>
    <row r="6351" ht="26.25" customHeight="1" x14ac:dyDescent="0.2"/>
    <row r="6352" ht="26.25" customHeight="1" x14ac:dyDescent="0.2"/>
    <row r="6353" ht="26.25" customHeight="1" x14ac:dyDescent="0.2"/>
    <row r="6354" ht="26.25" customHeight="1" x14ac:dyDescent="0.2"/>
    <row r="6355" ht="26.25" customHeight="1" x14ac:dyDescent="0.2"/>
    <row r="6356" ht="26.25" customHeight="1" x14ac:dyDescent="0.2"/>
    <row r="6357" ht="26.25" customHeight="1" x14ac:dyDescent="0.2"/>
    <row r="6358" ht="26.25" customHeight="1" x14ac:dyDescent="0.2"/>
    <row r="6359" ht="26.25" customHeight="1" x14ac:dyDescent="0.2"/>
    <row r="6360" ht="26.25" customHeight="1" x14ac:dyDescent="0.2"/>
    <row r="6361" ht="26.25" customHeight="1" x14ac:dyDescent="0.2"/>
    <row r="6362" ht="26.25" customHeight="1" x14ac:dyDescent="0.2"/>
    <row r="6363" ht="26.25" customHeight="1" x14ac:dyDescent="0.2"/>
    <row r="6364" ht="26.25" customHeight="1" x14ac:dyDescent="0.2"/>
    <row r="6365" ht="26.25" customHeight="1" x14ac:dyDescent="0.2"/>
    <row r="6366" ht="26.25" customHeight="1" x14ac:dyDescent="0.2"/>
    <row r="6367" ht="26.25" customHeight="1" x14ac:dyDescent="0.2"/>
    <row r="6368" ht="26.25" customHeight="1" x14ac:dyDescent="0.2"/>
    <row r="6369" ht="26.25" customHeight="1" x14ac:dyDescent="0.2"/>
    <row r="6370" ht="26.25" customHeight="1" x14ac:dyDescent="0.2"/>
    <row r="6371" ht="26.25" customHeight="1" x14ac:dyDescent="0.2"/>
    <row r="6372" ht="26.25" customHeight="1" x14ac:dyDescent="0.2"/>
    <row r="6373" ht="26.25" customHeight="1" x14ac:dyDescent="0.2"/>
    <row r="6374" ht="26.25" customHeight="1" x14ac:dyDescent="0.2"/>
    <row r="6375" ht="26.25" customHeight="1" x14ac:dyDescent="0.2"/>
    <row r="6376" ht="26.25" customHeight="1" x14ac:dyDescent="0.2"/>
    <row r="6377" ht="26.25" customHeight="1" x14ac:dyDescent="0.2"/>
    <row r="6378" ht="26.25" customHeight="1" x14ac:dyDescent="0.2"/>
    <row r="6379" ht="26.25" customHeight="1" x14ac:dyDescent="0.2"/>
    <row r="6380" ht="26.25" customHeight="1" x14ac:dyDescent="0.2"/>
    <row r="6381" ht="26.25" customHeight="1" x14ac:dyDescent="0.2"/>
    <row r="6382" ht="26.25" customHeight="1" x14ac:dyDescent="0.2"/>
    <row r="6383" ht="26.25" customHeight="1" x14ac:dyDescent="0.2"/>
    <row r="6384" ht="26.25" customHeight="1" x14ac:dyDescent="0.2"/>
    <row r="6385" ht="26.25" customHeight="1" x14ac:dyDescent="0.2"/>
    <row r="6386" ht="26.25" customHeight="1" x14ac:dyDescent="0.2"/>
    <row r="6387" ht="26.25" customHeight="1" x14ac:dyDescent="0.2"/>
    <row r="6388" ht="26.25" customHeight="1" x14ac:dyDescent="0.2"/>
    <row r="6389" ht="26.25" customHeight="1" x14ac:dyDescent="0.2"/>
    <row r="6390" ht="26.25" customHeight="1" x14ac:dyDescent="0.2"/>
    <row r="6391" ht="26.25" customHeight="1" x14ac:dyDescent="0.2"/>
    <row r="6392" ht="26.25" customHeight="1" x14ac:dyDescent="0.2"/>
    <row r="6393" ht="26.25" customHeight="1" x14ac:dyDescent="0.2"/>
    <row r="6394" ht="26.25" customHeight="1" x14ac:dyDescent="0.2"/>
    <row r="6395" ht="26.25" customHeight="1" x14ac:dyDescent="0.2"/>
    <row r="6396" ht="26.25" customHeight="1" x14ac:dyDescent="0.2"/>
    <row r="6397" ht="26.25" customHeight="1" x14ac:dyDescent="0.2"/>
    <row r="6398" ht="26.25" customHeight="1" x14ac:dyDescent="0.2"/>
    <row r="6399" ht="26.25" customHeight="1" x14ac:dyDescent="0.2"/>
    <row r="6400" ht="26.25" customHeight="1" x14ac:dyDescent="0.2"/>
    <row r="6401" ht="26.25" customHeight="1" x14ac:dyDescent="0.2"/>
    <row r="6402" ht="26.25" customHeight="1" x14ac:dyDescent="0.2"/>
    <row r="6403" ht="26.25" customHeight="1" x14ac:dyDescent="0.2"/>
    <row r="6404" ht="26.25" customHeight="1" x14ac:dyDescent="0.2"/>
    <row r="6405" ht="26.25" customHeight="1" x14ac:dyDescent="0.2"/>
    <row r="6406" ht="26.25" customHeight="1" x14ac:dyDescent="0.2"/>
    <row r="6407" ht="26.25" customHeight="1" x14ac:dyDescent="0.2"/>
    <row r="6408" ht="26.25" customHeight="1" x14ac:dyDescent="0.2"/>
    <row r="6409" ht="26.25" customHeight="1" x14ac:dyDescent="0.2"/>
    <row r="6410" ht="26.25" customHeight="1" x14ac:dyDescent="0.2"/>
    <row r="6411" ht="26.25" customHeight="1" x14ac:dyDescent="0.2"/>
    <row r="6412" ht="26.25" customHeight="1" x14ac:dyDescent="0.2"/>
    <row r="6413" ht="26.25" customHeight="1" x14ac:dyDescent="0.2"/>
    <row r="6414" ht="26.25" customHeight="1" x14ac:dyDescent="0.2"/>
    <row r="6415" ht="26.25" customHeight="1" x14ac:dyDescent="0.2"/>
    <row r="6416" ht="26.25" customHeight="1" x14ac:dyDescent="0.2"/>
    <row r="6417" ht="26.25" customHeight="1" x14ac:dyDescent="0.2"/>
    <row r="6418" ht="26.25" customHeight="1" x14ac:dyDescent="0.2"/>
    <row r="6419" ht="26.25" customHeight="1" x14ac:dyDescent="0.2"/>
    <row r="6420" ht="26.25" customHeight="1" x14ac:dyDescent="0.2"/>
    <row r="6421" ht="26.25" customHeight="1" x14ac:dyDescent="0.2"/>
    <row r="6422" ht="26.25" customHeight="1" x14ac:dyDescent="0.2"/>
    <row r="6423" ht="26.25" customHeight="1" x14ac:dyDescent="0.2"/>
    <row r="6424" ht="26.25" customHeight="1" x14ac:dyDescent="0.2"/>
    <row r="6425" ht="26.25" customHeight="1" x14ac:dyDescent="0.2"/>
    <row r="6426" ht="26.25" customHeight="1" x14ac:dyDescent="0.2"/>
    <row r="6427" ht="26.25" customHeight="1" x14ac:dyDescent="0.2"/>
    <row r="6428" ht="26.25" customHeight="1" x14ac:dyDescent="0.2"/>
    <row r="6429" ht="26.25" customHeight="1" x14ac:dyDescent="0.2"/>
    <row r="6430" ht="26.25" customHeight="1" x14ac:dyDescent="0.2"/>
    <row r="6431" ht="26.25" customHeight="1" x14ac:dyDescent="0.2"/>
    <row r="6432" ht="26.25" customHeight="1" x14ac:dyDescent="0.2"/>
    <row r="6433" ht="26.25" customHeight="1" x14ac:dyDescent="0.2"/>
    <row r="6434" ht="26.25" customHeight="1" x14ac:dyDescent="0.2"/>
    <row r="6435" ht="26.25" customHeight="1" x14ac:dyDescent="0.2"/>
    <row r="6436" ht="26.25" customHeight="1" x14ac:dyDescent="0.2"/>
    <row r="6437" ht="26.25" customHeight="1" x14ac:dyDescent="0.2"/>
    <row r="6438" ht="26.25" customHeight="1" x14ac:dyDescent="0.2"/>
    <row r="6439" ht="26.25" customHeight="1" x14ac:dyDescent="0.2"/>
    <row r="6440" ht="26.25" customHeight="1" x14ac:dyDescent="0.2"/>
    <row r="6441" ht="26.25" customHeight="1" x14ac:dyDescent="0.2"/>
    <row r="6442" ht="26.25" customHeight="1" x14ac:dyDescent="0.2"/>
    <row r="6443" ht="26.25" customHeight="1" x14ac:dyDescent="0.2"/>
    <row r="6444" ht="26.25" customHeight="1" x14ac:dyDescent="0.2"/>
    <row r="6445" ht="26.25" customHeight="1" x14ac:dyDescent="0.2"/>
    <row r="6446" ht="26.25" customHeight="1" x14ac:dyDescent="0.2"/>
    <row r="6447" ht="26.25" customHeight="1" x14ac:dyDescent="0.2"/>
    <row r="6448" ht="26.25" customHeight="1" x14ac:dyDescent="0.2"/>
    <row r="6449" ht="26.25" customHeight="1" x14ac:dyDescent="0.2"/>
    <row r="6450" ht="26.25" customHeight="1" x14ac:dyDescent="0.2"/>
    <row r="6451" ht="26.25" customHeight="1" x14ac:dyDescent="0.2"/>
    <row r="6452" ht="26.25" customHeight="1" x14ac:dyDescent="0.2"/>
    <row r="6453" ht="26.25" customHeight="1" x14ac:dyDescent="0.2"/>
    <row r="6454" ht="26.25" customHeight="1" x14ac:dyDescent="0.2"/>
    <row r="6455" ht="26.25" customHeight="1" x14ac:dyDescent="0.2"/>
    <row r="6456" ht="26.25" customHeight="1" x14ac:dyDescent="0.2"/>
    <row r="6457" ht="26.25" customHeight="1" x14ac:dyDescent="0.2"/>
    <row r="6458" ht="26.25" customHeight="1" x14ac:dyDescent="0.2"/>
    <row r="6459" ht="26.25" customHeight="1" x14ac:dyDescent="0.2"/>
    <row r="6460" ht="26.25" customHeight="1" x14ac:dyDescent="0.2"/>
    <row r="6461" ht="26.25" customHeight="1" x14ac:dyDescent="0.2"/>
    <row r="6462" ht="26.25" customHeight="1" x14ac:dyDescent="0.2"/>
    <row r="6463" ht="26.25" customHeight="1" x14ac:dyDescent="0.2"/>
    <row r="6464" ht="26.25" customHeight="1" x14ac:dyDescent="0.2"/>
    <row r="6465" ht="26.25" customHeight="1" x14ac:dyDescent="0.2"/>
    <row r="6466" ht="26.25" customHeight="1" x14ac:dyDescent="0.2"/>
    <row r="6467" ht="26.25" customHeight="1" x14ac:dyDescent="0.2"/>
    <row r="6468" ht="26.25" customHeight="1" x14ac:dyDescent="0.2"/>
    <row r="6469" ht="26.25" customHeight="1" x14ac:dyDescent="0.2"/>
    <row r="6470" ht="26.25" customHeight="1" x14ac:dyDescent="0.2"/>
    <row r="6471" ht="26.25" customHeight="1" x14ac:dyDescent="0.2"/>
    <row r="6472" ht="26.25" customHeight="1" x14ac:dyDescent="0.2"/>
    <row r="6473" ht="26.25" customHeight="1" x14ac:dyDescent="0.2"/>
    <row r="6474" ht="26.25" customHeight="1" x14ac:dyDescent="0.2"/>
    <row r="6475" ht="26.25" customHeight="1" x14ac:dyDescent="0.2"/>
    <row r="6476" ht="26.25" customHeight="1" x14ac:dyDescent="0.2"/>
    <row r="6477" ht="26.25" customHeight="1" x14ac:dyDescent="0.2"/>
    <row r="6478" ht="26.25" customHeight="1" x14ac:dyDescent="0.2"/>
    <row r="6479" ht="26.25" customHeight="1" x14ac:dyDescent="0.2"/>
    <row r="6480" ht="26.25" customHeight="1" x14ac:dyDescent="0.2"/>
    <row r="6481" ht="26.25" customHeight="1" x14ac:dyDescent="0.2"/>
    <row r="6482" ht="26.25" customHeight="1" x14ac:dyDescent="0.2"/>
    <row r="6483" ht="26.25" customHeight="1" x14ac:dyDescent="0.2"/>
    <row r="6484" ht="26.25" customHeight="1" x14ac:dyDescent="0.2"/>
    <row r="6485" ht="26.25" customHeight="1" x14ac:dyDescent="0.2"/>
    <row r="6486" ht="26.25" customHeight="1" x14ac:dyDescent="0.2"/>
    <row r="6487" ht="26.25" customHeight="1" x14ac:dyDescent="0.2"/>
    <row r="6488" ht="26.25" customHeight="1" x14ac:dyDescent="0.2"/>
    <row r="6489" ht="26.25" customHeight="1" x14ac:dyDescent="0.2"/>
    <row r="6490" ht="26.25" customHeight="1" x14ac:dyDescent="0.2"/>
    <row r="6491" ht="26.25" customHeight="1" x14ac:dyDescent="0.2"/>
    <row r="6492" ht="26.25" customHeight="1" x14ac:dyDescent="0.2"/>
    <row r="6493" ht="26.25" customHeight="1" x14ac:dyDescent="0.2"/>
    <row r="6494" ht="26.25" customHeight="1" x14ac:dyDescent="0.2"/>
    <row r="6495" ht="26.25" customHeight="1" x14ac:dyDescent="0.2"/>
    <row r="6496" ht="26.25" customHeight="1" x14ac:dyDescent="0.2"/>
    <row r="6497" ht="26.25" customHeight="1" x14ac:dyDescent="0.2"/>
    <row r="6498" ht="26.25" customHeight="1" x14ac:dyDescent="0.2"/>
    <row r="6499" ht="26.25" customHeight="1" x14ac:dyDescent="0.2"/>
    <row r="6500" ht="26.25" customHeight="1" x14ac:dyDescent="0.2"/>
    <row r="6501" ht="26.25" customHeight="1" x14ac:dyDescent="0.2"/>
    <row r="6502" ht="26.25" customHeight="1" x14ac:dyDescent="0.2"/>
    <row r="6503" ht="26.25" customHeight="1" x14ac:dyDescent="0.2"/>
    <row r="6504" ht="26.25" customHeight="1" x14ac:dyDescent="0.2"/>
    <row r="6505" ht="26.25" customHeight="1" x14ac:dyDescent="0.2"/>
    <row r="6506" ht="26.25" customHeight="1" x14ac:dyDescent="0.2"/>
    <row r="6507" ht="26.25" customHeight="1" x14ac:dyDescent="0.2"/>
    <row r="6508" ht="26.25" customHeight="1" x14ac:dyDescent="0.2"/>
    <row r="6509" ht="26.25" customHeight="1" x14ac:dyDescent="0.2"/>
    <row r="6510" ht="26.25" customHeight="1" x14ac:dyDescent="0.2"/>
    <row r="6511" ht="26.25" customHeight="1" x14ac:dyDescent="0.2"/>
    <row r="6512" ht="26.25" customHeight="1" x14ac:dyDescent="0.2"/>
    <row r="6513" ht="26.25" customHeight="1" x14ac:dyDescent="0.2"/>
    <row r="6514" ht="26.25" customHeight="1" x14ac:dyDescent="0.2"/>
    <row r="6515" ht="26.25" customHeight="1" x14ac:dyDescent="0.2"/>
    <row r="6516" ht="26.25" customHeight="1" x14ac:dyDescent="0.2"/>
    <row r="6517" ht="26.25" customHeight="1" x14ac:dyDescent="0.2"/>
    <row r="6518" ht="26.25" customHeight="1" x14ac:dyDescent="0.2"/>
    <row r="6519" ht="26.25" customHeight="1" x14ac:dyDescent="0.2"/>
    <row r="6520" ht="26.25" customHeight="1" x14ac:dyDescent="0.2"/>
    <row r="6521" ht="26.25" customHeight="1" x14ac:dyDescent="0.2"/>
    <row r="6522" ht="26.25" customHeight="1" x14ac:dyDescent="0.2"/>
    <row r="6523" ht="26.25" customHeight="1" x14ac:dyDescent="0.2"/>
    <row r="6524" ht="26.25" customHeight="1" x14ac:dyDescent="0.2"/>
    <row r="6525" ht="26.25" customHeight="1" x14ac:dyDescent="0.2"/>
    <row r="6526" ht="26.25" customHeight="1" x14ac:dyDescent="0.2"/>
    <row r="6527" ht="26.25" customHeight="1" x14ac:dyDescent="0.2"/>
    <row r="6528" ht="26.25" customHeight="1" x14ac:dyDescent="0.2"/>
    <row r="6529" ht="26.25" customHeight="1" x14ac:dyDescent="0.2"/>
    <row r="6530" ht="26.25" customHeight="1" x14ac:dyDescent="0.2"/>
    <row r="6531" ht="26.25" customHeight="1" x14ac:dyDescent="0.2"/>
    <row r="6532" ht="26.25" customHeight="1" x14ac:dyDescent="0.2"/>
    <row r="6533" ht="26.25" customHeight="1" x14ac:dyDescent="0.2"/>
    <row r="6534" ht="26.25" customHeight="1" x14ac:dyDescent="0.2"/>
    <row r="6535" ht="26.25" customHeight="1" x14ac:dyDescent="0.2"/>
    <row r="6536" ht="26.25" customHeight="1" x14ac:dyDescent="0.2"/>
    <row r="6537" ht="26.25" customHeight="1" x14ac:dyDescent="0.2"/>
    <row r="6538" ht="26.25" customHeight="1" x14ac:dyDescent="0.2"/>
    <row r="6539" ht="26.25" customHeight="1" x14ac:dyDescent="0.2"/>
    <row r="6540" ht="26.25" customHeight="1" x14ac:dyDescent="0.2"/>
    <row r="6541" ht="26.25" customHeight="1" x14ac:dyDescent="0.2"/>
    <row r="6542" ht="26.25" customHeight="1" x14ac:dyDescent="0.2"/>
    <row r="6543" ht="26.25" customHeight="1" x14ac:dyDescent="0.2"/>
    <row r="6544" ht="26.25" customHeight="1" x14ac:dyDescent="0.2"/>
    <row r="6545" ht="26.25" customHeight="1" x14ac:dyDescent="0.2"/>
    <row r="6546" ht="26.25" customHeight="1" x14ac:dyDescent="0.2"/>
    <row r="6547" ht="26.25" customHeight="1" x14ac:dyDescent="0.2"/>
    <row r="6548" ht="26.25" customHeight="1" x14ac:dyDescent="0.2"/>
    <row r="6549" ht="26.25" customHeight="1" x14ac:dyDescent="0.2"/>
    <row r="6550" ht="26.25" customHeight="1" x14ac:dyDescent="0.2"/>
    <row r="6551" ht="26.25" customHeight="1" x14ac:dyDescent="0.2"/>
    <row r="6552" ht="26.25" customHeight="1" x14ac:dyDescent="0.2"/>
    <row r="6553" ht="26.25" customHeight="1" x14ac:dyDescent="0.2"/>
    <row r="6554" ht="26.25" customHeight="1" x14ac:dyDescent="0.2"/>
    <row r="6555" ht="26.25" customHeight="1" x14ac:dyDescent="0.2"/>
    <row r="6556" ht="26.25" customHeight="1" x14ac:dyDescent="0.2"/>
    <row r="6557" ht="26.25" customHeight="1" x14ac:dyDescent="0.2"/>
    <row r="6558" ht="26.25" customHeight="1" x14ac:dyDescent="0.2"/>
    <row r="6559" ht="26.25" customHeight="1" x14ac:dyDescent="0.2"/>
    <row r="6560" ht="26.25" customHeight="1" x14ac:dyDescent="0.2"/>
    <row r="6561" ht="26.25" customHeight="1" x14ac:dyDescent="0.2"/>
    <row r="6562" ht="26.25" customHeight="1" x14ac:dyDescent="0.2"/>
    <row r="6563" ht="26.25" customHeight="1" x14ac:dyDescent="0.2"/>
    <row r="6564" ht="26.25" customHeight="1" x14ac:dyDescent="0.2"/>
    <row r="6565" ht="26.25" customHeight="1" x14ac:dyDescent="0.2"/>
    <row r="6566" ht="26.25" customHeight="1" x14ac:dyDescent="0.2"/>
    <row r="6567" ht="26.25" customHeight="1" x14ac:dyDescent="0.2"/>
    <row r="6568" ht="26.25" customHeight="1" x14ac:dyDescent="0.2"/>
    <row r="6569" ht="26.25" customHeight="1" x14ac:dyDescent="0.2"/>
    <row r="6570" ht="26.25" customHeight="1" x14ac:dyDescent="0.2"/>
    <row r="6571" ht="26.25" customHeight="1" x14ac:dyDescent="0.2"/>
    <row r="6572" ht="26.25" customHeight="1" x14ac:dyDescent="0.2"/>
    <row r="6573" ht="26.25" customHeight="1" x14ac:dyDescent="0.2"/>
    <row r="6574" ht="26.25" customHeight="1" x14ac:dyDescent="0.2"/>
    <row r="6575" ht="26.25" customHeight="1" x14ac:dyDescent="0.2"/>
    <row r="6576" ht="26.25" customHeight="1" x14ac:dyDescent="0.2"/>
    <row r="6577" ht="26.25" customHeight="1" x14ac:dyDescent="0.2"/>
    <row r="6578" ht="26.25" customHeight="1" x14ac:dyDescent="0.2"/>
    <row r="6579" ht="26.25" customHeight="1" x14ac:dyDescent="0.2"/>
    <row r="6580" ht="26.25" customHeight="1" x14ac:dyDescent="0.2"/>
    <row r="6581" ht="26.25" customHeight="1" x14ac:dyDescent="0.2"/>
    <row r="6582" ht="26.25" customHeight="1" x14ac:dyDescent="0.2"/>
    <row r="6583" ht="26.25" customHeight="1" x14ac:dyDescent="0.2"/>
    <row r="6584" ht="26.25" customHeight="1" x14ac:dyDescent="0.2"/>
    <row r="6585" ht="26.25" customHeight="1" x14ac:dyDescent="0.2"/>
    <row r="6586" ht="26.25" customHeight="1" x14ac:dyDescent="0.2"/>
    <row r="6587" ht="26.25" customHeight="1" x14ac:dyDescent="0.2"/>
    <row r="6588" ht="26.25" customHeight="1" x14ac:dyDescent="0.2"/>
    <row r="6589" ht="26.25" customHeight="1" x14ac:dyDescent="0.2"/>
    <row r="6590" ht="26.25" customHeight="1" x14ac:dyDescent="0.2"/>
    <row r="6591" ht="26.25" customHeight="1" x14ac:dyDescent="0.2"/>
    <row r="6592" ht="26.25" customHeight="1" x14ac:dyDescent="0.2"/>
    <row r="6593" ht="26.25" customHeight="1" x14ac:dyDescent="0.2"/>
    <row r="6594" ht="26.25" customHeight="1" x14ac:dyDescent="0.2"/>
    <row r="6595" ht="26.25" customHeight="1" x14ac:dyDescent="0.2"/>
    <row r="6596" ht="26.25" customHeight="1" x14ac:dyDescent="0.2"/>
    <row r="6597" ht="26.25" customHeight="1" x14ac:dyDescent="0.2"/>
    <row r="6598" ht="26.25" customHeight="1" x14ac:dyDescent="0.2"/>
    <row r="6599" ht="26.25" customHeight="1" x14ac:dyDescent="0.2"/>
    <row r="6600" ht="26.25" customHeight="1" x14ac:dyDescent="0.2"/>
    <row r="6601" ht="26.25" customHeight="1" x14ac:dyDescent="0.2"/>
    <row r="6602" ht="26.25" customHeight="1" x14ac:dyDescent="0.2"/>
    <row r="6603" ht="26.25" customHeight="1" x14ac:dyDescent="0.2"/>
    <row r="6604" ht="26.25" customHeight="1" x14ac:dyDescent="0.2"/>
    <row r="6605" ht="26.25" customHeight="1" x14ac:dyDescent="0.2"/>
    <row r="6606" ht="26.25" customHeight="1" x14ac:dyDescent="0.2"/>
    <row r="6607" ht="26.25" customHeight="1" x14ac:dyDescent="0.2"/>
    <row r="6608" ht="26.25" customHeight="1" x14ac:dyDescent="0.2"/>
    <row r="6609" ht="26.25" customHeight="1" x14ac:dyDescent="0.2"/>
    <row r="6610" ht="26.25" customHeight="1" x14ac:dyDescent="0.2"/>
    <row r="6611" ht="26.25" customHeight="1" x14ac:dyDescent="0.2"/>
    <row r="6612" ht="26.25" customHeight="1" x14ac:dyDescent="0.2"/>
    <row r="6613" ht="26.25" customHeight="1" x14ac:dyDescent="0.2"/>
    <row r="6614" ht="26.25" customHeight="1" x14ac:dyDescent="0.2"/>
    <row r="6615" ht="26.25" customHeight="1" x14ac:dyDescent="0.2"/>
    <row r="6616" ht="26.25" customHeight="1" x14ac:dyDescent="0.2"/>
    <row r="6617" ht="26.25" customHeight="1" x14ac:dyDescent="0.2"/>
    <row r="6618" ht="26.25" customHeight="1" x14ac:dyDescent="0.2"/>
    <row r="6619" ht="26.25" customHeight="1" x14ac:dyDescent="0.2"/>
    <row r="6620" ht="26.25" customHeight="1" x14ac:dyDescent="0.2"/>
    <row r="6621" ht="26.25" customHeight="1" x14ac:dyDescent="0.2"/>
    <row r="6622" ht="26.25" customHeight="1" x14ac:dyDescent="0.2"/>
    <row r="6623" ht="26.25" customHeight="1" x14ac:dyDescent="0.2"/>
    <row r="6624" ht="26.25" customHeight="1" x14ac:dyDescent="0.2"/>
    <row r="6625" ht="26.25" customHeight="1" x14ac:dyDescent="0.2"/>
    <row r="6626" ht="26.25" customHeight="1" x14ac:dyDescent="0.2"/>
    <row r="6627" ht="26.25" customHeight="1" x14ac:dyDescent="0.2"/>
    <row r="6628" ht="26.25" customHeight="1" x14ac:dyDescent="0.2"/>
    <row r="6629" ht="26.25" customHeight="1" x14ac:dyDescent="0.2"/>
    <row r="6630" ht="26.25" customHeight="1" x14ac:dyDescent="0.2"/>
    <row r="6631" ht="26.25" customHeight="1" x14ac:dyDescent="0.2"/>
    <row r="6632" ht="26.25" customHeight="1" x14ac:dyDescent="0.2"/>
    <row r="6633" ht="26.25" customHeight="1" x14ac:dyDescent="0.2"/>
    <row r="6634" ht="26.25" customHeight="1" x14ac:dyDescent="0.2"/>
    <row r="6635" ht="26.25" customHeight="1" x14ac:dyDescent="0.2"/>
    <row r="6636" ht="26.25" customHeight="1" x14ac:dyDescent="0.2"/>
    <row r="6637" ht="26.25" customHeight="1" x14ac:dyDescent="0.2"/>
    <row r="6638" ht="26.25" customHeight="1" x14ac:dyDescent="0.2"/>
    <row r="6639" ht="26.25" customHeight="1" x14ac:dyDescent="0.2"/>
    <row r="6640" ht="26.25" customHeight="1" x14ac:dyDescent="0.2"/>
    <row r="6641" ht="26.25" customHeight="1" x14ac:dyDescent="0.2"/>
    <row r="6642" ht="26.25" customHeight="1" x14ac:dyDescent="0.2"/>
    <row r="6643" ht="26.25" customHeight="1" x14ac:dyDescent="0.2"/>
    <row r="6644" ht="26.25" customHeight="1" x14ac:dyDescent="0.2"/>
    <row r="6645" ht="26.25" customHeight="1" x14ac:dyDescent="0.2"/>
    <row r="6646" ht="26.25" customHeight="1" x14ac:dyDescent="0.2"/>
    <row r="6647" ht="26.25" customHeight="1" x14ac:dyDescent="0.2"/>
    <row r="6648" ht="26.25" customHeight="1" x14ac:dyDescent="0.2"/>
    <row r="6649" ht="26.25" customHeight="1" x14ac:dyDescent="0.2"/>
    <row r="6650" ht="26.25" customHeight="1" x14ac:dyDescent="0.2"/>
    <row r="6651" ht="26.25" customHeight="1" x14ac:dyDescent="0.2"/>
    <row r="6652" ht="26.25" customHeight="1" x14ac:dyDescent="0.2"/>
    <row r="6653" ht="26.25" customHeight="1" x14ac:dyDescent="0.2"/>
    <row r="6654" ht="26.25" customHeight="1" x14ac:dyDescent="0.2"/>
    <row r="6655" ht="26.25" customHeight="1" x14ac:dyDescent="0.2"/>
    <row r="6656" ht="26.25" customHeight="1" x14ac:dyDescent="0.2"/>
    <row r="6657" ht="26.25" customHeight="1" x14ac:dyDescent="0.2"/>
    <row r="6658" ht="26.25" customHeight="1" x14ac:dyDescent="0.2"/>
    <row r="6659" ht="26.25" customHeight="1" x14ac:dyDescent="0.2"/>
    <row r="6660" ht="26.25" customHeight="1" x14ac:dyDescent="0.2"/>
    <row r="6661" ht="26.25" customHeight="1" x14ac:dyDescent="0.2"/>
    <row r="6662" ht="26.25" customHeight="1" x14ac:dyDescent="0.2"/>
    <row r="6663" ht="26.25" customHeight="1" x14ac:dyDescent="0.2"/>
    <row r="6664" ht="26.25" customHeight="1" x14ac:dyDescent="0.2"/>
    <row r="6665" ht="26.25" customHeight="1" x14ac:dyDescent="0.2"/>
    <row r="6666" ht="26.25" customHeight="1" x14ac:dyDescent="0.2"/>
    <row r="6667" ht="26.25" customHeight="1" x14ac:dyDescent="0.2"/>
    <row r="6668" ht="26.25" customHeight="1" x14ac:dyDescent="0.2"/>
    <row r="6669" ht="26.25" customHeight="1" x14ac:dyDescent="0.2"/>
    <row r="6670" ht="26.25" customHeight="1" x14ac:dyDescent="0.2"/>
    <row r="6671" ht="26.25" customHeight="1" x14ac:dyDescent="0.2"/>
    <row r="6672" ht="26.25" customHeight="1" x14ac:dyDescent="0.2"/>
    <row r="6673" ht="26.25" customHeight="1" x14ac:dyDescent="0.2"/>
    <row r="6674" ht="26.25" customHeight="1" x14ac:dyDescent="0.2"/>
    <row r="6675" ht="26.25" customHeight="1" x14ac:dyDescent="0.2"/>
    <row r="6676" ht="26.25" customHeight="1" x14ac:dyDescent="0.2"/>
    <row r="6677" ht="26.25" customHeight="1" x14ac:dyDescent="0.2"/>
    <row r="6678" ht="26.25" customHeight="1" x14ac:dyDescent="0.2"/>
    <row r="6679" ht="26.25" customHeight="1" x14ac:dyDescent="0.2"/>
    <row r="6680" ht="26.25" customHeight="1" x14ac:dyDescent="0.2"/>
    <row r="6681" ht="26.25" customHeight="1" x14ac:dyDescent="0.2"/>
    <row r="6682" ht="26.25" customHeight="1" x14ac:dyDescent="0.2"/>
    <row r="6683" ht="26.25" customHeight="1" x14ac:dyDescent="0.2"/>
    <row r="6684" ht="26.25" customHeight="1" x14ac:dyDescent="0.2"/>
    <row r="6685" ht="26.25" customHeight="1" x14ac:dyDescent="0.2"/>
    <row r="6686" ht="26.25" customHeight="1" x14ac:dyDescent="0.2"/>
    <row r="6687" ht="26.25" customHeight="1" x14ac:dyDescent="0.2"/>
    <row r="6688" ht="26.25" customHeight="1" x14ac:dyDescent="0.2"/>
    <row r="6689" ht="26.25" customHeight="1" x14ac:dyDescent="0.2"/>
    <row r="6690" ht="26.25" customHeight="1" x14ac:dyDescent="0.2"/>
    <row r="6691" ht="26.25" customHeight="1" x14ac:dyDescent="0.2"/>
    <row r="6692" ht="26.25" customHeight="1" x14ac:dyDescent="0.2"/>
    <row r="6693" ht="26.25" customHeight="1" x14ac:dyDescent="0.2"/>
    <row r="6694" ht="26.25" customHeight="1" x14ac:dyDescent="0.2"/>
    <row r="6695" ht="26.25" customHeight="1" x14ac:dyDescent="0.2"/>
    <row r="6696" ht="26.25" customHeight="1" x14ac:dyDescent="0.2"/>
    <row r="6697" ht="26.25" customHeight="1" x14ac:dyDescent="0.2"/>
    <row r="6698" ht="26.25" customHeight="1" x14ac:dyDescent="0.2"/>
    <row r="6699" ht="26.25" customHeight="1" x14ac:dyDescent="0.2"/>
    <row r="6700" ht="26.25" customHeight="1" x14ac:dyDescent="0.2"/>
    <row r="6701" ht="26.25" customHeight="1" x14ac:dyDescent="0.2"/>
    <row r="6702" ht="26.25" customHeight="1" x14ac:dyDescent="0.2"/>
    <row r="6703" ht="26.25" customHeight="1" x14ac:dyDescent="0.2"/>
    <row r="6704" ht="26.25" customHeight="1" x14ac:dyDescent="0.2"/>
    <row r="6705" ht="26.25" customHeight="1" x14ac:dyDescent="0.2"/>
    <row r="6706" ht="26.25" customHeight="1" x14ac:dyDescent="0.2"/>
    <row r="6707" ht="26.25" customHeight="1" x14ac:dyDescent="0.2"/>
    <row r="6708" ht="26.25" customHeight="1" x14ac:dyDescent="0.2"/>
    <row r="6709" ht="26.25" customHeight="1" x14ac:dyDescent="0.2"/>
    <row r="6710" ht="26.25" customHeight="1" x14ac:dyDescent="0.2"/>
    <row r="6711" ht="26.25" customHeight="1" x14ac:dyDescent="0.2"/>
    <row r="6712" ht="26.25" customHeight="1" x14ac:dyDescent="0.2"/>
    <row r="6713" ht="26.25" customHeight="1" x14ac:dyDescent="0.2"/>
    <row r="6714" ht="26.25" customHeight="1" x14ac:dyDescent="0.2"/>
    <row r="6715" ht="26.25" customHeight="1" x14ac:dyDescent="0.2"/>
    <row r="6716" ht="26.25" customHeight="1" x14ac:dyDescent="0.2"/>
    <row r="6717" ht="26.25" customHeight="1" x14ac:dyDescent="0.2"/>
    <row r="6718" ht="26.25" customHeight="1" x14ac:dyDescent="0.2"/>
    <row r="6719" ht="26.25" customHeight="1" x14ac:dyDescent="0.2"/>
    <row r="6720" ht="26.25" customHeight="1" x14ac:dyDescent="0.2"/>
    <row r="6721" ht="26.25" customHeight="1" x14ac:dyDescent="0.2"/>
    <row r="6722" ht="26.25" customHeight="1" x14ac:dyDescent="0.2"/>
    <row r="6723" ht="26.25" customHeight="1" x14ac:dyDescent="0.2"/>
    <row r="6724" ht="26.25" customHeight="1" x14ac:dyDescent="0.2"/>
    <row r="6725" ht="26.25" customHeight="1" x14ac:dyDescent="0.2"/>
    <row r="6726" ht="26.25" customHeight="1" x14ac:dyDescent="0.2"/>
    <row r="6727" ht="26.25" customHeight="1" x14ac:dyDescent="0.2"/>
    <row r="6728" ht="26.25" customHeight="1" x14ac:dyDescent="0.2"/>
    <row r="6729" ht="26.25" customHeight="1" x14ac:dyDescent="0.2"/>
    <row r="6730" ht="26.25" customHeight="1" x14ac:dyDescent="0.2"/>
    <row r="6731" ht="26.25" customHeight="1" x14ac:dyDescent="0.2"/>
    <row r="6732" ht="26.25" customHeight="1" x14ac:dyDescent="0.2"/>
    <row r="6733" ht="26.25" customHeight="1" x14ac:dyDescent="0.2"/>
    <row r="6734" ht="26.25" customHeight="1" x14ac:dyDescent="0.2"/>
    <row r="6735" ht="26.25" customHeight="1" x14ac:dyDescent="0.2"/>
    <row r="6736" ht="26.25" customHeight="1" x14ac:dyDescent="0.2"/>
    <row r="6737" ht="26.25" customHeight="1" x14ac:dyDescent="0.2"/>
    <row r="6738" ht="26.25" customHeight="1" x14ac:dyDescent="0.2"/>
    <row r="6739" ht="26.25" customHeight="1" x14ac:dyDescent="0.2"/>
    <row r="6740" ht="26.25" customHeight="1" x14ac:dyDescent="0.2"/>
    <row r="6741" ht="26.25" customHeight="1" x14ac:dyDescent="0.2"/>
    <row r="6742" ht="26.25" customHeight="1" x14ac:dyDescent="0.2"/>
    <row r="6743" ht="26.25" customHeight="1" x14ac:dyDescent="0.2"/>
    <row r="6744" ht="26.25" customHeight="1" x14ac:dyDescent="0.2"/>
    <row r="6745" ht="26.25" customHeight="1" x14ac:dyDescent="0.2"/>
    <row r="6746" ht="26.25" customHeight="1" x14ac:dyDescent="0.2"/>
    <row r="6747" ht="26.25" customHeight="1" x14ac:dyDescent="0.2"/>
    <row r="6748" ht="26.25" customHeight="1" x14ac:dyDescent="0.2"/>
    <row r="6749" ht="26.25" customHeight="1" x14ac:dyDescent="0.2"/>
    <row r="6750" ht="26.25" customHeight="1" x14ac:dyDescent="0.2"/>
    <row r="6751" ht="26.25" customHeight="1" x14ac:dyDescent="0.2"/>
    <row r="6752" ht="26.25" customHeight="1" x14ac:dyDescent="0.2"/>
    <row r="6753" ht="26.25" customHeight="1" x14ac:dyDescent="0.2"/>
    <row r="6754" ht="26.25" customHeight="1" x14ac:dyDescent="0.2"/>
    <row r="6755" ht="26.25" customHeight="1" x14ac:dyDescent="0.2"/>
    <row r="6756" ht="26.25" customHeight="1" x14ac:dyDescent="0.2"/>
    <row r="6757" ht="26.25" customHeight="1" x14ac:dyDescent="0.2"/>
    <row r="6758" ht="26.25" customHeight="1" x14ac:dyDescent="0.2"/>
    <row r="6759" ht="26.25" customHeight="1" x14ac:dyDescent="0.2"/>
    <row r="6760" ht="26.25" customHeight="1" x14ac:dyDescent="0.2"/>
    <row r="6761" ht="26.25" customHeight="1" x14ac:dyDescent="0.2"/>
    <row r="6762" ht="26.25" customHeight="1" x14ac:dyDescent="0.2"/>
    <row r="6763" ht="26.25" customHeight="1" x14ac:dyDescent="0.2"/>
    <row r="6764" ht="26.25" customHeight="1" x14ac:dyDescent="0.2"/>
    <row r="6765" ht="26.25" customHeight="1" x14ac:dyDescent="0.2"/>
    <row r="6766" ht="26.25" customHeight="1" x14ac:dyDescent="0.2"/>
    <row r="6767" ht="26.25" customHeight="1" x14ac:dyDescent="0.2"/>
    <row r="6768" ht="26.25" customHeight="1" x14ac:dyDescent="0.2"/>
    <row r="6769" ht="26.25" customHeight="1" x14ac:dyDescent="0.2"/>
    <row r="6770" ht="26.25" customHeight="1" x14ac:dyDescent="0.2"/>
    <row r="6771" ht="26.25" customHeight="1" x14ac:dyDescent="0.2"/>
    <row r="6772" ht="26.25" customHeight="1" x14ac:dyDescent="0.2"/>
    <row r="6773" ht="26.25" customHeight="1" x14ac:dyDescent="0.2"/>
    <row r="6774" ht="26.25" customHeight="1" x14ac:dyDescent="0.2"/>
    <row r="6775" ht="26.25" customHeight="1" x14ac:dyDescent="0.2"/>
    <row r="6776" ht="26.25" customHeight="1" x14ac:dyDescent="0.2"/>
    <row r="6777" ht="26.25" customHeight="1" x14ac:dyDescent="0.2"/>
    <row r="6778" ht="26.25" customHeight="1" x14ac:dyDescent="0.2"/>
    <row r="6779" ht="26.25" customHeight="1" x14ac:dyDescent="0.2"/>
    <row r="6780" ht="26.25" customHeight="1" x14ac:dyDescent="0.2"/>
    <row r="6781" ht="26.25" customHeight="1" x14ac:dyDescent="0.2"/>
    <row r="6782" ht="26.25" customHeight="1" x14ac:dyDescent="0.2"/>
    <row r="6783" ht="26.25" customHeight="1" x14ac:dyDescent="0.2"/>
    <row r="6784" ht="26.25" customHeight="1" x14ac:dyDescent="0.2"/>
    <row r="6785" ht="26.25" customHeight="1" x14ac:dyDescent="0.2"/>
    <row r="6786" ht="26.25" customHeight="1" x14ac:dyDescent="0.2"/>
    <row r="6787" ht="26.25" customHeight="1" x14ac:dyDescent="0.2"/>
    <row r="6788" ht="26.25" customHeight="1" x14ac:dyDescent="0.2"/>
    <row r="6789" ht="26.25" customHeight="1" x14ac:dyDescent="0.2"/>
    <row r="6790" ht="26.25" customHeight="1" x14ac:dyDescent="0.2"/>
    <row r="6791" ht="26.25" customHeight="1" x14ac:dyDescent="0.2"/>
    <row r="6792" ht="26.25" customHeight="1" x14ac:dyDescent="0.2"/>
    <row r="6793" ht="26.25" customHeight="1" x14ac:dyDescent="0.2"/>
    <row r="6794" ht="26.25" customHeight="1" x14ac:dyDescent="0.2"/>
    <row r="6795" ht="26.25" customHeight="1" x14ac:dyDescent="0.2"/>
    <row r="6796" ht="26.25" customHeight="1" x14ac:dyDescent="0.2"/>
    <row r="6797" ht="26.25" customHeight="1" x14ac:dyDescent="0.2"/>
    <row r="6798" ht="26.25" customHeight="1" x14ac:dyDescent="0.2"/>
    <row r="6799" ht="26.25" customHeight="1" x14ac:dyDescent="0.2"/>
    <row r="6800" ht="26.25" customHeight="1" x14ac:dyDescent="0.2"/>
    <row r="6801" ht="26.25" customHeight="1" x14ac:dyDescent="0.2"/>
    <row r="6802" ht="26.25" customHeight="1" x14ac:dyDescent="0.2"/>
    <row r="6803" ht="26.25" customHeight="1" x14ac:dyDescent="0.2"/>
    <row r="6804" ht="26.25" customHeight="1" x14ac:dyDescent="0.2"/>
    <row r="6805" ht="26.25" customHeight="1" x14ac:dyDescent="0.2"/>
    <row r="6806" ht="26.25" customHeight="1" x14ac:dyDescent="0.2"/>
    <row r="6807" ht="26.25" customHeight="1" x14ac:dyDescent="0.2"/>
    <row r="6808" ht="26.25" customHeight="1" x14ac:dyDescent="0.2"/>
    <row r="6809" ht="26.25" customHeight="1" x14ac:dyDescent="0.2"/>
    <row r="6810" ht="26.25" customHeight="1" x14ac:dyDescent="0.2"/>
    <row r="6811" ht="26.25" customHeight="1" x14ac:dyDescent="0.2"/>
    <row r="6812" ht="26.25" customHeight="1" x14ac:dyDescent="0.2"/>
    <row r="6813" ht="26.25" customHeight="1" x14ac:dyDescent="0.2"/>
    <row r="6814" ht="26.25" customHeight="1" x14ac:dyDescent="0.2"/>
    <row r="6815" ht="26.25" customHeight="1" x14ac:dyDescent="0.2"/>
    <row r="6816" ht="26.25" customHeight="1" x14ac:dyDescent="0.2"/>
    <row r="6817" ht="26.25" customHeight="1" x14ac:dyDescent="0.2"/>
    <row r="6818" ht="26.25" customHeight="1" x14ac:dyDescent="0.2"/>
    <row r="6819" ht="26.25" customHeight="1" x14ac:dyDescent="0.2"/>
    <row r="6820" ht="26.25" customHeight="1" x14ac:dyDescent="0.2"/>
    <row r="6821" ht="26.25" customHeight="1" x14ac:dyDescent="0.2"/>
    <row r="6822" ht="26.25" customHeight="1" x14ac:dyDescent="0.2"/>
    <row r="6823" ht="26.25" customHeight="1" x14ac:dyDescent="0.2"/>
    <row r="6824" ht="26.25" customHeight="1" x14ac:dyDescent="0.2"/>
    <row r="6825" ht="26.25" customHeight="1" x14ac:dyDescent="0.2"/>
    <row r="6826" ht="26.25" customHeight="1" x14ac:dyDescent="0.2"/>
    <row r="6827" ht="26.25" customHeight="1" x14ac:dyDescent="0.2"/>
    <row r="6828" ht="26.25" customHeight="1" x14ac:dyDescent="0.2"/>
    <row r="6829" ht="26.25" customHeight="1" x14ac:dyDescent="0.2"/>
    <row r="6830" ht="26.25" customHeight="1" x14ac:dyDescent="0.2"/>
    <row r="6831" ht="26.25" customHeight="1" x14ac:dyDescent="0.2"/>
    <row r="6832" ht="26.25" customHeight="1" x14ac:dyDescent="0.2"/>
    <row r="6833" ht="26.25" customHeight="1" x14ac:dyDescent="0.2"/>
    <row r="6834" ht="26.25" customHeight="1" x14ac:dyDescent="0.2"/>
    <row r="6835" ht="26.25" customHeight="1" x14ac:dyDescent="0.2"/>
    <row r="6836" ht="26.25" customHeight="1" x14ac:dyDescent="0.2"/>
    <row r="6837" ht="26.25" customHeight="1" x14ac:dyDescent="0.2"/>
    <row r="6838" ht="26.25" customHeight="1" x14ac:dyDescent="0.2"/>
    <row r="6839" ht="26.25" customHeight="1" x14ac:dyDescent="0.2"/>
    <row r="6840" ht="26.25" customHeight="1" x14ac:dyDescent="0.2"/>
    <row r="6841" ht="26.25" customHeight="1" x14ac:dyDescent="0.2"/>
    <row r="6842" ht="26.25" customHeight="1" x14ac:dyDescent="0.2"/>
    <row r="6843" ht="26.25" customHeight="1" x14ac:dyDescent="0.2"/>
    <row r="6844" ht="26.25" customHeight="1" x14ac:dyDescent="0.2"/>
    <row r="6845" ht="26.25" customHeight="1" x14ac:dyDescent="0.2"/>
    <row r="6846" ht="26.25" customHeight="1" x14ac:dyDescent="0.2"/>
    <row r="6847" ht="26.25" customHeight="1" x14ac:dyDescent="0.2"/>
    <row r="6848" ht="26.25" customHeight="1" x14ac:dyDescent="0.2"/>
    <row r="6849" ht="26.25" customHeight="1" x14ac:dyDescent="0.2"/>
    <row r="6850" ht="26.25" customHeight="1" x14ac:dyDescent="0.2"/>
    <row r="6851" ht="26.25" customHeight="1" x14ac:dyDescent="0.2"/>
    <row r="6852" ht="26.25" customHeight="1" x14ac:dyDescent="0.2"/>
    <row r="6853" ht="26.25" customHeight="1" x14ac:dyDescent="0.2"/>
    <row r="6854" ht="26.25" customHeight="1" x14ac:dyDescent="0.2"/>
    <row r="6855" ht="26.25" customHeight="1" x14ac:dyDescent="0.2"/>
    <row r="6856" ht="26.25" customHeight="1" x14ac:dyDescent="0.2"/>
    <row r="6857" ht="26.25" customHeight="1" x14ac:dyDescent="0.2"/>
    <row r="6858" ht="26.25" customHeight="1" x14ac:dyDescent="0.2"/>
    <row r="6859" ht="26.25" customHeight="1" x14ac:dyDescent="0.2"/>
    <row r="6860" ht="26.25" customHeight="1" x14ac:dyDescent="0.2"/>
    <row r="6861" ht="26.25" customHeight="1" x14ac:dyDescent="0.2"/>
    <row r="6862" ht="26.25" customHeight="1" x14ac:dyDescent="0.2"/>
    <row r="6863" ht="26.25" customHeight="1" x14ac:dyDescent="0.2"/>
    <row r="6864" ht="26.25" customHeight="1" x14ac:dyDescent="0.2"/>
    <row r="6865" ht="26.25" customHeight="1" x14ac:dyDescent="0.2"/>
    <row r="6866" ht="26.25" customHeight="1" x14ac:dyDescent="0.2"/>
    <row r="6867" ht="26.25" customHeight="1" x14ac:dyDescent="0.2"/>
    <row r="6868" ht="26.25" customHeight="1" x14ac:dyDescent="0.2"/>
    <row r="6869" ht="26.25" customHeight="1" x14ac:dyDescent="0.2"/>
    <row r="6870" ht="26.25" customHeight="1" x14ac:dyDescent="0.2"/>
    <row r="6871" ht="26.25" customHeight="1" x14ac:dyDescent="0.2"/>
    <row r="6872" ht="26.25" customHeight="1" x14ac:dyDescent="0.2"/>
    <row r="6873" ht="26.25" customHeight="1" x14ac:dyDescent="0.2"/>
    <row r="6874" ht="26.25" customHeight="1" x14ac:dyDescent="0.2"/>
    <row r="6875" ht="26.25" customHeight="1" x14ac:dyDescent="0.2"/>
    <row r="6876" ht="26.25" customHeight="1" x14ac:dyDescent="0.2"/>
    <row r="6877" ht="26.25" customHeight="1" x14ac:dyDescent="0.2"/>
    <row r="6878" ht="26.25" customHeight="1" x14ac:dyDescent="0.2"/>
    <row r="6879" ht="26.25" customHeight="1" x14ac:dyDescent="0.2"/>
    <row r="6880" ht="26.25" customHeight="1" x14ac:dyDescent="0.2"/>
    <row r="6881" ht="26.25" customHeight="1" x14ac:dyDescent="0.2"/>
    <row r="6882" ht="26.25" customHeight="1" x14ac:dyDescent="0.2"/>
    <row r="6883" ht="26.25" customHeight="1" x14ac:dyDescent="0.2"/>
    <row r="6884" ht="26.25" customHeight="1" x14ac:dyDescent="0.2"/>
    <row r="6885" ht="26.25" customHeight="1" x14ac:dyDescent="0.2"/>
    <row r="6886" ht="26.25" customHeight="1" x14ac:dyDescent="0.2"/>
    <row r="6887" ht="26.25" customHeight="1" x14ac:dyDescent="0.2"/>
    <row r="6888" ht="26.25" customHeight="1" x14ac:dyDescent="0.2"/>
    <row r="6889" ht="26.25" customHeight="1" x14ac:dyDescent="0.2"/>
    <row r="6890" ht="26.25" customHeight="1" x14ac:dyDescent="0.2"/>
    <row r="6891" ht="26.25" customHeight="1" x14ac:dyDescent="0.2"/>
    <row r="6892" ht="26.25" customHeight="1" x14ac:dyDescent="0.2"/>
    <row r="6893" ht="26.25" customHeight="1" x14ac:dyDescent="0.2"/>
    <row r="6894" ht="26.25" customHeight="1" x14ac:dyDescent="0.2"/>
    <row r="6895" ht="26.25" customHeight="1" x14ac:dyDescent="0.2"/>
    <row r="6896" ht="26.25" customHeight="1" x14ac:dyDescent="0.2"/>
    <row r="6897" ht="26.25" customHeight="1" x14ac:dyDescent="0.2"/>
    <row r="6898" ht="26.25" customHeight="1" x14ac:dyDescent="0.2"/>
    <row r="6899" ht="26.25" customHeight="1" x14ac:dyDescent="0.2"/>
    <row r="6900" ht="26.25" customHeight="1" x14ac:dyDescent="0.2"/>
    <row r="6901" ht="26.25" customHeight="1" x14ac:dyDescent="0.2"/>
    <row r="6902" ht="26.25" customHeight="1" x14ac:dyDescent="0.2"/>
    <row r="6903" ht="26.25" customHeight="1" x14ac:dyDescent="0.2"/>
    <row r="6904" ht="26.25" customHeight="1" x14ac:dyDescent="0.2"/>
    <row r="6905" ht="26.25" customHeight="1" x14ac:dyDescent="0.2"/>
    <row r="6906" ht="26.25" customHeight="1" x14ac:dyDescent="0.2"/>
    <row r="6907" ht="26.25" customHeight="1" x14ac:dyDescent="0.2"/>
    <row r="6908" ht="26.25" customHeight="1" x14ac:dyDescent="0.2"/>
    <row r="6909" ht="26.25" customHeight="1" x14ac:dyDescent="0.2"/>
    <row r="6910" ht="26.25" customHeight="1" x14ac:dyDescent="0.2"/>
    <row r="6911" ht="26.25" customHeight="1" x14ac:dyDescent="0.2"/>
    <row r="6912" ht="26.25" customHeight="1" x14ac:dyDescent="0.2"/>
    <row r="6913" ht="26.25" customHeight="1" x14ac:dyDescent="0.2"/>
    <row r="6914" ht="26.25" customHeight="1" x14ac:dyDescent="0.2"/>
    <row r="6915" ht="26.25" customHeight="1" x14ac:dyDescent="0.2"/>
    <row r="6916" ht="26.25" customHeight="1" x14ac:dyDescent="0.2"/>
    <row r="6917" ht="26.25" customHeight="1" x14ac:dyDescent="0.2"/>
    <row r="6918" ht="26.25" customHeight="1" x14ac:dyDescent="0.2"/>
    <row r="6919" ht="26.25" customHeight="1" x14ac:dyDescent="0.2"/>
    <row r="6920" ht="26.25" customHeight="1" x14ac:dyDescent="0.2"/>
    <row r="6921" ht="26.25" customHeight="1" x14ac:dyDescent="0.2"/>
    <row r="6922" ht="26.25" customHeight="1" x14ac:dyDescent="0.2"/>
    <row r="6923" ht="26.25" customHeight="1" x14ac:dyDescent="0.2"/>
    <row r="6924" ht="26.25" customHeight="1" x14ac:dyDescent="0.2"/>
    <row r="6925" ht="26.25" customHeight="1" x14ac:dyDescent="0.2"/>
    <row r="6926" ht="26.25" customHeight="1" x14ac:dyDescent="0.2"/>
    <row r="6927" ht="26.25" customHeight="1" x14ac:dyDescent="0.2"/>
    <row r="6928" ht="26.25" customHeight="1" x14ac:dyDescent="0.2"/>
    <row r="6929" ht="26.25" customHeight="1" x14ac:dyDescent="0.2"/>
    <row r="6930" ht="26.25" customHeight="1" x14ac:dyDescent="0.2"/>
    <row r="6931" ht="26.25" customHeight="1" x14ac:dyDescent="0.2"/>
    <row r="6932" ht="26.25" customHeight="1" x14ac:dyDescent="0.2"/>
    <row r="6933" ht="26.25" customHeight="1" x14ac:dyDescent="0.2"/>
    <row r="6934" ht="26.25" customHeight="1" x14ac:dyDescent="0.2"/>
    <row r="6935" ht="26.25" customHeight="1" x14ac:dyDescent="0.2"/>
    <row r="6936" ht="26.25" customHeight="1" x14ac:dyDescent="0.2"/>
    <row r="6937" ht="26.25" customHeight="1" x14ac:dyDescent="0.2"/>
    <row r="6938" ht="26.25" customHeight="1" x14ac:dyDescent="0.2"/>
    <row r="6939" ht="26.25" customHeight="1" x14ac:dyDescent="0.2"/>
    <row r="6940" ht="26.25" customHeight="1" x14ac:dyDescent="0.2"/>
    <row r="6941" ht="26.25" customHeight="1" x14ac:dyDescent="0.2"/>
    <row r="6942" ht="26.25" customHeight="1" x14ac:dyDescent="0.2"/>
    <row r="6943" ht="26.25" customHeight="1" x14ac:dyDescent="0.2"/>
    <row r="6944" ht="26.25" customHeight="1" x14ac:dyDescent="0.2"/>
    <row r="6945" ht="26.25" customHeight="1" x14ac:dyDescent="0.2"/>
    <row r="6946" ht="26.25" customHeight="1" x14ac:dyDescent="0.2"/>
    <row r="6947" ht="26.25" customHeight="1" x14ac:dyDescent="0.2"/>
    <row r="6948" ht="26.25" customHeight="1" x14ac:dyDescent="0.2"/>
    <row r="6949" ht="26.25" customHeight="1" x14ac:dyDescent="0.2"/>
    <row r="6950" ht="26.25" customHeight="1" x14ac:dyDescent="0.2"/>
    <row r="6951" ht="26.25" customHeight="1" x14ac:dyDescent="0.2"/>
    <row r="6952" ht="26.25" customHeight="1" x14ac:dyDescent="0.2"/>
    <row r="6953" ht="26.25" customHeight="1" x14ac:dyDescent="0.2"/>
    <row r="6954" ht="26.25" customHeight="1" x14ac:dyDescent="0.2"/>
    <row r="6955" ht="26.25" customHeight="1" x14ac:dyDescent="0.2"/>
    <row r="6956" ht="26.25" customHeight="1" x14ac:dyDescent="0.2"/>
    <row r="6957" ht="26.25" customHeight="1" x14ac:dyDescent="0.2"/>
    <row r="6958" ht="26.25" customHeight="1" x14ac:dyDescent="0.2"/>
    <row r="6959" ht="26.25" customHeight="1" x14ac:dyDescent="0.2"/>
    <row r="6960" ht="26.25" customHeight="1" x14ac:dyDescent="0.2"/>
    <row r="6961" ht="26.25" customHeight="1" x14ac:dyDescent="0.2"/>
    <row r="6962" ht="26.25" customHeight="1" x14ac:dyDescent="0.2"/>
    <row r="6963" ht="26.25" customHeight="1" x14ac:dyDescent="0.2"/>
    <row r="6964" ht="26.25" customHeight="1" x14ac:dyDescent="0.2"/>
    <row r="6965" ht="26.25" customHeight="1" x14ac:dyDescent="0.2"/>
    <row r="6966" ht="26.25" customHeight="1" x14ac:dyDescent="0.2"/>
    <row r="6967" ht="26.25" customHeight="1" x14ac:dyDescent="0.2"/>
    <row r="6968" ht="26.25" customHeight="1" x14ac:dyDescent="0.2"/>
    <row r="6969" ht="26.25" customHeight="1" x14ac:dyDescent="0.2"/>
    <row r="6970" ht="26.25" customHeight="1" x14ac:dyDescent="0.2"/>
    <row r="6971" ht="26.25" customHeight="1" x14ac:dyDescent="0.2"/>
    <row r="6972" ht="26.25" customHeight="1" x14ac:dyDescent="0.2"/>
    <row r="6973" ht="26.25" customHeight="1" x14ac:dyDescent="0.2"/>
    <row r="6974" ht="26.25" customHeight="1" x14ac:dyDescent="0.2"/>
    <row r="6975" ht="26.25" customHeight="1" x14ac:dyDescent="0.2"/>
    <row r="6976" ht="26.25" customHeight="1" x14ac:dyDescent="0.2"/>
    <row r="6977" ht="26.25" customHeight="1" x14ac:dyDescent="0.2"/>
    <row r="6978" ht="26.25" customHeight="1" x14ac:dyDescent="0.2"/>
    <row r="6979" ht="26.25" customHeight="1" x14ac:dyDescent="0.2"/>
    <row r="6980" ht="26.25" customHeight="1" x14ac:dyDescent="0.2"/>
    <row r="6981" ht="26.25" customHeight="1" x14ac:dyDescent="0.2"/>
    <row r="6982" ht="26.25" customHeight="1" x14ac:dyDescent="0.2"/>
    <row r="6983" ht="26.25" customHeight="1" x14ac:dyDescent="0.2"/>
    <row r="6984" ht="26.25" customHeight="1" x14ac:dyDescent="0.2"/>
    <row r="6985" ht="26.25" customHeight="1" x14ac:dyDescent="0.2"/>
    <row r="6986" ht="26.25" customHeight="1" x14ac:dyDescent="0.2"/>
    <row r="6987" ht="26.25" customHeight="1" x14ac:dyDescent="0.2"/>
    <row r="6988" ht="26.25" customHeight="1" x14ac:dyDescent="0.2"/>
    <row r="6989" ht="26.25" customHeight="1" x14ac:dyDescent="0.2"/>
    <row r="6990" ht="26.25" customHeight="1" x14ac:dyDescent="0.2"/>
    <row r="6991" ht="26.25" customHeight="1" x14ac:dyDescent="0.2"/>
    <row r="6992" ht="26.25" customHeight="1" x14ac:dyDescent="0.2"/>
    <row r="6993" ht="26.25" customHeight="1" x14ac:dyDescent="0.2"/>
    <row r="6994" ht="26.25" customHeight="1" x14ac:dyDescent="0.2"/>
    <row r="6995" ht="26.25" customHeight="1" x14ac:dyDescent="0.2"/>
    <row r="6996" ht="26.25" customHeight="1" x14ac:dyDescent="0.2"/>
    <row r="6997" ht="26.25" customHeight="1" x14ac:dyDescent="0.2"/>
    <row r="6998" ht="26.25" customHeight="1" x14ac:dyDescent="0.2"/>
    <row r="6999" ht="26.25" customHeight="1" x14ac:dyDescent="0.2"/>
    <row r="7000" ht="26.25" customHeight="1" x14ac:dyDescent="0.2"/>
    <row r="7001" ht="26.25" customHeight="1" x14ac:dyDescent="0.2"/>
    <row r="7002" ht="26.25" customHeight="1" x14ac:dyDescent="0.2"/>
    <row r="7003" ht="26.25" customHeight="1" x14ac:dyDescent="0.2"/>
    <row r="7004" ht="26.25" customHeight="1" x14ac:dyDescent="0.2"/>
    <row r="7005" ht="26.25" customHeight="1" x14ac:dyDescent="0.2"/>
    <row r="7006" ht="26.25" customHeight="1" x14ac:dyDescent="0.2"/>
    <row r="7007" ht="26.25" customHeight="1" x14ac:dyDescent="0.2"/>
    <row r="7008" ht="26.25" customHeight="1" x14ac:dyDescent="0.2"/>
    <row r="7009" ht="26.25" customHeight="1" x14ac:dyDescent="0.2"/>
    <row r="7010" ht="26.25" customHeight="1" x14ac:dyDescent="0.2"/>
    <row r="7011" ht="26.25" customHeight="1" x14ac:dyDescent="0.2"/>
    <row r="7012" ht="26.25" customHeight="1" x14ac:dyDescent="0.2"/>
    <row r="7013" ht="26.25" customHeight="1" x14ac:dyDescent="0.2"/>
    <row r="7014" ht="26.25" customHeight="1" x14ac:dyDescent="0.2"/>
    <row r="7015" ht="26.25" customHeight="1" x14ac:dyDescent="0.2"/>
    <row r="7016" ht="26.25" customHeight="1" x14ac:dyDescent="0.2"/>
    <row r="7017" ht="26.25" customHeight="1" x14ac:dyDescent="0.2"/>
    <row r="7018" ht="26.25" customHeight="1" x14ac:dyDescent="0.2"/>
    <row r="7019" ht="26.25" customHeight="1" x14ac:dyDescent="0.2"/>
    <row r="7020" ht="26.25" customHeight="1" x14ac:dyDescent="0.2"/>
    <row r="7021" ht="26.25" customHeight="1" x14ac:dyDescent="0.2"/>
    <row r="7022" ht="26.25" customHeight="1" x14ac:dyDescent="0.2"/>
    <row r="7023" ht="26.25" customHeight="1" x14ac:dyDescent="0.2"/>
    <row r="7024" ht="26.25" customHeight="1" x14ac:dyDescent="0.2"/>
    <row r="7025" ht="26.25" customHeight="1" x14ac:dyDescent="0.2"/>
    <row r="7026" ht="26.25" customHeight="1" x14ac:dyDescent="0.2"/>
    <row r="7027" ht="26.25" customHeight="1" x14ac:dyDescent="0.2"/>
    <row r="7028" ht="26.25" customHeight="1" x14ac:dyDescent="0.2"/>
    <row r="7029" ht="26.25" customHeight="1" x14ac:dyDescent="0.2"/>
    <row r="7030" ht="26.25" customHeight="1" x14ac:dyDescent="0.2"/>
    <row r="7031" ht="26.25" customHeight="1" x14ac:dyDescent="0.2"/>
    <row r="7032" ht="26.25" customHeight="1" x14ac:dyDescent="0.2"/>
    <row r="7033" ht="26.25" customHeight="1" x14ac:dyDescent="0.2"/>
    <row r="7034" ht="26.25" customHeight="1" x14ac:dyDescent="0.2"/>
    <row r="7035" ht="26.25" customHeight="1" x14ac:dyDescent="0.2"/>
    <row r="7036" ht="26.25" customHeight="1" x14ac:dyDescent="0.2"/>
    <row r="7037" ht="26.25" customHeight="1" x14ac:dyDescent="0.2"/>
    <row r="7038" ht="26.25" customHeight="1" x14ac:dyDescent="0.2"/>
    <row r="7039" ht="26.25" customHeight="1" x14ac:dyDescent="0.2"/>
    <row r="7040" ht="26.25" customHeight="1" x14ac:dyDescent="0.2"/>
    <row r="7041" ht="26.25" customHeight="1" x14ac:dyDescent="0.2"/>
    <row r="7042" ht="26.25" customHeight="1" x14ac:dyDescent="0.2"/>
    <row r="7043" ht="26.25" customHeight="1" x14ac:dyDescent="0.2"/>
    <row r="7044" ht="26.25" customHeight="1" x14ac:dyDescent="0.2"/>
    <row r="7045" ht="26.25" customHeight="1" x14ac:dyDescent="0.2"/>
    <row r="7046" ht="26.25" customHeight="1" x14ac:dyDescent="0.2"/>
    <row r="7047" ht="26.25" customHeight="1" x14ac:dyDescent="0.2"/>
    <row r="7048" ht="26.25" customHeight="1" x14ac:dyDescent="0.2"/>
    <row r="7049" ht="26.25" customHeight="1" x14ac:dyDescent="0.2"/>
    <row r="7050" ht="26.25" customHeight="1" x14ac:dyDescent="0.2"/>
    <row r="7051" ht="26.25" customHeight="1" x14ac:dyDescent="0.2"/>
    <row r="7052" ht="26.25" customHeight="1" x14ac:dyDescent="0.2"/>
    <row r="7053" ht="26.25" customHeight="1" x14ac:dyDescent="0.2"/>
    <row r="7054" ht="26.25" customHeight="1" x14ac:dyDescent="0.2"/>
    <row r="7055" ht="26.25" customHeight="1" x14ac:dyDescent="0.2"/>
    <row r="7056" ht="26.25" customHeight="1" x14ac:dyDescent="0.2"/>
    <row r="7057" ht="26.25" customHeight="1" x14ac:dyDescent="0.2"/>
    <row r="7058" ht="26.25" customHeight="1" x14ac:dyDescent="0.2"/>
    <row r="7059" ht="26.25" customHeight="1" x14ac:dyDescent="0.2"/>
    <row r="7060" ht="26.25" customHeight="1" x14ac:dyDescent="0.2"/>
    <row r="7061" ht="26.25" customHeight="1" x14ac:dyDescent="0.2"/>
    <row r="7062" ht="26.25" customHeight="1" x14ac:dyDescent="0.2"/>
    <row r="7063" ht="26.25" customHeight="1" x14ac:dyDescent="0.2"/>
    <row r="7064" ht="26.25" customHeight="1" x14ac:dyDescent="0.2"/>
    <row r="7065" ht="26.25" customHeight="1" x14ac:dyDescent="0.2"/>
    <row r="7066" ht="26.25" customHeight="1" x14ac:dyDescent="0.2"/>
    <row r="7067" ht="26.25" customHeight="1" x14ac:dyDescent="0.2"/>
    <row r="7068" ht="26.25" customHeight="1" x14ac:dyDescent="0.2"/>
    <row r="7069" ht="26.25" customHeight="1" x14ac:dyDescent="0.2"/>
    <row r="7070" ht="26.25" customHeight="1" x14ac:dyDescent="0.2"/>
    <row r="7071" ht="26.25" customHeight="1" x14ac:dyDescent="0.2"/>
    <row r="7072" ht="26.25" customHeight="1" x14ac:dyDescent="0.2"/>
    <row r="7073" ht="26.25" customHeight="1" x14ac:dyDescent="0.2"/>
    <row r="7074" ht="26.25" customHeight="1" x14ac:dyDescent="0.2"/>
    <row r="7075" ht="26.25" customHeight="1" x14ac:dyDescent="0.2"/>
    <row r="7076" ht="26.25" customHeight="1" x14ac:dyDescent="0.2"/>
    <row r="7077" ht="26.25" customHeight="1" x14ac:dyDescent="0.2"/>
    <row r="7078" ht="26.25" customHeight="1" x14ac:dyDescent="0.2"/>
    <row r="7079" ht="26.25" customHeight="1" x14ac:dyDescent="0.2"/>
    <row r="7080" ht="26.25" customHeight="1" x14ac:dyDescent="0.2"/>
    <row r="7081" ht="26.25" customHeight="1" x14ac:dyDescent="0.2"/>
    <row r="7082" ht="26.25" customHeight="1" x14ac:dyDescent="0.2"/>
    <row r="7083" ht="26.25" customHeight="1" x14ac:dyDescent="0.2"/>
    <row r="7084" ht="26.25" customHeight="1" x14ac:dyDescent="0.2"/>
    <row r="7085" ht="26.25" customHeight="1" x14ac:dyDescent="0.2"/>
    <row r="7086" ht="26.25" customHeight="1" x14ac:dyDescent="0.2"/>
    <row r="7087" ht="26.25" customHeight="1" x14ac:dyDescent="0.2"/>
    <row r="7088" ht="26.25" customHeight="1" x14ac:dyDescent="0.2"/>
    <row r="7089" ht="26.25" customHeight="1" x14ac:dyDescent="0.2"/>
    <row r="7090" ht="26.25" customHeight="1" x14ac:dyDescent="0.2"/>
    <row r="7091" ht="26.25" customHeight="1" x14ac:dyDescent="0.2"/>
    <row r="7092" ht="26.25" customHeight="1" x14ac:dyDescent="0.2"/>
    <row r="7093" ht="26.25" customHeight="1" x14ac:dyDescent="0.2"/>
    <row r="7094" ht="26.25" customHeight="1" x14ac:dyDescent="0.2"/>
    <row r="7095" ht="26.25" customHeight="1" x14ac:dyDescent="0.2"/>
    <row r="7096" ht="26.25" customHeight="1" x14ac:dyDescent="0.2"/>
    <row r="7097" ht="26.25" customHeight="1" x14ac:dyDescent="0.2"/>
    <row r="7098" ht="26.25" customHeight="1" x14ac:dyDescent="0.2"/>
    <row r="7099" ht="26.25" customHeight="1" x14ac:dyDescent="0.2"/>
    <row r="7100" ht="26.25" customHeight="1" x14ac:dyDescent="0.2"/>
    <row r="7101" ht="26.25" customHeight="1" x14ac:dyDescent="0.2"/>
    <row r="7102" ht="26.25" customHeight="1" x14ac:dyDescent="0.2"/>
    <row r="7103" ht="26.25" customHeight="1" x14ac:dyDescent="0.2"/>
    <row r="7104" ht="26.25" customHeight="1" x14ac:dyDescent="0.2"/>
    <row r="7105" ht="26.25" customHeight="1" x14ac:dyDescent="0.2"/>
    <row r="7106" ht="26.25" customHeight="1" x14ac:dyDescent="0.2"/>
    <row r="7107" ht="26.25" customHeight="1" x14ac:dyDescent="0.2"/>
    <row r="7108" ht="26.25" customHeight="1" x14ac:dyDescent="0.2"/>
    <row r="7109" ht="26.25" customHeight="1" x14ac:dyDescent="0.2"/>
    <row r="7110" ht="26.25" customHeight="1" x14ac:dyDescent="0.2"/>
    <row r="7111" ht="26.25" customHeight="1" x14ac:dyDescent="0.2"/>
    <row r="7112" ht="26.25" customHeight="1" x14ac:dyDescent="0.2"/>
    <row r="7113" ht="26.25" customHeight="1" x14ac:dyDescent="0.2"/>
    <row r="7114" ht="26.25" customHeight="1" x14ac:dyDescent="0.2"/>
    <row r="7115" ht="26.25" customHeight="1" x14ac:dyDescent="0.2"/>
    <row r="7116" ht="26.25" customHeight="1" x14ac:dyDescent="0.2"/>
    <row r="7117" ht="26.25" customHeight="1" x14ac:dyDescent="0.2"/>
    <row r="7118" ht="26.25" customHeight="1" x14ac:dyDescent="0.2"/>
    <row r="7119" ht="26.25" customHeight="1" x14ac:dyDescent="0.2"/>
    <row r="7120" ht="26.25" customHeight="1" x14ac:dyDescent="0.2"/>
    <row r="7121" ht="26.25" customHeight="1" x14ac:dyDescent="0.2"/>
    <row r="7122" ht="26.25" customHeight="1" x14ac:dyDescent="0.2"/>
    <row r="7123" ht="26.25" customHeight="1" x14ac:dyDescent="0.2"/>
    <row r="7124" ht="26.25" customHeight="1" x14ac:dyDescent="0.2"/>
    <row r="7125" ht="26.25" customHeight="1" x14ac:dyDescent="0.2"/>
    <row r="7126" ht="26.25" customHeight="1" x14ac:dyDescent="0.2"/>
    <row r="7127" ht="26.25" customHeight="1" x14ac:dyDescent="0.2"/>
    <row r="7128" ht="26.25" customHeight="1" x14ac:dyDescent="0.2"/>
    <row r="7129" ht="26.25" customHeight="1" x14ac:dyDescent="0.2"/>
    <row r="7130" ht="26.25" customHeight="1" x14ac:dyDescent="0.2"/>
    <row r="7131" ht="26.25" customHeight="1" x14ac:dyDescent="0.2"/>
    <row r="7132" ht="26.25" customHeight="1" x14ac:dyDescent="0.2"/>
    <row r="7133" ht="26.25" customHeight="1" x14ac:dyDescent="0.2"/>
    <row r="7134" ht="26.25" customHeight="1" x14ac:dyDescent="0.2"/>
    <row r="7135" ht="26.25" customHeight="1" x14ac:dyDescent="0.2"/>
    <row r="7136" ht="26.25" customHeight="1" x14ac:dyDescent="0.2"/>
    <row r="7137" ht="26.25" customHeight="1" x14ac:dyDescent="0.2"/>
    <row r="7138" ht="26.25" customHeight="1" x14ac:dyDescent="0.2"/>
    <row r="7139" ht="26.25" customHeight="1" x14ac:dyDescent="0.2"/>
    <row r="7140" ht="26.25" customHeight="1" x14ac:dyDescent="0.2"/>
    <row r="7141" ht="26.25" customHeight="1" x14ac:dyDescent="0.2"/>
    <row r="7142" ht="26.25" customHeight="1" x14ac:dyDescent="0.2"/>
    <row r="7143" ht="26.25" customHeight="1" x14ac:dyDescent="0.2"/>
    <row r="7144" ht="26.25" customHeight="1" x14ac:dyDescent="0.2"/>
    <row r="7145" ht="26.25" customHeight="1" x14ac:dyDescent="0.2"/>
    <row r="7146" ht="26.25" customHeight="1" x14ac:dyDescent="0.2"/>
    <row r="7147" ht="26.25" customHeight="1" x14ac:dyDescent="0.2"/>
    <row r="7148" ht="26.25" customHeight="1" x14ac:dyDescent="0.2"/>
    <row r="7149" ht="26.25" customHeight="1" x14ac:dyDescent="0.2"/>
    <row r="7150" ht="26.25" customHeight="1" x14ac:dyDescent="0.2"/>
    <row r="7151" ht="26.25" customHeight="1" x14ac:dyDescent="0.2"/>
    <row r="7152" ht="26.25" customHeight="1" x14ac:dyDescent="0.2"/>
    <row r="7153" ht="26.25" customHeight="1" x14ac:dyDescent="0.2"/>
    <row r="7154" ht="26.25" customHeight="1" x14ac:dyDescent="0.2"/>
    <row r="7155" ht="26.25" customHeight="1" x14ac:dyDescent="0.2"/>
    <row r="7156" ht="26.25" customHeight="1" x14ac:dyDescent="0.2"/>
    <row r="7157" ht="26.25" customHeight="1" x14ac:dyDescent="0.2"/>
    <row r="7158" ht="26.25" customHeight="1" x14ac:dyDescent="0.2"/>
    <row r="7159" ht="26.25" customHeight="1" x14ac:dyDescent="0.2"/>
    <row r="7160" ht="26.25" customHeight="1" x14ac:dyDescent="0.2"/>
    <row r="7161" ht="26.25" customHeight="1" x14ac:dyDescent="0.2"/>
    <row r="7162" ht="26.25" customHeight="1" x14ac:dyDescent="0.2"/>
    <row r="7163" ht="26.25" customHeight="1" x14ac:dyDescent="0.2"/>
    <row r="7164" ht="26.25" customHeight="1" x14ac:dyDescent="0.2"/>
    <row r="7165" ht="26.25" customHeight="1" x14ac:dyDescent="0.2"/>
    <row r="7166" ht="26.25" customHeight="1" x14ac:dyDescent="0.2"/>
    <row r="7167" ht="26.25" customHeight="1" x14ac:dyDescent="0.2"/>
    <row r="7168" ht="26.25" customHeight="1" x14ac:dyDescent="0.2"/>
    <row r="7169" ht="26.25" customHeight="1" x14ac:dyDescent="0.2"/>
    <row r="7170" ht="26.25" customHeight="1" x14ac:dyDescent="0.2"/>
    <row r="7171" ht="26.25" customHeight="1" x14ac:dyDescent="0.2"/>
    <row r="7172" ht="26.25" customHeight="1" x14ac:dyDescent="0.2"/>
    <row r="7173" ht="26.25" customHeight="1" x14ac:dyDescent="0.2"/>
    <row r="7174" ht="26.25" customHeight="1" x14ac:dyDescent="0.2"/>
    <row r="7175" ht="26.25" customHeight="1" x14ac:dyDescent="0.2"/>
    <row r="7176" ht="26.25" customHeight="1" x14ac:dyDescent="0.2"/>
    <row r="7177" ht="26.25" customHeight="1" x14ac:dyDescent="0.2"/>
    <row r="7178" ht="26.25" customHeight="1" x14ac:dyDescent="0.2"/>
    <row r="7179" ht="26.25" customHeight="1" x14ac:dyDescent="0.2"/>
    <row r="7180" ht="26.25" customHeight="1" x14ac:dyDescent="0.2"/>
    <row r="7181" ht="26.25" customHeight="1" x14ac:dyDescent="0.2"/>
    <row r="7182" ht="26.25" customHeight="1" x14ac:dyDescent="0.2"/>
    <row r="7183" ht="26.25" customHeight="1" x14ac:dyDescent="0.2"/>
    <row r="7184" ht="26.25" customHeight="1" x14ac:dyDescent="0.2"/>
    <row r="7185" ht="26.25" customHeight="1" x14ac:dyDescent="0.2"/>
    <row r="7186" ht="26.25" customHeight="1" x14ac:dyDescent="0.2"/>
    <row r="7187" ht="26.25" customHeight="1" x14ac:dyDescent="0.2"/>
    <row r="7188" ht="26.25" customHeight="1" x14ac:dyDescent="0.2"/>
    <row r="7189" ht="26.25" customHeight="1" x14ac:dyDescent="0.2"/>
    <row r="7190" ht="26.25" customHeight="1" x14ac:dyDescent="0.2"/>
    <row r="7191" ht="26.25" customHeight="1" x14ac:dyDescent="0.2"/>
    <row r="7192" ht="26.25" customHeight="1" x14ac:dyDescent="0.2"/>
    <row r="7193" ht="26.25" customHeight="1" x14ac:dyDescent="0.2"/>
    <row r="7194" ht="26.25" customHeight="1" x14ac:dyDescent="0.2"/>
    <row r="7195" ht="26.25" customHeight="1" x14ac:dyDescent="0.2"/>
    <row r="7196" ht="26.25" customHeight="1" x14ac:dyDescent="0.2"/>
    <row r="7197" ht="26.25" customHeight="1" x14ac:dyDescent="0.2"/>
    <row r="7198" ht="26.25" customHeight="1" x14ac:dyDescent="0.2"/>
    <row r="7199" ht="26.25" customHeight="1" x14ac:dyDescent="0.2"/>
    <row r="7200" ht="26.25" customHeight="1" x14ac:dyDescent="0.2"/>
    <row r="7201" ht="26.25" customHeight="1" x14ac:dyDescent="0.2"/>
    <row r="7202" ht="26.25" customHeight="1" x14ac:dyDescent="0.2"/>
    <row r="7203" ht="26.25" customHeight="1" x14ac:dyDescent="0.2"/>
    <row r="7204" ht="26.25" customHeight="1" x14ac:dyDescent="0.2"/>
    <row r="7205" ht="26.25" customHeight="1" x14ac:dyDescent="0.2"/>
    <row r="7206" ht="26.25" customHeight="1" x14ac:dyDescent="0.2"/>
    <row r="7207" ht="26.25" customHeight="1" x14ac:dyDescent="0.2"/>
    <row r="7208" ht="26.25" customHeight="1" x14ac:dyDescent="0.2"/>
    <row r="7209" ht="26.25" customHeight="1" x14ac:dyDescent="0.2"/>
    <row r="7210" ht="26.25" customHeight="1" x14ac:dyDescent="0.2"/>
    <row r="7211" ht="26.25" customHeight="1" x14ac:dyDescent="0.2"/>
    <row r="7212" ht="26.25" customHeight="1" x14ac:dyDescent="0.2"/>
    <row r="7213" ht="26.25" customHeight="1" x14ac:dyDescent="0.2"/>
    <row r="7214" ht="26.25" customHeight="1" x14ac:dyDescent="0.2"/>
    <row r="7215" ht="26.25" customHeight="1" x14ac:dyDescent="0.2"/>
    <row r="7216" ht="26.25" customHeight="1" x14ac:dyDescent="0.2"/>
    <row r="7217" ht="26.25" customHeight="1" x14ac:dyDescent="0.2"/>
    <row r="7218" ht="26.25" customHeight="1" x14ac:dyDescent="0.2"/>
    <row r="7219" ht="26.25" customHeight="1" x14ac:dyDescent="0.2"/>
    <row r="7220" ht="26.25" customHeight="1" x14ac:dyDescent="0.2"/>
    <row r="7221" ht="26.25" customHeight="1" x14ac:dyDescent="0.2"/>
    <row r="7222" ht="26.25" customHeight="1" x14ac:dyDescent="0.2"/>
    <row r="7223" ht="26.25" customHeight="1" x14ac:dyDescent="0.2"/>
    <row r="7224" ht="26.25" customHeight="1" x14ac:dyDescent="0.2"/>
    <row r="7225" ht="26.25" customHeight="1" x14ac:dyDescent="0.2"/>
    <row r="7226" ht="26.25" customHeight="1" x14ac:dyDescent="0.2"/>
    <row r="7227" ht="26.25" customHeight="1" x14ac:dyDescent="0.2"/>
    <row r="7228" ht="26.25" customHeight="1" x14ac:dyDescent="0.2"/>
    <row r="7229" ht="26.25" customHeight="1" x14ac:dyDescent="0.2"/>
    <row r="7230" ht="26.25" customHeight="1" x14ac:dyDescent="0.2"/>
    <row r="7231" ht="26.25" customHeight="1" x14ac:dyDescent="0.2"/>
    <row r="7232" ht="26.25" customHeight="1" x14ac:dyDescent="0.2"/>
    <row r="7233" ht="26.25" customHeight="1" x14ac:dyDescent="0.2"/>
    <row r="7234" ht="26.25" customHeight="1" x14ac:dyDescent="0.2"/>
    <row r="7235" ht="26.25" customHeight="1" x14ac:dyDescent="0.2"/>
    <row r="7236" ht="26.25" customHeight="1" x14ac:dyDescent="0.2"/>
    <row r="7237" ht="26.25" customHeight="1" x14ac:dyDescent="0.2"/>
    <row r="7238" ht="26.25" customHeight="1" x14ac:dyDescent="0.2"/>
    <row r="7239" ht="26.25" customHeight="1" x14ac:dyDescent="0.2"/>
    <row r="7240" ht="26.25" customHeight="1" x14ac:dyDescent="0.2"/>
    <row r="7241" ht="26.25" customHeight="1" x14ac:dyDescent="0.2"/>
    <row r="7242" ht="26.25" customHeight="1" x14ac:dyDescent="0.2"/>
    <row r="7243" ht="26.25" customHeight="1" x14ac:dyDescent="0.2"/>
    <row r="7244" ht="26.25" customHeight="1" x14ac:dyDescent="0.2"/>
    <row r="7245" ht="26.25" customHeight="1" x14ac:dyDescent="0.2"/>
    <row r="7246" ht="26.25" customHeight="1" x14ac:dyDescent="0.2"/>
    <row r="7247" ht="26.25" customHeight="1" x14ac:dyDescent="0.2"/>
    <row r="7248" ht="26.25" customHeight="1" x14ac:dyDescent="0.2"/>
    <row r="7249" ht="26.25" customHeight="1" x14ac:dyDescent="0.2"/>
    <row r="7250" ht="26.25" customHeight="1" x14ac:dyDescent="0.2"/>
    <row r="7251" ht="26.25" customHeight="1" x14ac:dyDescent="0.2"/>
    <row r="7252" ht="26.25" customHeight="1" x14ac:dyDescent="0.2"/>
    <row r="7253" ht="26.25" customHeight="1" x14ac:dyDescent="0.2"/>
    <row r="7254" ht="26.25" customHeight="1" x14ac:dyDescent="0.2"/>
    <row r="7255" ht="26.25" customHeight="1" x14ac:dyDescent="0.2"/>
    <row r="7256" ht="26.25" customHeight="1" x14ac:dyDescent="0.2"/>
    <row r="7257" ht="26.25" customHeight="1" x14ac:dyDescent="0.2"/>
    <row r="7258" ht="26.25" customHeight="1" x14ac:dyDescent="0.2"/>
    <row r="7259" ht="26.25" customHeight="1" x14ac:dyDescent="0.2"/>
    <row r="7260" ht="26.25" customHeight="1" x14ac:dyDescent="0.2"/>
    <row r="7261" ht="26.25" customHeight="1" x14ac:dyDescent="0.2"/>
    <row r="7262" ht="26.25" customHeight="1" x14ac:dyDescent="0.2"/>
    <row r="7263" ht="26.25" customHeight="1" x14ac:dyDescent="0.2"/>
    <row r="7264" ht="26.25" customHeight="1" x14ac:dyDescent="0.2"/>
    <row r="7265" ht="26.25" customHeight="1" x14ac:dyDescent="0.2"/>
    <row r="7266" ht="26.25" customHeight="1" x14ac:dyDescent="0.2"/>
    <row r="7267" ht="26.25" customHeight="1" x14ac:dyDescent="0.2"/>
    <row r="7268" ht="26.25" customHeight="1" x14ac:dyDescent="0.2"/>
    <row r="7269" ht="26.25" customHeight="1" x14ac:dyDescent="0.2"/>
    <row r="7270" ht="26.25" customHeight="1" x14ac:dyDescent="0.2"/>
    <row r="7271" ht="26.25" customHeight="1" x14ac:dyDescent="0.2"/>
    <row r="7272" ht="26.25" customHeight="1" x14ac:dyDescent="0.2"/>
    <row r="7273" ht="26.25" customHeight="1" x14ac:dyDescent="0.2"/>
    <row r="7274" ht="26.25" customHeight="1" x14ac:dyDescent="0.2"/>
    <row r="7275" ht="26.25" customHeight="1" x14ac:dyDescent="0.2"/>
    <row r="7276" ht="26.25" customHeight="1" x14ac:dyDescent="0.2"/>
    <row r="7277" ht="26.25" customHeight="1" x14ac:dyDescent="0.2"/>
    <row r="7278" ht="26.25" customHeight="1" x14ac:dyDescent="0.2"/>
    <row r="7279" ht="26.25" customHeight="1" x14ac:dyDescent="0.2"/>
    <row r="7280" ht="26.25" customHeight="1" x14ac:dyDescent="0.2"/>
    <row r="7281" ht="26.25" customHeight="1" x14ac:dyDescent="0.2"/>
    <row r="7282" ht="26.25" customHeight="1" x14ac:dyDescent="0.2"/>
    <row r="7283" ht="26.25" customHeight="1" x14ac:dyDescent="0.2"/>
    <row r="7284" ht="26.25" customHeight="1" x14ac:dyDescent="0.2"/>
    <row r="7285" ht="26.25" customHeight="1" x14ac:dyDescent="0.2"/>
    <row r="7286" ht="26.25" customHeight="1" x14ac:dyDescent="0.2"/>
    <row r="7287" ht="26.25" customHeight="1" x14ac:dyDescent="0.2"/>
    <row r="7288" ht="26.25" customHeight="1" x14ac:dyDescent="0.2"/>
    <row r="7289" ht="26.25" customHeight="1" x14ac:dyDescent="0.2"/>
    <row r="7290" ht="26.25" customHeight="1" x14ac:dyDescent="0.2"/>
    <row r="7291" ht="26.25" customHeight="1" x14ac:dyDescent="0.2"/>
    <row r="7292" ht="26.25" customHeight="1" x14ac:dyDescent="0.2"/>
    <row r="7293" ht="26.25" customHeight="1" x14ac:dyDescent="0.2"/>
    <row r="7294" ht="26.25" customHeight="1" x14ac:dyDescent="0.2"/>
    <row r="7295" ht="26.25" customHeight="1" x14ac:dyDescent="0.2"/>
    <row r="7296" ht="26.25" customHeight="1" x14ac:dyDescent="0.2"/>
    <row r="7297" ht="26.25" customHeight="1" x14ac:dyDescent="0.2"/>
    <row r="7298" ht="26.25" customHeight="1" x14ac:dyDescent="0.2"/>
    <row r="7299" ht="26.25" customHeight="1" x14ac:dyDescent="0.2"/>
    <row r="7300" ht="26.25" customHeight="1" x14ac:dyDescent="0.2"/>
    <row r="7301" ht="26.25" customHeight="1" x14ac:dyDescent="0.2"/>
    <row r="7302" ht="26.25" customHeight="1" x14ac:dyDescent="0.2"/>
    <row r="7303" ht="26.25" customHeight="1" x14ac:dyDescent="0.2"/>
    <row r="7304" ht="26.25" customHeight="1" x14ac:dyDescent="0.2"/>
    <row r="7305" ht="26.25" customHeight="1" x14ac:dyDescent="0.2"/>
    <row r="7306" ht="26.25" customHeight="1" x14ac:dyDescent="0.2"/>
    <row r="7307" ht="26.25" customHeight="1" x14ac:dyDescent="0.2"/>
    <row r="7308" ht="26.25" customHeight="1" x14ac:dyDescent="0.2"/>
    <row r="7309" ht="26.25" customHeight="1" x14ac:dyDescent="0.2"/>
    <row r="7310" ht="26.25" customHeight="1" x14ac:dyDescent="0.2"/>
    <row r="7311" ht="26.25" customHeight="1" x14ac:dyDescent="0.2"/>
    <row r="7312" ht="26.25" customHeight="1" x14ac:dyDescent="0.2"/>
    <row r="7313" ht="26.25" customHeight="1" x14ac:dyDescent="0.2"/>
    <row r="7314" ht="26.25" customHeight="1" x14ac:dyDescent="0.2"/>
    <row r="7315" ht="26.25" customHeight="1" x14ac:dyDescent="0.2"/>
    <row r="7316" ht="26.25" customHeight="1" x14ac:dyDescent="0.2"/>
    <row r="7317" ht="26.25" customHeight="1" x14ac:dyDescent="0.2"/>
    <row r="7318" ht="26.25" customHeight="1" x14ac:dyDescent="0.2"/>
    <row r="7319" ht="26.25" customHeight="1" x14ac:dyDescent="0.2"/>
    <row r="7320" ht="26.25" customHeight="1" x14ac:dyDescent="0.2"/>
    <row r="7321" ht="26.25" customHeight="1" x14ac:dyDescent="0.2"/>
    <row r="7322" ht="26.25" customHeight="1" x14ac:dyDescent="0.2"/>
    <row r="7323" ht="26.25" customHeight="1" x14ac:dyDescent="0.2"/>
    <row r="7324" ht="26.25" customHeight="1" x14ac:dyDescent="0.2"/>
    <row r="7325" ht="26.25" customHeight="1" x14ac:dyDescent="0.2"/>
    <row r="7326" ht="26.25" customHeight="1" x14ac:dyDescent="0.2"/>
    <row r="7327" ht="26.25" customHeight="1" x14ac:dyDescent="0.2"/>
    <row r="7328" ht="26.25" customHeight="1" x14ac:dyDescent="0.2"/>
    <row r="7329" ht="26.25" customHeight="1" x14ac:dyDescent="0.2"/>
    <row r="7330" ht="26.25" customHeight="1" x14ac:dyDescent="0.2"/>
    <row r="7331" ht="26.25" customHeight="1" x14ac:dyDescent="0.2"/>
    <row r="7332" ht="26.25" customHeight="1" x14ac:dyDescent="0.2"/>
    <row r="7333" ht="26.25" customHeight="1" x14ac:dyDescent="0.2"/>
    <row r="7334" ht="26.25" customHeight="1" x14ac:dyDescent="0.2"/>
    <row r="7335" ht="26.25" customHeight="1" x14ac:dyDescent="0.2"/>
    <row r="7336" ht="26.25" customHeight="1" x14ac:dyDescent="0.2"/>
    <row r="7337" ht="26.25" customHeight="1" x14ac:dyDescent="0.2"/>
    <row r="7338" ht="26.25" customHeight="1" x14ac:dyDescent="0.2"/>
    <row r="7339" ht="26.25" customHeight="1" x14ac:dyDescent="0.2"/>
    <row r="7340" ht="26.25" customHeight="1" x14ac:dyDescent="0.2"/>
    <row r="7341" ht="26.25" customHeight="1" x14ac:dyDescent="0.2"/>
    <row r="7342" ht="26.25" customHeight="1" x14ac:dyDescent="0.2"/>
    <row r="7343" ht="26.25" customHeight="1" x14ac:dyDescent="0.2"/>
    <row r="7344" ht="26.25" customHeight="1" x14ac:dyDescent="0.2"/>
    <row r="7345" ht="26.25" customHeight="1" x14ac:dyDescent="0.2"/>
    <row r="7346" ht="26.25" customHeight="1" x14ac:dyDescent="0.2"/>
    <row r="7347" ht="26.25" customHeight="1" x14ac:dyDescent="0.2"/>
    <row r="7348" ht="26.25" customHeight="1" x14ac:dyDescent="0.2"/>
    <row r="7349" ht="26.25" customHeight="1" x14ac:dyDescent="0.2"/>
    <row r="7350" ht="26.25" customHeight="1" x14ac:dyDescent="0.2"/>
    <row r="7351" ht="26.25" customHeight="1" x14ac:dyDescent="0.2"/>
    <row r="7352" ht="26.25" customHeight="1" x14ac:dyDescent="0.2"/>
    <row r="7353" ht="26.25" customHeight="1" x14ac:dyDescent="0.2"/>
    <row r="7354" ht="26.25" customHeight="1" x14ac:dyDescent="0.2"/>
    <row r="7355" ht="26.25" customHeight="1" x14ac:dyDescent="0.2"/>
    <row r="7356" ht="26.25" customHeight="1" x14ac:dyDescent="0.2"/>
    <row r="7357" ht="26.25" customHeight="1" x14ac:dyDescent="0.2"/>
    <row r="7358" ht="26.25" customHeight="1" x14ac:dyDescent="0.2"/>
    <row r="7359" ht="26.25" customHeight="1" x14ac:dyDescent="0.2"/>
    <row r="7360" ht="26.25" customHeight="1" x14ac:dyDescent="0.2"/>
    <row r="7361" ht="26.25" customHeight="1" x14ac:dyDescent="0.2"/>
    <row r="7362" ht="26.25" customHeight="1" x14ac:dyDescent="0.2"/>
    <row r="7363" ht="26.25" customHeight="1" x14ac:dyDescent="0.2"/>
    <row r="7364" ht="26.25" customHeight="1" x14ac:dyDescent="0.2"/>
    <row r="7365" ht="26.25" customHeight="1" x14ac:dyDescent="0.2"/>
    <row r="7366" ht="26.25" customHeight="1" x14ac:dyDescent="0.2"/>
    <row r="7367" ht="26.25" customHeight="1" x14ac:dyDescent="0.2"/>
    <row r="7368" ht="26.25" customHeight="1" x14ac:dyDescent="0.2"/>
    <row r="7369" ht="26.25" customHeight="1" x14ac:dyDescent="0.2"/>
    <row r="7370" ht="26.25" customHeight="1" x14ac:dyDescent="0.2"/>
    <row r="7371" ht="26.25" customHeight="1" x14ac:dyDescent="0.2"/>
    <row r="7372" ht="26.25" customHeight="1" x14ac:dyDescent="0.2"/>
    <row r="7373" ht="26.25" customHeight="1" x14ac:dyDescent="0.2"/>
    <row r="7374" ht="26.25" customHeight="1" x14ac:dyDescent="0.2"/>
    <row r="7375" ht="26.25" customHeight="1" x14ac:dyDescent="0.2"/>
    <row r="7376" ht="26.25" customHeight="1" x14ac:dyDescent="0.2"/>
    <row r="7377" ht="26.25" customHeight="1" x14ac:dyDescent="0.2"/>
    <row r="7378" ht="26.25" customHeight="1" x14ac:dyDescent="0.2"/>
    <row r="7379" ht="26.25" customHeight="1" x14ac:dyDescent="0.2"/>
    <row r="7380" ht="26.25" customHeight="1" x14ac:dyDescent="0.2"/>
    <row r="7381" ht="26.25" customHeight="1" x14ac:dyDescent="0.2"/>
    <row r="7382" ht="26.25" customHeight="1" x14ac:dyDescent="0.2"/>
    <row r="7383" ht="26.25" customHeight="1" x14ac:dyDescent="0.2"/>
    <row r="7384" ht="26.25" customHeight="1" x14ac:dyDescent="0.2"/>
    <row r="7385" ht="26.25" customHeight="1" x14ac:dyDescent="0.2"/>
    <row r="7386" ht="26.25" customHeight="1" x14ac:dyDescent="0.2"/>
    <row r="7387" ht="26.25" customHeight="1" x14ac:dyDescent="0.2"/>
    <row r="7388" ht="26.25" customHeight="1" x14ac:dyDescent="0.2"/>
    <row r="7389" ht="26.25" customHeight="1" x14ac:dyDescent="0.2"/>
    <row r="7390" ht="26.25" customHeight="1" x14ac:dyDescent="0.2"/>
    <row r="7391" ht="26.25" customHeight="1" x14ac:dyDescent="0.2"/>
    <row r="7392" ht="26.25" customHeight="1" x14ac:dyDescent="0.2"/>
    <row r="7393" ht="26.25" customHeight="1" x14ac:dyDescent="0.2"/>
    <row r="7394" ht="26.25" customHeight="1" x14ac:dyDescent="0.2"/>
    <row r="7395" ht="26.25" customHeight="1" x14ac:dyDescent="0.2"/>
    <row r="7396" ht="26.25" customHeight="1" x14ac:dyDescent="0.2"/>
    <row r="7397" ht="26.25" customHeight="1" x14ac:dyDescent="0.2"/>
    <row r="7398" ht="26.25" customHeight="1" x14ac:dyDescent="0.2"/>
    <row r="7399" ht="26.25" customHeight="1" x14ac:dyDescent="0.2"/>
    <row r="7400" ht="26.25" customHeight="1" x14ac:dyDescent="0.2"/>
    <row r="7401" ht="26.25" customHeight="1" x14ac:dyDescent="0.2"/>
    <row r="7402" ht="26.25" customHeight="1" x14ac:dyDescent="0.2"/>
    <row r="7403" ht="26.25" customHeight="1" x14ac:dyDescent="0.2"/>
    <row r="7404" ht="26.25" customHeight="1" x14ac:dyDescent="0.2"/>
    <row r="7405" ht="26.25" customHeight="1" x14ac:dyDescent="0.2"/>
    <row r="7406" ht="26.25" customHeight="1" x14ac:dyDescent="0.2"/>
    <row r="7407" ht="26.25" customHeight="1" x14ac:dyDescent="0.2"/>
    <row r="7408" ht="26.25" customHeight="1" x14ac:dyDescent="0.2"/>
    <row r="7409" ht="26.25" customHeight="1" x14ac:dyDescent="0.2"/>
    <row r="7410" ht="26.25" customHeight="1" x14ac:dyDescent="0.2"/>
    <row r="7411" ht="26.25" customHeight="1" x14ac:dyDescent="0.2"/>
    <row r="7412" ht="26.25" customHeight="1" x14ac:dyDescent="0.2"/>
    <row r="7413" ht="26.25" customHeight="1" x14ac:dyDescent="0.2"/>
    <row r="7414" ht="26.25" customHeight="1" x14ac:dyDescent="0.2"/>
    <row r="7415" ht="26.25" customHeight="1" x14ac:dyDescent="0.2"/>
    <row r="7416" ht="26.25" customHeight="1" x14ac:dyDescent="0.2"/>
    <row r="7417" ht="26.25" customHeight="1" x14ac:dyDescent="0.2"/>
    <row r="7418" ht="26.25" customHeight="1" x14ac:dyDescent="0.2"/>
    <row r="7419" ht="26.25" customHeight="1" x14ac:dyDescent="0.2"/>
    <row r="7420" ht="26.25" customHeight="1" x14ac:dyDescent="0.2"/>
    <row r="7421" ht="26.25" customHeight="1" x14ac:dyDescent="0.2"/>
    <row r="7422" ht="26.25" customHeight="1" x14ac:dyDescent="0.2"/>
    <row r="7423" ht="26.25" customHeight="1" x14ac:dyDescent="0.2"/>
    <row r="7424" ht="26.25" customHeight="1" x14ac:dyDescent="0.2"/>
    <row r="7425" ht="26.25" customHeight="1" x14ac:dyDescent="0.2"/>
    <row r="7426" ht="26.25" customHeight="1" x14ac:dyDescent="0.2"/>
    <row r="7427" ht="26.25" customHeight="1" x14ac:dyDescent="0.2"/>
    <row r="7428" ht="26.25" customHeight="1" x14ac:dyDescent="0.2"/>
    <row r="7429" ht="26.25" customHeight="1" x14ac:dyDescent="0.2"/>
    <row r="7430" ht="26.25" customHeight="1" x14ac:dyDescent="0.2"/>
    <row r="7431" ht="26.25" customHeight="1" x14ac:dyDescent="0.2"/>
    <row r="7432" ht="26.25" customHeight="1" x14ac:dyDescent="0.2"/>
    <row r="7433" ht="26.25" customHeight="1" x14ac:dyDescent="0.2"/>
    <row r="7434" ht="26.25" customHeight="1" x14ac:dyDescent="0.2"/>
    <row r="7435" ht="26.25" customHeight="1" x14ac:dyDescent="0.2"/>
    <row r="7436" ht="26.25" customHeight="1" x14ac:dyDescent="0.2"/>
    <row r="7437" ht="26.25" customHeight="1" x14ac:dyDescent="0.2"/>
    <row r="7438" ht="26.25" customHeight="1" x14ac:dyDescent="0.2"/>
    <row r="7439" ht="26.25" customHeight="1" x14ac:dyDescent="0.2"/>
    <row r="7440" ht="26.25" customHeight="1" x14ac:dyDescent="0.2"/>
    <row r="7441" ht="26.25" customHeight="1" x14ac:dyDescent="0.2"/>
    <row r="7442" ht="26.25" customHeight="1" x14ac:dyDescent="0.2"/>
    <row r="7443" ht="26.25" customHeight="1" x14ac:dyDescent="0.2"/>
    <row r="7444" ht="26.25" customHeight="1" x14ac:dyDescent="0.2"/>
    <row r="7445" ht="26.25" customHeight="1" x14ac:dyDescent="0.2"/>
    <row r="7446" ht="26.25" customHeight="1" x14ac:dyDescent="0.2"/>
    <row r="7447" ht="26.25" customHeight="1" x14ac:dyDescent="0.2"/>
    <row r="7448" ht="26.25" customHeight="1" x14ac:dyDescent="0.2"/>
    <row r="7449" ht="26.25" customHeight="1" x14ac:dyDescent="0.2"/>
    <row r="7450" ht="26.25" customHeight="1" x14ac:dyDescent="0.2"/>
    <row r="7451" ht="26.25" customHeight="1" x14ac:dyDescent="0.2"/>
    <row r="7452" ht="26.25" customHeight="1" x14ac:dyDescent="0.2"/>
    <row r="7453" ht="26.25" customHeight="1" x14ac:dyDescent="0.2"/>
    <row r="7454" ht="26.25" customHeight="1" x14ac:dyDescent="0.2"/>
    <row r="7455" ht="26.25" customHeight="1" x14ac:dyDescent="0.2"/>
    <row r="7456" ht="26.25" customHeight="1" x14ac:dyDescent="0.2"/>
    <row r="7457" ht="26.25" customHeight="1" x14ac:dyDescent="0.2"/>
    <row r="7458" ht="26.25" customHeight="1" x14ac:dyDescent="0.2"/>
    <row r="7459" ht="26.25" customHeight="1" x14ac:dyDescent="0.2"/>
    <row r="7460" ht="26.25" customHeight="1" x14ac:dyDescent="0.2"/>
    <row r="7461" ht="26.25" customHeight="1" x14ac:dyDescent="0.2"/>
    <row r="7462" ht="26.25" customHeight="1" x14ac:dyDescent="0.2"/>
    <row r="7463" ht="26.25" customHeight="1" x14ac:dyDescent="0.2"/>
    <row r="7464" ht="26.25" customHeight="1" x14ac:dyDescent="0.2"/>
    <row r="7465" ht="26.25" customHeight="1" x14ac:dyDescent="0.2"/>
    <row r="7466" ht="26.25" customHeight="1" x14ac:dyDescent="0.2"/>
    <row r="7467" ht="26.25" customHeight="1" x14ac:dyDescent="0.2"/>
    <row r="7468" ht="26.25" customHeight="1" x14ac:dyDescent="0.2"/>
    <row r="7469" ht="26.25" customHeight="1" x14ac:dyDescent="0.2"/>
    <row r="7470" ht="26.25" customHeight="1" x14ac:dyDescent="0.2"/>
    <row r="7471" ht="26.25" customHeight="1" x14ac:dyDescent="0.2"/>
    <row r="7472" ht="26.25" customHeight="1" x14ac:dyDescent="0.2"/>
    <row r="7473" ht="26.25" customHeight="1" x14ac:dyDescent="0.2"/>
    <row r="7474" ht="26.25" customHeight="1" x14ac:dyDescent="0.2"/>
    <row r="7475" ht="26.25" customHeight="1" x14ac:dyDescent="0.2"/>
    <row r="7476" ht="26.25" customHeight="1" x14ac:dyDescent="0.2"/>
    <row r="7477" ht="26.25" customHeight="1" x14ac:dyDescent="0.2"/>
    <row r="7478" ht="26.25" customHeight="1" x14ac:dyDescent="0.2"/>
    <row r="7479" ht="26.25" customHeight="1" x14ac:dyDescent="0.2"/>
    <row r="7480" ht="26.25" customHeight="1" x14ac:dyDescent="0.2"/>
    <row r="7481" ht="26.25" customHeight="1" x14ac:dyDescent="0.2"/>
    <row r="7482" ht="26.25" customHeight="1" x14ac:dyDescent="0.2"/>
    <row r="7483" ht="26.25" customHeight="1" x14ac:dyDescent="0.2"/>
    <row r="7484" ht="26.25" customHeight="1" x14ac:dyDescent="0.2"/>
    <row r="7485" ht="26.25" customHeight="1" x14ac:dyDescent="0.2"/>
    <row r="7486" ht="26.25" customHeight="1" x14ac:dyDescent="0.2"/>
    <row r="7487" ht="26.25" customHeight="1" x14ac:dyDescent="0.2"/>
    <row r="7488" ht="26.25" customHeight="1" x14ac:dyDescent="0.2"/>
    <row r="7489" ht="26.25" customHeight="1" x14ac:dyDescent="0.2"/>
    <row r="7490" ht="26.25" customHeight="1" x14ac:dyDescent="0.2"/>
    <row r="7491" ht="26.25" customHeight="1" x14ac:dyDescent="0.2"/>
    <row r="7492" ht="26.25" customHeight="1" x14ac:dyDescent="0.2"/>
    <row r="7493" ht="26.25" customHeight="1" x14ac:dyDescent="0.2"/>
    <row r="7494" ht="26.25" customHeight="1" x14ac:dyDescent="0.2"/>
    <row r="7495" ht="26.25" customHeight="1" x14ac:dyDescent="0.2"/>
    <row r="7496" ht="26.25" customHeight="1" x14ac:dyDescent="0.2"/>
    <row r="7497" ht="26.25" customHeight="1" x14ac:dyDescent="0.2"/>
    <row r="7498" ht="26.25" customHeight="1" x14ac:dyDescent="0.2"/>
    <row r="7499" ht="26.25" customHeight="1" x14ac:dyDescent="0.2"/>
    <row r="7500" ht="26.25" customHeight="1" x14ac:dyDescent="0.2"/>
    <row r="7501" ht="26.25" customHeight="1" x14ac:dyDescent="0.2"/>
    <row r="7502" ht="26.25" customHeight="1" x14ac:dyDescent="0.2"/>
    <row r="7503" ht="26.25" customHeight="1" x14ac:dyDescent="0.2"/>
    <row r="7504" ht="26.25" customHeight="1" x14ac:dyDescent="0.2"/>
    <row r="7505" ht="26.25" customHeight="1" x14ac:dyDescent="0.2"/>
    <row r="7506" ht="26.25" customHeight="1" x14ac:dyDescent="0.2"/>
    <row r="7507" ht="26.25" customHeight="1" x14ac:dyDescent="0.2"/>
    <row r="7508" ht="26.25" customHeight="1" x14ac:dyDescent="0.2"/>
    <row r="7509" ht="26.25" customHeight="1" x14ac:dyDescent="0.2"/>
    <row r="7510" ht="26.25" customHeight="1" x14ac:dyDescent="0.2"/>
    <row r="7511" ht="26.25" customHeight="1" x14ac:dyDescent="0.2"/>
    <row r="7512" ht="26.25" customHeight="1" x14ac:dyDescent="0.2"/>
    <row r="7513" ht="26.25" customHeight="1" x14ac:dyDescent="0.2"/>
    <row r="7514" ht="26.25" customHeight="1" x14ac:dyDescent="0.2"/>
    <row r="7515" ht="26.25" customHeight="1" x14ac:dyDescent="0.2"/>
    <row r="7516" ht="26.25" customHeight="1" x14ac:dyDescent="0.2"/>
    <row r="7517" ht="26.25" customHeight="1" x14ac:dyDescent="0.2"/>
    <row r="7518" ht="26.25" customHeight="1" x14ac:dyDescent="0.2"/>
    <row r="7519" ht="26.25" customHeight="1" x14ac:dyDescent="0.2"/>
    <row r="7520" ht="26.25" customHeight="1" x14ac:dyDescent="0.2"/>
    <row r="7521" ht="26.25" customHeight="1" x14ac:dyDescent="0.2"/>
    <row r="7522" ht="26.25" customHeight="1" x14ac:dyDescent="0.2"/>
    <row r="7523" ht="26.25" customHeight="1" x14ac:dyDescent="0.2"/>
    <row r="7524" ht="26.25" customHeight="1" x14ac:dyDescent="0.2"/>
    <row r="7525" ht="26.25" customHeight="1" x14ac:dyDescent="0.2"/>
    <row r="7526" ht="26.25" customHeight="1" x14ac:dyDescent="0.2"/>
    <row r="7527" ht="26.25" customHeight="1" x14ac:dyDescent="0.2"/>
    <row r="7528" ht="26.25" customHeight="1" x14ac:dyDescent="0.2"/>
    <row r="7529" ht="26.25" customHeight="1" x14ac:dyDescent="0.2"/>
    <row r="7530" ht="26.25" customHeight="1" x14ac:dyDescent="0.2"/>
    <row r="7531" ht="26.25" customHeight="1" x14ac:dyDescent="0.2"/>
    <row r="7532" ht="26.25" customHeight="1" x14ac:dyDescent="0.2"/>
    <row r="7533" ht="26.25" customHeight="1" x14ac:dyDescent="0.2"/>
    <row r="7534" ht="26.25" customHeight="1" x14ac:dyDescent="0.2"/>
    <row r="7535" ht="26.25" customHeight="1" x14ac:dyDescent="0.2"/>
    <row r="7536" ht="26.25" customHeight="1" x14ac:dyDescent="0.2"/>
    <row r="7537" ht="26.25" customHeight="1" x14ac:dyDescent="0.2"/>
    <row r="7538" ht="26.25" customHeight="1" x14ac:dyDescent="0.2"/>
    <row r="7539" ht="26.25" customHeight="1" x14ac:dyDescent="0.2"/>
    <row r="7540" ht="26.25" customHeight="1" x14ac:dyDescent="0.2"/>
    <row r="7541" ht="26.25" customHeight="1" x14ac:dyDescent="0.2"/>
    <row r="7542" ht="26.25" customHeight="1" x14ac:dyDescent="0.2"/>
    <row r="7543" ht="26.25" customHeight="1" x14ac:dyDescent="0.2"/>
    <row r="7544" ht="26.25" customHeight="1" x14ac:dyDescent="0.2"/>
    <row r="7545" ht="26.25" customHeight="1" x14ac:dyDescent="0.2"/>
    <row r="7546" ht="26.25" customHeight="1" x14ac:dyDescent="0.2"/>
    <row r="7547" ht="26.25" customHeight="1" x14ac:dyDescent="0.2"/>
    <row r="7548" ht="26.25" customHeight="1" x14ac:dyDescent="0.2"/>
    <row r="7549" ht="26.25" customHeight="1" x14ac:dyDescent="0.2"/>
    <row r="7550" ht="26.25" customHeight="1" x14ac:dyDescent="0.2"/>
    <row r="7551" ht="26.25" customHeight="1" x14ac:dyDescent="0.2"/>
    <row r="7552" ht="26.25" customHeight="1" x14ac:dyDescent="0.2"/>
    <row r="7553" ht="26.25" customHeight="1" x14ac:dyDescent="0.2"/>
    <row r="7554" ht="26.25" customHeight="1" x14ac:dyDescent="0.2"/>
    <row r="7555" ht="26.25" customHeight="1" x14ac:dyDescent="0.2"/>
    <row r="7556" ht="26.25" customHeight="1" x14ac:dyDescent="0.2"/>
    <row r="7557" ht="26.25" customHeight="1" x14ac:dyDescent="0.2"/>
    <row r="7558" ht="26.25" customHeight="1" x14ac:dyDescent="0.2"/>
    <row r="7559" ht="26.25" customHeight="1" x14ac:dyDescent="0.2"/>
    <row r="7560" ht="26.25" customHeight="1" x14ac:dyDescent="0.2"/>
    <row r="7561" ht="26.25" customHeight="1" x14ac:dyDescent="0.2"/>
    <row r="7562" ht="26.25" customHeight="1" x14ac:dyDescent="0.2"/>
    <row r="7563" ht="26.25" customHeight="1" x14ac:dyDescent="0.2"/>
    <row r="7564" ht="26.25" customHeight="1" x14ac:dyDescent="0.2"/>
    <row r="7565" ht="26.25" customHeight="1" x14ac:dyDescent="0.2"/>
    <row r="7566" ht="26.25" customHeight="1" x14ac:dyDescent="0.2"/>
    <row r="7567" ht="26.25" customHeight="1" x14ac:dyDescent="0.2"/>
    <row r="7568" ht="26.25" customHeight="1" x14ac:dyDescent="0.2"/>
    <row r="7569" ht="26.25" customHeight="1" x14ac:dyDescent="0.2"/>
    <row r="7570" ht="26.25" customHeight="1" x14ac:dyDescent="0.2"/>
    <row r="7571" ht="26.25" customHeight="1" x14ac:dyDescent="0.2"/>
    <row r="7572" ht="26.25" customHeight="1" x14ac:dyDescent="0.2"/>
    <row r="7573" ht="26.25" customHeight="1" x14ac:dyDescent="0.2"/>
    <row r="7574" ht="26.25" customHeight="1" x14ac:dyDescent="0.2"/>
    <row r="7575" ht="26.25" customHeight="1" x14ac:dyDescent="0.2"/>
    <row r="7576" ht="26.25" customHeight="1" x14ac:dyDescent="0.2"/>
    <row r="7577" ht="26.25" customHeight="1" x14ac:dyDescent="0.2"/>
    <row r="7578" ht="26.25" customHeight="1" x14ac:dyDescent="0.2"/>
    <row r="7579" ht="26.25" customHeight="1" x14ac:dyDescent="0.2"/>
    <row r="7580" ht="26.25" customHeight="1" x14ac:dyDescent="0.2"/>
    <row r="7581" ht="26.25" customHeight="1" x14ac:dyDescent="0.2"/>
    <row r="7582" ht="26.25" customHeight="1" x14ac:dyDescent="0.2"/>
    <row r="7583" ht="26.25" customHeight="1" x14ac:dyDescent="0.2"/>
    <row r="7584" ht="26.25" customHeight="1" x14ac:dyDescent="0.2"/>
    <row r="7585" ht="26.25" customHeight="1" x14ac:dyDescent="0.2"/>
    <row r="7586" ht="26.25" customHeight="1" x14ac:dyDescent="0.2"/>
    <row r="7587" ht="26.25" customHeight="1" x14ac:dyDescent="0.2"/>
    <row r="7588" ht="26.25" customHeight="1" x14ac:dyDescent="0.2"/>
    <row r="7589" ht="26.25" customHeight="1" x14ac:dyDescent="0.2"/>
    <row r="7590" ht="26.25" customHeight="1" x14ac:dyDescent="0.2"/>
    <row r="7591" ht="26.25" customHeight="1" x14ac:dyDescent="0.2"/>
    <row r="7592" ht="26.25" customHeight="1" x14ac:dyDescent="0.2"/>
    <row r="7593" ht="26.25" customHeight="1" x14ac:dyDescent="0.2"/>
    <row r="7594" ht="26.25" customHeight="1" x14ac:dyDescent="0.2"/>
    <row r="7595" ht="26.25" customHeight="1" x14ac:dyDescent="0.2"/>
    <row r="7596" ht="26.25" customHeight="1" x14ac:dyDescent="0.2"/>
    <row r="7597" ht="26.25" customHeight="1" x14ac:dyDescent="0.2"/>
    <row r="7598" ht="26.25" customHeight="1" x14ac:dyDescent="0.2"/>
    <row r="7599" ht="26.25" customHeight="1" x14ac:dyDescent="0.2"/>
    <row r="7600" ht="26.25" customHeight="1" x14ac:dyDescent="0.2"/>
    <row r="7601" ht="26.25" customHeight="1" x14ac:dyDescent="0.2"/>
    <row r="7602" ht="26.25" customHeight="1" x14ac:dyDescent="0.2"/>
    <row r="7603" ht="26.25" customHeight="1" x14ac:dyDescent="0.2"/>
    <row r="7604" ht="26.25" customHeight="1" x14ac:dyDescent="0.2"/>
    <row r="7605" ht="26.25" customHeight="1" x14ac:dyDescent="0.2"/>
    <row r="7606" ht="26.25" customHeight="1" x14ac:dyDescent="0.2"/>
    <row r="7607" ht="26.25" customHeight="1" x14ac:dyDescent="0.2"/>
    <row r="7608" ht="26.25" customHeight="1" x14ac:dyDescent="0.2"/>
    <row r="7609" ht="26.25" customHeight="1" x14ac:dyDescent="0.2"/>
    <row r="7610" ht="26.25" customHeight="1" x14ac:dyDescent="0.2"/>
    <row r="7611" ht="26.25" customHeight="1" x14ac:dyDescent="0.2"/>
    <row r="7612" ht="26.25" customHeight="1" x14ac:dyDescent="0.2"/>
    <row r="7613" ht="26.25" customHeight="1" x14ac:dyDescent="0.2"/>
    <row r="7614" ht="26.25" customHeight="1" x14ac:dyDescent="0.2"/>
    <row r="7615" ht="26.25" customHeight="1" x14ac:dyDescent="0.2"/>
    <row r="7616" ht="26.25" customHeight="1" x14ac:dyDescent="0.2"/>
    <row r="7617" ht="26.25" customHeight="1" x14ac:dyDescent="0.2"/>
    <row r="7618" ht="26.25" customHeight="1" x14ac:dyDescent="0.2"/>
    <row r="7619" ht="26.25" customHeight="1" x14ac:dyDescent="0.2"/>
    <row r="7620" ht="26.25" customHeight="1" x14ac:dyDescent="0.2"/>
    <row r="7621" ht="26.25" customHeight="1" x14ac:dyDescent="0.2"/>
    <row r="7622" ht="26.25" customHeight="1" x14ac:dyDescent="0.2"/>
    <row r="7623" ht="26.25" customHeight="1" x14ac:dyDescent="0.2"/>
    <row r="7624" ht="26.25" customHeight="1" x14ac:dyDescent="0.2"/>
    <row r="7625" ht="26.25" customHeight="1" x14ac:dyDescent="0.2"/>
    <row r="7626" ht="26.25" customHeight="1" x14ac:dyDescent="0.2"/>
    <row r="7627" ht="26.25" customHeight="1" x14ac:dyDescent="0.2"/>
    <row r="7628" ht="26.25" customHeight="1" x14ac:dyDescent="0.2"/>
    <row r="7629" ht="26.25" customHeight="1" x14ac:dyDescent="0.2"/>
    <row r="7630" ht="26.25" customHeight="1" x14ac:dyDescent="0.2"/>
    <row r="7631" ht="26.25" customHeight="1" x14ac:dyDescent="0.2"/>
    <row r="7632" ht="26.25" customHeight="1" x14ac:dyDescent="0.2"/>
    <row r="7633" ht="26.25" customHeight="1" x14ac:dyDescent="0.2"/>
    <row r="7634" ht="26.25" customHeight="1" x14ac:dyDescent="0.2"/>
    <row r="7635" ht="26.25" customHeight="1" x14ac:dyDescent="0.2"/>
    <row r="7636" ht="26.25" customHeight="1" x14ac:dyDescent="0.2"/>
    <row r="7637" ht="26.25" customHeight="1" x14ac:dyDescent="0.2"/>
    <row r="7638" ht="26.25" customHeight="1" x14ac:dyDescent="0.2"/>
    <row r="7639" ht="26.25" customHeight="1" x14ac:dyDescent="0.2"/>
    <row r="7640" ht="26.25" customHeight="1" x14ac:dyDescent="0.2"/>
    <row r="7641" ht="26.25" customHeight="1" x14ac:dyDescent="0.2"/>
    <row r="7642" ht="26.25" customHeight="1" x14ac:dyDescent="0.2"/>
    <row r="7643" ht="26.25" customHeight="1" x14ac:dyDescent="0.2"/>
    <row r="7644" ht="26.25" customHeight="1" x14ac:dyDescent="0.2"/>
    <row r="7645" ht="26.25" customHeight="1" x14ac:dyDescent="0.2"/>
    <row r="7646" ht="26.25" customHeight="1" x14ac:dyDescent="0.2"/>
    <row r="7647" ht="26.25" customHeight="1" x14ac:dyDescent="0.2"/>
    <row r="7648" ht="26.25" customHeight="1" x14ac:dyDescent="0.2"/>
    <row r="7649" ht="26.25" customHeight="1" x14ac:dyDescent="0.2"/>
    <row r="7650" ht="26.25" customHeight="1" x14ac:dyDescent="0.2"/>
    <row r="7651" ht="26.25" customHeight="1" x14ac:dyDescent="0.2"/>
    <row r="7652" ht="26.25" customHeight="1" x14ac:dyDescent="0.2"/>
    <row r="7653" ht="26.25" customHeight="1" x14ac:dyDescent="0.2"/>
    <row r="7654" ht="26.25" customHeight="1" x14ac:dyDescent="0.2"/>
    <row r="7655" ht="26.25" customHeight="1" x14ac:dyDescent="0.2"/>
    <row r="7656" ht="26.25" customHeight="1" x14ac:dyDescent="0.2"/>
    <row r="7657" ht="26.25" customHeight="1" x14ac:dyDescent="0.2"/>
    <row r="7658" ht="26.25" customHeight="1" x14ac:dyDescent="0.2"/>
    <row r="7659" ht="26.25" customHeight="1" x14ac:dyDescent="0.2"/>
    <row r="7660" ht="26.25" customHeight="1" x14ac:dyDescent="0.2"/>
    <row r="7661" ht="26.25" customHeight="1" x14ac:dyDescent="0.2"/>
    <row r="7662" ht="26.25" customHeight="1" x14ac:dyDescent="0.2"/>
    <row r="7663" ht="26.25" customHeight="1" x14ac:dyDescent="0.2"/>
    <row r="7664" ht="26.25" customHeight="1" x14ac:dyDescent="0.2"/>
    <row r="7665" ht="26.25" customHeight="1" x14ac:dyDescent="0.2"/>
    <row r="7666" ht="26.25" customHeight="1" x14ac:dyDescent="0.2"/>
    <row r="7667" ht="26.25" customHeight="1" x14ac:dyDescent="0.2"/>
    <row r="7668" ht="26.25" customHeight="1" x14ac:dyDescent="0.2"/>
    <row r="7669" ht="26.25" customHeight="1" x14ac:dyDescent="0.2"/>
    <row r="7670" ht="26.25" customHeight="1" x14ac:dyDescent="0.2"/>
    <row r="7671" ht="26.25" customHeight="1" x14ac:dyDescent="0.2"/>
    <row r="7672" ht="26.25" customHeight="1" x14ac:dyDescent="0.2"/>
    <row r="7673" ht="26.25" customHeight="1" x14ac:dyDescent="0.2"/>
    <row r="7674" ht="26.25" customHeight="1" x14ac:dyDescent="0.2"/>
    <row r="7675" ht="26.25" customHeight="1" x14ac:dyDescent="0.2"/>
    <row r="7676" ht="26.25" customHeight="1" x14ac:dyDescent="0.2"/>
    <row r="7677" ht="26.25" customHeight="1" x14ac:dyDescent="0.2"/>
    <row r="7678" ht="26.25" customHeight="1" x14ac:dyDescent="0.2"/>
    <row r="7679" ht="26.25" customHeight="1" x14ac:dyDescent="0.2"/>
    <row r="7680" ht="26.25" customHeight="1" x14ac:dyDescent="0.2"/>
    <row r="7681" ht="26.25" customHeight="1" x14ac:dyDescent="0.2"/>
    <row r="7682" ht="26.25" customHeight="1" x14ac:dyDescent="0.2"/>
    <row r="7683" ht="26.25" customHeight="1" x14ac:dyDescent="0.2"/>
    <row r="7684" ht="26.25" customHeight="1" x14ac:dyDescent="0.2"/>
    <row r="7685" ht="26.25" customHeight="1" x14ac:dyDescent="0.2"/>
    <row r="7686" ht="26.25" customHeight="1" x14ac:dyDescent="0.2"/>
    <row r="7687" ht="26.25" customHeight="1" x14ac:dyDescent="0.2"/>
    <row r="7688" ht="26.25" customHeight="1" x14ac:dyDescent="0.2"/>
    <row r="7689" ht="26.25" customHeight="1" x14ac:dyDescent="0.2"/>
    <row r="7690" ht="26.25" customHeight="1" x14ac:dyDescent="0.2"/>
    <row r="7691" ht="26.25" customHeight="1" x14ac:dyDescent="0.2"/>
    <row r="7692" ht="26.25" customHeight="1" x14ac:dyDescent="0.2"/>
    <row r="7693" ht="26.25" customHeight="1" x14ac:dyDescent="0.2"/>
    <row r="7694" ht="26.25" customHeight="1" x14ac:dyDescent="0.2"/>
    <row r="7695" ht="26.25" customHeight="1" x14ac:dyDescent="0.2"/>
    <row r="7696" ht="26.25" customHeight="1" x14ac:dyDescent="0.2"/>
    <row r="7697" ht="26.25" customHeight="1" x14ac:dyDescent="0.2"/>
    <row r="7698" ht="26.25" customHeight="1" x14ac:dyDescent="0.2"/>
    <row r="7699" ht="26.25" customHeight="1" x14ac:dyDescent="0.2"/>
    <row r="7700" ht="26.25" customHeight="1" x14ac:dyDescent="0.2"/>
    <row r="7701" ht="26.25" customHeight="1" x14ac:dyDescent="0.2"/>
    <row r="7702" ht="26.25" customHeight="1" x14ac:dyDescent="0.2"/>
    <row r="7703" ht="26.25" customHeight="1" x14ac:dyDescent="0.2"/>
    <row r="7704" ht="26.25" customHeight="1" x14ac:dyDescent="0.2"/>
    <row r="7705" ht="26.25" customHeight="1" x14ac:dyDescent="0.2"/>
    <row r="7706" ht="26.25" customHeight="1" x14ac:dyDescent="0.2"/>
    <row r="7707" ht="26.25" customHeight="1" x14ac:dyDescent="0.2"/>
    <row r="7708" ht="26.25" customHeight="1" x14ac:dyDescent="0.2"/>
    <row r="7709" ht="26.25" customHeight="1" x14ac:dyDescent="0.2"/>
    <row r="7710" ht="26.25" customHeight="1" x14ac:dyDescent="0.2"/>
    <row r="7711" ht="26.25" customHeight="1" x14ac:dyDescent="0.2"/>
    <row r="7712" ht="26.25" customHeight="1" x14ac:dyDescent="0.2"/>
    <row r="7713" ht="26.25" customHeight="1" x14ac:dyDescent="0.2"/>
    <row r="7714" ht="26.25" customHeight="1" x14ac:dyDescent="0.2"/>
    <row r="7715" ht="26.25" customHeight="1" x14ac:dyDescent="0.2"/>
    <row r="7716" ht="26.25" customHeight="1" x14ac:dyDescent="0.2"/>
    <row r="7717" ht="26.25" customHeight="1" x14ac:dyDescent="0.2"/>
    <row r="7718" ht="26.25" customHeight="1" x14ac:dyDescent="0.2"/>
    <row r="7719" ht="26.25" customHeight="1" x14ac:dyDescent="0.2"/>
    <row r="7720" ht="26.25" customHeight="1" x14ac:dyDescent="0.2"/>
    <row r="7721" ht="26.25" customHeight="1" x14ac:dyDescent="0.2"/>
    <row r="7722" ht="26.25" customHeight="1" x14ac:dyDescent="0.2"/>
    <row r="7723" ht="26.25" customHeight="1" x14ac:dyDescent="0.2"/>
    <row r="7724" ht="26.25" customHeight="1" x14ac:dyDescent="0.2"/>
    <row r="7725" ht="26.25" customHeight="1" x14ac:dyDescent="0.2"/>
    <row r="7726" ht="26.25" customHeight="1" x14ac:dyDescent="0.2"/>
    <row r="7727" ht="26.25" customHeight="1" x14ac:dyDescent="0.2"/>
    <row r="7728" ht="26.25" customHeight="1" x14ac:dyDescent="0.2"/>
    <row r="7729" ht="26.25" customHeight="1" x14ac:dyDescent="0.2"/>
    <row r="7730" ht="26.25" customHeight="1" x14ac:dyDescent="0.2"/>
    <row r="7731" ht="26.25" customHeight="1" x14ac:dyDescent="0.2"/>
    <row r="7732" ht="26.25" customHeight="1" x14ac:dyDescent="0.2"/>
    <row r="7733" ht="26.25" customHeight="1" x14ac:dyDescent="0.2"/>
    <row r="7734" ht="26.25" customHeight="1" x14ac:dyDescent="0.2"/>
    <row r="7735" ht="26.25" customHeight="1" x14ac:dyDescent="0.2"/>
    <row r="7736" ht="26.25" customHeight="1" x14ac:dyDescent="0.2"/>
    <row r="7737" ht="26.25" customHeight="1" x14ac:dyDescent="0.2"/>
    <row r="7738" ht="26.25" customHeight="1" x14ac:dyDescent="0.2"/>
    <row r="7739" ht="26.25" customHeight="1" x14ac:dyDescent="0.2"/>
    <row r="7740" ht="26.25" customHeight="1" x14ac:dyDescent="0.2"/>
    <row r="7741" ht="26.25" customHeight="1" x14ac:dyDescent="0.2"/>
    <row r="7742" ht="26.25" customHeight="1" x14ac:dyDescent="0.2"/>
    <row r="7743" ht="26.25" customHeight="1" x14ac:dyDescent="0.2"/>
    <row r="7744" ht="26.25" customHeight="1" x14ac:dyDescent="0.2"/>
    <row r="7745" ht="26.25" customHeight="1" x14ac:dyDescent="0.2"/>
    <row r="7746" ht="26.25" customHeight="1" x14ac:dyDescent="0.2"/>
    <row r="7747" ht="26.25" customHeight="1" x14ac:dyDescent="0.2"/>
    <row r="7748" ht="26.25" customHeight="1" x14ac:dyDescent="0.2"/>
    <row r="7749" ht="26.25" customHeight="1" x14ac:dyDescent="0.2"/>
    <row r="7750" ht="26.25" customHeight="1" x14ac:dyDescent="0.2"/>
    <row r="7751" ht="26.25" customHeight="1" x14ac:dyDescent="0.2"/>
    <row r="7752" ht="26.25" customHeight="1" x14ac:dyDescent="0.2"/>
    <row r="7753" ht="26.25" customHeight="1" x14ac:dyDescent="0.2"/>
    <row r="7754" ht="26.25" customHeight="1" x14ac:dyDescent="0.2"/>
    <row r="7755" ht="26.25" customHeight="1" x14ac:dyDescent="0.2"/>
    <row r="7756" ht="26.25" customHeight="1" x14ac:dyDescent="0.2"/>
    <row r="7757" ht="26.25" customHeight="1" x14ac:dyDescent="0.2"/>
    <row r="7758" ht="26.25" customHeight="1" x14ac:dyDescent="0.2"/>
    <row r="7759" ht="26.25" customHeight="1" x14ac:dyDescent="0.2"/>
    <row r="7760" ht="26.25" customHeight="1" x14ac:dyDescent="0.2"/>
    <row r="7761" ht="26.25" customHeight="1" x14ac:dyDescent="0.2"/>
    <row r="7762" ht="26.25" customHeight="1" x14ac:dyDescent="0.2"/>
    <row r="7763" ht="26.25" customHeight="1" x14ac:dyDescent="0.2"/>
    <row r="7764" ht="26.25" customHeight="1" x14ac:dyDescent="0.2"/>
    <row r="7765" ht="26.25" customHeight="1" x14ac:dyDescent="0.2"/>
    <row r="7766" ht="26.25" customHeight="1" x14ac:dyDescent="0.2"/>
    <row r="7767" ht="26.25" customHeight="1" x14ac:dyDescent="0.2"/>
    <row r="7768" ht="26.25" customHeight="1" x14ac:dyDescent="0.2"/>
    <row r="7769" ht="26.25" customHeight="1" x14ac:dyDescent="0.2"/>
    <row r="7770" ht="26.25" customHeight="1" x14ac:dyDescent="0.2"/>
    <row r="7771" ht="26.25" customHeight="1" x14ac:dyDescent="0.2"/>
    <row r="7772" ht="26.25" customHeight="1" x14ac:dyDescent="0.2"/>
    <row r="7773" ht="26.25" customHeight="1" x14ac:dyDescent="0.2"/>
    <row r="7774" ht="26.25" customHeight="1" x14ac:dyDescent="0.2"/>
    <row r="7775" ht="26.25" customHeight="1" x14ac:dyDescent="0.2"/>
    <row r="7776" ht="26.25" customHeight="1" x14ac:dyDescent="0.2"/>
    <row r="7777" ht="26.25" customHeight="1" x14ac:dyDescent="0.2"/>
    <row r="7778" ht="26.25" customHeight="1" x14ac:dyDescent="0.2"/>
    <row r="7779" ht="26.25" customHeight="1" x14ac:dyDescent="0.2"/>
    <row r="7780" ht="26.25" customHeight="1" x14ac:dyDescent="0.2"/>
    <row r="7781" ht="26.25" customHeight="1" x14ac:dyDescent="0.2"/>
    <row r="7782" ht="26.25" customHeight="1" x14ac:dyDescent="0.2"/>
    <row r="7783" ht="26.25" customHeight="1" x14ac:dyDescent="0.2"/>
    <row r="7784" ht="26.25" customHeight="1" x14ac:dyDescent="0.2"/>
    <row r="7785" ht="26.25" customHeight="1" x14ac:dyDescent="0.2"/>
    <row r="7786" ht="26.25" customHeight="1" x14ac:dyDescent="0.2"/>
    <row r="7787" ht="26.25" customHeight="1" x14ac:dyDescent="0.2"/>
    <row r="7788" ht="26.25" customHeight="1" x14ac:dyDescent="0.2"/>
    <row r="7789" ht="26.25" customHeight="1" x14ac:dyDescent="0.2"/>
    <row r="7790" ht="26.25" customHeight="1" x14ac:dyDescent="0.2"/>
    <row r="7791" ht="26.25" customHeight="1" x14ac:dyDescent="0.2"/>
    <row r="7792" ht="26.25" customHeight="1" x14ac:dyDescent="0.2"/>
    <row r="7793" ht="26.25" customHeight="1" x14ac:dyDescent="0.2"/>
    <row r="7794" ht="26.25" customHeight="1" x14ac:dyDescent="0.2"/>
    <row r="7795" ht="26.25" customHeight="1" x14ac:dyDescent="0.2"/>
    <row r="7796" ht="26.25" customHeight="1" x14ac:dyDescent="0.2"/>
    <row r="7797" ht="26.25" customHeight="1" x14ac:dyDescent="0.2"/>
    <row r="7798" ht="26.25" customHeight="1" x14ac:dyDescent="0.2"/>
    <row r="7799" ht="26.25" customHeight="1" x14ac:dyDescent="0.2"/>
    <row r="7800" ht="26.25" customHeight="1" x14ac:dyDescent="0.2"/>
    <row r="7801" ht="26.25" customHeight="1" x14ac:dyDescent="0.2"/>
    <row r="7802" ht="26.25" customHeight="1" x14ac:dyDescent="0.2"/>
    <row r="7803" ht="26.25" customHeight="1" x14ac:dyDescent="0.2"/>
    <row r="7804" ht="26.25" customHeight="1" x14ac:dyDescent="0.2"/>
    <row r="7805" ht="26.25" customHeight="1" x14ac:dyDescent="0.2"/>
    <row r="7806" ht="26.25" customHeight="1" x14ac:dyDescent="0.2"/>
    <row r="7807" ht="26.25" customHeight="1" x14ac:dyDescent="0.2"/>
    <row r="7808" ht="26.25" customHeight="1" x14ac:dyDescent="0.2"/>
    <row r="7809" ht="26.25" customHeight="1" x14ac:dyDescent="0.2"/>
    <row r="7810" ht="26.25" customHeight="1" x14ac:dyDescent="0.2"/>
    <row r="7811" ht="26.25" customHeight="1" x14ac:dyDescent="0.2"/>
    <row r="7812" ht="26.25" customHeight="1" x14ac:dyDescent="0.2"/>
    <row r="7813" ht="26.25" customHeight="1" x14ac:dyDescent="0.2"/>
    <row r="7814" ht="26.25" customHeight="1" x14ac:dyDescent="0.2"/>
    <row r="7815" ht="26.25" customHeight="1" x14ac:dyDescent="0.2"/>
    <row r="7816" ht="26.25" customHeight="1" x14ac:dyDescent="0.2"/>
    <row r="7817" ht="26.25" customHeight="1" x14ac:dyDescent="0.2"/>
    <row r="7818" ht="26.25" customHeight="1" x14ac:dyDescent="0.2"/>
    <row r="7819" ht="26.25" customHeight="1" x14ac:dyDescent="0.2"/>
    <row r="7820" ht="26.25" customHeight="1" x14ac:dyDescent="0.2"/>
    <row r="7821" ht="26.25" customHeight="1" x14ac:dyDescent="0.2"/>
    <row r="7822" ht="26.25" customHeight="1" x14ac:dyDescent="0.2"/>
    <row r="7823" ht="26.25" customHeight="1" x14ac:dyDescent="0.2"/>
    <row r="7824" ht="26.25" customHeight="1" x14ac:dyDescent="0.2"/>
    <row r="7825" ht="26.25" customHeight="1" x14ac:dyDescent="0.2"/>
    <row r="7826" ht="26.25" customHeight="1" x14ac:dyDescent="0.2"/>
    <row r="7827" ht="26.25" customHeight="1" x14ac:dyDescent="0.2"/>
    <row r="7828" ht="26.25" customHeight="1" x14ac:dyDescent="0.2"/>
    <row r="7829" ht="26.25" customHeight="1" x14ac:dyDescent="0.2"/>
    <row r="7830" ht="26.25" customHeight="1" x14ac:dyDescent="0.2"/>
    <row r="7831" ht="26.25" customHeight="1" x14ac:dyDescent="0.2"/>
    <row r="7832" ht="26.25" customHeight="1" x14ac:dyDescent="0.2"/>
    <row r="7833" ht="26.25" customHeight="1" x14ac:dyDescent="0.2"/>
    <row r="7834" ht="26.25" customHeight="1" x14ac:dyDescent="0.2"/>
    <row r="7835" ht="26.25" customHeight="1" x14ac:dyDescent="0.2"/>
    <row r="7836" ht="26.25" customHeight="1" x14ac:dyDescent="0.2"/>
    <row r="7837" ht="26.25" customHeight="1" x14ac:dyDescent="0.2"/>
    <row r="7838" ht="26.25" customHeight="1" x14ac:dyDescent="0.2"/>
    <row r="7839" ht="26.25" customHeight="1" x14ac:dyDescent="0.2"/>
    <row r="7840" ht="26.25" customHeight="1" x14ac:dyDescent="0.2"/>
    <row r="7841" ht="26.25" customHeight="1" x14ac:dyDescent="0.2"/>
    <row r="7842" ht="26.25" customHeight="1" x14ac:dyDescent="0.2"/>
    <row r="7843" ht="26.25" customHeight="1" x14ac:dyDescent="0.2"/>
    <row r="7844" ht="26.25" customHeight="1" x14ac:dyDescent="0.2"/>
    <row r="7845" ht="26.25" customHeight="1" x14ac:dyDescent="0.2"/>
    <row r="7846" ht="26.25" customHeight="1" x14ac:dyDescent="0.2"/>
    <row r="7847" ht="26.25" customHeight="1" x14ac:dyDescent="0.2"/>
    <row r="7848" ht="26.25" customHeight="1" x14ac:dyDescent="0.2"/>
    <row r="7849" ht="26.25" customHeight="1" x14ac:dyDescent="0.2"/>
    <row r="7850" ht="26.25" customHeight="1" x14ac:dyDescent="0.2"/>
    <row r="7851" ht="26.25" customHeight="1" x14ac:dyDescent="0.2"/>
    <row r="7852" ht="26.25" customHeight="1" x14ac:dyDescent="0.2"/>
    <row r="7853" ht="26.25" customHeight="1" x14ac:dyDescent="0.2"/>
    <row r="7854" ht="26.25" customHeight="1" x14ac:dyDescent="0.2"/>
    <row r="7855" ht="26.25" customHeight="1" x14ac:dyDescent="0.2"/>
    <row r="7856" ht="26.25" customHeight="1" x14ac:dyDescent="0.2"/>
    <row r="7857" ht="26.25" customHeight="1" x14ac:dyDescent="0.2"/>
    <row r="7858" ht="26.25" customHeight="1" x14ac:dyDescent="0.2"/>
    <row r="7859" ht="26.25" customHeight="1" x14ac:dyDescent="0.2"/>
    <row r="7860" ht="26.25" customHeight="1" x14ac:dyDescent="0.2"/>
    <row r="7861" ht="26.25" customHeight="1" x14ac:dyDescent="0.2"/>
    <row r="7862" ht="26.25" customHeight="1" x14ac:dyDescent="0.2"/>
    <row r="7863" ht="26.25" customHeight="1" x14ac:dyDescent="0.2"/>
    <row r="7864" ht="26.25" customHeight="1" x14ac:dyDescent="0.2"/>
    <row r="7865" ht="26.25" customHeight="1" x14ac:dyDescent="0.2"/>
    <row r="7866" ht="26.25" customHeight="1" x14ac:dyDescent="0.2"/>
    <row r="7867" ht="26.25" customHeight="1" x14ac:dyDescent="0.2"/>
    <row r="7868" ht="26.25" customHeight="1" x14ac:dyDescent="0.2"/>
    <row r="7869" ht="26.25" customHeight="1" x14ac:dyDescent="0.2"/>
    <row r="7870" ht="26.25" customHeight="1" x14ac:dyDescent="0.2"/>
    <row r="7871" ht="26.25" customHeight="1" x14ac:dyDescent="0.2"/>
    <row r="7872" ht="26.25" customHeight="1" x14ac:dyDescent="0.2"/>
    <row r="7873" ht="26.25" customHeight="1" x14ac:dyDescent="0.2"/>
    <row r="7874" ht="26.25" customHeight="1" x14ac:dyDescent="0.2"/>
    <row r="7875" ht="26.25" customHeight="1" x14ac:dyDescent="0.2"/>
    <row r="7876" ht="26.25" customHeight="1" x14ac:dyDescent="0.2"/>
    <row r="7877" ht="26.25" customHeight="1" x14ac:dyDescent="0.2"/>
    <row r="7878" ht="26.25" customHeight="1" x14ac:dyDescent="0.2"/>
    <row r="7879" ht="26.25" customHeight="1" x14ac:dyDescent="0.2"/>
    <row r="7880" ht="26.25" customHeight="1" x14ac:dyDescent="0.2"/>
    <row r="7881" ht="26.25" customHeight="1" x14ac:dyDescent="0.2"/>
    <row r="7882" ht="26.25" customHeight="1" x14ac:dyDescent="0.2"/>
    <row r="7883" ht="26.25" customHeight="1" x14ac:dyDescent="0.2"/>
    <row r="7884" ht="26.25" customHeight="1" x14ac:dyDescent="0.2"/>
    <row r="7885" ht="26.25" customHeight="1" x14ac:dyDescent="0.2"/>
    <row r="7886" ht="26.25" customHeight="1" x14ac:dyDescent="0.2"/>
    <row r="7887" ht="26.25" customHeight="1" x14ac:dyDescent="0.2"/>
    <row r="7888" ht="26.25" customHeight="1" x14ac:dyDescent="0.2"/>
    <row r="7889" ht="26.25" customHeight="1" x14ac:dyDescent="0.2"/>
    <row r="7890" ht="26.25" customHeight="1" x14ac:dyDescent="0.2"/>
    <row r="7891" ht="26.25" customHeight="1" x14ac:dyDescent="0.2"/>
    <row r="7892" ht="26.25" customHeight="1" x14ac:dyDescent="0.2"/>
    <row r="7893" ht="26.25" customHeight="1" x14ac:dyDescent="0.2"/>
    <row r="7894" ht="26.25" customHeight="1" x14ac:dyDescent="0.2"/>
    <row r="7895" ht="26.25" customHeight="1" x14ac:dyDescent="0.2"/>
    <row r="7896" ht="26.25" customHeight="1" x14ac:dyDescent="0.2"/>
    <row r="7897" ht="26.25" customHeight="1" x14ac:dyDescent="0.2"/>
    <row r="7898" ht="26.25" customHeight="1" x14ac:dyDescent="0.2"/>
    <row r="7899" ht="26.25" customHeight="1" x14ac:dyDescent="0.2"/>
    <row r="7900" ht="26.25" customHeight="1" x14ac:dyDescent="0.2"/>
    <row r="7901" ht="26.25" customHeight="1" x14ac:dyDescent="0.2"/>
    <row r="7902" ht="26.25" customHeight="1" x14ac:dyDescent="0.2"/>
    <row r="7903" ht="26.25" customHeight="1" x14ac:dyDescent="0.2"/>
    <row r="7904" ht="26.25" customHeight="1" x14ac:dyDescent="0.2"/>
    <row r="7905" ht="26.25" customHeight="1" x14ac:dyDescent="0.2"/>
    <row r="7906" ht="26.25" customHeight="1" x14ac:dyDescent="0.2"/>
    <row r="7907" ht="26.25" customHeight="1" x14ac:dyDescent="0.2"/>
    <row r="7908" ht="26.25" customHeight="1" x14ac:dyDescent="0.2"/>
    <row r="7909" ht="26.25" customHeight="1" x14ac:dyDescent="0.2"/>
    <row r="7910" ht="26.25" customHeight="1" x14ac:dyDescent="0.2"/>
    <row r="7911" ht="26.25" customHeight="1" x14ac:dyDescent="0.2"/>
    <row r="7912" ht="26.25" customHeight="1" x14ac:dyDescent="0.2"/>
    <row r="7913" ht="26.25" customHeight="1" x14ac:dyDescent="0.2"/>
    <row r="7914" ht="26.25" customHeight="1" x14ac:dyDescent="0.2"/>
    <row r="7915" ht="26.25" customHeight="1" x14ac:dyDescent="0.2"/>
    <row r="7916" ht="26.25" customHeight="1" x14ac:dyDescent="0.2"/>
    <row r="7917" ht="26.25" customHeight="1" x14ac:dyDescent="0.2"/>
    <row r="7918" ht="26.25" customHeight="1" x14ac:dyDescent="0.2"/>
    <row r="7919" ht="26.25" customHeight="1" x14ac:dyDescent="0.2"/>
    <row r="7920" ht="26.25" customHeight="1" x14ac:dyDescent="0.2"/>
    <row r="7921" ht="26.25" customHeight="1" x14ac:dyDescent="0.2"/>
    <row r="7922" ht="26.25" customHeight="1" x14ac:dyDescent="0.2"/>
    <row r="7923" ht="26.25" customHeight="1" x14ac:dyDescent="0.2"/>
    <row r="7924" ht="26.25" customHeight="1" x14ac:dyDescent="0.2"/>
    <row r="7925" ht="26.25" customHeight="1" x14ac:dyDescent="0.2"/>
    <row r="7926" ht="26.25" customHeight="1" x14ac:dyDescent="0.2"/>
    <row r="7927" ht="26.25" customHeight="1" x14ac:dyDescent="0.2"/>
    <row r="7928" ht="26.25" customHeight="1" x14ac:dyDescent="0.2"/>
    <row r="7929" ht="26.25" customHeight="1" x14ac:dyDescent="0.2"/>
    <row r="7930" ht="26.25" customHeight="1" x14ac:dyDescent="0.2"/>
    <row r="7931" ht="26.25" customHeight="1" x14ac:dyDescent="0.2"/>
    <row r="7932" ht="26.25" customHeight="1" x14ac:dyDescent="0.2"/>
    <row r="7933" ht="26.25" customHeight="1" x14ac:dyDescent="0.2"/>
    <row r="7934" ht="26.25" customHeight="1" x14ac:dyDescent="0.2"/>
    <row r="7935" ht="26.25" customHeight="1" x14ac:dyDescent="0.2"/>
    <row r="7936" ht="26.25" customHeight="1" x14ac:dyDescent="0.2"/>
    <row r="7937" ht="26.25" customHeight="1" x14ac:dyDescent="0.2"/>
    <row r="7938" ht="26.25" customHeight="1" x14ac:dyDescent="0.2"/>
    <row r="7939" ht="26.25" customHeight="1" x14ac:dyDescent="0.2"/>
    <row r="7940" ht="26.25" customHeight="1" x14ac:dyDescent="0.2"/>
    <row r="7941" ht="26.25" customHeight="1" x14ac:dyDescent="0.2"/>
    <row r="7942" ht="26.25" customHeight="1" x14ac:dyDescent="0.2"/>
    <row r="7943" ht="26.25" customHeight="1" x14ac:dyDescent="0.2"/>
    <row r="7944" ht="26.25" customHeight="1" x14ac:dyDescent="0.2"/>
    <row r="7945" ht="26.25" customHeight="1" x14ac:dyDescent="0.2"/>
    <row r="7946" ht="26.25" customHeight="1" x14ac:dyDescent="0.2"/>
    <row r="7947" ht="26.25" customHeight="1" x14ac:dyDescent="0.2"/>
    <row r="7948" ht="26.25" customHeight="1" x14ac:dyDescent="0.2"/>
    <row r="7949" ht="26.25" customHeight="1" x14ac:dyDescent="0.2"/>
    <row r="7950" ht="26.25" customHeight="1" x14ac:dyDescent="0.2"/>
    <row r="7951" ht="26.25" customHeight="1" x14ac:dyDescent="0.2"/>
    <row r="7952" ht="26.25" customHeight="1" x14ac:dyDescent="0.2"/>
    <row r="7953" ht="26.25" customHeight="1" x14ac:dyDescent="0.2"/>
    <row r="7954" ht="26.25" customHeight="1" x14ac:dyDescent="0.2"/>
    <row r="7955" ht="26.25" customHeight="1" x14ac:dyDescent="0.2"/>
    <row r="7956" ht="26.25" customHeight="1" x14ac:dyDescent="0.2"/>
    <row r="7957" ht="26.25" customHeight="1" x14ac:dyDescent="0.2"/>
    <row r="7958" ht="26.25" customHeight="1" x14ac:dyDescent="0.2"/>
    <row r="7959" ht="26.25" customHeight="1" x14ac:dyDescent="0.2"/>
    <row r="7960" ht="26.25" customHeight="1" x14ac:dyDescent="0.2"/>
    <row r="7961" ht="26.25" customHeight="1" x14ac:dyDescent="0.2"/>
    <row r="7962" ht="26.25" customHeight="1" x14ac:dyDescent="0.2"/>
    <row r="7963" ht="26.25" customHeight="1" x14ac:dyDescent="0.2"/>
    <row r="7964" ht="26.25" customHeight="1" x14ac:dyDescent="0.2"/>
    <row r="7965" ht="26.25" customHeight="1" x14ac:dyDescent="0.2"/>
    <row r="7966" ht="26.25" customHeight="1" x14ac:dyDescent="0.2"/>
    <row r="7967" ht="26.25" customHeight="1" x14ac:dyDescent="0.2"/>
    <row r="7968" ht="26.25" customHeight="1" x14ac:dyDescent="0.2"/>
    <row r="7969" ht="26.25" customHeight="1" x14ac:dyDescent="0.2"/>
    <row r="7970" ht="26.25" customHeight="1" x14ac:dyDescent="0.2"/>
    <row r="7971" ht="26.25" customHeight="1" x14ac:dyDescent="0.2"/>
    <row r="7972" ht="26.25" customHeight="1" x14ac:dyDescent="0.2"/>
    <row r="7973" ht="26.25" customHeight="1" x14ac:dyDescent="0.2"/>
    <row r="7974" ht="26.25" customHeight="1" x14ac:dyDescent="0.2"/>
    <row r="7975" ht="26.25" customHeight="1" x14ac:dyDescent="0.2"/>
    <row r="7976" ht="26.25" customHeight="1" x14ac:dyDescent="0.2"/>
    <row r="7977" ht="26.25" customHeight="1" x14ac:dyDescent="0.2"/>
    <row r="7978" ht="26.25" customHeight="1" x14ac:dyDescent="0.2"/>
    <row r="7979" ht="26.25" customHeight="1" x14ac:dyDescent="0.2"/>
    <row r="7980" ht="26.25" customHeight="1" x14ac:dyDescent="0.2"/>
    <row r="7981" ht="26.25" customHeight="1" x14ac:dyDescent="0.2"/>
    <row r="7982" ht="26.25" customHeight="1" x14ac:dyDescent="0.2"/>
    <row r="7983" ht="26.25" customHeight="1" x14ac:dyDescent="0.2"/>
    <row r="7984" ht="26.25" customHeight="1" x14ac:dyDescent="0.2"/>
    <row r="7985" ht="26.25" customHeight="1" x14ac:dyDescent="0.2"/>
    <row r="7986" ht="26.25" customHeight="1" x14ac:dyDescent="0.2"/>
    <row r="7987" ht="26.25" customHeight="1" x14ac:dyDescent="0.2"/>
    <row r="7988" ht="26.25" customHeight="1" x14ac:dyDescent="0.2"/>
    <row r="7989" ht="26.25" customHeight="1" x14ac:dyDescent="0.2"/>
    <row r="7990" ht="26.25" customHeight="1" x14ac:dyDescent="0.2"/>
    <row r="7991" ht="26.25" customHeight="1" x14ac:dyDescent="0.2"/>
    <row r="7992" ht="26.25" customHeight="1" x14ac:dyDescent="0.2"/>
    <row r="7993" ht="26.25" customHeight="1" x14ac:dyDescent="0.2"/>
    <row r="7994" ht="26.25" customHeight="1" x14ac:dyDescent="0.2"/>
    <row r="7995" ht="26.25" customHeight="1" x14ac:dyDescent="0.2"/>
    <row r="7996" ht="26.25" customHeight="1" x14ac:dyDescent="0.2"/>
    <row r="7997" ht="26.25" customHeight="1" x14ac:dyDescent="0.2"/>
    <row r="7998" ht="26.25" customHeight="1" x14ac:dyDescent="0.2"/>
    <row r="7999" ht="26.25" customHeight="1" x14ac:dyDescent="0.2"/>
    <row r="8000" ht="26.25" customHeight="1" x14ac:dyDescent="0.2"/>
    <row r="8001" ht="26.25" customHeight="1" x14ac:dyDescent="0.2"/>
    <row r="8002" ht="26.25" customHeight="1" x14ac:dyDescent="0.2"/>
    <row r="8003" ht="26.25" customHeight="1" x14ac:dyDescent="0.2"/>
    <row r="8004" ht="26.25" customHeight="1" x14ac:dyDescent="0.2"/>
    <row r="8005" ht="26.25" customHeight="1" x14ac:dyDescent="0.2"/>
    <row r="8006" ht="26.25" customHeight="1" x14ac:dyDescent="0.2"/>
    <row r="8007" ht="26.25" customHeight="1" x14ac:dyDescent="0.2"/>
    <row r="8008" ht="26.25" customHeight="1" x14ac:dyDescent="0.2"/>
    <row r="8009" ht="26.25" customHeight="1" x14ac:dyDescent="0.2"/>
    <row r="8010" ht="26.25" customHeight="1" x14ac:dyDescent="0.2"/>
    <row r="8011" ht="26.25" customHeight="1" x14ac:dyDescent="0.2"/>
    <row r="8012" ht="26.25" customHeight="1" x14ac:dyDescent="0.2"/>
    <row r="8013" ht="26.25" customHeight="1" x14ac:dyDescent="0.2"/>
    <row r="8014" ht="26.25" customHeight="1" x14ac:dyDescent="0.2"/>
    <row r="8015" ht="26.25" customHeight="1" x14ac:dyDescent="0.2"/>
    <row r="8016" ht="26.25" customHeight="1" x14ac:dyDescent="0.2"/>
    <row r="8017" ht="26.25" customHeight="1" x14ac:dyDescent="0.2"/>
    <row r="8018" ht="26.25" customHeight="1" x14ac:dyDescent="0.2"/>
    <row r="8019" ht="26.25" customHeight="1" x14ac:dyDescent="0.2"/>
    <row r="8020" ht="26.25" customHeight="1" x14ac:dyDescent="0.2"/>
    <row r="8021" ht="26.25" customHeight="1" x14ac:dyDescent="0.2"/>
    <row r="8022" ht="26.25" customHeight="1" x14ac:dyDescent="0.2"/>
    <row r="8023" ht="26.25" customHeight="1" x14ac:dyDescent="0.2"/>
    <row r="8024" ht="26.25" customHeight="1" x14ac:dyDescent="0.2"/>
    <row r="8025" ht="26.25" customHeight="1" x14ac:dyDescent="0.2"/>
    <row r="8026" ht="26.25" customHeight="1" x14ac:dyDescent="0.2"/>
    <row r="8027" ht="26.25" customHeight="1" x14ac:dyDescent="0.2"/>
    <row r="8028" ht="26.25" customHeight="1" x14ac:dyDescent="0.2"/>
    <row r="8029" ht="26.25" customHeight="1" x14ac:dyDescent="0.2"/>
    <row r="8030" ht="26.25" customHeight="1" x14ac:dyDescent="0.2"/>
    <row r="8031" ht="26.25" customHeight="1" x14ac:dyDescent="0.2"/>
    <row r="8032" ht="26.25" customHeight="1" x14ac:dyDescent="0.2"/>
    <row r="8033" ht="26.25" customHeight="1" x14ac:dyDescent="0.2"/>
    <row r="8034" ht="26.25" customHeight="1" x14ac:dyDescent="0.2"/>
  </sheetData>
  <sheetProtection formatCells="0" formatColumns="0" formatRows="0" insertColumns="0" insertRows="0" deleteRows="0" selectLockedCells="1"/>
  <protectedRanges>
    <protectedRange password="CAC3" sqref="B7:H8" name="Sum_Repas1"/>
  </protectedRanges>
  <mergeCells count="4">
    <mergeCell ref="B34:D34"/>
    <mergeCell ref="B35:D35"/>
    <mergeCell ref="B36:D36"/>
    <mergeCell ref="B39:D40"/>
  </mergeCells>
  <hyperlinks>
    <hyperlink ref="B39:D40" location="Samedi!A1" display="Avancer à la journée suivante"/>
    <hyperlink ref="B42" location="Jeudi!A1" display="Revenir en arrière"/>
  </hyperlinks>
  <pageMargins left="0.7" right="0.7" top="0.75" bottom="0.75" header="0.3" footer="0.3"/>
  <pageSetup paperSize="9" orientation="portrait" horizontalDpi="4294967293" verticalDpi="0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W8032"/>
  <sheetViews>
    <sheetView zoomScale="70" zoomScaleNormal="70" workbookViewId="0">
      <pane ySplit="4" topLeftCell="A5" activePane="bottomLeft" state="frozen"/>
      <selection pane="bottomLeft" activeCell="B15" sqref="B15:H15"/>
    </sheetView>
  </sheetViews>
  <sheetFormatPr baseColWidth="10" defaultColWidth="9" defaultRowHeight="15" x14ac:dyDescent="0.2"/>
  <cols>
    <col min="1" max="1" width="9.375" style="105" customWidth="1"/>
    <col min="2" max="4" width="28" style="105" customWidth="1"/>
    <col min="5" max="8" width="14.25" style="105" customWidth="1"/>
    <col min="9" max="9" width="28" style="105" customWidth="1"/>
    <col min="10" max="18" width="11.375" style="105" customWidth="1"/>
    <col min="19" max="231" width="11" style="105" customWidth="1"/>
    <col min="232" max="255" width="9" style="106" customWidth="1"/>
    <col min="256" max="16384" width="9" style="106"/>
  </cols>
  <sheetData>
    <row r="1" spans="1:231" ht="30" customHeight="1" x14ac:dyDescent="0.2"/>
    <row r="2" spans="1:231" s="110" customFormat="1" ht="30" customHeight="1" x14ac:dyDescent="0.2">
      <c r="A2" s="107"/>
      <c r="B2" s="34" t="s">
        <v>98</v>
      </c>
      <c r="C2" s="108"/>
      <c r="D2" s="108"/>
      <c r="E2" s="108"/>
      <c r="F2" s="107"/>
      <c r="G2" s="12"/>
      <c r="H2" s="109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07"/>
      <c r="DB2" s="107"/>
      <c r="DC2" s="107"/>
      <c r="DD2" s="107"/>
      <c r="DE2" s="107"/>
      <c r="DF2" s="107"/>
      <c r="DG2" s="107"/>
      <c r="DH2" s="107"/>
      <c r="DI2" s="107"/>
      <c r="DJ2" s="107"/>
      <c r="DK2" s="107"/>
      <c r="DL2" s="107"/>
      <c r="DM2" s="107"/>
      <c r="DN2" s="107"/>
      <c r="DO2" s="107"/>
      <c r="DP2" s="107"/>
      <c r="DQ2" s="107"/>
      <c r="DR2" s="107"/>
      <c r="DS2" s="107"/>
      <c r="DT2" s="107"/>
      <c r="DU2" s="107"/>
      <c r="DV2" s="107"/>
      <c r="DW2" s="107"/>
      <c r="DX2" s="107"/>
      <c r="DY2" s="107"/>
      <c r="DZ2" s="107"/>
      <c r="EA2" s="107"/>
      <c r="EB2" s="107"/>
      <c r="EC2" s="107"/>
      <c r="ED2" s="107"/>
      <c r="EE2" s="107"/>
      <c r="EF2" s="107"/>
      <c r="EG2" s="107"/>
      <c r="EH2" s="107"/>
      <c r="EI2" s="107"/>
      <c r="EJ2" s="107"/>
      <c r="EK2" s="107"/>
      <c r="EL2" s="107"/>
      <c r="EM2" s="107"/>
      <c r="EN2" s="107"/>
      <c r="EO2" s="107"/>
      <c r="EP2" s="107"/>
      <c r="EQ2" s="107"/>
      <c r="ER2" s="107"/>
      <c r="ES2" s="107"/>
      <c r="ET2" s="107"/>
      <c r="EU2" s="107"/>
      <c r="EV2" s="107"/>
      <c r="EW2" s="107"/>
      <c r="EX2" s="107"/>
      <c r="EY2" s="107"/>
      <c r="EZ2" s="107"/>
      <c r="FA2" s="107"/>
      <c r="FB2" s="107"/>
      <c r="FC2" s="107"/>
      <c r="FD2" s="107"/>
      <c r="FE2" s="107"/>
      <c r="FF2" s="107"/>
      <c r="FG2" s="107"/>
      <c r="FH2" s="107"/>
      <c r="FI2" s="107"/>
      <c r="FJ2" s="107"/>
      <c r="FK2" s="107"/>
      <c r="FL2" s="107"/>
      <c r="FM2" s="107"/>
      <c r="FN2" s="107"/>
      <c r="FO2" s="107"/>
      <c r="FP2" s="107"/>
      <c r="FQ2" s="107"/>
      <c r="FR2" s="107"/>
      <c r="FS2" s="107"/>
      <c r="FT2" s="107"/>
      <c r="FU2" s="107"/>
      <c r="FV2" s="107"/>
      <c r="FW2" s="107"/>
      <c r="FX2" s="107"/>
      <c r="FY2" s="107"/>
      <c r="FZ2" s="107"/>
      <c r="GA2" s="107"/>
      <c r="GB2" s="107"/>
      <c r="GC2" s="107"/>
      <c r="GD2" s="107"/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/>
      <c r="GR2" s="107"/>
      <c r="GS2" s="107"/>
      <c r="GT2" s="107"/>
      <c r="GU2" s="107"/>
      <c r="GV2" s="107"/>
      <c r="GW2" s="107"/>
      <c r="GX2" s="107"/>
      <c r="GY2" s="107"/>
      <c r="GZ2" s="107"/>
      <c r="HA2" s="107"/>
      <c r="HB2" s="107"/>
      <c r="HC2" s="107"/>
      <c r="HD2" s="107"/>
      <c r="HE2" s="107"/>
      <c r="HF2" s="107"/>
      <c r="HG2" s="107"/>
      <c r="HH2" s="107"/>
      <c r="HI2" s="107"/>
      <c r="HJ2" s="107"/>
      <c r="HK2" s="107"/>
      <c r="HL2" s="107"/>
      <c r="HM2" s="107"/>
      <c r="HN2" s="107"/>
      <c r="HO2" s="107"/>
      <c r="HP2" s="107"/>
      <c r="HQ2" s="107"/>
      <c r="HR2" s="107"/>
      <c r="HS2" s="107"/>
      <c r="HT2" s="107"/>
      <c r="HU2" s="107"/>
      <c r="HV2" s="107"/>
      <c r="HW2" s="107"/>
    </row>
    <row r="3" spans="1:231" s="110" customFormat="1" ht="30" customHeight="1" x14ac:dyDescent="0.2">
      <c r="A3" s="107"/>
      <c r="B3" s="107"/>
      <c r="C3" s="108"/>
      <c r="D3" s="108"/>
      <c r="E3" s="111"/>
      <c r="F3" s="107"/>
      <c r="G3" s="12"/>
      <c r="H3" s="109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7"/>
      <c r="BW3" s="107"/>
      <c r="BX3" s="107"/>
      <c r="BY3" s="107"/>
      <c r="BZ3" s="107"/>
      <c r="CA3" s="107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</row>
    <row r="4" spans="1:231" s="110" customFormat="1" ht="30" customHeight="1" x14ac:dyDescent="0.2">
      <c r="A4" s="107"/>
      <c r="B4" s="33" t="s">
        <v>22</v>
      </c>
      <c r="C4" s="33" t="s">
        <v>13</v>
      </c>
      <c r="D4" s="33" t="s">
        <v>5</v>
      </c>
      <c r="E4" s="33" t="s">
        <v>0</v>
      </c>
      <c r="F4" s="33" t="s">
        <v>9</v>
      </c>
      <c r="G4" s="33" t="s">
        <v>10</v>
      </c>
      <c r="H4" s="33" t="s">
        <v>11</v>
      </c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</row>
    <row r="5" spans="1:231" ht="26.25" customHeight="1" x14ac:dyDescent="0.2">
      <c r="B5" s="2" t="s">
        <v>14</v>
      </c>
      <c r="C5" s="112"/>
      <c r="D5" s="112"/>
      <c r="E5" s="112"/>
      <c r="F5" s="112"/>
      <c r="G5" s="112"/>
      <c r="H5" s="112"/>
      <c r="HW5" s="106"/>
    </row>
    <row r="6" spans="1:231" ht="26.25" customHeight="1" x14ac:dyDescent="0.2">
      <c r="B6" s="113"/>
      <c r="C6" s="113"/>
      <c r="D6" s="114"/>
      <c r="E6" s="115"/>
      <c r="F6" s="116"/>
      <c r="G6" s="116"/>
      <c r="H6" s="116"/>
      <c r="HW6" s="106"/>
    </row>
    <row r="7" spans="1:231" ht="26.25" customHeight="1" x14ac:dyDescent="0.2">
      <c r="B7" s="113"/>
      <c r="C7" s="113"/>
      <c r="D7" s="114"/>
      <c r="E7" s="115">
        <f>SUBTOTAL(109,Repas15[Kcal])</f>
        <v>0</v>
      </c>
      <c r="F7" s="116">
        <f>SUBTOTAL(109,Repas15[Protéines])</f>
        <v>0</v>
      </c>
      <c r="G7" s="116">
        <f>SUBTOTAL(109,Repas15[Glucides])</f>
        <v>0</v>
      </c>
      <c r="H7" s="116">
        <f>SUBTOTAL(109,Repas15[Lipides])</f>
        <v>0</v>
      </c>
    </row>
    <row r="8" spans="1:231" ht="26.25" customHeight="1" x14ac:dyDescent="0.2">
      <c r="B8" s="117"/>
      <c r="C8" s="117"/>
      <c r="D8" s="118"/>
      <c r="E8" s="119"/>
      <c r="F8" s="120"/>
      <c r="G8" s="120"/>
      <c r="H8" s="120"/>
    </row>
    <row r="9" spans="1:231" ht="26.25" customHeight="1" x14ac:dyDescent="0.2">
      <c r="B9" s="3" t="s">
        <v>15</v>
      </c>
      <c r="C9" s="121"/>
      <c r="D9" s="121"/>
      <c r="E9" s="121"/>
      <c r="F9" s="121"/>
      <c r="G9" s="121"/>
      <c r="H9" s="121"/>
    </row>
    <row r="10" spans="1:231" ht="26.25" customHeight="1" x14ac:dyDescent="0.2">
      <c r="B10" s="113"/>
      <c r="C10" s="113"/>
      <c r="D10" s="114"/>
      <c r="E10" s="115"/>
      <c r="F10" s="116"/>
      <c r="G10" s="116"/>
      <c r="H10" s="116"/>
    </row>
    <row r="11" spans="1:231" ht="26.25" customHeight="1" x14ac:dyDescent="0.2">
      <c r="B11" s="113"/>
      <c r="C11" s="113"/>
      <c r="D11" s="114"/>
      <c r="E11" s="115">
        <f>SUBTOTAL(109,Repas25[Kcal])</f>
        <v>0</v>
      </c>
      <c r="F11" s="116">
        <f>SUBTOTAL(109,Repas25[Protéines])</f>
        <v>0</v>
      </c>
      <c r="G11" s="116">
        <f>SUBTOTAL(109,Repas25[Glucides])</f>
        <v>0</v>
      </c>
      <c r="H11" s="116">
        <f>SUBTOTAL(109,Repas25[Lipides])</f>
        <v>0</v>
      </c>
    </row>
    <row r="12" spans="1:231" ht="26.25" customHeight="1" x14ac:dyDescent="0.2">
      <c r="B12" s="117"/>
      <c r="C12" s="117"/>
      <c r="D12" s="118"/>
      <c r="E12" s="119"/>
      <c r="F12" s="120"/>
      <c r="G12" s="120"/>
      <c r="H12" s="120"/>
    </row>
    <row r="13" spans="1:231" ht="26.25" customHeight="1" x14ac:dyDescent="0.2">
      <c r="B13" s="4" t="s">
        <v>16</v>
      </c>
      <c r="C13" s="122"/>
      <c r="D13" s="122"/>
      <c r="E13" s="122"/>
      <c r="F13" s="122"/>
      <c r="G13" s="122"/>
      <c r="H13" s="122"/>
    </row>
    <row r="14" spans="1:231" ht="26.25" customHeight="1" x14ac:dyDescent="0.2">
      <c r="B14" s="113"/>
      <c r="C14" s="113"/>
      <c r="D14" s="114"/>
      <c r="E14" s="115"/>
      <c r="F14" s="116"/>
      <c r="G14" s="116"/>
      <c r="H14" s="116"/>
    </row>
    <row r="15" spans="1:231" ht="26.25" customHeight="1" x14ac:dyDescent="0.2">
      <c r="B15" s="113"/>
      <c r="C15" s="113"/>
      <c r="D15" s="114"/>
      <c r="E15" s="115">
        <f>SUBTOTAL(109,Repas35[Kcal])</f>
        <v>0</v>
      </c>
      <c r="F15" s="116">
        <f>SUBTOTAL(109,Repas35[Protéines])</f>
        <v>0</v>
      </c>
      <c r="G15" s="116">
        <f>SUBTOTAL(109,Repas35[Glucides])</f>
        <v>0</v>
      </c>
      <c r="H15" s="116">
        <f>SUBTOTAL(109,Repas35[Lipides])</f>
        <v>0</v>
      </c>
    </row>
    <row r="16" spans="1:231" ht="26.25" customHeight="1" x14ac:dyDescent="0.2">
      <c r="B16" s="117"/>
      <c r="C16" s="117"/>
      <c r="D16" s="118"/>
      <c r="E16" s="119"/>
      <c r="F16" s="120"/>
      <c r="G16" s="120"/>
      <c r="H16" s="120"/>
    </row>
    <row r="17" spans="2:8" ht="26.25" customHeight="1" x14ac:dyDescent="0.2">
      <c r="B17" s="5" t="s">
        <v>17</v>
      </c>
      <c r="C17" s="122"/>
      <c r="D17" s="122"/>
      <c r="E17" s="122"/>
      <c r="F17" s="122"/>
      <c r="G17" s="122"/>
      <c r="H17" s="122"/>
    </row>
    <row r="18" spans="2:8" ht="26.25" customHeight="1" x14ac:dyDescent="0.2">
      <c r="B18" s="113"/>
      <c r="C18" s="113"/>
      <c r="D18" s="114"/>
      <c r="E18" s="115"/>
      <c r="F18" s="116"/>
      <c r="G18" s="116"/>
      <c r="H18" s="116"/>
    </row>
    <row r="19" spans="2:8" ht="26.25" customHeight="1" x14ac:dyDescent="0.2">
      <c r="B19" s="113"/>
      <c r="C19" s="113"/>
      <c r="D19" s="114"/>
      <c r="E19" s="115">
        <f>SUBTOTAL(109,Repas45[Kcal])</f>
        <v>0</v>
      </c>
      <c r="F19" s="116">
        <f>SUBTOTAL(109,Repas45[Protéines])</f>
        <v>0</v>
      </c>
      <c r="G19" s="116">
        <f>SUBTOTAL(109,Repas45[Glucides])</f>
        <v>0</v>
      </c>
      <c r="H19" s="116">
        <f>SUBTOTAL(109,Repas45[Lipides])</f>
        <v>0</v>
      </c>
    </row>
    <row r="20" spans="2:8" ht="26.25" customHeight="1" x14ac:dyDescent="0.2">
      <c r="B20" s="117"/>
      <c r="C20" s="117"/>
      <c r="D20" s="117"/>
      <c r="E20" s="119"/>
      <c r="F20" s="120"/>
      <c r="G20" s="120"/>
      <c r="H20" s="120"/>
    </row>
    <row r="21" spans="2:8" ht="26.25" customHeight="1" x14ac:dyDescent="0.2">
      <c r="B21" s="6" t="s">
        <v>18</v>
      </c>
      <c r="C21" s="122"/>
      <c r="D21" s="122"/>
      <c r="E21" s="122"/>
      <c r="F21" s="122"/>
      <c r="G21" s="122"/>
      <c r="H21" s="122"/>
    </row>
    <row r="22" spans="2:8" ht="26.25" customHeight="1" x14ac:dyDescent="0.2">
      <c r="B22" s="113"/>
      <c r="C22" s="113"/>
      <c r="D22" s="113"/>
      <c r="E22" s="115"/>
      <c r="F22" s="116"/>
      <c r="G22" s="116"/>
      <c r="H22" s="116"/>
    </row>
    <row r="23" spans="2:8" ht="26.25" customHeight="1" x14ac:dyDescent="0.2">
      <c r="B23" s="113"/>
      <c r="C23" s="113"/>
      <c r="D23" s="113"/>
      <c r="E23" s="115">
        <f>SUBTOTAL(109,Repas55[Kcal])</f>
        <v>0</v>
      </c>
      <c r="F23" s="116">
        <f>SUBTOTAL(109,Repas55[Protéines])</f>
        <v>0</v>
      </c>
      <c r="G23" s="116">
        <f>SUBTOTAL(109,Repas55[Glucides])</f>
        <v>0</v>
      </c>
      <c r="H23" s="116">
        <f>SUBTOTAL(109,Repas55[Lipides])</f>
        <v>0</v>
      </c>
    </row>
    <row r="24" spans="2:8" ht="26.25" customHeight="1" x14ac:dyDescent="0.2">
      <c r="B24" s="117"/>
      <c r="C24" s="117"/>
      <c r="D24" s="117"/>
      <c r="E24" s="119"/>
      <c r="F24" s="120"/>
      <c r="G24" s="120"/>
      <c r="H24" s="120"/>
    </row>
    <row r="25" spans="2:8" ht="26.25" customHeight="1" x14ac:dyDescent="0.2">
      <c r="B25" s="2" t="s">
        <v>19</v>
      </c>
      <c r="C25" s="123"/>
      <c r="D25" s="123"/>
      <c r="E25" s="122"/>
      <c r="F25" s="122"/>
      <c r="G25" s="122"/>
      <c r="H25" s="122"/>
    </row>
    <row r="26" spans="2:8" ht="26.25" customHeight="1" x14ac:dyDescent="0.2">
      <c r="B26" s="113"/>
      <c r="C26" s="113"/>
      <c r="D26" s="113"/>
      <c r="E26" s="115"/>
      <c r="F26" s="116"/>
      <c r="G26" s="116"/>
      <c r="H26" s="116"/>
    </row>
    <row r="27" spans="2:8" ht="26.25" customHeight="1" x14ac:dyDescent="0.2">
      <c r="B27" s="113"/>
      <c r="C27" s="113"/>
      <c r="D27" s="113"/>
      <c r="E27" s="115">
        <f>SUBTOTAL(109,Repas65[Kcal])</f>
        <v>0</v>
      </c>
      <c r="F27" s="116">
        <f>SUBTOTAL(109,Repas65[Protéines])</f>
        <v>0</v>
      </c>
      <c r="G27" s="116">
        <f>SUBTOTAL(109,Repas65[Glucides])</f>
        <v>0</v>
      </c>
      <c r="H27" s="116">
        <f>SUBTOTAL(109,Repas65[Lipides])</f>
        <v>0</v>
      </c>
    </row>
    <row r="28" spans="2:8" ht="26.25" customHeight="1" x14ac:dyDescent="0.2">
      <c r="B28" s="117"/>
      <c r="C28" s="117"/>
      <c r="D28" s="117"/>
      <c r="E28" s="119"/>
      <c r="F28" s="120"/>
      <c r="G28" s="120"/>
      <c r="H28" s="120"/>
    </row>
    <row r="29" spans="2:8" ht="26.25" customHeight="1" x14ac:dyDescent="0.2">
      <c r="B29" s="3" t="s">
        <v>20</v>
      </c>
      <c r="C29" s="122"/>
      <c r="D29" s="122"/>
      <c r="E29" s="122"/>
      <c r="F29" s="122"/>
      <c r="G29" s="122"/>
      <c r="H29" s="122"/>
    </row>
    <row r="30" spans="2:8" ht="26.25" customHeight="1" x14ac:dyDescent="0.2">
      <c r="B30" s="113"/>
      <c r="C30" s="113"/>
      <c r="D30" s="114"/>
      <c r="E30" s="115"/>
      <c r="F30" s="116"/>
      <c r="G30" s="116"/>
      <c r="H30" s="116"/>
    </row>
    <row r="31" spans="2:8" ht="26.25" customHeight="1" x14ac:dyDescent="0.2">
      <c r="B31" s="113"/>
      <c r="C31" s="113"/>
      <c r="D31" s="114"/>
      <c r="E31" s="115">
        <f>SUBTOTAL(109,Repas75[Kcal])</f>
        <v>0</v>
      </c>
      <c r="F31" s="116">
        <f>SUBTOTAL(109,Repas75[Protéines])</f>
        <v>0</v>
      </c>
      <c r="G31" s="116">
        <f>SUBTOTAL(109,Repas75[Glucides])</f>
        <v>0</v>
      </c>
      <c r="H31" s="116">
        <f>SUBTOTAL(109,Repas75[Lipides])</f>
        <v>0</v>
      </c>
    </row>
    <row r="32" spans="2:8" ht="26.25" customHeight="1" x14ac:dyDescent="0.2">
      <c r="B32" s="117"/>
      <c r="C32" s="117"/>
      <c r="D32" s="118"/>
      <c r="E32" s="119"/>
      <c r="F32" s="120"/>
      <c r="G32" s="120"/>
      <c r="H32" s="120"/>
    </row>
    <row r="33" spans="2:8" ht="26.25" customHeight="1" x14ac:dyDescent="0.2">
      <c r="B33" s="124"/>
      <c r="C33" s="124"/>
      <c r="D33" s="124"/>
      <c r="E33" s="125"/>
      <c r="F33" s="126"/>
      <c r="G33" s="126"/>
      <c r="H33" s="126"/>
    </row>
    <row r="34" spans="2:8" ht="26.25" customHeight="1" x14ac:dyDescent="0.2">
      <c r="B34" s="281" t="s">
        <v>84</v>
      </c>
      <c r="C34" s="281"/>
      <c r="D34" s="281"/>
      <c r="E34" s="127">
        <f>SUM(Repas15[[#Totals],[Kcal]],Repas25[[#Totals],[Kcal]],Repas35[[#Totals],[Kcal]],Repas45[[#Totals],[Kcal]],Repas55[[#Totals],[Kcal]],Repas65[[#Totals],[Kcal]],Repas75[[#Totals],[Kcal]])</f>
        <v>0</v>
      </c>
      <c r="F34" s="128">
        <f>SUM(Repas15[[#Totals],[Protéines]],Repas25[[#Totals],[Protéines]],Repas35[[#Totals],[Protéines]],Repas45[[#Totals],[Protéines]],Repas55[[#Totals],[Protéines]],Repas65[[#Totals],[Protéines]],Repas75[[#Totals],[Protéines]])</f>
        <v>0</v>
      </c>
      <c r="G34" s="128">
        <f>SUM(Repas15[[#Totals],[Glucides]],Repas25[[#Totals],[Glucides]],Repas35[[#Totals],[Glucides]],Repas45[[#Totals],[Glucides]],Repas55[[#Totals],[Glucides]],Repas65[[#Totals],[Glucides]],Repas75[[#Totals],[Glucides]])</f>
        <v>0</v>
      </c>
      <c r="H34" s="128">
        <f>SUM(Repas15[[#Totals],[Lipides]],Repas25[[#Totals],[Lipides]],Repas35[[#Totals],[Lipides]],Repas45[[#Totals],[Lipides]],Repas55[[#Totals],[Lipides]],Repas65[[#Totals],[Lipides]],Repas75[[#Totals],[Lipides]])</f>
        <v>0</v>
      </c>
    </row>
    <row r="35" spans="2:8" ht="26.25" customHeight="1" x14ac:dyDescent="0.2">
      <c r="B35" s="282" t="s">
        <v>135</v>
      </c>
      <c r="C35" s="282"/>
      <c r="D35" s="282"/>
      <c r="E35" s="35"/>
      <c r="F35" s="129" t="str">
        <f>IF(H2&lt;=0,"0,0 g",F34/$H$2)</f>
        <v>0,0 g</v>
      </c>
      <c r="G35" s="129" t="str">
        <f>IF(H2&lt;=0,"0,0 g",G34/$H$2)</f>
        <v>0,0 g</v>
      </c>
      <c r="H35" s="129" t="str">
        <f>IF(H2&lt;=0,"0,0 g",H34/$H$2)</f>
        <v>0,0 g</v>
      </c>
    </row>
    <row r="36" spans="2:8" ht="26.25" customHeight="1" x14ac:dyDescent="0.2">
      <c r="B36" s="283" t="s">
        <v>136</v>
      </c>
      <c r="C36" s="283"/>
      <c r="D36" s="283"/>
      <c r="E36" s="130"/>
      <c r="F36" s="145" t="str">
        <f>IF(F34=0,"0%",(F34*4)/SUM($F34*4,$G34*4,$H34*9))</f>
        <v>0%</v>
      </c>
      <c r="G36" s="145" t="str">
        <f>IF(G34=0,"0%",(G34*4)/SUM($F34*4,$G34*4,$H34*9))</f>
        <v>0%</v>
      </c>
      <c r="H36" s="145" t="str">
        <f>IF(H34=0,"0%",(H34*9)/SUM($F34*4,$G34*4,$H34*9))</f>
        <v>0%</v>
      </c>
    </row>
    <row r="37" spans="2:8" ht="26.25" customHeight="1" x14ac:dyDescent="0.2">
      <c r="B37" s="132"/>
      <c r="C37" s="132"/>
      <c r="D37" s="132"/>
      <c r="E37" s="133"/>
      <c r="F37" s="132"/>
      <c r="G37" s="132"/>
      <c r="H37" s="132"/>
    </row>
    <row r="38" spans="2:8" ht="26.25" customHeight="1" x14ac:dyDescent="0.2">
      <c r="B38" s="132"/>
      <c r="C38" s="132"/>
      <c r="D38" s="132"/>
      <c r="E38" s="133"/>
      <c r="F38" s="132"/>
      <c r="G38" s="132"/>
      <c r="H38" s="132"/>
    </row>
    <row r="39" spans="2:8" ht="26.25" customHeight="1" x14ac:dyDescent="0.2">
      <c r="B39" s="285" t="s">
        <v>88</v>
      </c>
      <c r="C39" s="285"/>
      <c r="D39" s="285"/>
      <c r="E39" s="44"/>
      <c r="F39" s="44"/>
      <c r="G39" s="117"/>
      <c r="H39" s="117"/>
    </row>
    <row r="40" spans="2:8" ht="26.25" customHeight="1" x14ac:dyDescent="0.2">
      <c r="B40" s="285"/>
      <c r="C40" s="285"/>
      <c r="D40" s="285"/>
      <c r="E40" s="44"/>
      <c r="F40" s="44"/>
    </row>
    <row r="41" spans="2:8" ht="26.25" customHeight="1" x14ac:dyDescent="0.2"/>
    <row r="42" spans="2:8" ht="26.25" customHeight="1" x14ac:dyDescent="0.2">
      <c r="B42" s="227" t="s">
        <v>137</v>
      </c>
    </row>
    <row r="43" spans="2:8" ht="26.25" customHeight="1" x14ac:dyDescent="0.2"/>
    <row r="44" spans="2:8" ht="26.25" customHeight="1" x14ac:dyDescent="0.2"/>
    <row r="45" spans="2:8" ht="26.25" customHeight="1" x14ac:dyDescent="0.2"/>
    <row r="46" spans="2:8" ht="26.25" customHeight="1" x14ac:dyDescent="0.2"/>
    <row r="47" spans="2:8" ht="26.25" customHeight="1" x14ac:dyDescent="0.2"/>
    <row r="48" spans="2:8" ht="26.25" customHeight="1" x14ac:dyDescent="0.2"/>
    <row r="49" ht="26.25" customHeight="1" x14ac:dyDescent="0.2"/>
    <row r="50" ht="26.25" customHeight="1" x14ac:dyDescent="0.2"/>
    <row r="51" ht="26.25" customHeight="1" x14ac:dyDescent="0.2"/>
    <row r="52" ht="26.25" customHeight="1" x14ac:dyDescent="0.2"/>
    <row r="53" ht="26.25" customHeight="1" x14ac:dyDescent="0.2"/>
    <row r="54" ht="26.25" customHeight="1" x14ac:dyDescent="0.2"/>
    <row r="55" ht="26.25" customHeight="1" x14ac:dyDescent="0.2"/>
    <row r="56" ht="26.25" customHeight="1" x14ac:dyDescent="0.2"/>
    <row r="57" ht="26.25" customHeight="1" x14ac:dyDescent="0.2"/>
    <row r="58" ht="26.25" customHeight="1" x14ac:dyDescent="0.2"/>
    <row r="59" ht="26.25" customHeight="1" x14ac:dyDescent="0.2"/>
    <row r="60" ht="26.25" customHeight="1" x14ac:dyDescent="0.2"/>
    <row r="61" ht="26.25" customHeight="1" x14ac:dyDescent="0.2"/>
    <row r="62" ht="26.25" customHeight="1" x14ac:dyDescent="0.2"/>
    <row r="63" ht="26.25" customHeight="1" x14ac:dyDescent="0.2"/>
    <row r="64" ht="26.25" customHeight="1" x14ac:dyDescent="0.2"/>
    <row r="65" ht="26.25" customHeight="1" x14ac:dyDescent="0.2"/>
    <row r="66" ht="26.25" customHeight="1" x14ac:dyDescent="0.2"/>
    <row r="67" ht="26.25" customHeight="1" x14ac:dyDescent="0.2"/>
    <row r="68" ht="26.25" customHeight="1" x14ac:dyDescent="0.2"/>
    <row r="69" ht="26.25" customHeight="1" x14ac:dyDescent="0.2"/>
    <row r="70" ht="26.25" customHeight="1" x14ac:dyDescent="0.2"/>
    <row r="71" ht="26.25" customHeight="1" x14ac:dyDescent="0.2"/>
    <row r="72" ht="26.25" customHeight="1" x14ac:dyDescent="0.2"/>
    <row r="73" ht="26.25" customHeight="1" x14ac:dyDescent="0.2"/>
    <row r="74" ht="26.25" customHeight="1" x14ac:dyDescent="0.2"/>
    <row r="75" ht="26.25" customHeight="1" x14ac:dyDescent="0.2"/>
    <row r="76" ht="26.25" customHeight="1" x14ac:dyDescent="0.2"/>
    <row r="77" ht="26.25" customHeight="1" x14ac:dyDescent="0.2"/>
    <row r="78" ht="26.25" customHeight="1" x14ac:dyDescent="0.2"/>
    <row r="79" ht="26.25" customHeight="1" x14ac:dyDescent="0.2"/>
    <row r="80" ht="26.25" customHeight="1" x14ac:dyDescent="0.2"/>
    <row r="81" ht="26.25" customHeight="1" x14ac:dyDescent="0.2"/>
    <row r="82" ht="26.25" customHeight="1" x14ac:dyDescent="0.2"/>
    <row r="83" ht="26.25" customHeight="1" x14ac:dyDescent="0.2"/>
    <row r="84" ht="26.25" customHeight="1" x14ac:dyDescent="0.2"/>
    <row r="85" ht="26.25" customHeight="1" x14ac:dyDescent="0.2"/>
    <row r="86" ht="26.25" customHeight="1" x14ac:dyDescent="0.2"/>
    <row r="87" ht="26.25" customHeight="1" x14ac:dyDescent="0.2"/>
    <row r="88" ht="26.25" customHeight="1" x14ac:dyDescent="0.2"/>
    <row r="89" ht="26.25" customHeight="1" x14ac:dyDescent="0.2"/>
    <row r="90" ht="26.25" customHeight="1" x14ac:dyDescent="0.2"/>
    <row r="91" ht="26.25" customHeight="1" x14ac:dyDescent="0.2"/>
    <row r="92" ht="26.25" customHeight="1" x14ac:dyDescent="0.2"/>
    <row r="93" ht="26.25" customHeight="1" x14ac:dyDescent="0.2"/>
    <row r="94" ht="26.25" customHeight="1" x14ac:dyDescent="0.2"/>
    <row r="95" ht="26.25" customHeight="1" x14ac:dyDescent="0.2"/>
    <row r="96" ht="26.25" customHeight="1" x14ac:dyDescent="0.2"/>
    <row r="97" ht="26.25" customHeight="1" x14ac:dyDescent="0.2"/>
    <row r="98" ht="26.25" customHeight="1" x14ac:dyDescent="0.2"/>
    <row r="99" ht="26.25" customHeight="1" x14ac:dyDescent="0.2"/>
    <row r="100" ht="26.25" customHeight="1" x14ac:dyDescent="0.2"/>
    <row r="101" ht="26.25" customHeight="1" x14ac:dyDescent="0.2"/>
    <row r="102" ht="26.25" customHeight="1" x14ac:dyDescent="0.2"/>
    <row r="103" ht="26.25" customHeight="1" x14ac:dyDescent="0.2"/>
    <row r="104" ht="26.25" customHeight="1" x14ac:dyDescent="0.2"/>
    <row r="105" ht="26.25" customHeight="1" x14ac:dyDescent="0.2"/>
    <row r="106" ht="26.25" customHeight="1" x14ac:dyDescent="0.2"/>
    <row r="107" ht="26.25" customHeight="1" x14ac:dyDescent="0.2"/>
    <row r="108" ht="26.25" customHeight="1" x14ac:dyDescent="0.2"/>
    <row r="109" ht="26.25" customHeight="1" x14ac:dyDescent="0.2"/>
    <row r="110" ht="26.25" customHeight="1" x14ac:dyDescent="0.2"/>
    <row r="111" ht="26.25" customHeight="1" x14ac:dyDescent="0.2"/>
    <row r="112" ht="26.25" customHeight="1" x14ac:dyDescent="0.2"/>
    <row r="113" ht="26.25" customHeight="1" x14ac:dyDescent="0.2"/>
    <row r="114" ht="26.25" customHeight="1" x14ac:dyDescent="0.2"/>
    <row r="115" ht="26.25" customHeight="1" x14ac:dyDescent="0.2"/>
    <row r="116" ht="26.25" customHeight="1" x14ac:dyDescent="0.2"/>
    <row r="117" ht="26.25" customHeight="1" x14ac:dyDescent="0.2"/>
    <row r="118" ht="26.25" customHeight="1" x14ac:dyDescent="0.2"/>
    <row r="119" ht="26.25" customHeight="1" x14ac:dyDescent="0.2"/>
    <row r="120" ht="26.25" customHeight="1" x14ac:dyDescent="0.2"/>
    <row r="121" ht="26.25" customHeight="1" x14ac:dyDescent="0.2"/>
    <row r="122" ht="26.25" customHeight="1" x14ac:dyDescent="0.2"/>
    <row r="123" ht="26.25" customHeight="1" x14ac:dyDescent="0.2"/>
    <row r="124" ht="26.25" customHeight="1" x14ac:dyDescent="0.2"/>
    <row r="125" ht="26.25" customHeight="1" x14ac:dyDescent="0.2"/>
    <row r="126" ht="26.25" customHeight="1" x14ac:dyDescent="0.2"/>
    <row r="127" ht="26.25" customHeight="1" x14ac:dyDescent="0.2"/>
    <row r="128" ht="26.25" customHeight="1" x14ac:dyDescent="0.2"/>
    <row r="129" ht="26.25" customHeight="1" x14ac:dyDescent="0.2"/>
    <row r="130" ht="26.25" customHeight="1" x14ac:dyDescent="0.2"/>
    <row r="131" ht="26.25" customHeight="1" x14ac:dyDescent="0.2"/>
    <row r="132" ht="26.25" customHeight="1" x14ac:dyDescent="0.2"/>
    <row r="133" ht="26.25" customHeight="1" x14ac:dyDescent="0.2"/>
    <row r="134" ht="26.25" customHeight="1" x14ac:dyDescent="0.2"/>
    <row r="135" ht="26.25" customHeight="1" x14ac:dyDescent="0.2"/>
    <row r="136" ht="26.25" customHeight="1" x14ac:dyDescent="0.2"/>
    <row r="137" ht="26.25" customHeight="1" x14ac:dyDescent="0.2"/>
    <row r="138" ht="26.25" customHeight="1" x14ac:dyDescent="0.2"/>
    <row r="139" ht="26.25" customHeight="1" x14ac:dyDescent="0.2"/>
    <row r="140" ht="26.25" customHeight="1" x14ac:dyDescent="0.2"/>
    <row r="141" ht="26.25" customHeight="1" x14ac:dyDescent="0.2"/>
    <row r="142" ht="26.25" customHeight="1" x14ac:dyDescent="0.2"/>
    <row r="143" ht="26.25" customHeight="1" x14ac:dyDescent="0.2"/>
    <row r="144" ht="26.25" customHeight="1" x14ac:dyDescent="0.2"/>
    <row r="145" ht="26.25" customHeight="1" x14ac:dyDescent="0.2"/>
    <row r="146" ht="26.25" customHeight="1" x14ac:dyDescent="0.2"/>
    <row r="147" ht="26.25" customHeight="1" x14ac:dyDescent="0.2"/>
    <row r="148" ht="26.25" customHeight="1" x14ac:dyDescent="0.2"/>
    <row r="149" ht="26.25" customHeight="1" x14ac:dyDescent="0.2"/>
    <row r="150" ht="26.25" customHeight="1" x14ac:dyDescent="0.2"/>
    <row r="151" ht="26.25" customHeight="1" x14ac:dyDescent="0.2"/>
    <row r="152" ht="26.25" customHeight="1" x14ac:dyDescent="0.2"/>
    <row r="153" ht="26.25" customHeight="1" x14ac:dyDescent="0.2"/>
    <row r="154" ht="26.25" customHeight="1" x14ac:dyDescent="0.2"/>
    <row r="155" ht="26.25" customHeight="1" x14ac:dyDescent="0.2"/>
    <row r="156" ht="26.25" customHeight="1" x14ac:dyDescent="0.2"/>
    <row r="157" ht="26.25" customHeight="1" x14ac:dyDescent="0.2"/>
    <row r="158" ht="26.25" customHeight="1" x14ac:dyDescent="0.2"/>
    <row r="159" ht="26.25" customHeight="1" x14ac:dyDescent="0.2"/>
    <row r="160" ht="26.25" customHeight="1" x14ac:dyDescent="0.2"/>
    <row r="161" ht="26.25" customHeight="1" x14ac:dyDescent="0.2"/>
    <row r="162" ht="26.25" customHeight="1" x14ac:dyDescent="0.2"/>
    <row r="163" ht="26.25" customHeight="1" x14ac:dyDescent="0.2"/>
    <row r="164" ht="26.25" customHeight="1" x14ac:dyDescent="0.2"/>
    <row r="165" ht="26.25" customHeight="1" x14ac:dyDescent="0.2"/>
    <row r="166" ht="26.25" customHeight="1" x14ac:dyDescent="0.2"/>
    <row r="167" ht="26.25" customHeight="1" x14ac:dyDescent="0.2"/>
    <row r="168" ht="26.25" customHeight="1" x14ac:dyDescent="0.2"/>
    <row r="169" ht="26.25" customHeight="1" x14ac:dyDescent="0.2"/>
    <row r="170" ht="26.25" customHeight="1" x14ac:dyDescent="0.2"/>
    <row r="171" ht="26.25" customHeight="1" x14ac:dyDescent="0.2"/>
    <row r="172" ht="26.25" customHeight="1" x14ac:dyDescent="0.2"/>
    <row r="173" ht="26.25" customHeight="1" x14ac:dyDescent="0.2"/>
    <row r="174" ht="26.25" customHeight="1" x14ac:dyDescent="0.2"/>
    <row r="175" ht="26.25" customHeight="1" x14ac:dyDescent="0.2"/>
    <row r="176" ht="26.25" customHeight="1" x14ac:dyDescent="0.2"/>
    <row r="177" ht="26.25" customHeight="1" x14ac:dyDescent="0.2"/>
    <row r="178" ht="26.25" customHeight="1" x14ac:dyDescent="0.2"/>
    <row r="179" ht="26.25" customHeight="1" x14ac:dyDescent="0.2"/>
    <row r="180" ht="26.25" customHeight="1" x14ac:dyDescent="0.2"/>
    <row r="181" ht="26.25" customHeight="1" x14ac:dyDescent="0.2"/>
    <row r="182" ht="26.25" customHeight="1" x14ac:dyDescent="0.2"/>
    <row r="183" ht="26.25" customHeight="1" x14ac:dyDescent="0.2"/>
    <row r="184" ht="26.25" customHeight="1" x14ac:dyDescent="0.2"/>
    <row r="185" ht="26.25" customHeight="1" x14ac:dyDescent="0.2"/>
    <row r="186" ht="26.25" customHeight="1" x14ac:dyDescent="0.2"/>
    <row r="187" ht="26.25" customHeight="1" x14ac:dyDescent="0.2"/>
    <row r="188" ht="26.25" customHeight="1" x14ac:dyDescent="0.2"/>
    <row r="189" ht="26.25" customHeight="1" x14ac:dyDescent="0.2"/>
    <row r="190" ht="26.25" customHeight="1" x14ac:dyDescent="0.2"/>
    <row r="191" ht="26.25" customHeight="1" x14ac:dyDescent="0.2"/>
    <row r="192" ht="26.25" customHeight="1" x14ac:dyDescent="0.2"/>
    <row r="193" ht="26.25" customHeight="1" x14ac:dyDescent="0.2"/>
    <row r="194" ht="26.25" customHeight="1" x14ac:dyDescent="0.2"/>
    <row r="195" ht="26.25" customHeight="1" x14ac:dyDescent="0.2"/>
    <row r="196" ht="26.25" customHeight="1" x14ac:dyDescent="0.2"/>
    <row r="197" ht="26.25" customHeight="1" x14ac:dyDescent="0.2"/>
    <row r="198" ht="26.25" customHeight="1" x14ac:dyDescent="0.2"/>
    <row r="199" ht="26.25" customHeight="1" x14ac:dyDescent="0.2"/>
    <row r="200" ht="26.25" customHeight="1" x14ac:dyDescent="0.2"/>
    <row r="201" ht="26.25" customHeight="1" x14ac:dyDescent="0.2"/>
    <row r="202" ht="26.25" customHeight="1" x14ac:dyDescent="0.2"/>
    <row r="203" ht="26.25" customHeight="1" x14ac:dyDescent="0.2"/>
    <row r="204" ht="26.25" customHeight="1" x14ac:dyDescent="0.2"/>
    <row r="205" ht="26.25" customHeight="1" x14ac:dyDescent="0.2"/>
    <row r="206" ht="26.25" customHeight="1" x14ac:dyDescent="0.2"/>
    <row r="207" ht="26.25" customHeight="1" x14ac:dyDescent="0.2"/>
    <row r="208" ht="26.25" customHeight="1" x14ac:dyDescent="0.2"/>
    <row r="209" ht="26.25" customHeight="1" x14ac:dyDescent="0.2"/>
    <row r="210" ht="26.25" customHeight="1" x14ac:dyDescent="0.2"/>
    <row r="211" ht="26.25" customHeight="1" x14ac:dyDescent="0.2"/>
    <row r="212" ht="26.25" customHeight="1" x14ac:dyDescent="0.2"/>
    <row r="213" ht="26.25" customHeight="1" x14ac:dyDescent="0.2"/>
    <row r="214" ht="26.25" customHeight="1" x14ac:dyDescent="0.2"/>
    <row r="215" ht="26.25" customHeight="1" x14ac:dyDescent="0.2"/>
    <row r="216" ht="26.25" customHeight="1" x14ac:dyDescent="0.2"/>
    <row r="217" ht="26.25" customHeight="1" x14ac:dyDescent="0.2"/>
    <row r="218" ht="26.25" customHeight="1" x14ac:dyDescent="0.2"/>
    <row r="219" ht="26.25" customHeight="1" x14ac:dyDescent="0.2"/>
    <row r="220" ht="26.25" customHeight="1" x14ac:dyDescent="0.2"/>
    <row r="221" ht="26.25" customHeight="1" x14ac:dyDescent="0.2"/>
    <row r="222" ht="26.25" customHeight="1" x14ac:dyDescent="0.2"/>
    <row r="223" ht="26.25" customHeight="1" x14ac:dyDescent="0.2"/>
    <row r="224" ht="26.25" customHeight="1" x14ac:dyDescent="0.2"/>
    <row r="225" ht="26.25" customHeight="1" x14ac:dyDescent="0.2"/>
    <row r="226" ht="26.25" customHeight="1" x14ac:dyDescent="0.2"/>
    <row r="227" ht="26.25" customHeight="1" x14ac:dyDescent="0.2"/>
    <row r="228" ht="26.25" customHeight="1" x14ac:dyDescent="0.2"/>
    <row r="229" ht="26.25" customHeight="1" x14ac:dyDescent="0.2"/>
    <row r="230" ht="26.25" customHeight="1" x14ac:dyDescent="0.2"/>
    <row r="231" ht="26.25" customHeight="1" x14ac:dyDescent="0.2"/>
    <row r="232" ht="26.25" customHeight="1" x14ac:dyDescent="0.2"/>
    <row r="233" ht="26.25" customHeight="1" x14ac:dyDescent="0.2"/>
    <row r="234" ht="26.25" customHeight="1" x14ac:dyDescent="0.2"/>
    <row r="235" ht="26.25" customHeight="1" x14ac:dyDescent="0.2"/>
    <row r="236" ht="26.25" customHeight="1" x14ac:dyDescent="0.2"/>
    <row r="237" ht="26.25" customHeight="1" x14ac:dyDescent="0.2"/>
    <row r="238" ht="26.25" customHeight="1" x14ac:dyDescent="0.2"/>
    <row r="239" ht="26.25" customHeight="1" x14ac:dyDescent="0.2"/>
    <row r="240" ht="26.25" customHeight="1" x14ac:dyDescent="0.2"/>
    <row r="241" ht="26.25" customHeight="1" x14ac:dyDescent="0.2"/>
    <row r="242" ht="26.25" customHeight="1" x14ac:dyDescent="0.2"/>
    <row r="243" ht="26.25" customHeight="1" x14ac:dyDescent="0.2"/>
    <row r="244" ht="26.25" customHeight="1" x14ac:dyDescent="0.2"/>
    <row r="245" ht="26.25" customHeight="1" x14ac:dyDescent="0.2"/>
    <row r="246" ht="26.25" customHeight="1" x14ac:dyDescent="0.2"/>
    <row r="247" ht="26.25" customHeight="1" x14ac:dyDescent="0.2"/>
    <row r="248" ht="26.25" customHeight="1" x14ac:dyDescent="0.2"/>
    <row r="249" ht="26.25" customHeight="1" x14ac:dyDescent="0.2"/>
    <row r="250" ht="26.25" customHeight="1" x14ac:dyDescent="0.2"/>
    <row r="251" ht="26.25" customHeight="1" x14ac:dyDescent="0.2"/>
    <row r="252" ht="26.25" customHeight="1" x14ac:dyDescent="0.2"/>
    <row r="253" ht="26.25" customHeight="1" x14ac:dyDescent="0.2"/>
    <row r="254" ht="26.25" customHeight="1" x14ac:dyDescent="0.2"/>
    <row r="255" ht="26.25" customHeight="1" x14ac:dyDescent="0.2"/>
    <row r="256" ht="26.25" customHeight="1" x14ac:dyDescent="0.2"/>
    <row r="257" ht="26.25" customHeight="1" x14ac:dyDescent="0.2"/>
    <row r="258" ht="26.25" customHeight="1" x14ac:dyDescent="0.2"/>
    <row r="259" ht="26.25" customHeight="1" x14ac:dyDescent="0.2"/>
    <row r="260" ht="26.25" customHeight="1" x14ac:dyDescent="0.2"/>
    <row r="261" ht="26.25" customHeight="1" x14ac:dyDescent="0.2"/>
    <row r="262" ht="26.25" customHeight="1" x14ac:dyDescent="0.2"/>
    <row r="263" ht="26.25" customHeight="1" x14ac:dyDescent="0.2"/>
    <row r="264" ht="26.25" customHeight="1" x14ac:dyDescent="0.2"/>
    <row r="265" ht="26.25" customHeight="1" x14ac:dyDescent="0.2"/>
    <row r="266" ht="26.25" customHeight="1" x14ac:dyDescent="0.2"/>
    <row r="267" ht="26.25" customHeight="1" x14ac:dyDescent="0.2"/>
    <row r="268" ht="26.25" customHeight="1" x14ac:dyDescent="0.2"/>
    <row r="269" ht="26.25" customHeight="1" x14ac:dyDescent="0.2"/>
    <row r="270" ht="26.25" customHeight="1" x14ac:dyDescent="0.2"/>
    <row r="271" ht="26.25" customHeight="1" x14ac:dyDescent="0.2"/>
    <row r="272" ht="26.25" customHeight="1" x14ac:dyDescent="0.2"/>
    <row r="273" ht="26.25" customHeight="1" x14ac:dyDescent="0.2"/>
    <row r="274" ht="26.25" customHeight="1" x14ac:dyDescent="0.2"/>
    <row r="275" ht="26.25" customHeight="1" x14ac:dyDescent="0.2"/>
    <row r="276" ht="26.25" customHeight="1" x14ac:dyDescent="0.2"/>
    <row r="277" ht="26.25" customHeight="1" x14ac:dyDescent="0.2"/>
    <row r="278" ht="26.25" customHeight="1" x14ac:dyDescent="0.2"/>
    <row r="279" ht="26.25" customHeight="1" x14ac:dyDescent="0.2"/>
    <row r="280" ht="26.25" customHeight="1" x14ac:dyDescent="0.2"/>
    <row r="281" ht="26.25" customHeight="1" x14ac:dyDescent="0.2"/>
    <row r="282" ht="26.25" customHeight="1" x14ac:dyDescent="0.2"/>
    <row r="283" ht="26.25" customHeight="1" x14ac:dyDescent="0.2"/>
    <row r="284" ht="26.25" customHeight="1" x14ac:dyDescent="0.2"/>
    <row r="285" ht="26.25" customHeight="1" x14ac:dyDescent="0.2"/>
    <row r="286" ht="26.25" customHeight="1" x14ac:dyDescent="0.2"/>
    <row r="287" ht="26.25" customHeight="1" x14ac:dyDescent="0.2"/>
    <row r="288" ht="26.25" customHeight="1" x14ac:dyDescent="0.2"/>
    <row r="289" ht="26.25" customHeight="1" x14ac:dyDescent="0.2"/>
    <row r="290" ht="26.25" customHeight="1" x14ac:dyDescent="0.2"/>
    <row r="291" ht="26.25" customHeight="1" x14ac:dyDescent="0.2"/>
    <row r="292" ht="26.25" customHeight="1" x14ac:dyDescent="0.2"/>
    <row r="293" ht="26.25" customHeight="1" x14ac:dyDescent="0.2"/>
    <row r="294" ht="26.25" customHeight="1" x14ac:dyDescent="0.2"/>
    <row r="295" ht="26.25" customHeight="1" x14ac:dyDescent="0.2"/>
    <row r="296" ht="26.25" customHeight="1" x14ac:dyDescent="0.2"/>
    <row r="297" ht="26.25" customHeight="1" x14ac:dyDescent="0.2"/>
    <row r="298" ht="26.25" customHeight="1" x14ac:dyDescent="0.2"/>
    <row r="299" ht="26.25" customHeight="1" x14ac:dyDescent="0.2"/>
    <row r="300" ht="26.25" customHeight="1" x14ac:dyDescent="0.2"/>
    <row r="301" ht="26.25" customHeight="1" x14ac:dyDescent="0.2"/>
    <row r="302" ht="26.25" customHeight="1" x14ac:dyDescent="0.2"/>
    <row r="303" ht="26.25" customHeight="1" x14ac:dyDescent="0.2"/>
    <row r="304" ht="26.25" customHeight="1" x14ac:dyDescent="0.2"/>
    <row r="305" ht="26.25" customHeight="1" x14ac:dyDescent="0.2"/>
    <row r="306" ht="26.25" customHeight="1" x14ac:dyDescent="0.2"/>
    <row r="307" ht="26.25" customHeight="1" x14ac:dyDescent="0.2"/>
    <row r="308" ht="26.25" customHeight="1" x14ac:dyDescent="0.2"/>
    <row r="309" ht="26.25" customHeight="1" x14ac:dyDescent="0.2"/>
    <row r="310" ht="26.25" customHeight="1" x14ac:dyDescent="0.2"/>
    <row r="311" ht="26.25" customHeight="1" x14ac:dyDescent="0.2"/>
    <row r="312" ht="26.25" customHeight="1" x14ac:dyDescent="0.2"/>
    <row r="313" ht="26.25" customHeight="1" x14ac:dyDescent="0.2"/>
    <row r="314" ht="26.25" customHeight="1" x14ac:dyDescent="0.2"/>
    <row r="315" ht="26.25" customHeight="1" x14ac:dyDescent="0.2"/>
    <row r="316" ht="26.25" customHeight="1" x14ac:dyDescent="0.2"/>
    <row r="317" ht="26.25" customHeight="1" x14ac:dyDescent="0.2"/>
    <row r="318" ht="26.25" customHeight="1" x14ac:dyDescent="0.2"/>
    <row r="319" ht="26.25" customHeight="1" x14ac:dyDescent="0.2"/>
    <row r="320" ht="26.25" customHeight="1" x14ac:dyDescent="0.2"/>
    <row r="321" ht="26.25" customHeight="1" x14ac:dyDescent="0.2"/>
    <row r="322" ht="26.25" customHeight="1" x14ac:dyDescent="0.2"/>
    <row r="323" ht="26.25" customHeight="1" x14ac:dyDescent="0.2"/>
    <row r="324" ht="26.25" customHeight="1" x14ac:dyDescent="0.2"/>
    <row r="325" ht="26.25" customHeight="1" x14ac:dyDescent="0.2"/>
    <row r="326" ht="26.25" customHeight="1" x14ac:dyDescent="0.2"/>
    <row r="327" ht="26.25" customHeight="1" x14ac:dyDescent="0.2"/>
    <row r="328" ht="26.25" customHeight="1" x14ac:dyDescent="0.2"/>
    <row r="329" ht="26.25" customHeight="1" x14ac:dyDescent="0.2"/>
    <row r="330" ht="26.25" customHeight="1" x14ac:dyDescent="0.2"/>
    <row r="331" ht="26.25" customHeight="1" x14ac:dyDescent="0.2"/>
    <row r="332" ht="26.25" customHeight="1" x14ac:dyDescent="0.2"/>
    <row r="333" ht="26.25" customHeight="1" x14ac:dyDescent="0.2"/>
    <row r="334" ht="26.25" customHeight="1" x14ac:dyDescent="0.2"/>
    <row r="335" ht="26.25" customHeight="1" x14ac:dyDescent="0.2"/>
    <row r="336" ht="26.25" customHeight="1" x14ac:dyDescent="0.2"/>
    <row r="337" ht="26.25" customHeight="1" x14ac:dyDescent="0.2"/>
    <row r="338" ht="26.25" customHeight="1" x14ac:dyDescent="0.2"/>
    <row r="339" ht="26.25" customHeight="1" x14ac:dyDescent="0.2"/>
    <row r="340" ht="26.25" customHeight="1" x14ac:dyDescent="0.2"/>
    <row r="341" ht="26.25" customHeight="1" x14ac:dyDescent="0.2"/>
    <row r="342" ht="26.25" customHeight="1" x14ac:dyDescent="0.2"/>
    <row r="343" ht="26.25" customHeight="1" x14ac:dyDescent="0.2"/>
    <row r="344" ht="26.25" customHeight="1" x14ac:dyDescent="0.2"/>
    <row r="345" ht="26.25" customHeight="1" x14ac:dyDescent="0.2"/>
    <row r="346" ht="26.25" customHeight="1" x14ac:dyDescent="0.2"/>
    <row r="347" ht="26.25" customHeight="1" x14ac:dyDescent="0.2"/>
    <row r="348" ht="26.25" customHeight="1" x14ac:dyDescent="0.2"/>
    <row r="349" ht="26.25" customHeight="1" x14ac:dyDescent="0.2"/>
    <row r="350" ht="26.25" customHeight="1" x14ac:dyDescent="0.2"/>
    <row r="351" ht="26.25" customHeight="1" x14ac:dyDescent="0.2"/>
    <row r="352" ht="26.25" customHeight="1" x14ac:dyDescent="0.2"/>
    <row r="353" ht="26.25" customHeight="1" x14ac:dyDescent="0.2"/>
    <row r="354" ht="26.25" customHeight="1" x14ac:dyDescent="0.2"/>
    <row r="355" ht="26.25" customHeight="1" x14ac:dyDescent="0.2"/>
    <row r="356" ht="26.25" customHeight="1" x14ac:dyDescent="0.2"/>
    <row r="357" ht="26.25" customHeight="1" x14ac:dyDescent="0.2"/>
    <row r="358" ht="26.25" customHeight="1" x14ac:dyDescent="0.2"/>
    <row r="359" ht="26.25" customHeight="1" x14ac:dyDescent="0.2"/>
    <row r="360" ht="26.25" customHeight="1" x14ac:dyDescent="0.2"/>
    <row r="361" ht="26.25" customHeight="1" x14ac:dyDescent="0.2"/>
    <row r="362" ht="26.25" customHeight="1" x14ac:dyDescent="0.2"/>
    <row r="363" ht="26.25" customHeight="1" x14ac:dyDescent="0.2"/>
    <row r="364" ht="26.25" customHeight="1" x14ac:dyDescent="0.2"/>
    <row r="365" ht="26.25" customHeight="1" x14ac:dyDescent="0.2"/>
    <row r="366" ht="26.25" customHeight="1" x14ac:dyDescent="0.2"/>
    <row r="367" ht="26.25" customHeight="1" x14ac:dyDescent="0.2"/>
    <row r="368" ht="26.25" customHeight="1" x14ac:dyDescent="0.2"/>
    <row r="369" ht="26.25" customHeight="1" x14ac:dyDescent="0.2"/>
    <row r="370" ht="26.25" customHeight="1" x14ac:dyDescent="0.2"/>
    <row r="371" ht="26.25" customHeight="1" x14ac:dyDescent="0.2"/>
    <row r="372" ht="26.25" customHeight="1" x14ac:dyDescent="0.2"/>
    <row r="373" ht="26.25" customHeight="1" x14ac:dyDescent="0.2"/>
    <row r="374" ht="26.25" customHeight="1" x14ac:dyDescent="0.2"/>
    <row r="375" ht="26.25" customHeight="1" x14ac:dyDescent="0.2"/>
    <row r="376" ht="26.25" customHeight="1" x14ac:dyDescent="0.2"/>
    <row r="377" ht="26.25" customHeight="1" x14ac:dyDescent="0.2"/>
    <row r="378" ht="26.25" customHeight="1" x14ac:dyDescent="0.2"/>
    <row r="379" ht="26.25" customHeight="1" x14ac:dyDescent="0.2"/>
    <row r="380" ht="26.25" customHeight="1" x14ac:dyDescent="0.2"/>
    <row r="381" ht="26.25" customHeight="1" x14ac:dyDescent="0.2"/>
    <row r="382" ht="26.25" customHeight="1" x14ac:dyDescent="0.2"/>
    <row r="383" ht="26.25" customHeight="1" x14ac:dyDescent="0.2"/>
    <row r="384" ht="26.25" customHeight="1" x14ac:dyDescent="0.2"/>
    <row r="385" ht="26.25" customHeight="1" x14ac:dyDescent="0.2"/>
    <row r="386" ht="26.25" customHeight="1" x14ac:dyDescent="0.2"/>
    <row r="387" ht="26.25" customHeight="1" x14ac:dyDescent="0.2"/>
    <row r="388" ht="26.25" customHeight="1" x14ac:dyDescent="0.2"/>
    <row r="389" ht="26.25" customHeight="1" x14ac:dyDescent="0.2"/>
    <row r="390" ht="26.25" customHeight="1" x14ac:dyDescent="0.2"/>
    <row r="391" ht="26.25" customHeight="1" x14ac:dyDescent="0.2"/>
    <row r="392" ht="26.25" customHeight="1" x14ac:dyDescent="0.2"/>
    <row r="393" ht="26.25" customHeight="1" x14ac:dyDescent="0.2"/>
    <row r="394" ht="26.25" customHeight="1" x14ac:dyDescent="0.2"/>
    <row r="395" ht="26.25" customHeight="1" x14ac:dyDescent="0.2"/>
    <row r="396" ht="26.25" customHeight="1" x14ac:dyDescent="0.2"/>
    <row r="397" ht="26.25" customHeight="1" x14ac:dyDescent="0.2"/>
    <row r="398" ht="26.25" customHeight="1" x14ac:dyDescent="0.2"/>
    <row r="399" ht="26.25" customHeight="1" x14ac:dyDescent="0.2"/>
    <row r="400" ht="26.25" customHeight="1" x14ac:dyDescent="0.2"/>
    <row r="401" ht="26.25" customHeight="1" x14ac:dyDescent="0.2"/>
    <row r="402" ht="26.25" customHeight="1" x14ac:dyDescent="0.2"/>
    <row r="403" ht="26.25" customHeight="1" x14ac:dyDescent="0.2"/>
    <row r="404" ht="26.25" customHeight="1" x14ac:dyDescent="0.2"/>
    <row r="405" ht="26.25" customHeight="1" x14ac:dyDescent="0.2"/>
    <row r="406" ht="26.25" customHeight="1" x14ac:dyDescent="0.2"/>
    <row r="407" ht="26.25" customHeight="1" x14ac:dyDescent="0.2"/>
    <row r="408" ht="26.25" customHeight="1" x14ac:dyDescent="0.2"/>
    <row r="409" ht="26.25" customHeight="1" x14ac:dyDescent="0.2"/>
    <row r="410" ht="26.25" customHeight="1" x14ac:dyDescent="0.2"/>
    <row r="411" ht="26.25" customHeight="1" x14ac:dyDescent="0.2"/>
    <row r="412" ht="26.25" customHeight="1" x14ac:dyDescent="0.2"/>
    <row r="413" ht="26.25" customHeight="1" x14ac:dyDescent="0.2"/>
    <row r="414" ht="26.25" customHeight="1" x14ac:dyDescent="0.2"/>
    <row r="415" ht="26.25" customHeight="1" x14ac:dyDescent="0.2"/>
    <row r="416" ht="26.25" customHeight="1" x14ac:dyDescent="0.2"/>
    <row r="417" ht="26.25" customHeight="1" x14ac:dyDescent="0.2"/>
    <row r="418" ht="26.25" customHeight="1" x14ac:dyDescent="0.2"/>
    <row r="419" ht="26.25" customHeight="1" x14ac:dyDescent="0.2"/>
    <row r="420" ht="26.25" customHeight="1" x14ac:dyDescent="0.2"/>
    <row r="421" ht="26.25" customHeight="1" x14ac:dyDescent="0.2"/>
    <row r="422" ht="26.25" customHeight="1" x14ac:dyDescent="0.2"/>
    <row r="423" ht="26.25" customHeight="1" x14ac:dyDescent="0.2"/>
    <row r="424" ht="26.25" customHeight="1" x14ac:dyDescent="0.2"/>
    <row r="425" ht="26.25" customHeight="1" x14ac:dyDescent="0.2"/>
    <row r="426" ht="26.25" customHeight="1" x14ac:dyDescent="0.2"/>
    <row r="427" ht="26.25" customHeight="1" x14ac:dyDescent="0.2"/>
    <row r="428" ht="26.25" customHeight="1" x14ac:dyDescent="0.2"/>
    <row r="429" ht="26.25" customHeight="1" x14ac:dyDescent="0.2"/>
    <row r="430" ht="26.25" customHeight="1" x14ac:dyDescent="0.2"/>
    <row r="431" ht="26.25" customHeight="1" x14ac:dyDescent="0.2"/>
    <row r="432" ht="26.25" customHeight="1" x14ac:dyDescent="0.2"/>
    <row r="433" ht="26.25" customHeight="1" x14ac:dyDescent="0.2"/>
    <row r="434" ht="26.25" customHeight="1" x14ac:dyDescent="0.2"/>
    <row r="435" ht="26.25" customHeight="1" x14ac:dyDescent="0.2"/>
    <row r="436" ht="26.25" customHeight="1" x14ac:dyDescent="0.2"/>
    <row r="437" ht="26.25" customHeight="1" x14ac:dyDescent="0.2"/>
    <row r="438" ht="26.25" customHeight="1" x14ac:dyDescent="0.2"/>
    <row r="439" ht="26.25" customHeight="1" x14ac:dyDescent="0.2"/>
    <row r="440" ht="26.25" customHeight="1" x14ac:dyDescent="0.2"/>
    <row r="441" ht="26.25" customHeight="1" x14ac:dyDescent="0.2"/>
    <row r="442" ht="26.25" customHeight="1" x14ac:dyDescent="0.2"/>
    <row r="443" ht="26.25" customHeight="1" x14ac:dyDescent="0.2"/>
    <row r="444" ht="26.25" customHeight="1" x14ac:dyDescent="0.2"/>
    <row r="445" ht="26.25" customHeight="1" x14ac:dyDescent="0.2"/>
    <row r="446" ht="26.25" customHeight="1" x14ac:dyDescent="0.2"/>
    <row r="447" ht="26.25" customHeight="1" x14ac:dyDescent="0.2"/>
    <row r="448" ht="26.25" customHeight="1" x14ac:dyDescent="0.2"/>
    <row r="449" ht="26.25" customHeight="1" x14ac:dyDescent="0.2"/>
    <row r="450" ht="26.25" customHeight="1" x14ac:dyDescent="0.2"/>
    <row r="451" ht="26.25" customHeight="1" x14ac:dyDescent="0.2"/>
    <row r="452" ht="26.25" customHeight="1" x14ac:dyDescent="0.2"/>
    <row r="453" ht="26.25" customHeight="1" x14ac:dyDescent="0.2"/>
    <row r="454" ht="26.25" customHeight="1" x14ac:dyDescent="0.2"/>
    <row r="455" ht="26.25" customHeight="1" x14ac:dyDescent="0.2"/>
    <row r="456" ht="26.25" customHeight="1" x14ac:dyDescent="0.2"/>
    <row r="457" ht="26.25" customHeight="1" x14ac:dyDescent="0.2"/>
    <row r="458" ht="26.25" customHeight="1" x14ac:dyDescent="0.2"/>
    <row r="459" ht="26.25" customHeight="1" x14ac:dyDescent="0.2"/>
    <row r="460" ht="26.25" customHeight="1" x14ac:dyDescent="0.2"/>
    <row r="461" ht="26.25" customHeight="1" x14ac:dyDescent="0.2"/>
    <row r="462" ht="26.25" customHeight="1" x14ac:dyDescent="0.2"/>
    <row r="463" ht="26.25" customHeight="1" x14ac:dyDescent="0.2"/>
    <row r="464" ht="26.25" customHeight="1" x14ac:dyDescent="0.2"/>
    <row r="465" ht="26.25" customHeight="1" x14ac:dyDescent="0.2"/>
    <row r="466" ht="26.25" customHeight="1" x14ac:dyDescent="0.2"/>
    <row r="467" ht="26.25" customHeight="1" x14ac:dyDescent="0.2"/>
    <row r="468" ht="26.25" customHeight="1" x14ac:dyDescent="0.2"/>
    <row r="469" ht="26.25" customHeight="1" x14ac:dyDescent="0.2"/>
    <row r="470" ht="26.25" customHeight="1" x14ac:dyDescent="0.2"/>
    <row r="471" ht="26.25" customHeight="1" x14ac:dyDescent="0.2"/>
    <row r="472" ht="26.25" customHeight="1" x14ac:dyDescent="0.2"/>
    <row r="473" ht="26.25" customHeight="1" x14ac:dyDescent="0.2"/>
    <row r="474" ht="26.25" customHeight="1" x14ac:dyDescent="0.2"/>
    <row r="475" ht="26.25" customHeight="1" x14ac:dyDescent="0.2"/>
    <row r="476" ht="26.25" customHeight="1" x14ac:dyDescent="0.2"/>
    <row r="477" ht="26.25" customHeight="1" x14ac:dyDescent="0.2"/>
    <row r="478" ht="26.25" customHeight="1" x14ac:dyDescent="0.2"/>
    <row r="479" ht="26.25" customHeight="1" x14ac:dyDescent="0.2"/>
    <row r="480" ht="26.25" customHeight="1" x14ac:dyDescent="0.2"/>
    <row r="481" ht="26.25" customHeight="1" x14ac:dyDescent="0.2"/>
    <row r="482" ht="26.25" customHeight="1" x14ac:dyDescent="0.2"/>
    <row r="483" ht="26.25" customHeight="1" x14ac:dyDescent="0.2"/>
    <row r="484" ht="26.25" customHeight="1" x14ac:dyDescent="0.2"/>
    <row r="485" ht="26.25" customHeight="1" x14ac:dyDescent="0.2"/>
    <row r="486" ht="26.25" customHeight="1" x14ac:dyDescent="0.2"/>
    <row r="487" ht="26.25" customHeight="1" x14ac:dyDescent="0.2"/>
    <row r="488" ht="26.25" customHeight="1" x14ac:dyDescent="0.2"/>
    <row r="489" ht="26.25" customHeight="1" x14ac:dyDescent="0.2"/>
    <row r="490" ht="26.25" customHeight="1" x14ac:dyDescent="0.2"/>
    <row r="491" ht="26.25" customHeight="1" x14ac:dyDescent="0.2"/>
    <row r="492" ht="26.25" customHeight="1" x14ac:dyDescent="0.2"/>
    <row r="493" ht="26.25" customHeight="1" x14ac:dyDescent="0.2"/>
    <row r="494" ht="26.25" customHeight="1" x14ac:dyDescent="0.2"/>
    <row r="495" ht="26.25" customHeight="1" x14ac:dyDescent="0.2"/>
    <row r="496" ht="26.25" customHeight="1" x14ac:dyDescent="0.2"/>
    <row r="497" ht="26.25" customHeight="1" x14ac:dyDescent="0.2"/>
    <row r="498" ht="26.25" customHeight="1" x14ac:dyDescent="0.2"/>
    <row r="499" ht="26.25" customHeight="1" x14ac:dyDescent="0.2"/>
    <row r="500" ht="26.25" customHeight="1" x14ac:dyDescent="0.2"/>
    <row r="501" ht="26.25" customHeight="1" x14ac:dyDescent="0.2"/>
    <row r="502" ht="26.25" customHeight="1" x14ac:dyDescent="0.2"/>
    <row r="503" ht="26.25" customHeight="1" x14ac:dyDescent="0.2"/>
    <row r="504" ht="26.25" customHeight="1" x14ac:dyDescent="0.2"/>
    <row r="505" ht="26.25" customHeight="1" x14ac:dyDescent="0.2"/>
    <row r="506" ht="26.25" customHeight="1" x14ac:dyDescent="0.2"/>
    <row r="507" ht="26.25" customHeight="1" x14ac:dyDescent="0.2"/>
    <row r="508" ht="26.25" customHeight="1" x14ac:dyDescent="0.2"/>
    <row r="509" ht="26.25" customHeight="1" x14ac:dyDescent="0.2"/>
    <row r="510" ht="26.25" customHeight="1" x14ac:dyDescent="0.2"/>
    <row r="511" ht="26.25" customHeight="1" x14ac:dyDescent="0.2"/>
    <row r="512" ht="26.25" customHeight="1" x14ac:dyDescent="0.2"/>
    <row r="513" ht="26.25" customHeight="1" x14ac:dyDescent="0.2"/>
    <row r="514" ht="26.25" customHeight="1" x14ac:dyDescent="0.2"/>
    <row r="515" ht="26.25" customHeight="1" x14ac:dyDescent="0.2"/>
    <row r="516" ht="26.25" customHeight="1" x14ac:dyDescent="0.2"/>
    <row r="517" ht="26.25" customHeight="1" x14ac:dyDescent="0.2"/>
    <row r="518" ht="26.25" customHeight="1" x14ac:dyDescent="0.2"/>
    <row r="519" ht="26.25" customHeight="1" x14ac:dyDescent="0.2"/>
    <row r="520" ht="26.25" customHeight="1" x14ac:dyDescent="0.2"/>
    <row r="521" ht="26.25" customHeight="1" x14ac:dyDescent="0.2"/>
    <row r="522" ht="26.25" customHeight="1" x14ac:dyDescent="0.2"/>
    <row r="523" ht="26.25" customHeight="1" x14ac:dyDescent="0.2"/>
    <row r="524" ht="26.25" customHeight="1" x14ac:dyDescent="0.2"/>
    <row r="525" ht="26.25" customHeight="1" x14ac:dyDescent="0.2"/>
    <row r="526" ht="26.25" customHeight="1" x14ac:dyDescent="0.2"/>
    <row r="527" ht="26.25" customHeight="1" x14ac:dyDescent="0.2"/>
    <row r="528" ht="26.25" customHeight="1" x14ac:dyDescent="0.2"/>
    <row r="529" ht="26.25" customHeight="1" x14ac:dyDescent="0.2"/>
    <row r="530" ht="26.25" customHeight="1" x14ac:dyDescent="0.2"/>
    <row r="531" ht="26.25" customHeight="1" x14ac:dyDescent="0.2"/>
    <row r="532" ht="26.25" customHeight="1" x14ac:dyDescent="0.2"/>
    <row r="533" ht="26.25" customHeight="1" x14ac:dyDescent="0.2"/>
    <row r="534" ht="26.25" customHeight="1" x14ac:dyDescent="0.2"/>
    <row r="535" ht="26.25" customHeight="1" x14ac:dyDescent="0.2"/>
    <row r="536" ht="26.25" customHeight="1" x14ac:dyDescent="0.2"/>
    <row r="537" ht="26.25" customHeight="1" x14ac:dyDescent="0.2"/>
    <row r="538" ht="26.25" customHeight="1" x14ac:dyDescent="0.2"/>
    <row r="539" ht="26.25" customHeight="1" x14ac:dyDescent="0.2"/>
    <row r="540" ht="26.25" customHeight="1" x14ac:dyDescent="0.2"/>
    <row r="541" ht="26.25" customHeight="1" x14ac:dyDescent="0.2"/>
    <row r="542" ht="26.25" customHeight="1" x14ac:dyDescent="0.2"/>
    <row r="543" ht="26.25" customHeight="1" x14ac:dyDescent="0.2"/>
    <row r="544" ht="26.25" customHeight="1" x14ac:dyDescent="0.2"/>
    <row r="545" ht="26.25" customHeight="1" x14ac:dyDescent="0.2"/>
    <row r="546" ht="26.25" customHeight="1" x14ac:dyDescent="0.2"/>
    <row r="547" ht="26.25" customHeight="1" x14ac:dyDescent="0.2"/>
    <row r="548" ht="26.25" customHeight="1" x14ac:dyDescent="0.2"/>
    <row r="549" ht="26.25" customHeight="1" x14ac:dyDescent="0.2"/>
    <row r="550" ht="26.25" customHeight="1" x14ac:dyDescent="0.2"/>
    <row r="551" ht="26.25" customHeight="1" x14ac:dyDescent="0.2"/>
    <row r="552" ht="26.25" customHeight="1" x14ac:dyDescent="0.2"/>
    <row r="553" ht="26.25" customHeight="1" x14ac:dyDescent="0.2"/>
    <row r="554" ht="26.25" customHeight="1" x14ac:dyDescent="0.2"/>
    <row r="555" ht="26.25" customHeight="1" x14ac:dyDescent="0.2"/>
    <row r="556" ht="26.25" customHeight="1" x14ac:dyDescent="0.2"/>
    <row r="557" ht="26.25" customHeight="1" x14ac:dyDescent="0.2"/>
    <row r="558" ht="26.25" customHeight="1" x14ac:dyDescent="0.2"/>
    <row r="559" ht="26.25" customHeight="1" x14ac:dyDescent="0.2"/>
    <row r="560" ht="26.25" customHeight="1" x14ac:dyDescent="0.2"/>
    <row r="561" ht="26.25" customHeight="1" x14ac:dyDescent="0.2"/>
    <row r="562" ht="26.25" customHeight="1" x14ac:dyDescent="0.2"/>
    <row r="563" ht="26.25" customHeight="1" x14ac:dyDescent="0.2"/>
    <row r="564" ht="26.25" customHeight="1" x14ac:dyDescent="0.2"/>
    <row r="565" ht="26.25" customHeight="1" x14ac:dyDescent="0.2"/>
    <row r="566" ht="26.25" customHeight="1" x14ac:dyDescent="0.2"/>
    <row r="567" ht="26.25" customHeight="1" x14ac:dyDescent="0.2"/>
    <row r="568" ht="26.25" customHeight="1" x14ac:dyDescent="0.2"/>
    <row r="569" ht="26.25" customHeight="1" x14ac:dyDescent="0.2"/>
    <row r="570" ht="26.25" customHeight="1" x14ac:dyDescent="0.2"/>
    <row r="571" ht="26.25" customHeight="1" x14ac:dyDescent="0.2"/>
    <row r="572" ht="26.25" customHeight="1" x14ac:dyDescent="0.2"/>
    <row r="573" ht="26.25" customHeight="1" x14ac:dyDescent="0.2"/>
    <row r="574" ht="26.25" customHeight="1" x14ac:dyDescent="0.2"/>
    <row r="575" ht="26.25" customHeight="1" x14ac:dyDescent="0.2"/>
    <row r="576" ht="26.25" customHeight="1" x14ac:dyDescent="0.2"/>
    <row r="577" ht="26.25" customHeight="1" x14ac:dyDescent="0.2"/>
    <row r="578" ht="26.25" customHeight="1" x14ac:dyDescent="0.2"/>
    <row r="579" ht="26.25" customHeight="1" x14ac:dyDescent="0.2"/>
    <row r="580" ht="26.25" customHeight="1" x14ac:dyDescent="0.2"/>
    <row r="581" ht="26.25" customHeight="1" x14ac:dyDescent="0.2"/>
    <row r="582" ht="26.25" customHeight="1" x14ac:dyDescent="0.2"/>
    <row r="583" ht="26.25" customHeight="1" x14ac:dyDescent="0.2"/>
    <row r="584" ht="26.25" customHeight="1" x14ac:dyDescent="0.2"/>
    <row r="585" ht="26.25" customHeight="1" x14ac:dyDescent="0.2"/>
    <row r="586" ht="26.25" customHeight="1" x14ac:dyDescent="0.2"/>
    <row r="587" ht="26.25" customHeight="1" x14ac:dyDescent="0.2"/>
    <row r="588" ht="26.25" customHeight="1" x14ac:dyDescent="0.2"/>
    <row r="589" ht="26.25" customHeight="1" x14ac:dyDescent="0.2"/>
    <row r="590" ht="26.25" customHeight="1" x14ac:dyDescent="0.2"/>
    <row r="591" ht="26.25" customHeight="1" x14ac:dyDescent="0.2"/>
    <row r="592" ht="26.25" customHeight="1" x14ac:dyDescent="0.2"/>
    <row r="593" ht="26.25" customHeight="1" x14ac:dyDescent="0.2"/>
    <row r="594" ht="26.25" customHeight="1" x14ac:dyDescent="0.2"/>
    <row r="595" ht="26.25" customHeight="1" x14ac:dyDescent="0.2"/>
    <row r="596" ht="26.25" customHeight="1" x14ac:dyDescent="0.2"/>
    <row r="597" ht="26.25" customHeight="1" x14ac:dyDescent="0.2"/>
    <row r="598" ht="26.25" customHeight="1" x14ac:dyDescent="0.2"/>
    <row r="599" ht="26.25" customHeight="1" x14ac:dyDescent="0.2"/>
    <row r="600" ht="26.25" customHeight="1" x14ac:dyDescent="0.2"/>
    <row r="601" ht="26.25" customHeight="1" x14ac:dyDescent="0.2"/>
    <row r="602" ht="26.25" customHeight="1" x14ac:dyDescent="0.2"/>
    <row r="603" ht="26.25" customHeight="1" x14ac:dyDescent="0.2"/>
    <row r="604" ht="26.25" customHeight="1" x14ac:dyDescent="0.2"/>
    <row r="605" ht="26.25" customHeight="1" x14ac:dyDescent="0.2"/>
    <row r="606" ht="26.25" customHeight="1" x14ac:dyDescent="0.2"/>
    <row r="607" ht="26.25" customHeight="1" x14ac:dyDescent="0.2"/>
    <row r="608" ht="26.25" customHeight="1" x14ac:dyDescent="0.2"/>
    <row r="609" ht="26.25" customHeight="1" x14ac:dyDescent="0.2"/>
    <row r="610" ht="26.25" customHeight="1" x14ac:dyDescent="0.2"/>
    <row r="611" ht="26.25" customHeight="1" x14ac:dyDescent="0.2"/>
    <row r="612" ht="26.25" customHeight="1" x14ac:dyDescent="0.2"/>
    <row r="613" ht="26.25" customHeight="1" x14ac:dyDescent="0.2"/>
    <row r="614" ht="26.25" customHeight="1" x14ac:dyDescent="0.2"/>
    <row r="615" ht="26.25" customHeight="1" x14ac:dyDescent="0.2"/>
    <row r="616" ht="26.25" customHeight="1" x14ac:dyDescent="0.2"/>
    <row r="617" ht="26.25" customHeight="1" x14ac:dyDescent="0.2"/>
    <row r="618" ht="26.25" customHeight="1" x14ac:dyDescent="0.2"/>
    <row r="619" ht="26.25" customHeight="1" x14ac:dyDescent="0.2"/>
    <row r="620" ht="26.25" customHeight="1" x14ac:dyDescent="0.2"/>
    <row r="621" ht="26.25" customHeight="1" x14ac:dyDescent="0.2"/>
    <row r="622" ht="26.25" customHeight="1" x14ac:dyDescent="0.2"/>
    <row r="623" ht="26.25" customHeight="1" x14ac:dyDescent="0.2"/>
    <row r="624" ht="26.25" customHeight="1" x14ac:dyDescent="0.2"/>
    <row r="625" ht="26.25" customHeight="1" x14ac:dyDescent="0.2"/>
    <row r="626" ht="26.25" customHeight="1" x14ac:dyDescent="0.2"/>
    <row r="627" ht="26.25" customHeight="1" x14ac:dyDescent="0.2"/>
    <row r="628" ht="26.25" customHeight="1" x14ac:dyDescent="0.2"/>
    <row r="629" ht="26.25" customHeight="1" x14ac:dyDescent="0.2"/>
    <row r="630" ht="26.25" customHeight="1" x14ac:dyDescent="0.2"/>
    <row r="631" ht="26.25" customHeight="1" x14ac:dyDescent="0.2"/>
    <row r="632" ht="26.25" customHeight="1" x14ac:dyDescent="0.2"/>
    <row r="633" ht="26.25" customHeight="1" x14ac:dyDescent="0.2"/>
    <row r="634" ht="26.25" customHeight="1" x14ac:dyDescent="0.2"/>
    <row r="635" ht="26.25" customHeight="1" x14ac:dyDescent="0.2"/>
    <row r="636" ht="26.25" customHeight="1" x14ac:dyDescent="0.2"/>
    <row r="637" ht="26.25" customHeight="1" x14ac:dyDescent="0.2"/>
    <row r="638" ht="26.25" customHeight="1" x14ac:dyDescent="0.2"/>
    <row r="639" ht="26.25" customHeight="1" x14ac:dyDescent="0.2"/>
    <row r="640" ht="26.25" customHeight="1" x14ac:dyDescent="0.2"/>
    <row r="641" ht="26.25" customHeight="1" x14ac:dyDescent="0.2"/>
    <row r="642" ht="26.25" customHeight="1" x14ac:dyDescent="0.2"/>
    <row r="643" ht="26.25" customHeight="1" x14ac:dyDescent="0.2"/>
    <row r="644" ht="26.25" customHeight="1" x14ac:dyDescent="0.2"/>
    <row r="645" ht="26.25" customHeight="1" x14ac:dyDescent="0.2"/>
    <row r="646" ht="26.25" customHeight="1" x14ac:dyDescent="0.2"/>
    <row r="647" ht="26.25" customHeight="1" x14ac:dyDescent="0.2"/>
    <row r="648" ht="26.25" customHeight="1" x14ac:dyDescent="0.2"/>
    <row r="649" ht="26.25" customHeight="1" x14ac:dyDescent="0.2"/>
    <row r="650" ht="26.25" customHeight="1" x14ac:dyDescent="0.2"/>
    <row r="651" ht="26.25" customHeight="1" x14ac:dyDescent="0.2"/>
    <row r="652" ht="26.25" customHeight="1" x14ac:dyDescent="0.2"/>
    <row r="653" ht="26.25" customHeight="1" x14ac:dyDescent="0.2"/>
    <row r="654" ht="26.25" customHeight="1" x14ac:dyDescent="0.2"/>
    <row r="655" ht="26.25" customHeight="1" x14ac:dyDescent="0.2"/>
    <row r="656" ht="26.25" customHeight="1" x14ac:dyDescent="0.2"/>
    <row r="657" ht="26.25" customHeight="1" x14ac:dyDescent="0.2"/>
    <row r="658" ht="26.25" customHeight="1" x14ac:dyDescent="0.2"/>
    <row r="659" ht="26.25" customHeight="1" x14ac:dyDescent="0.2"/>
    <row r="660" ht="26.25" customHeight="1" x14ac:dyDescent="0.2"/>
    <row r="661" ht="26.25" customHeight="1" x14ac:dyDescent="0.2"/>
    <row r="662" ht="26.25" customHeight="1" x14ac:dyDescent="0.2"/>
    <row r="663" ht="26.25" customHeight="1" x14ac:dyDescent="0.2"/>
    <row r="664" ht="26.25" customHeight="1" x14ac:dyDescent="0.2"/>
    <row r="665" ht="26.25" customHeight="1" x14ac:dyDescent="0.2"/>
    <row r="666" ht="26.25" customHeight="1" x14ac:dyDescent="0.2"/>
    <row r="667" ht="26.25" customHeight="1" x14ac:dyDescent="0.2"/>
    <row r="668" ht="26.25" customHeight="1" x14ac:dyDescent="0.2"/>
    <row r="669" ht="26.25" customHeight="1" x14ac:dyDescent="0.2"/>
    <row r="670" ht="26.25" customHeight="1" x14ac:dyDescent="0.2"/>
    <row r="671" ht="26.25" customHeight="1" x14ac:dyDescent="0.2"/>
    <row r="672" ht="26.25" customHeight="1" x14ac:dyDescent="0.2"/>
    <row r="673" ht="26.25" customHeight="1" x14ac:dyDescent="0.2"/>
    <row r="674" ht="26.25" customHeight="1" x14ac:dyDescent="0.2"/>
    <row r="675" ht="26.25" customHeight="1" x14ac:dyDescent="0.2"/>
    <row r="676" ht="26.25" customHeight="1" x14ac:dyDescent="0.2"/>
    <row r="677" ht="26.25" customHeight="1" x14ac:dyDescent="0.2"/>
    <row r="678" ht="26.25" customHeight="1" x14ac:dyDescent="0.2"/>
    <row r="679" ht="26.25" customHeight="1" x14ac:dyDescent="0.2"/>
    <row r="680" ht="26.25" customHeight="1" x14ac:dyDescent="0.2"/>
    <row r="681" ht="26.25" customHeight="1" x14ac:dyDescent="0.2"/>
    <row r="682" ht="26.25" customHeight="1" x14ac:dyDescent="0.2"/>
    <row r="683" ht="26.25" customHeight="1" x14ac:dyDescent="0.2"/>
    <row r="684" ht="26.25" customHeight="1" x14ac:dyDescent="0.2"/>
    <row r="685" ht="26.25" customHeight="1" x14ac:dyDescent="0.2"/>
    <row r="686" ht="26.25" customHeight="1" x14ac:dyDescent="0.2"/>
    <row r="687" ht="26.25" customHeight="1" x14ac:dyDescent="0.2"/>
    <row r="688" ht="26.25" customHeight="1" x14ac:dyDescent="0.2"/>
    <row r="689" ht="26.25" customHeight="1" x14ac:dyDescent="0.2"/>
    <row r="690" ht="26.25" customHeight="1" x14ac:dyDescent="0.2"/>
    <row r="691" ht="26.25" customHeight="1" x14ac:dyDescent="0.2"/>
    <row r="692" ht="26.25" customHeight="1" x14ac:dyDescent="0.2"/>
    <row r="693" ht="26.25" customHeight="1" x14ac:dyDescent="0.2"/>
    <row r="694" ht="26.25" customHeight="1" x14ac:dyDescent="0.2"/>
    <row r="695" ht="26.25" customHeight="1" x14ac:dyDescent="0.2"/>
    <row r="696" ht="26.25" customHeight="1" x14ac:dyDescent="0.2"/>
    <row r="697" ht="26.25" customHeight="1" x14ac:dyDescent="0.2"/>
    <row r="698" ht="26.25" customHeight="1" x14ac:dyDescent="0.2"/>
    <row r="699" ht="26.25" customHeight="1" x14ac:dyDescent="0.2"/>
    <row r="700" ht="26.25" customHeight="1" x14ac:dyDescent="0.2"/>
    <row r="701" ht="26.25" customHeight="1" x14ac:dyDescent="0.2"/>
    <row r="702" ht="26.25" customHeight="1" x14ac:dyDescent="0.2"/>
    <row r="703" ht="26.25" customHeight="1" x14ac:dyDescent="0.2"/>
    <row r="704" ht="26.25" customHeight="1" x14ac:dyDescent="0.2"/>
    <row r="705" ht="26.25" customHeight="1" x14ac:dyDescent="0.2"/>
    <row r="706" ht="26.25" customHeight="1" x14ac:dyDescent="0.2"/>
    <row r="707" ht="26.25" customHeight="1" x14ac:dyDescent="0.2"/>
    <row r="708" ht="26.25" customHeight="1" x14ac:dyDescent="0.2"/>
    <row r="709" ht="26.25" customHeight="1" x14ac:dyDescent="0.2"/>
    <row r="710" ht="26.25" customHeight="1" x14ac:dyDescent="0.2"/>
    <row r="711" ht="26.25" customHeight="1" x14ac:dyDescent="0.2"/>
    <row r="712" ht="26.25" customHeight="1" x14ac:dyDescent="0.2"/>
    <row r="713" ht="26.25" customHeight="1" x14ac:dyDescent="0.2"/>
    <row r="714" ht="26.25" customHeight="1" x14ac:dyDescent="0.2"/>
    <row r="715" ht="26.25" customHeight="1" x14ac:dyDescent="0.2"/>
    <row r="716" ht="26.25" customHeight="1" x14ac:dyDescent="0.2"/>
    <row r="717" ht="26.25" customHeight="1" x14ac:dyDescent="0.2"/>
    <row r="718" ht="26.25" customHeight="1" x14ac:dyDescent="0.2"/>
    <row r="719" ht="26.25" customHeight="1" x14ac:dyDescent="0.2"/>
    <row r="720" ht="26.25" customHeight="1" x14ac:dyDescent="0.2"/>
    <row r="721" ht="26.25" customHeight="1" x14ac:dyDescent="0.2"/>
    <row r="722" ht="26.25" customHeight="1" x14ac:dyDescent="0.2"/>
    <row r="723" ht="26.25" customHeight="1" x14ac:dyDescent="0.2"/>
    <row r="724" ht="26.25" customHeight="1" x14ac:dyDescent="0.2"/>
    <row r="725" ht="26.25" customHeight="1" x14ac:dyDescent="0.2"/>
    <row r="726" ht="26.25" customHeight="1" x14ac:dyDescent="0.2"/>
    <row r="727" ht="26.25" customHeight="1" x14ac:dyDescent="0.2"/>
    <row r="728" ht="26.25" customHeight="1" x14ac:dyDescent="0.2"/>
    <row r="729" ht="26.25" customHeight="1" x14ac:dyDescent="0.2"/>
    <row r="730" ht="26.25" customHeight="1" x14ac:dyDescent="0.2"/>
    <row r="731" ht="26.25" customHeight="1" x14ac:dyDescent="0.2"/>
    <row r="732" ht="26.25" customHeight="1" x14ac:dyDescent="0.2"/>
    <row r="733" ht="26.25" customHeight="1" x14ac:dyDescent="0.2"/>
    <row r="734" ht="26.25" customHeight="1" x14ac:dyDescent="0.2"/>
    <row r="735" ht="26.25" customHeight="1" x14ac:dyDescent="0.2"/>
    <row r="736" ht="26.25" customHeight="1" x14ac:dyDescent="0.2"/>
    <row r="737" ht="26.25" customHeight="1" x14ac:dyDescent="0.2"/>
    <row r="738" ht="26.25" customHeight="1" x14ac:dyDescent="0.2"/>
    <row r="739" ht="26.25" customHeight="1" x14ac:dyDescent="0.2"/>
    <row r="740" ht="26.25" customHeight="1" x14ac:dyDescent="0.2"/>
    <row r="741" ht="26.25" customHeight="1" x14ac:dyDescent="0.2"/>
    <row r="742" ht="26.25" customHeight="1" x14ac:dyDescent="0.2"/>
    <row r="743" ht="26.25" customHeight="1" x14ac:dyDescent="0.2"/>
    <row r="744" ht="26.25" customHeight="1" x14ac:dyDescent="0.2"/>
    <row r="745" ht="26.25" customHeight="1" x14ac:dyDescent="0.2"/>
    <row r="746" ht="26.25" customHeight="1" x14ac:dyDescent="0.2"/>
    <row r="747" ht="26.25" customHeight="1" x14ac:dyDescent="0.2"/>
    <row r="748" ht="26.25" customHeight="1" x14ac:dyDescent="0.2"/>
    <row r="749" ht="26.25" customHeight="1" x14ac:dyDescent="0.2"/>
    <row r="750" ht="26.25" customHeight="1" x14ac:dyDescent="0.2"/>
    <row r="751" ht="26.25" customHeight="1" x14ac:dyDescent="0.2"/>
    <row r="752" ht="26.25" customHeight="1" x14ac:dyDescent="0.2"/>
    <row r="753" ht="26.25" customHeight="1" x14ac:dyDescent="0.2"/>
    <row r="754" ht="26.25" customHeight="1" x14ac:dyDescent="0.2"/>
    <row r="755" ht="26.25" customHeight="1" x14ac:dyDescent="0.2"/>
    <row r="756" ht="26.25" customHeight="1" x14ac:dyDescent="0.2"/>
    <row r="757" ht="26.25" customHeight="1" x14ac:dyDescent="0.2"/>
    <row r="758" ht="26.25" customHeight="1" x14ac:dyDescent="0.2"/>
    <row r="759" ht="26.25" customHeight="1" x14ac:dyDescent="0.2"/>
    <row r="760" ht="26.25" customHeight="1" x14ac:dyDescent="0.2"/>
    <row r="761" ht="26.25" customHeight="1" x14ac:dyDescent="0.2"/>
    <row r="762" ht="26.25" customHeight="1" x14ac:dyDescent="0.2"/>
    <row r="763" ht="26.25" customHeight="1" x14ac:dyDescent="0.2"/>
    <row r="764" ht="26.25" customHeight="1" x14ac:dyDescent="0.2"/>
    <row r="765" ht="26.25" customHeight="1" x14ac:dyDescent="0.2"/>
    <row r="766" ht="26.25" customHeight="1" x14ac:dyDescent="0.2"/>
    <row r="767" ht="26.25" customHeight="1" x14ac:dyDescent="0.2"/>
    <row r="768" ht="26.25" customHeight="1" x14ac:dyDescent="0.2"/>
    <row r="769" ht="26.25" customHeight="1" x14ac:dyDescent="0.2"/>
    <row r="770" ht="26.25" customHeight="1" x14ac:dyDescent="0.2"/>
    <row r="771" ht="26.25" customHeight="1" x14ac:dyDescent="0.2"/>
    <row r="772" ht="26.25" customHeight="1" x14ac:dyDescent="0.2"/>
    <row r="773" ht="26.25" customHeight="1" x14ac:dyDescent="0.2"/>
    <row r="774" ht="26.25" customHeight="1" x14ac:dyDescent="0.2"/>
    <row r="775" ht="26.25" customHeight="1" x14ac:dyDescent="0.2"/>
    <row r="776" ht="26.25" customHeight="1" x14ac:dyDescent="0.2"/>
    <row r="777" ht="26.25" customHeight="1" x14ac:dyDescent="0.2"/>
    <row r="778" ht="26.25" customHeight="1" x14ac:dyDescent="0.2"/>
    <row r="779" ht="26.25" customHeight="1" x14ac:dyDescent="0.2"/>
    <row r="780" ht="26.25" customHeight="1" x14ac:dyDescent="0.2"/>
    <row r="781" ht="26.25" customHeight="1" x14ac:dyDescent="0.2"/>
    <row r="782" ht="26.25" customHeight="1" x14ac:dyDescent="0.2"/>
    <row r="783" ht="26.25" customHeight="1" x14ac:dyDescent="0.2"/>
    <row r="784" ht="26.25" customHeight="1" x14ac:dyDescent="0.2"/>
    <row r="785" ht="26.25" customHeight="1" x14ac:dyDescent="0.2"/>
    <row r="786" ht="26.25" customHeight="1" x14ac:dyDescent="0.2"/>
    <row r="787" ht="26.25" customHeight="1" x14ac:dyDescent="0.2"/>
    <row r="788" ht="26.25" customHeight="1" x14ac:dyDescent="0.2"/>
    <row r="789" ht="26.25" customHeight="1" x14ac:dyDescent="0.2"/>
    <row r="790" ht="26.25" customHeight="1" x14ac:dyDescent="0.2"/>
    <row r="791" ht="26.25" customHeight="1" x14ac:dyDescent="0.2"/>
    <row r="792" ht="26.25" customHeight="1" x14ac:dyDescent="0.2"/>
    <row r="793" ht="26.25" customHeight="1" x14ac:dyDescent="0.2"/>
    <row r="794" ht="26.25" customHeight="1" x14ac:dyDescent="0.2"/>
    <row r="795" ht="26.25" customHeight="1" x14ac:dyDescent="0.2"/>
    <row r="796" ht="26.25" customHeight="1" x14ac:dyDescent="0.2"/>
    <row r="797" ht="26.25" customHeight="1" x14ac:dyDescent="0.2"/>
    <row r="798" ht="26.25" customHeight="1" x14ac:dyDescent="0.2"/>
    <row r="799" ht="26.25" customHeight="1" x14ac:dyDescent="0.2"/>
    <row r="800" ht="26.25" customHeight="1" x14ac:dyDescent="0.2"/>
    <row r="801" ht="26.25" customHeight="1" x14ac:dyDescent="0.2"/>
    <row r="802" ht="26.25" customHeight="1" x14ac:dyDescent="0.2"/>
    <row r="803" ht="26.25" customHeight="1" x14ac:dyDescent="0.2"/>
    <row r="804" ht="26.25" customHeight="1" x14ac:dyDescent="0.2"/>
    <row r="805" ht="26.25" customHeight="1" x14ac:dyDescent="0.2"/>
    <row r="806" ht="26.25" customHeight="1" x14ac:dyDescent="0.2"/>
    <row r="807" ht="26.25" customHeight="1" x14ac:dyDescent="0.2"/>
    <row r="808" ht="26.25" customHeight="1" x14ac:dyDescent="0.2"/>
    <row r="809" ht="26.25" customHeight="1" x14ac:dyDescent="0.2"/>
    <row r="810" ht="26.25" customHeight="1" x14ac:dyDescent="0.2"/>
    <row r="811" ht="26.25" customHeight="1" x14ac:dyDescent="0.2"/>
    <row r="812" ht="26.25" customHeight="1" x14ac:dyDescent="0.2"/>
    <row r="813" ht="26.25" customHeight="1" x14ac:dyDescent="0.2"/>
    <row r="814" ht="26.25" customHeight="1" x14ac:dyDescent="0.2"/>
    <row r="815" ht="26.25" customHeight="1" x14ac:dyDescent="0.2"/>
    <row r="816" ht="26.25" customHeight="1" x14ac:dyDescent="0.2"/>
    <row r="817" ht="26.25" customHeight="1" x14ac:dyDescent="0.2"/>
    <row r="818" ht="26.25" customHeight="1" x14ac:dyDescent="0.2"/>
    <row r="819" ht="26.25" customHeight="1" x14ac:dyDescent="0.2"/>
    <row r="820" ht="26.25" customHeight="1" x14ac:dyDescent="0.2"/>
    <row r="821" ht="26.25" customHeight="1" x14ac:dyDescent="0.2"/>
    <row r="822" ht="26.25" customHeight="1" x14ac:dyDescent="0.2"/>
    <row r="823" ht="26.25" customHeight="1" x14ac:dyDescent="0.2"/>
    <row r="824" ht="26.25" customHeight="1" x14ac:dyDescent="0.2"/>
    <row r="825" ht="26.25" customHeight="1" x14ac:dyDescent="0.2"/>
    <row r="826" ht="26.25" customHeight="1" x14ac:dyDescent="0.2"/>
    <row r="827" ht="26.25" customHeight="1" x14ac:dyDescent="0.2"/>
    <row r="828" ht="26.25" customHeight="1" x14ac:dyDescent="0.2"/>
    <row r="829" ht="26.25" customHeight="1" x14ac:dyDescent="0.2"/>
    <row r="830" ht="26.25" customHeight="1" x14ac:dyDescent="0.2"/>
    <row r="831" ht="26.25" customHeight="1" x14ac:dyDescent="0.2"/>
    <row r="832" ht="26.25" customHeight="1" x14ac:dyDescent="0.2"/>
    <row r="833" ht="26.25" customHeight="1" x14ac:dyDescent="0.2"/>
    <row r="834" ht="26.25" customHeight="1" x14ac:dyDescent="0.2"/>
    <row r="835" ht="26.25" customHeight="1" x14ac:dyDescent="0.2"/>
    <row r="836" ht="26.25" customHeight="1" x14ac:dyDescent="0.2"/>
    <row r="837" ht="26.25" customHeight="1" x14ac:dyDescent="0.2"/>
    <row r="838" ht="26.25" customHeight="1" x14ac:dyDescent="0.2"/>
    <row r="839" ht="26.25" customHeight="1" x14ac:dyDescent="0.2"/>
    <row r="840" ht="26.25" customHeight="1" x14ac:dyDescent="0.2"/>
    <row r="841" ht="26.25" customHeight="1" x14ac:dyDescent="0.2"/>
    <row r="842" ht="26.25" customHeight="1" x14ac:dyDescent="0.2"/>
    <row r="843" ht="26.25" customHeight="1" x14ac:dyDescent="0.2"/>
    <row r="844" ht="26.25" customHeight="1" x14ac:dyDescent="0.2"/>
    <row r="845" ht="26.25" customHeight="1" x14ac:dyDescent="0.2"/>
    <row r="846" ht="26.25" customHeight="1" x14ac:dyDescent="0.2"/>
    <row r="847" ht="26.25" customHeight="1" x14ac:dyDescent="0.2"/>
    <row r="848" ht="26.25" customHeight="1" x14ac:dyDescent="0.2"/>
    <row r="849" ht="26.25" customHeight="1" x14ac:dyDescent="0.2"/>
    <row r="850" ht="26.25" customHeight="1" x14ac:dyDescent="0.2"/>
    <row r="851" ht="26.25" customHeight="1" x14ac:dyDescent="0.2"/>
    <row r="852" ht="26.25" customHeight="1" x14ac:dyDescent="0.2"/>
    <row r="853" ht="26.25" customHeight="1" x14ac:dyDescent="0.2"/>
    <row r="854" ht="26.25" customHeight="1" x14ac:dyDescent="0.2"/>
    <row r="855" ht="26.25" customHeight="1" x14ac:dyDescent="0.2"/>
    <row r="856" ht="26.25" customHeight="1" x14ac:dyDescent="0.2"/>
    <row r="857" ht="26.25" customHeight="1" x14ac:dyDescent="0.2"/>
    <row r="858" ht="26.25" customHeight="1" x14ac:dyDescent="0.2"/>
    <row r="859" ht="26.25" customHeight="1" x14ac:dyDescent="0.2"/>
    <row r="860" ht="26.25" customHeight="1" x14ac:dyDescent="0.2"/>
    <row r="861" ht="26.25" customHeight="1" x14ac:dyDescent="0.2"/>
    <row r="862" ht="26.25" customHeight="1" x14ac:dyDescent="0.2"/>
    <row r="863" ht="26.25" customHeight="1" x14ac:dyDescent="0.2"/>
    <row r="864" ht="26.25" customHeight="1" x14ac:dyDescent="0.2"/>
    <row r="865" ht="26.25" customHeight="1" x14ac:dyDescent="0.2"/>
    <row r="866" ht="26.25" customHeight="1" x14ac:dyDescent="0.2"/>
    <row r="867" ht="26.25" customHeight="1" x14ac:dyDescent="0.2"/>
    <row r="868" ht="26.25" customHeight="1" x14ac:dyDescent="0.2"/>
    <row r="869" ht="26.25" customHeight="1" x14ac:dyDescent="0.2"/>
    <row r="870" ht="26.25" customHeight="1" x14ac:dyDescent="0.2"/>
    <row r="871" ht="26.25" customHeight="1" x14ac:dyDescent="0.2"/>
    <row r="872" ht="26.25" customHeight="1" x14ac:dyDescent="0.2"/>
    <row r="873" ht="26.25" customHeight="1" x14ac:dyDescent="0.2"/>
    <row r="874" ht="26.25" customHeight="1" x14ac:dyDescent="0.2"/>
    <row r="875" ht="26.25" customHeight="1" x14ac:dyDescent="0.2"/>
    <row r="876" ht="26.25" customHeight="1" x14ac:dyDescent="0.2"/>
    <row r="877" ht="26.25" customHeight="1" x14ac:dyDescent="0.2"/>
    <row r="878" ht="26.25" customHeight="1" x14ac:dyDescent="0.2"/>
    <row r="879" ht="26.25" customHeight="1" x14ac:dyDescent="0.2"/>
    <row r="880" ht="26.25" customHeight="1" x14ac:dyDescent="0.2"/>
    <row r="881" ht="26.25" customHeight="1" x14ac:dyDescent="0.2"/>
    <row r="882" ht="26.25" customHeight="1" x14ac:dyDescent="0.2"/>
    <row r="883" ht="26.25" customHeight="1" x14ac:dyDescent="0.2"/>
    <row r="884" ht="26.25" customHeight="1" x14ac:dyDescent="0.2"/>
    <row r="885" ht="26.25" customHeight="1" x14ac:dyDescent="0.2"/>
    <row r="886" ht="26.25" customHeight="1" x14ac:dyDescent="0.2"/>
    <row r="887" ht="26.25" customHeight="1" x14ac:dyDescent="0.2"/>
    <row r="888" ht="26.25" customHeight="1" x14ac:dyDescent="0.2"/>
    <row r="889" ht="26.25" customHeight="1" x14ac:dyDescent="0.2"/>
    <row r="890" ht="26.25" customHeight="1" x14ac:dyDescent="0.2"/>
    <row r="891" ht="26.25" customHeight="1" x14ac:dyDescent="0.2"/>
    <row r="892" ht="26.25" customHeight="1" x14ac:dyDescent="0.2"/>
    <row r="893" ht="26.25" customHeight="1" x14ac:dyDescent="0.2"/>
    <row r="894" ht="26.25" customHeight="1" x14ac:dyDescent="0.2"/>
    <row r="895" ht="26.25" customHeight="1" x14ac:dyDescent="0.2"/>
    <row r="896" ht="26.25" customHeight="1" x14ac:dyDescent="0.2"/>
    <row r="897" ht="26.25" customHeight="1" x14ac:dyDescent="0.2"/>
    <row r="898" ht="26.25" customHeight="1" x14ac:dyDescent="0.2"/>
    <row r="899" ht="26.25" customHeight="1" x14ac:dyDescent="0.2"/>
    <row r="900" ht="26.25" customHeight="1" x14ac:dyDescent="0.2"/>
    <row r="901" ht="26.25" customHeight="1" x14ac:dyDescent="0.2"/>
    <row r="902" ht="26.25" customHeight="1" x14ac:dyDescent="0.2"/>
    <row r="903" ht="26.25" customHeight="1" x14ac:dyDescent="0.2"/>
    <row r="904" ht="26.25" customHeight="1" x14ac:dyDescent="0.2"/>
    <row r="905" ht="26.25" customHeight="1" x14ac:dyDescent="0.2"/>
    <row r="906" ht="26.25" customHeight="1" x14ac:dyDescent="0.2"/>
    <row r="907" ht="26.25" customHeight="1" x14ac:dyDescent="0.2"/>
    <row r="908" ht="26.25" customHeight="1" x14ac:dyDescent="0.2"/>
    <row r="909" ht="26.25" customHeight="1" x14ac:dyDescent="0.2"/>
    <row r="910" ht="26.25" customHeight="1" x14ac:dyDescent="0.2"/>
    <row r="911" ht="26.25" customHeight="1" x14ac:dyDescent="0.2"/>
    <row r="912" ht="26.25" customHeight="1" x14ac:dyDescent="0.2"/>
    <row r="913" ht="26.25" customHeight="1" x14ac:dyDescent="0.2"/>
    <row r="914" ht="26.25" customHeight="1" x14ac:dyDescent="0.2"/>
    <row r="915" ht="26.25" customHeight="1" x14ac:dyDescent="0.2"/>
    <row r="916" ht="26.25" customHeight="1" x14ac:dyDescent="0.2"/>
    <row r="917" ht="26.25" customHeight="1" x14ac:dyDescent="0.2"/>
    <row r="918" ht="26.25" customHeight="1" x14ac:dyDescent="0.2"/>
    <row r="919" ht="26.25" customHeight="1" x14ac:dyDescent="0.2"/>
    <row r="920" ht="26.25" customHeight="1" x14ac:dyDescent="0.2"/>
    <row r="921" ht="26.25" customHeight="1" x14ac:dyDescent="0.2"/>
    <row r="922" ht="26.25" customHeight="1" x14ac:dyDescent="0.2"/>
    <row r="923" ht="26.25" customHeight="1" x14ac:dyDescent="0.2"/>
    <row r="924" ht="26.25" customHeight="1" x14ac:dyDescent="0.2"/>
    <row r="925" ht="26.25" customHeight="1" x14ac:dyDescent="0.2"/>
    <row r="926" ht="26.25" customHeight="1" x14ac:dyDescent="0.2"/>
    <row r="927" ht="26.25" customHeight="1" x14ac:dyDescent="0.2"/>
    <row r="928" ht="26.25" customHeight="1" x14ac:dyDescent="0.2"/>
    <row r="929" ht="26.25" customHeight="1" x14ac:dyDescent="0.2"/>
    <row r="930" ht="26.25" customHeight="1" x14ac:dyDescent="0.2"/>
    <row r="931" ht="26.25" customHeight="1" x14ac:dyDescent="0.2"/>
    <row r="932" ht="26.25" customHeight="1" x14ac:dyDescent="0.2"/>
    <row r="933" ht="26.25" customHeight="1" x14ac:dyDescent="0.2"/>
    <row r="934" ht="26.25" customHeight="1" x14ac:dyDescent="0.2"/>
    <row r="935" ht="26.25" customHeight="1" x14ac:dyDescent="0.2"/>
    <row r="936" ht="26.25" customHeight="1" x14ac:dyDescent="0.2"/>
    <row r="937" ht="26.25" customHeight="1" x14ac:dyDescent="0.2"/>
    <row r="938" ht="26.25" customHeight="1" x14ac:dyDescent="0.2"/>
    <row r="939" ht="26.25" customHeight="1" x14ac:dyDescent="0.2"/>
    <row r="940" ht="26.25" customHeight="1" x14ac:dyDescent="0.2"/>
    <row r="941" ht="26.25" customHeight="1" x14ac:dyDescent="0.2"/>
    <row r="942" ht="26.25" customHeight="1" x14ac:dyDescent="0.2"/>
    <row r="943" ht="26.25" customHeight="1" x14ac:dyDescent="0.2"/>
    <row r="944" ht="26.25" customHeight="1" x14ac:dyDescent="0.2"/>
    <row r="945" ht="26.25" customHeight="1" x14ac:dyDescent="0.2"/>
    <row r="946" ht="26.25" customHeight="1" x14ac:dyDescent="0.2"/>
    <row r="947" ht="26.25" customHeight="1" x14ac:dyDescent="0.2"/>
    <row r="948" ht="26.25" customHeight="1" x14ac:dyDescent="0.2"/>
    <row r="949" ht="26.25" customHeight="1" x14ac:dyDescent="0.2"/>
    <row r="950" ht="26.25" customHeight="1" x14ac:dyDescent="0.2"/>
    <row r="951" ht="26.25" customHeight="1" x14ac:dyDescent="0.2"/>
    <row r="952" ht="26.25" customHeight="1" x14ac:dyDescent="0.2"/>
    <row r="953" ht="26.25" customHeight="1" x14ac:dyDescent="0.2"/>
    <row r="954" ht="26.25" customHeight="1" x14ac:dyDescent="0.2"/>
    <row r="955" ht="26.25" customHeight="1" x14ac:dyDescent="0.2"/>
    <row r="956" ht="26.25" customHeight="1" x14ac:dyDescent="0.2"/>
    <row r="957" ht="26.25" customHeight="1" x14ac:dyDescent="0.2"/>
    <row r="958" ht="26.25" customHeight="1" x14ac:dyDescent="0.2"/>
    <row r="959" ht="26.25" customHeight="1" x14ac:dyDescent="0.2"/>
    <row r="960" ht="26.25" customHeight="1" x14ac:dyDescent="0.2"/>
    <row r="961" ht="26.25" customHeight="1" x14ac:dyDescent="0.2"/>
    <row r="962" ht="26.25" customHeight="1" x14ac:dyDescent="0.2"/>
    <row r="963" ht="26.25" customHeight="1" x14ac:dyDescent="0.2"/>
    <row r="964" ht="26.25" customHeight="1" x14ac:dyDescent="0.2"/>
    <row r="965" ht="26.25" customHeight="1" x14ac:dyDescent="0.2"/>
    <row r="966" ht="26.25" customHeight="1" x14ac:dyDescent="0.2"/>
    <row r="967" ht="26.25" customHeight="1" x14ac:dyDescent="0.2"/>
    <row r="968" ht="26.25" customHeight="1" x14ac:dyDescent="0.2"/>
    <row r="969" ht="26.25" customHeight="1" x14ac:dyDescent="0.2"/>
    <row r="970" ht="26.25" customHeight="1" x14ac:dyDescent="0.2"/>
    <row r="971" ht="26.25" customHeight="1" x14ac:dyDescent="0.2"/>
    <row r="972" ht="26.25" customHeight="1" x14ac:dyDescent="0.2"/>
    <row r="973" ht="26.25" customHeight="1" x14ac:dyDescent="0.2"/>
    <row r="974" ht="26.25" customHeight="1" x14ac:dyDescent="0.2"/>
    <row r="975" ht="26.25" customHeight="1" x14ac:dyDescent="0.2"/>
    <row r="976" ht="26.25" customHeight="1" x14ac:dyDescent="0.2"/>
    <row r="977" ht="26.25" customHeight="1" x14ac:dyDescent="0.2"/>
    <row r="978" ht="26.25" customHeight="1" x14ac:dyDescent="0.2"/>
    <row r="979" ht="26.25" customHeight="1" x14ac:dyDescent="0.2"/>
    <row r="980" ht="26.25" customHeight="1" x14ac:dyDescent="0.2"/>
    <row r="981" ht="26.25" customHeight="1" x14ac:dyDescent="0.2"/>
    <row r="982" ht="26.25" customHeight="1" x14ac:dyDescent="0.2"/>
    <row r="983" ht="26.25" customHeight="1" x14ac:dyDescent="0.2"/>
    <row r="984" ht="26.25" customHeight="1" x14ac:dyDescent="0.2"/>
    <row r="985" ht="26.25" customHeight="1" x14ac:dyDescent="0.2"/>
    <row r="986" ht="26.25" customHeight="1" x14ac:dyDescent="0.2"/>
    <row r="987" ht="26.25" customHeight="1" x14ac:dyDescent="0.2"/>
    <row r="988" ht="26.25" customHeight="1" x14ac:dyDescent="0.2"/>
    <row r="989" ht="26.25" customHeight="1" x14ac:dyDescent="0.2"/>
    <row r="990" ht="26.25" customHeight="1" x14ac:dyDescent="0.2"/>
    <row r="991" ht="26.25" customHeight="1" x14ac:dyDescent="0.2"/>
    <row r="992" ht="26.25" customHeight="1" x14ac:dyDescent="0.2"/>
    <row r="993" ht="26.25" customHeight="1" x14ac:dyDescent="0.2"/>
    <row r="994" ht="26.25" customHeight="1" x14ac:dyDescent="0.2"/>
    <row r="995" ht="26.25" customHeight="1" x14ac:dyDescent="0.2"/>
    <row r="996" ht="26.25" customHeight="1" x14ac:dyDescent="0.2"/>
    <row r="997" ht="26.25" customHeight="1" x14ac:dyDescent="0.2"/>
    <row r="998" ht="26.25" customHeight="1" x14ac:dyDescent="0.2"/>
    <row r="999" ht="26.25" customHeight="1" x14ac:dyDescent="0.2"/>
    <row r="1000" ht="26.25" customHeight="1" x14ac:dyDescent="0.2"/>
    <row r="1001" ht="26.25" customHeight="1" x14ac:dyDescent="0.2"/>
    <row r="1002" ht="26.25" customHeight="1" x14ac:dyDescent="0.2"/>
    <row r="1003" ht="26.25" customHeight="1" x14ac:dyDescent="0.2"/>
    <row r="1004" ht="26.25" customHeight="1" x14ac:dyDescent="0.2"/>
    <row r="1005" ht="26.25" customHeight="1" x14ac:dyDescent="0.2"/>
    <row r="1006" ht="26.25" customHeight="1" x14ac:dyDescent="0.2"/>
    <row r="1007" ht="26.25" customHeight="1" x14ac:dyDescent="0.2"/>
    <row r="1008" ht="26.25" customHeight="1" x14ac:dyDescent="0.2"/>
    <row r="1009" ht="26.25" customHeight="1" x14ac:dyDescent="0.2"/>
    <row r="1010" ht="26.25" customHeight="1" x14ac:dyDescent="0.2"/>
    <row r="1011" ht="26.25" customHeight="1" x14ac:dyDescent="0.2"/>
    <row r="1012" ht="26.25" customHeight="1" x14ac:dyDescent="0.2"/>
    <row r="1013" ht="26.25" customHeight="1" x14ac:dyDescent="0.2"/>
    <row r="1014" ht="26.25" customHeight="1" x14ac:dyDescent="0.2"/>
    <row r="1015" ht="26.25" customHeight="1" x14ac:dyDescent="0.2"/>
    <row r="1016" ht="26.25" customHeight="1" x14ac:dyDescent="0.2"/>
    <row r="1017" ht="26.25" customHeight="1" x14ac:dyDescent="0.2"/>
    <row r="1018" ht="26.25" customHeight="1" x14ac:dyDescent="0.2"/>
    <row r="1019" ht="26.25" customHeight="1" x14ac:dyDescent="0.2"/>
    <row r="1020" ht="26.25" customHeight="1" x14ac:dyDescent="0.2"/>
    <row r="1021" ht="26.25" customHeight="1" x14ac:dyDescent="0.2"/>
    <row r="1022" ht="26.25" customHeight="1" x14ac:dyDescent="0.2"/>
    <row r="1023" ht="26.25" customHeight="1" x14ac:dyDescent="0.2"/>
    <row r="1024" ht="26.25" customHeight="1" x14ac:dyDescent="0.2"/>
    <row r="1025" ht="26.25" customHeight="1" x14ac:dyDescent="0.2"/>
    <row r="1026" ht="26.25" customHeight="1" x14ac:dyDescent="0.2"/>
    <row r="1027" ht="26.25" customHeight="1" x14ac:dyDescent="0.2"/>
    <row r="1028" ht="26.25" customHeight="1" x14ac:dyDescent="0.2"/>
    <row r="1029" ht="26.25" customHeight="1" x14ac:dyDescent="0.2"/>
    <row r="1030" ht="26.25" customHeight="1" x14ac:dyDescent="0.2"/>
    <row r="1031" ht="26.25" customHeight="1" x14ac:dyDescent="0.2"/>
    <row r="1032" ht="26.25" customHeight="1" x14ac:dyDescent="0.2"/>
    <row r="1033" ht="26.25" customHeight="1" x14ac:dyDescent="0.2"/>
    <row r="1034" ht="26.25" customHeight="1" x14ac:dyDescent="0.2"/>
    <row r="1035" ht="26.25" customHeight="1" x14ac:dyDescent="0.2"/>
    <row r="1036" ht="26.25" customHeight="1" x14ac:dyDescent="0.2"/>
    <row r="1037" ht="26.25" customHeight="1" x14ac:dyDescent="0.2"/>
    <row r="1038" ht="26.25" customHeight="1" x14ac:dyDescent="0.2"/>
    <row r="1039" ht="26.25" customHeight="1" x14ac:dyDescent="0.2"/>
    <row r="1040" ht="26.25" customHeight="1" x14ac:dyDescent="0.2"/>
    <row r="1041" ht="26.25" customHeight="1" x14ac:dyDescent="0.2"/>
    <row r="1042" ht="26.25" customHeight="1" x14ac:dyDescent="0.2"/>
    <row r="1043" ht="26.25" customHeight="1" x14ac:dyDescent="0.2"/>
    <row r="1044" ht="26.25" customHeight="1" x14ac:dyDescent="0.2"/>
    <row r="1045" ht="26.25" customHeight="1" x14ac:dyDescent="0.2"/>
    <row r="1046" ht="26.25" customHeight="1" x14ac:dyDescent="0.2"/>
    <row r="1047" ht="26.25" customHeight="1" x14ac:dyDescent="0.2"/>
    <row r="1048" ht="26.25" customHeight="1" x14ac:dyDescent="0.2"/>
    <row r="1049" ht="26.25" customHeight="1" x14ac:dyDescent="0.2"/>
    <row r="1050" ht="26.25" customHeight="1" x14ac:dyDescent="0.2"/>
    <row r="1051" ht="26.25" customHeight="1" x14ac:dyDescent="0.2"/>
    <row r="1052" ht="26.25" customHeight="1" x14ac:dyDescent="0.2"/>
    <row r="1053" ht="26.25" customHeight="1" x14ac:dyDescent="0.2"/>
    <row r="1054" ht="26.25" customHeight="1" x14ac:dyDescent="0.2"/>
    <row r="1055" ht="26.25" customHeight="1" x14ac:dyDescent="0.2"/>
    <row r="1056" ht="26.25" customHeight="1" x14ac:dyDescent="0.2"/>
    <row r="1057" ht="26.25" customHeight="1" x14ac:dyDescent="0.2"/>
    <row r="1058" ht="26.25" customHeight="1" x14ac:dyDescent="0.2"/>
    <row r="1059" ht="26.25" customHeight="1" x14ac:dyDescent="0.2"/>
    <row r="1060" ht="26.25" customHeight="1" x14ac:dyDescent="0.2"/>
    <row r="1061" ht="26.25" customHeight="1" x14ac:dyDescent="0.2"/>
    <row r="1062" ht="26.25" customHeight="1" x14ac:dyDescent="0.2"/>
    <row r="1063" ht="26.25" customHeight="1" x14ac:dyDescent="0.2"/>
    <row r="1064" ht="26.25" customHeight="1" x14ac:dyDescent="0.2"/>
    <row r="1065" ht="26.25" customHeight="1" x14ac:dyDescent="0.2"/>
    <row r="1066" ht="26.25" customHeight="1" x14ac:dyDescent="0.2"/>
    <row r="1067" ht="26.25" customHeight="1" x14ac:dyDescent="0.2"/>
    <row r="1068" ht="26.25" customHeight="1" x14ac:dyDescent="0.2"/>
    <row r="1069" ht="26.25" customHeight="1" x14ac:dyDescent="0.2"/>
    <row r="1070" ht="26.25" customHeight="1" x14ac:dyDescent="0.2"/>
    <row r="1071" ht="26.25" customHeight="1" x14ac:dyDescent="0.2"/>
    <row r="1072" ht="26.25" customHeight="1" x14ac:dyDescent="0.2"/>
    <row r="1073" ht="26.25" customHeight="1" x14ac:dyDescent="0.2"/>
    <row r="1074" ht="26.25" customHeight="1" x14ac:dyDescent="0.2"/>
    <row r="1075" ht="26.25" customHeight="1" x14ac:dyDescent="0.2"/>
    <row r="1076" ht="26.25" customHeight="1" x14ac:dyDescent="0.2"/>
    <row r="1077" ht="26.25" customHeight="1" x14ac:dyDescent="0.2"/>
    <row r="1078" ht="26.25" customHeight="1" x14ac:dyDescent="0.2"/>
    <row r="1079" ht="26.25" customHeight="1" x14ac:dyDescent="0.2"/>
    <row r="1080" ht="26.25" customHeight="1" x14ac:dyDescent="0.2"/>
    <row r="1081" ht="26.25" customHeight="1" x14ac:dyDescent="0.2"/>
    <row r="1082" ht="26.25" customHeight="1" x14ac:dyDescent="0.2"/>
    <row r="1083" ht="26.25" customHeight="1" x14ac:dyDescent="0.2"/>
    <row r="1084" ht="26.25" customHeight="1" x14ac:dyDescent="0.2"/>
    <row r="1085" ht="26.25" customHeight="1" x14ac:dyDescent="0.2"/>
    <row r="1086" ht="26.25" customHeight="1" x14ac:dyDescent="0.2"/>
    <row r="1087" ht="26.25" customHeight="1" x14ac:dyDescent="0.2"/>
    <row r="1088" ht="26.25" customHeight="1" x14ac:dyDescent="0.2"/>
    <row r="1089" ht="26.25" customHeight="1" x14ac:dyDescent="0.2"/>
    <row r="1090" ht="26.25" customHeight="1" x14ac:dyDescent="0.2"/>
    <row r="1091" ht="26.25" customHeight="1" x14ac:dyDescent="0.2"/>
    <row r="1092" ht="26.25" customHeight="1" x14ac:dyDescent="0.2"/>
    <row r="1093" ht="26.25" customHeight="1" x14ac:dyDescent="0.2"/>
    <row r="1094" ht="26.25" customHeight="1" x14ac:dyDescent="0.2"/>
    <row r="1095" ht="26.25" customHeight="1" x14ac:dyDescent="0.2"/>
    <row r="1096" ht="26.25" customHeight="1" x14ac:dyDescent="0.2"/>
    <row r="1097" ht="26.25" customHeight="1" x14ac:dyDescent="0.2"/>
    <row r="1098" ht="26.25" customHeight="1" x14ac:dyDescent="0.2"/>
    <row r="1099" ht="26.25" customHeight="1" x14ac:dyDescent="0.2"/>
    <row r="1100" ht="26.25" customHeight="1" x14ac:dyDescent="0.2"/>
    <row r="1101" ht="26.25" customHeight="1" x14ac:dyDescent="0.2"/>
    <row r="1102" ht="26.25" customHeight="1" x14ac:dyDescent="0.2"/>
    <row r="1103" ht="26.25" customHeight="1" x14ac:dyDescent="0.2"/>
    <row r="1104" ht="26.25" customHeight="1" x14ac:dyDescent="0.2"/>
    <row r="1105" ht="26.25" customHeight="1" x14ac:dyDescent="0.2"/>
    <row r="1106" ht="26.25" customHeight="1" x14ac:dyDescent="0.2"/>
    <row r="1107" ht="26.25" customHeight="1" x14ac:dyDescent="0.2"/>
    <row r="1108" ht="26.25" customHeight="1" x14ac:dyDescent="0.2"/>
    <row r="1109" ht="26.25" customHeight="1" x14ac:dyDescent="0.2"/>
    <row r="1110" ht="26.25" customHeight="1" x14ac:dyDescent="0.2"/>
    <row r="1111" ht="26.25" customHeight="1" x14ac:dyDescent="0.2"/>
    <row r="1112" ht="26.25" customHeight="1" x14ac:dyDescent="0.2"/>
    <row r="1113" ht="26.25" customHeight="1" x14ac:dyDescent="0.2"/>
    <row r="1114" ht="26.25" customHeight="1" x14ac:dyDescent="0.2"/>
    <row r="1115" ht="26.25" customHeight="1" x14ac:dyDescent="0.2"/>
    <row r="1116" ht="26.25" customHeight="1" x14ac:dyDescent="0.2"/>
    <row r="1117" ht="26.25" customHeight="1" x14ac:dyDescent="0.2"/>
    <row r="1118" ht="26.25" customHeight="1" x14ac:dyDescent="0.2"/>
    <row r="1119" ht="26.25" customHeight="1" x14ac:dyDescent="0.2"/>
    <row r="1120" ht="26.25" customHeight="1" x14ac:dyDescent="0.2"/>
    <row r="1121" ht="26.25" customHeight="1" x14ac:dyDescent="0.2"/>
    <row r="1122" ht="26.25" customHeight="1" x14ac:dyDescent="0.2"/>
    <row r="1123" ht="26.25" customHeight="1" x14ac:dyDescent="0.2"/>
    <row r="1124" ht="26.25" customHeight="1" x14ac:dyDescent="0.2"/>
    <row r="1125" ht="26.25" customHeight="1" x14ac:dyDescent="0.2"/>
    <row r="1126" ht="26.25" customHeight="1" x14ac:dyDescent="0.2"/>
    <row r="1127" ht="26.25" customHeight="1" x14ac:dyDescent="0.2"/>
    <row r="1128" ht="26.25" customHeight="1" x14ac:dyDescent="0.2"/>
    <row r="1129" ht="26.25" customHeight="1" x14ac:dyDescent="0.2"/>
    <row r="1130" ht="26.25" customHeight="1" x14ac:dyDescent="0.2"/>
    <row r="1131" ht="26.25" customHeight="1" x14ac:dyDescent="0.2"/>
    <row r="1132" ht="26.25" customHeight="1" x14ac:dyDescent="0.2"/>
    <row r="1133" ht="26.25" customHeight="1" x14ac:dyDescent="0.2"/>
    <row r="1134" ht="26.25" customHeight="1" x14ac:dyDescent="0.2"/>
    <row r="1135" ht="26.25" customHeight="1" x14ac:dyDescent="0.2"/>
    <row r="1136" ht="26.25" customHeight="1" x14ac:dyDescent="0.2"/>
    <row r="1137" ht="26.25" customHeight="1" x14ac:dyDescent="0.2"/>
    <row r="1138" ht="26.25" customHeight="1" x14ac:dyDescent="0.2"/>
    <row r="1139" ht="26.25" customHeight="1" x14ac:dyDescent="0.2"/>
    <row r="1140" ht="26.25" customHeight="1" x14ac:dyDescent="0.2"/>
    <row r="1141" ht="26.25" customHeight="1" x14ac:dyDescent="0.2"/>
    <row r="1142" ht="26.25" customHeight="1" x14ac:dyDescent="0.2"/>
    <row r="1143" ht="26.25" customHeight="1" x14ac:dyDescent="0.2"/>
    <row r="1144" ht="26.25" customHeight="1" x14ac:dyDescent="0.2"/>
    <row r="1145" ht="26.25" customHeight="1" x14ac:dyDescent="0.2"/>
    <row r="1146" ht="26.25" customHeight="1" x14ac:dyDescent="0.2"/>
    <row r="1147" ht="26.25" customHeight="1" x14ac:dyDescent="0.2"/>
    <row r="1148" ht="26.25" customHeight="1" x14ac:dyDescent="0.2"/>
    <row r="1149" ht="26.25" customHeight="1" x14ac:dyDescent="0.2"/>
    <row r="1150" ht="26.25" customHeight="1" x14ac:dyDescent="0.2"/>
    <row r="1151" ht="26.25" customHeight="1" x14ac:dyDescent="0.2"/>
    <row r="1152" ht="26.25" customHeight="1" x14ac:dyDescent="0.2"/>
    <row r="1153" ht="26.25" customHeight="1" x14ac:dyDescent="0.2"/>
    <row r="1154" ht="26.25" customHeight="1" x14ac:dyDescent="0.2"/>
    <row r="1155" ht="26.25" customHeight="1" x14ac:dyDescent="0.2"/>
    <row r="1156" ht="26.25" customHeight="1" x14ac:dyDescent="0.2"/>
    <row r="1157" ht="26.25" customHeight="1" x14ac:dyDescent="0.2"/>
    <row r="1158" ht="26.25" customHeight="1" x14ac:dyDescent="0.2"/>
    <row r="1159" ht="26.25" customHeight="1" x14ac:dyDescent="0.2"/>
    <row r="1160" ht="26.25" customHeight="1" x14ac:dyDescent="0.2"/>
    <row r="1161" ht="26.25" customHeight="1" x14ac:dyDescent="0.2"/>
    <row r="1162" ht="26.25" customHeight="1" x14ac:dyDescent="0.2"/>
    <row r="1163" ht="26.25" customHeight="1" x14ac:dyDescent="0.2"/>
    <row r="1164" ht="26.25" customHeight="1" x14ac:dyDescent="0.2"/>
    <row r="1165" ht="26.25" customHeight="1" x14ac:dyDescent="0.2"/>
    <row r="1166" ht="26.25" customHeight="1" x14ac:dyDescent="0.2"/>
    <row r="1167" ht="26.25" customHeight="1" x14ac:dyDescent="0.2"/>
    <row r="1168" ht="26.25" customHeight="1" x14ac:dyDescent="0.2"/>
    <row r="1169" ht="26.25" customHeight="1" x14ac:dyDescent="0.2"/>
    <row r="1170" ht="26.25" customHeight="1" x14ac:dyDescent="0.2"/>
    <row r="1171" ht="26.25" customHeight="1" x14ac:dyDescent="0.2"/>
    <row r="1172" ht="26.25" customHeight="1" x14ac:dyDescent="0.2"/>
    <row r="1173" ht="26.25" customHeight="1" x14ac:dyDescent="0.2"/>
    <row r="1174" ht="26.25" customHeight="1" x14ac:dyDescent="0.2"/>
    <row r="1175" ht="26.25" customHeight="1" x14ac:dyDescent="0.2"/>
    <row r="1176" ht="26.25" customHeight="1" x14ac:dyDescent="0.2"/>
    <row r="1177" ht="26.25" customHeight="1" x14ac:dyDescent="0.2"/>
    <row r="1178" ht="26.25" customHeight="1" x14ac:dyDescent="0.2"/>
    <row r="1179" ht="26.25" customHeight="1" x14ac:dyDescent="0.2"/>
    <row r="1180" ht="26.25" customHeight="1" x14ac:dyDescent="0.2"/>
    <row r="1181" ht="26.25" customHeight="1" x14ac:dyDescent="0.2"/>
    <row r="1182" ht="26.25" customHeight="1" x14ac:dyDescent="0.2"/>
    <row r="1183" ht="26.25" customHeight="1" x14ac:dyDescent="0.2"/>
    <row r="1184" ht="26.25" customHeight="1" x14ac:dyDescent="0.2"/>
    <row r="1185" ht="26.25" customHeight="1" x14ac:dyDescent="0.2"/>
    <row r="1186" ht="26.25" customHeight="1" x14ac:dyDescent="0.2"/>
    <row r="1187" ht="26.25" customHeight="1" x14ac:dyDescent="0.2"/>
    <row r="1188" ht="26.25" customHeight="1" x14ac:dyDescent="0.2"/>
    <row r="1189" ht="26.25" customHeight="1" x14ac:dyDescent="0.2"/>
    <row r="1190" ht="26.25" customHeight="1" x14ac:dyDescent="0.2"/>
    <row r="1191" ht="26.25" customHeight="1" x14ac:dyDescent="0.2"/>
    <row r="1192" ht="26.25" customHeight="1" x14ac:dyDescent="0.2"/>
    <row r="1193" ht="26.25" customHeight="1" x14ac:dyDescent="0.2"/>
    <row r="1194" ht="26.25" customHeight="1" x14ac:dyDescent="0.2"/>
    <row r="1195" ht="26.25" customHeight="1" x14ac:dyDescent="0.2"/>
    <row r="1196" ht="26.25" customHeight="1" x14ac:dyDescent="0.2"/>
    <row r="1197" ht="26.25" customHeight="1" x14ac:dyDescent="0.2"/>
    <row r="1198" ht="26.25" customHeight="1" x14ac:dyDescent="0.2"/>
    <row r="1199" ht="26.25" customHeight="1" x14ac:dyDescent="0.2"/>
    <row r="1200" ht="26.25" customHeight="1" x14ac:dyDescent="0.2"/>
    <row r="1201" ht="26.25" customHeight="1" x14ac:dyDescent="0.2"/>
    <row r="1202" ht="26.25" customHeight="1" x14ac:dyDescent="0.2"/>
    <row r="1203" ht="26.25" customHeight="1" x14ac:dyDescent="0.2"/>
    <row r="1204" ht="26.25" customHeight="1" x14ac:dyDescent="0.2"/>
    <row r="1205" ht="26.25" customHeight="1" x14ac:dyDescent="0.2"/>
    <row r="1206" ht="26.25" customHeight="1" x14ac:dyDescent="0.2"/>
    <row r="1207" ht="26.25" customHeight="1" x14ac:dyDescent="0.2"/>
    <row r="1208" ht="26.25" customHeight="1" x14ac:dyDescent="0.2"/>
    <row r="1209" ht="26.25" customHeight="1" x14ac:dyDescent="0.2"/>
    <row r="1210" ht="26.25" customHeight="1" x14ac:dyDescent="0.2"/>
    <row r="1211" ht="26.25" customHeight="1" x14ac:dyDescent="0.2"/>
    <row r="1212" ht="26.25" customHeight="1" x14ac:dyDescent="0.2"/>
    <row r="1213" ht="26.25" customHeight="1" x14ac:dyDescent="0.2"/>
    <row r="1214" ht="26.25" customHeight="1" x14ac:dyDescent="0.2"/>
    <row r="1215" ht="26.25" customHeight="1" x14ac:dyDescent="0.2"/>
    <row r="1216" ht="26.25" customHeight="1" x14ac:dyDescent="0.2"/>
    <row r="1217" ht="26.25" customHeight="1" x14ac:dyDescent="0.2"/>
    <row r="1218" ht="26.25" customHeight="1" x14ac:dyDescent="0.2"/>
    <row r="1219" ht="26.25" customHeight="1" x14ac:dyDescent="0.2"/>
    <row r="1220" ht="26.25" customHeight="1" x14ac:dyDescent="0.2"/>
    <row r="1221" ht="26.25" customHeight="1" x14ac:dyDescent="0.2"/>
    <row r="1222" ht="26.25" customHeight="1" x14ac:dyDescent="0.2"/>
    <row r="1223" ht="26.25" customHeight="1" x14ac:dyDescent="0.2"/>
    <row r="1224" ht="26.25" customHeight="1" x14ac:dyDescent="0.2"/>
    <row r="1225" ht="26.25" customHeight="1" x14ac:dyDescent="0.2"/>
    <row r="1226" ht="26.25" customHeight="1" x14ac:dyDescent="0.2"/>
    <row r="1227" ht="26.25" customHeight="1" x14ac:dyDescent="0.2"/>
    <row r="1228" ht="26.25" customHeight="1" x14ac:dyDescent="0.2"/>
    <row r="1229" ht="26.25" customHeight="1" x14ac:dyDescent="0.2"/>
    <row r="1230" ht="26.25" customHeight="1" x14ac:dyDescent="0.2"/>
    <row r="1231" ht="26.25" customHeight="1" x14ac:dyDescent="0.2"/>
    <row r="1232" ht="26.25" customHeight="1" x14ac:dyDescent="0.2"/>
    <row r="1233" ht="26.25" customHeight="1" x14ac:dyDescent="0.2"/>
    <row r="1234" ht="26.25" customHeight="1" x14ac:dyDescent="0.2"/>
    <row r="1235" ht="26.25" customHeight="1" x14ac:dyDescent="0.2"/>
    <row r="1236" ht="26.25" customHeight="1" x14ac:dyDescent="0.2"/>
    <row r="1237" ht="26.25" customHeight="1" x14ac:dyDescent="0.2"/>
    <row r="1238" ht="26.25" customHeight="1" x14ac:dyDescent="0.2"/>
    <row r="1239" ht="26.25" customHeight="1" x14ac:dyDescent="0.2"/>
    <row r="1240" ht="26.25" customHeight="1" x14ac:dyDescent="0.2"/>
    <row r="1241" ht="26.25" customHeight="1" x14ac:dyDescent="0.2"/>
    <row r="1242" ht="26.25" customHeight="1" x14ac:dyDescent="0.2"/>
    <row r="1243" ht="26.25" customHeight="1" x14ac:dyDescent="0.2"/>
    <row r="1244" ht="26.25" customHeight="1" x14ac:dyDescent="0.2"/>
    <row r="1245" ht="26.25" customHeight="1" x14ac:dyDescent="0.2"/>
    <row r="1246" ht="26.25" customHeight="1" x14ac:dyDescent="0.2"/>
    <row r="1247" ht="26.25" customHeight="1" x14ac:dyDescent="0.2"/>
    <row r="1248" ht="26.25" customHeight="1" x14ac:dyDescent="0.2"/>
    <row r="1249" ht="26.25" customHeight="1" x14ac:dyDescent="0.2"/>
    <row r="1250" ht="26.25" customHeight="1" x14ac:dyDescent="0.2"/>
    <row r="1251" ht="26.25" customHeight="1" x14ac:dyDescent="0.2"/>
    <row r="1252" ht="26.25" customHeight="1" x14ac:dyDescent="0.2"/>
    <row r="1253" ht="26.25" customHeight="1" x14ac:dyDescent="0.2"/>
    <row r="1254" ht="26.25" customHeight="1" x14ac:dyDescent="0.2"/>
    <row r="1255" ht="26.25" customHeight="1" x14ac:dyDescent="0.2"/>
    <row r="1256" ht="26.25" customHeight="1" x14ac:dyDescent="0.2"/>
    <row r="1257" ht="26.25" customHeight="1" x14ac:dyDescent="0.2"/>
    <row r="1258" ht="26.25" customHeight="1" x14ac:dyDescent="0.2"/>
    <row r="1259" ht="26.25" customHeight="1" x14ac:dyDescent="0.2"/>
    <row r="1260" ht="26.25" customHeight="1" x14ac:dyDescent="0.2"/>
    <row r="1261" ht="26.25" customHeight="1" x14ac:dyDescent="0.2"/>
    <row r="1262" ht="26.25" customHeight="1" x14ac:dyDescent="0.2"/>
    <row r="1263" ht="26.25" customHeight="1" x14ac:dyDescent="0.2"/>
    <row r="1264" ht="26.25" customHeight="1" x14ac:dyDescent="0.2"/>
    <row r="1265" ht="26.25" customHeight="1" x14ac:dyDescent="0.2"/>
    <row r="1266" ht="26.25" customHeight="1" x14ac:dyDescent="0.2"/>
    <row r="1267" ht="26.25" customHeight="1" x14ac:dyDescent="0.2"/>
    <row r="1268" ht="26.25" customHeight="1" x14ac:dyDescent="0.2"/>
    <row r="1269" ht="26.25" customHeight="1" x14ac:dyDescent="0.2"/>
    <row r="1270" ht="26.25" customHeight="1" x14ac:dyDescent="0.2"/>
    <row r="1271" ht="26.25" customHeight="1" x14ac:dyDescent="0.2"/>
    <row r="1272" ht="26.25" customHeight="1" x14ac:dyDescent="0.2"/>
    <row r="1273" ht="26.25" customHeight="1" x14ac:dyDescent="0.2"/>
    <row r="1274" ht="26.25" customHeight="1" x14ac:dyDescent="0.2"/>
    <row r="1275" ht="26.25" customHeight="1" x14ac:dyDescent="0.2"/>
    <row r="1276" ht="26.25" customHeight="1" x14ac:dyDescent="0.2"/>
    <row r="1277" ht="26.25" customHeight="1" x14ac:dyDescent="0.2"/>
    <row r="1278" ht="26.25" customHeight="1" x14ac:dyDescent="0.2"/>
    <row r="1279" ht="26.25" customHeight="1" x14ac:dyDescent="0.2"/>
    <row r="1280" ht="26.25" customHeight="1" x14ac:dyDescent="0.2"/>
    <row r="1281" ht="26.25" customHeight="1" x14ac:dyDescent="0.2"/>
    <row r="1282" ht="26.25" customHeight="1" x14ac:dyDescent="0.2"/>
    <row r="1283" ht="26.25" customHeight="1" x14ac:dyDescent="0.2"/>
    <row r="1284" ht="26.25" customHeight="1" x14ac:dyDescent="0.2"/>
    <row r="1285" ht="26.25" customHeight="1" x14ac:dyDescent="0.2"/>
    <row r="1286" ht="26.25" customHeight="1" x14ac:dyDescent="0.2"/>
    <row r="1287" ht="26.25" customHeight="1" x14ac:dyDescent="0.2"/>
    <row r="1288" ht="26.25" customHeight="1" x14ac:dyDescent="0.2"/>
    <row r="1289" ht="26.25" customHeight="1" x14ac:dyDescent="0.2"/>
    <row r="1290" ht="26.25" customHeight="1" x14ac:dyDescent="0.2"/>
    <row r="1291" ht="26.25" customHeight="1" x14ac:dyDescent="0.2"/>
    <row r="1292" ht="26.25" customHeight="1" x14ac:dyDescent="0.2"/>
    <row r="1293" ht="26.25" customHeight="1" x14ac:dyDescent="0.2"/>
    <row r="1294" ht="26.25" customHeight="1" x14ac:dyDescent="0.2"/>
    <row r="1295" ht="26.25" customHeight="1" x14ac:dyDescent="0.2"/>
    <row r="1296" ht="26.25" customHeight="1" x14ac:dyDescent="0.2"/>
    <row r="1297" ht="26.25" customHeight="1" x14ac:dyDescent="0.2"/>
    <row r="1298" ht="26.25" customHeight="1" x14ac:dyDescent="0.2"/>
    <row r="1299" ht="26.25" customHeight="1" x14ac:dyDescent="0.2"/>
    <row r="1300" ht="26.25" customHeight="1" x14ac:dyDescent="0.2"/>
    <row r="1301" ht="26.25" customHeight="1" x14ac:dyDescent="0.2"/>
    <row r="1302" ht="26.25" customHeight="1" x14ac:dyDescent="0.2"/>
    <row r="1303" ht="26.25" customHeight="1" x14ac:dyDescent="0.2"/>
    <row r="1304" ht="26.25" customHeight="1" x14ac:dyDescent="0.2"/>
    <row r="1305" ht="26.25" customHeight="1" x14ac:dyDescent="0.2"/>
    <row r="1306" ht="26.25" customHeight="1" x14ac:dyDescent="0.2"/>
    <row r="1307" ht="26.25" customHeight="1" x14ac:dyDescent="0.2"/>
    <row r="1308" ht="26.25" customHeight="1" x14ac:dyDescent="0.2"/>
    <row r="1309" ht="26.25" customHeight="1" x14ac:dyDescent="0.2"/>
    <row r="1310" ht="26.25" customHeight="1" x14ac:dyDescent="0.2"/>
    <row r="1311" ht="26.25" customHeight="1" x14ac:dyDescent="0.2"/>
    <row r="1312" ht="26.25" customHeight="1" x14ac:dyDescent="0.2"/>
    <row r="1313" ht="26.25" customHeight="1" x14ac:dyDescent="0.2"/>
    <row r="1314" ht="26.25" customHeight="1" x14ac:dyDescent="0.2"/>
    <row r="1315" ht="26.25" customHeight="1" x14ac:dyDescent="0.2"/>
    <row r="1316" ht="26.25" customHeight="1" x14ac:dyDescent="0.2"/>
    <row r="1317" ht="26.25" customHeight="1" x14ac:dyDescent="0.2"/>
    <row r="1318" ht="26.25" customHeight="1" x14ac:dyDescent="0.2"/>
    <row r="1319" ht="26.25" customHeight="1" x14ac:dyDescent="0.2"/>
    <row r="1320" ht="26.25" customHeight="1" x14ac:dyDescent="0.2"/>
    <row r="1321" ht="26.25" customHeight="1" x14ac:dyDescent="0.2"/>
    <row r="1322" ht="26.25" customHeight="1" x14ac:dyDescent="0.2"/>
    <row r="1323" ht="26.25" customHeight="1" x14ac:dyDescent="0.2"/>
    <row r="1324" ht="26.25" customHeight="1" x14ac:dyDescent="0.2"/>
    <row r="1325" ht="26.25" customHeight="1" x14ac:dyDescent="0.2"/>
    <row r="1326" ht="26.25" customHeight="1" x14ac:dyDescent="0.2"/>
    <row r="1327" ht="26.25" customHeight="1" x14ac:dyDescent="0.2"/>
    <row r="1328" ht="26.25" customHeight="1" x14ac:dyDescent="0.2"/>
    <row r="1329" ht="26.25" customHeight="1" x14ac:dyDescent="0.2"/>
    <row r="1330" ht="26.25" customHeight="1" x14ac:dyDescent="0.2"/>
    <row r="1331" ht="26.25" customHeight="1" x14ac:dyDescent="0.2"/>
    <row r="1332" ht="26.25" customHeight="1" x14ac:dyDescent="0.2"/>
    <row r="1333" ht="26.25" customHeight="1" x14ac:dyDescent="0.2"/>
    <row r="1334" ht="26.25" customHeight="1" x14ac:dyDescent="0.2"/>
    <row r="1335" ht="26.25" customHeight="1" x14ac:dyDescent="0.2"/>
    <row r="1336" ht="26.25" customHeight="1" x14ac:dyDescent="0.2"/>
    <row r="1337" ht="26.25" customHeight="1" x14ac:dyDescent="0.2"/>
    <row r="1338" ht="26.25" customHeight="1" x14ac:dyDescent="0.2"/>
    <row r="1339" ht="26.25" customHeight="1" x14ac:dyDescent="0.2"/>
    <row r="1340" ht="26.25" customHeight="1" x14ac:dyDescent="0.2"/>
    <row r="1341" ht="26.25" customHeight="1" x14ac:dyDescent="0.2"/>
    <row r="1342" ht="26.25" customHeight="1" x14ac:dyDescent="0.2"/>
    <row r="1343" ht="26.25" customHeight="1" x14ac:dyDescent="0.2"/>
    <row r="1344" ht="26.25" customHeight="1" x14ac:dyDescent="0.2"/>
    <row r="1345" ht="26.25" customHeight="1" x14ac:dyDescent="0.2"/>
    <row r="1346" ht="26.25" customHeight="1" x14ac:dyDescent="0.2"/>
    <row r="1347" ht="26.25" customHeight="1" x14ac:dyDescent="0.2"/>
    <row r="1348" ht="26.25" customHeight="1" x14ac:dyDescent="0.2"/>
    <row r="1349" ht="26.25" customHeight="1" x14ac:dyDescent="0.2"/>
    <row r="1350" ht="26.25" customHeight="1" x14ac:dyDescent="0.2"/>
    <row r="1351" ht="26.25" customHeight="1" x14ac:dyDescent="0.2"/>
    <row r="1352" ht="26.25" customHeight="1" x14ac:dyDescent="0.2"/>
    <row r="1353" ht="26.25" customHeight="1" x14ac:dyDescent="0.2"/>
    <row r="1354" ht="26.25" customHeight="1" x14ac:dyDescent="0.2"/>
    <row r="1355" ht="26.25" customHeight="1" x14ac:dyDescent="0.2"/>
    <row r="1356" ht="26.25" customHeight="1" x14ac:dyDescent="0.2"/>
    <row r="1357" ht="26.25" customHeight="1" x14ac:dyDescent="0.2"/>
    <row r="1358" ht="26.25" customHeight="1" x14ac:dyDescent="0.2"/>
    <row r="1359" ht="26.25" customHeight="1" x14ac:dyDescent="0.2"/>
    <row r="1360" ht="26.25" customHeight="1" x14ac:dyDescent="0.2"/>
    <row r="1361" ht="26.25" customHeight="1" x14ac:dyDescent="0.2"/>
    <row r="1362" ht="26.25" customHeight="1" x14ac:dyDescent="0.2"/>
    <row r="1363" ht="26.25" customHeight="1" x14ac:dyDescent="0.2"/>
    <row r="1364" ht="26.25" customHeight="1" x14ac:dyDescent="0.2"/>
    <row r="1365" ht="26.25" customHeight="1" x14ac:dyDescent="0.2"/>
    <row r="1366" ht="26.25" customHeight="1" x14ac:dyDescent="0.2"/>
    <row r="1367" ht="26.25" customHeight="1" x14ac:dyDescent="0.2"/>
    <row r="1368" ht="26.25" customHeight="1" x14ac:dyDescent="0.2"/>
    <row r="1369" ht="26.25" customHeight="1" x14ac:dyDescent="0.2"/>
    <row r="1370" ht="26.25" customHeight="1" x14ac:dyDescent="0.2"/>
    <row r="1371" ht="26.25" customHeight="1" x14ac:dyDescent="0.2"/>
    <row r="1372" ht="26.25" customHeight="1" x14ac:dyDescent="0.2"/>
    <row r="1373" ht="26.25" customHeight="1" x14ac:dyDescent="0.2"/>
    <row r="1374" ht="26.25" customHeight="1" x14ac:dyDescent="0.2"/>
    <row r="1375" ht="26.25" customHeight="1" x14ac:dyDescent="0.2"/>
    <row r="1376" ht="26.25" customHeight="1" x14ac:dyDescent="0.2"/>
    <row r="1377" ht="26.25" customHeight="1" x14ac:dyDescent="0.2"/>
    <row r="1378" ht="26.25" customHeight="1" x14ac:dyDescent="0.2"/>
    <row r="1379" ht="26.25" customHeight="1" x14ac:dyDescent="0.2"/>
    <row r="1380" ht="26.25" customHeight="1" x14ac:dyDescent="0.2"/>
    <row r="1381" ht="26.25" customHeight="1" x14ac:dyDescent="0.2"/>
    <row r="1382" ht="26.25" customHeight="1" x14ac:dyDescent="0.2"/>
    <row r="1383" ht="26.25" customHeight="1" x14ac:dyDescent="0.2"/>
    <row r="1384" ht="26.25" customHeight="1" x14ac:dyDescent="0.2"/>
    <row r="1385" ht="26.25" customHeight="1" x14ac:dyDescent="0.2"/>
    <row r="1386" ht="26.25" customHeight="1" x14ac:dyDescent="0.2"/>
    <row r="1387" ht="26.25" customHeight="1" x14ac:dyDescent="0.2"/>
    <row r="1388" ht="26.25" customHeight="1" x14ac:dyDescent="0.2"/>
    <row r="1389" ht="26.25" customHeight="1" x14ac:dyDescent="0.2"/>
    <row r="1390" ht="26.25" customHeight="1" x14ac:dyDescent="0.2"/>
    <row r="1391" ht="26.25" customHeight="1" x14ac:dyDescent="0.2"/>
    <row r="1392" ht="26.25" customHeight="1" x14ac:dyDescent="0.2"/>
    <row r="1393" ht="26.25" customHeight="1" x14ac:dyDescent="0.2"/>
    <row r="1394" ht="26.25" customHeight="1" x14ac:dyDescent="0.2"/>
    <row r="1395" ht="26.25" customHeight="1" x14ac:dyDescent="0.2"/>
    <row r="1396" ht="26.25" customHeight="1" x14ac:dyDescent="0.2"/>
    <row r="1397" ht="26.25" customHeight="1" x14ac:dyDescent="0.2"/>
    <row r="1398" ht="26.25" customHeight="1" x14ac:dyDescent="0.2"/>
    <row r="1399" ht="26.25" customHeight="1" x14ac:dyDescent="0.2"/>
    <row r="1400" ht="26.25" customHeight="1" x14ac:dyDescent="0.2"/>
    <row r="1401" ht="26.25" customHeight="1" x14ac:dyDescent="0.2"/>
    <row r="1402" ht="26.25" customHeight="1" x14ac:dyDescent="0.2"/>
    <row r="1403" ht="26.25" customHeight="1" x14ac:dyDescent="0.2"/>
    <row r="1404" ht="26.25" customHeight="1" x14ac:dyDescent="0.2"/>
    <row r="1405" ht="26.25" customHeight="1" x14ac:dyDescent="0.2"/>
    <row r="1406" ht="26.25" customHeight="1" x14ac:dyDescent="0.2"/>
    <row r="1407" ht="26.25" customHeight="1" x14ac:dyDescent="0.2"/>
    <row r="1408" ht="26.25" customHeight="1" x14ac:dyDescent="0.2"/>
    <row r="1409" ht="26.25" customHeight="1" x14ac:dyDescent="0.2"/>
    <row r="1410" ht="26.25" customHeight="1" x14ac:dyDescent="0.2"/>
    <row r="1411" ht="26.25" customHeight="1" x14ac:dyDescent="0.2"/>
    <row r="1412" ht="26.25" customHeight="1" x14ac:dyDescent="0.2"/>
    <row r="1413" ht="26.25" customHeight="1" x14ac:dyDescent="0.2"/>
    <row r="1414" ht="26.25" customHeight="1" x14ac:dyDescent="0.2"/>
    <row r="1415" ht="26.25" customHeight="1" x14ac:dyDescent="0.2"/>
    <row r="1416" ht="26.25" customHeight="1" x14ac:dyDescent="0.2"/>
    <row r="1417" ht="26.25" customHeight="1" x14ac:dyDescent="0.2"/>
    <row r="1418" ht="26.25" customHeight="1" x14ac:dyDescent="0.2"/>
    <row r="1419" ht="26.25" customHeight="1" x14ac:dyDescent="0.2"/>
    <row r="1420" ht="26.25" customHeight="1" x14ac:dyDescent="0.2"/>
    <row r="1421" ht="26.25" customHeight="1" x14ac:dyDescent="0.2"/>
    <row r="1422" ht="26.25" customHeight="1" x14ac:dyDescent="0.2"/>
    <row r="1423" ht="26.25" customHeight="1" x14ac:dyDescent="0.2"/>
    <row r="1424" ht="26.25" customHeight="1" x14ac:dyDescent="0.2"/>
    <row r="1425" ht="26.25" customHeight="1" x14ac:dyDescent="0.2"/>
    <row r="1426" ht="26.25" customHeight="1" x14ac:dyDescent="0.2"/>
    <row r="1427" ht="26.25" customHeight="1" x14ac:dyDescent="0.2"/>
    <row r="1428" ht="26.25" customHeight="1" x14ac:dyDescent="0.2"/>
    <row r="1429" ht="26.25" customHeight="1" x14ac:dyDescent="0.2"/>
    <row r="1430" ht="26.25" customHeight="1" x14ac:dyDescent="0.2"/>
    <row r="1431" ht="26.25" customHeight="1" x14ac:dyDescent="0.2"/>
    <row r="1432" ht="26.25" customHeight="1" x14ac:dyDescent="0.2"/>
    <row r="1433" ht="26.25" customHeight="1" x14ac:dyDescent="0.2"/>
    <row r="1434" ht="26.25" customHeight="1" x14ac:dyDescent="0.2"/>
    <row r="1435" ht="26.25" customHeight="1" x14ac:dyDescent="0.2"/>
    <row r="1436" ht="26.25" customHeight="1" x14ac:dyDescent="0.2"/>
    <row r="1437" ht="26.25" customHeight="1" x14ac:dyDescent="0.2"/>
    <row r="1438" ht="26.25" customHeight="1" x14ac:dyDescent="0.2"/>
    <row r="1439" ht="26.25" customHeight="1" x14ac:dyDescent="0.2"/>
    <row r="1440" ht="26.25" customHeight="1" x14ac:dyDescent="0.2"/>
    <row r="1441" ht="26.25" customHeight="1" x14ac:dyDescent="0.2"/>
    <row r="1442" ht="26.25" customHeight="1" x14ac:dyDescent="0.2"/>
    <row r="1443" ht="26.25" customHeight="1" x14ac:dyDescent="0.2"/>
    <row r="1444" ht="26.25" customHeight="1" x14ac:dyDescent="0.2"/>
    <row r="1445" ht="26.25" customHeight="1" x14ac:dyDescent="0.2"/>
    <row r="1446" ht="26.25" customHeight="1" x14ac:dyDescent="0.2"/>
    <row r="1447" ht="26.25" customHeight="1" x14ac:dyDescent="0.2"/>
    <row r="1448" ht="26.25" customHeight="1" x14ac:dyDescent="0.2"/>
    <row r="1449" ht="26.25" customHeight="1" x14ac:dyDescent="0.2"/>
    <row r="1450" ht="26.25" customHeight="1" x14ac:dyDescent="0.2"/>
    <row r="1451" ht="26.25" customHeight="1" x14ac:dyDescent="0.2"/>
    <row r="1452" ht="26.25" customHeight="1" x14ac:dyDescent="0.2"/>
    <row r="1453" ht="26.25" customHeight="1" x14ac:dyDescent="0.2"/>
    <row r="1454" ht="26.25" customHeight="1" x14ac:dyDescent="0.2"/>
    <row r="1455" ht="26.25" customHeight="1" x14ac:dyDescent="0.2"/>
    <row r="1456" ht="26.25" customHeight="1" x14ac:dyDescent="0.2"/>
    <row r="1457" ht="26.25" customHeight="1" x14ac:dyDescent="0.2"/>
    <row r="1458" ht="26.25" customHeight="1" x14ac:dyDescent="0.2"/>
    <row r="1459" ht="26.25" customHeight="1" x14ac:dyDescent="0.2"/>
    <row r="1460" ht="26.25" customHeight="1" x14ac:dyDescent="0.2"/>
    <row r="1461" ht="26.25" customHeight="1" x14ac:dyDescent="0.2"/>
    <row r="1462" ht="26.25" customHeight="1" x14ac:dyDescent="0.2"/>
    <row r="1463" ht="26.25" customHeight="1" x14ac:dyDescent="0.2"/>
    <row r="1464" ht="26.25" customHeight="1" x14ac:dyDescent="0.2"/>
    <row r="1465" ht="26.25" customHeight="1" x14ac:dyDescent="0.2"/>
    <row r="1466" ht="26.25" customHeight="1" x14ac:dyDescent="0.2"/>
    <row r="1467" ht="26.25" customHeight="1" x14ac:dyDescent="0.2"/>
    <row r="1468" ht="26.25" customHeight="1" x14ac:dyDescent="0.2"/>
    <row r="1469" ht="26.25" customHeight="1" x14ac:dyDescent="0.2"/>
    <row r="1470" ht="26.25" customHeight="1" x14ac:dyDescent="0.2"/>
    <row r="1471" ht="26.25" customHeight="1" x14ac:dyDescent="0.2"/>
    <row r="1472" ht="26.25" customHeight="1" x14ac:dyDescent="0.2"/>
    <row r="1473" ht="26.25" customHeight="1" x14ac:dyDescent="0.2"/>
    <row r="1474" ht="26.25" customHeight="1" x14ac:dyDescent="0.2"/>
    <row r="1475" ht="26.25" customHeight="1" x14ac:dyDescent="0.2"/>
    <row r="1476" ht="26.25" customHeight="1" x14ac:dyDescent="0.2"/>
    <row r="1477" ht="26.25" customHeight="1" x14ac:dyDescent="0.2"/>
    <row r="1478" ht="26.25" customHeight="1" x14ac:dyDescent="0.2"/>
    <row r="1479" ht="26.25" customHeight="1" x14ac:dyDescent="0.2"/>
    <row r="1480" ht="26.25" customHeight="1" x14ac:dyDescent="0.2"/>
    <row r="1481" ht="26.25" customHeight="1" x14ac:dyDescent="0.2"/>
    <row r="1482" ht="26.25" customHeight="1" x14ac:dyDescent="0.2"/>
    <row r="1483" ht="26.25" customHeight="1" x14ac:dyDescent="0.2"/>
    <row r="1484" ht="26.25" customHeight="1" x14ac:dyDescent="0.2"/>
    <row r="1485" ht="26.25" customHeight="1" x14ac:dyDescent="0.2"/>
    <row r="1486" ht="26.25" customHeight="1" x14ac:dyDescent="0.2"/>
    <row r="1487" ht="26.25" customHeight="1" x14ac:dyDescent="0.2"/>
    <row r="1488" ht="26.25" customHeight="1" x14ac:dyDescent="0.2"/>
    <row r="1489" ht="26.25" customHeight="1" x14ac:dyDescent="0.2"/>
    <row r="1490" ht="26.25" customHeight="1" x14ac:dyDescent="0.2"/>
    <row r="1491" ht="26.25" customHeight="1" x14ac:dyDescent="0.2"/>
    <row r="1492" ht="26.25" customHeight="1" x14ac:dyDescent="0.2"/>
    <row r="1493" ht="26.25" customHeight="1" x14ac:dyDescent="0.2"/>
    <row r="1494" ht="26.25" customHeight="1" x14ac:dyDescent="0.2"/>
    <row r="1495" ht="26.25" customHeight="1" x14ac:dyDescent="0.2"/>
    <row r="1496" ht="26.25" customHeight="1" x14ac:dyDescent="0.2"/>
    <row r="1497" ht="26.25" customHeight="1" x14ac:dyDescent="0.2"/>
    <row r="1498" ht="26.25" customHeight="1" x14ac:dyDescent="0.2"/>
    <row r="1499" ht="26.25" customHeight="1" x14ac:dyDescent="0.2"/>
    <row r="1500" ht="26.25" customHeight="1" x14ac:dyDescent="0.2"/>
    <row r="1501" ht="26.25" customHeight="1" x14ac:dyDescent="0.2"/>
    <row r="1502" ht="26.25" customHeight="1" x14ac:dyDescent="0.2"/>
    <row r="1503" ht="26.25" customHeight="1" x14ac:dyDescent="0.2"/>
    <row r="1504" ht="26.25" customHeight="1" x14ac:dyDescent="0.2"/>
    <row r="1505" ht="26.25" customHeight="1" x14ac:dyDescent="0.2"/>
    <row r="1506" ht="26.25" customHeight="1" x14ac:dyDescent="0.2"/>
    <row r="1507" ht="26.25" customHeight="1" x14ac:dyDescent="0.2"/>
    <row r="1508" ht="26.25" customHeight="1" x14ac:dyDescent="0.2"/>
    <row r="1509" ht="26.25" customHeight="1" x14ac:dyDescent="0.2"/>
    <row r="1510" ht="26.25" customHeight="1" x14ac:dyDescent="0.2"/>
    <row r="1511" ht="26.25" customHeight="1" x14ac:dyDescent="0.2"/>
    <row r="1512" ht="26.25" customHeight="1" x14ac:dyDescent="0.2"/>
    <row r="1513" ht="26.25" customHeight="1" x14ac:dyDescent="0.2"/>
    <row r="1514" ht="26.25" customHeight="1" x14ac:dyDescent="0.2"/>
    <row r="1515" ht="26.25" customHeight="1" x14ac:dyDescent="0.2"/>
    <row r="1516" ht="26.25" customHeight="1" x14ac:dyDescent="0.2"/>
    <row r="1517" ht="26.25" customHeight="1" x14ac:dyDescent="0.2"/>
    <row r="1518" ht="26.25" customHeight="1" x14ac:dyDescent="0.2"/>
    <row r="1519" ht="26.25" customHeight="1" x14ac:dyDescent="0.2"/>
    <row r="1520" ht="26.25" customHeight="1" x14ac:dyDescent="0.2"/>
    <row r="1521" ht="26.25" customHeight="1" x14ac:dyDescent="0.2"/>
    <row r="1522" ht="26.25" customHeight="1" x14ac:dyDescent="0.2"/>
    <row r="1523" ht="26.25" customHeight="1" x14ac:dyDescent="0.2"/>
    <row r="1524" ht="26.25" customHeight="1" x14ac:dyDescent="0.2"/>
    <row r="1525" ht="26.25" customHeight="1" x14ac:dyDescent="0.2"/>
    <row r="1526" ht="26.25" customHeight="1" x14ac:dyDescent="0.2"/>
    <row r="1527" ht="26.25" customHeight="1" x14ac:dyDescent="0.2"/>
    <row r="1528" ht="26.25" customHeight="1" x14ac:dyDescent="0.2"/>
    <row r="1529" ht="26.25" customHeight="1" x14ac:dyDescent="0.2"/>
    <row r="1530" ht="26.25" customHeight="1" x14ac:dyDescent="0.2"/>
    <row r="1531" ht="26.25" customHeight="1" x14ac:dyDescent="0.2"/>
    <row r="1532" ht="26.25" customHeight="1" x14ac:dyDescent="0.2"/>
    <row r="1533" ht="26.25" customHeight="1" x14ac:dyDescent="0.2"/>
    <row r="1534" ht="26.25" customHeight="1" x14ac:dyDescent="0.2"/>
    <row r="1535" ht="26.25" customHeight="1" x14ac:dyDescent="0.2"/>
    <row r="1536" ht="26.25" customHeight="1" x14ac:dyDescent="0.2"/>
    <row r="1537" ht="26.25" customHeight="1" x14ac:dyDescent="0.2"/>
    <row r="1538" ht="26.25" customHeight="1" x14ac:dyDescent="0.2"/>
    <row r="1539" ht="26.25" customHeight="1" x14ac:dyDescent="0.2"/>
    <row r="1540" ht="26.25" customHeight="1" x14ac:dyDescent="0.2"/>
    <row r="1541" ht="26.25" customHeight="1" x14ac:dyDescent="0.2"/>
    <row r="1542" ht="26.25" customHeight="1" x14ac:dyDescent="0.2"/>
    <row r="1543" ht="26.25" customHeight="1" x14ac:dyDescent="0.2"/>
    <row r="1544" ht="26.25" customHeight="1" x14ac:dyDescent="0.2"/>
    <row r="1545" ht="26.25" customHeight="1" x14ac:dyDescent="0.2"/>
    <row r="1546" ht="26.25" customHeight="1" x14ac:dyDescent="0.2"/>
    <row r="1547" ht="26.25" customHeight="1" x14ac:dyDescent="0.2"/>
    <row r="1548" ht="26.25" customHeight="1" x14ac:dyDescent="0.2"/>
    <row r="1549" ht="26.25" customHeight="1" x14ac:dyDescent="0.2"/>
    <row r="1550" ht="26.25" customHeight="1" x14ac:dyDescent="0.2"/>
    <row r="1551" ht="26.25" customHeight="1" x14ac:dyDescent="0.2"/>
    <row r="1552" ht="26.25" customHeight="1" x14ac:dyDescent="0.2"/>
    <row r="1553" ht="26.25" customHeight="1" x14ac:dyDescent="0.2"/>
    <row r="1554" ht="26.25" customHeight="1" x14ac:dyDescent="0.2"/>
    <row r="1555" ht="26.25" customHeight="1" x14ac:dyDescent="0.2"/>
    <row r="1556" ht="26.25" customHeight="1" x14ac:dyDescent="0.2"/>
    <row r="1557" ht="26.25" customHeight="1" x14ac:dyDescent="0.2"/>
    <row r="1558" ht="26.25" customHeight="1" x14ac:dyDescent="0.2"/>
    <row r="1559" ht="26.25" customHeight="1" x14ac:dyDescent="0.2"/>
    <row r="1560" ht="26.25" customHeight="1" x14ac:dyDescent="0.2"/>
    <row r="1561" ht="26.25" customHeight="1" x14ac:dyDescent="0.2"/>
    <row r="1562" ht="26.25" customHeight="1" x14ac:dyDescent="0.2"/>
    <row r="1563" ht="26.25" customHeight="1" x14ac:dyDescent="0.2"/>
    <row r="1564" ht="26.25" customHeight="1" x14ac:dyDescent="0.2"/>
    <row r="1565" ht="26.25" customHeight="1" x14ac:dyDescent="0.2"/>
    <row r="1566" ht="26.25" customHeight="1" x14ac:dyDescent="0.2"/>
    <row r="1567" ht="26.25" customHeight="1" x14ac:dyDescent="0.2"/>
    <row r="1568" ht="26.25" customHeight="1" x14ac:dyDescent="0.2"/>
    <row r="1569" ht="26.25" customHeight="1" x14ac:dyDescent="0.2"/>
    <row r="1570" ht="26.25" customHeight="1" x14ac:dyDescent="0.2"/>
    <row r="1571" ht="26.25" customHeight="1" x14ac:dyDescent="0.2"/>
    <row r="1572" ht="26.25" customHeight="1" x14ac:dyDescent="0.2"/>
    <row r="1573" ht="26.25" customHeight="1" x14ac:dyDescent="0.2"/>
    <row r="1574" ht="26.25" customHeight="1" x14ac:dyDescent="0.2"/>
    <row r="1575" ht="26.25" customHeight="1" x14ac:dyDescent="0.2"/>
    <row r="1576" ht="26.25" customHeight="1" x14ac:dyDescent="0.2"/>
    <row r="1577" ht="26.25" customHeight="1" x14ac:dyDescent="0.2"/>
    <row r="1578" ht="26.25" customHeight="1" x14ac:dyDescent="0.2"/>
    <row r="1579" ht="26.25" customHeight="1" x14ac:dyDescent="0.2"/>
    <row r="1580" ht="26.25" customHeight="1" x14ac:dyDescent="0.2"/>
    <row r="1581" ht="26.25" customHeight="1" x14ac:dyDescent="0.2"/>
    <row r="1582" ht="26.25" customHeight="1" x14ac:dyDescent="0.2"/>
    <row r="1583" ht="26.25" customHeight="1" x14ac:dyDescent="0.2"/>
    <row r="1584" ht="26.25" customHeight="1" x14ac:dyDescent="0.2"/>
    <row r="1585" ht="26.25" customHeight="1" x14ac:dyDescent="0.2"/>
    <row r="1586" ht="26.25" customHeight="1" x14ac:dyDescent="0.2"/>
    <row r="1587" ht="26.25" customHeight="1" x14ac:dyDescent="0.2"/>
    <row r="1588" ht="26.25" customHeight="1" x14ac:dyDescent="0.2"/>
    <row r="1589" ht="26.25" customHeight="1" x14ac:dyDescent="0.2"/>
    <row r="1590" ht="26.25" customHeight="1" x14ac:dyDescent="0.2"/>
    <row r="1591" ht="26.25" customHeight="1" x14ac:dyDescent="0.2"/>
    <row r="1592" ht="26.25" customHeight="1" x14ac:dyDescent="0.2"/>
    <row r="1593" ht="26.25" customHeight="1" x14ac:dyDescent="0.2"/>
    <row r="1594" ht="26.25" customHeight="1" x14ac:dyDescent="0.2"/>
    <row r="1595" ht="26.25" customHeight="1" x14ac:dyDescent="0.2"/>
    <row r="1596" ht="26.25" customHeight="1" x14ac:dyDescent="0.2"/>
    <row r="1597" ht="26.25" customHeight="1" x14ac:dyDescent="0.2"/>
    <row r="1598" ht="26.25" customHeight="1" x14ac:dyDescent="0.2"/>
    <row r="1599" ht="26.25" customHeight="1" x14ac:dyDescent="0.2"/>
    <row r="1600" ht="26.25" customHeight="1" x14ac:dyDescent="0.2"/>
    <row r="1601" ht="26.25" customHeight="1" x14ac:dyDescent="0.2"/>
    <row r="1602" ht="26.25" customHeight="1" x14ac:dyDescent="0.2"/>
    <row r="1603" ht="26.25" customHeight="1" x14ac:dyDescent="0.2"/>
    <row r="1604" ht="26.25" customHeight="1" x14ac:dyDescent="0.2"/>
    <row r="1605" ht="26.25" customHeight="1" x14ac:dyDescent="0.2"/>
    <row r="1606" ht="26.25" customHeight="1" x14ac:dyDescent="0.2"/>
    <row r="1607" ht="26.25" customHeight="1" x14ac:dyDescent="0.2"/>
    <row r="1608" ht="26.25" customHeight="1" x14ac:dyDescent="0.2"/>
    <row r="1609" ht="26.25" customHeight="1" x14ac:dyDescent="0.2"/>
    <row r="1610" ht="26.25" customHeight="1" x14ac:dyDescent="0.2"/>
    <row r="1611" ht="26.25" customHeight="1" x14ac:dyDescent="0.2"/>
    <row r="1612" ht="26.25" customHeight="1" x14ac:dyDescent="0.2"/>
    <row r="1613" ht="26.25" customHeight="1" x14ac:dyDescent="0.2"/>
    <row r="1614" ht="26.25" customHeight="1" x14ac:dyDescent="0.2"/>
    <row r="1615" ht="26.25" customHeight="1" x14ac:dyDescent="0.2"/>
    <row r="1616" ht="26.25" customHeight="1" x14ac:dyDescent="0.2"/>
    <row r="1617" ht="26.25" customHeight="1" x14ac:dyDescent="0.2"/>
    <row r="1618" ht="26.25" customHeight="1" x14ac:dyDescent="0.2"/>
    <row r="1619" ht="26.25" customHeight="1" x14ac:dyDescent="0.2"/>
    <row r="1620" ht="26.25" customHeight="1" x14ac:dyDescent="0.2"/>
    <row r="1621" ht="26.25" customHeight="1" x14ac:dyDescent="0.2"/>
    <row r="1622" ht="26.25" customHeight="1" x14ac:dyDescent="0.2"/>
    <row r="1623" ht="26.25" customHeight="1" x14ac:dyDescent="0.2"/>
    <row r="1624" ht="26.25" customHeight="1" x14ac:dyDescent="0.2"/>
    <row r="1625" ht="26.25" customHeight="1" x14ac:dyDescent="0.2"/>
    <row r="1626" ht="26.25" customHeight="1" x14ac:dyDescent="0.2"/>
    <row r="1627" ht="26.25" customHeight="1" x14ac:dyDescent="0.2"/>
    <row r="1628" ht="26.25" customHeight="1" x14ac:dyDescent="0.2"/>
    <row r="1629" ht="26.25" customHeight="1" x14ac:dyDescent="0.2"/>
    <row r="1630" ht="26.25" customHeight="1" x14ac:dyDescent="0.2"/>
    <row r="1631" ht="26.25" customHeight="1" x14ac:dyDescent="0.2"/>
    <row r="1632" ht="26.25" customHeight="1" x14ac:dyDescent="0.2"/>
    <row r="1633" ht="26.25" customHeight="1" x14ac:dyDescent="0.2"/>
    <row r="1634" ht="26.25" customHeight="1" x14ac:dyDescent="0.2"/>
    <row r="1635" ht="26.25" customHeight="1" x14ac:dyDescent="0.2"/>
    <row r="1636" ht="26.25" customHeight="1" x14ac:dyDescent="0.2"/>
    <row r="1637" ht="26.25" customHeight="1" x14ac:dyDescent="0.2"/>
    <row r="1638" ht="26.25" customHeight="1" x14ac:dyDescent="0.2"/>
    <row r="1639" ht="26.25" customHeight="1" x14ac:dyDescent="0.2"/>
    <row r="1640" ht="26.25" customHeight="1" x14ac:dyDescent="0.2"/>
    <row r="1641" ht="26.25" customHeight="1" x14ac:dyDescent="0.2"/>
    <row r="1642" ht="26.25" customHeight="1" x14ac:dyDescent="0.2"/>
    <row r="1643" ht="26.25" customHeight="1" x14ac:dyDescent="0.2"/>
    <row r="1644" ht="26.25" customHeight="1" x14ac:dyDescent="0.2"/>
    <row r="1645" ht="26.25" customHeight="1" x14ac:dyDescent="0.2"/>
    <row r="1646" ht="26.25" customHeight="1" x14ac:dyDescent="0.2"/>
    <row r="1647" ht="26.25" customHeight="1" x14ac:dyDescent="0.2"/>
    <row r="1648" ht="26.25" customHeight="1" x14ac:dyDescent="0.2"/>
    <row r="1649" ht="26.25" customHeight="1" x14ac:dyDescent="0.2"/>
    <row r="1650" ht="26.25" customHeight="1" x14ac:dyDescent="0.2"/>
    <row r="1651" ht="26.25" customHeight="1" x14ac:dyDescent="0.2"/>
    <row r="1652" ht="26.25" customHeight="1" x14ac:dyDescent="0.2"/>
    <row r="1653" ht="26.25" customHeight="1" x14ac:dyDescent="0.2"/>
    <row r="1654" ht="26.25" customHeight="1" x14ac:dyDescent="0.2"/>
    <row r="1655" ht="26.25" customHeight="1" x14ac:dyDescent="0.2"/>
    <row r="1656" ht="26.25" customHeight="1" x14ac:dyDescent="0.2"/>
    <row r="1657" ht="26.25" customHeight="1" x14ac:dyDescent="0.2"/>
    <row r="1658" ht="26.25" customHeight="1" x14ac:dyDescent="0.2"/>
    <row r="1659" ht="26.25" customHeight="1" x14ac:dyDescent="0.2"/>
    <row r="1660" ht="26.25" customHeight="1" x14ac:dyDescent="0.2"/>
    <row r="1661" ht="26.25" customHeight="1" x14ac:dyDescent="0.2"/>
    <row r="1662" ht="26.25" customHeight="1" x14ac:dyDescent="0.2"/>
    <row r="1663" ht="26.25" customHeight="1" x14ac:dyDescent="0.2"/>
    <row r="1664" ht="26.25" customHeight="1" x14ac:dyDescent="0.2"/>
    <row r="1665" ht="26.25" customHeight="1" x14ac:dyDescent="0.2"/>
    <row r="1666" ht="26.25" customHeight="1" x14ac:dyDescent="0.2"/>
    <row r="1667" ht="26.25" customHeight="1" x14ac:dyDescent="0.2"/>
    <row r="1668" ht="26.25" customHeight="1" x14ac:dyDescent="0.2"/>
    <row r="1669" ht="26.25" customHeight="1" x14ac:dyDescent="0.2"/>
    <row r="1670" ht="26.25" customHeight="1" x14ac:dyDescent="0.2"/>
    <row r="1671" ht="26.25" customHeight="1" x14ac:dyDescent="0.2"/>
    <row r="1672" ht="26.25" customHeight="1" x14ac:dyDescent="0.2"/>
    <row r="1673" ht="26.25" customHeight="1" x14ac:dyDescent="0.2"/>
    <row r="1674" ht="26.25" customHeight="1" x14ac:dyDescent="0.2"/>
    <row r="1675" ht="26.25" customHeight="1" x14ac:dyDescent="0.2"/>
    <row r="1676" ht="26.25" customHeight="1" x14ac:dyDescent="0.2"/>
    <row r="1677" ht="26.25" customHeight="1" x14ac:dyDescent="0.2"/>
    <row r="1678" ht="26.25" customHeight="1" x14ac:dyDescent="0.2"/>
    <row r="1679" ht="26.25" customHeight="1" x14ac:dyDescent="0.2"/>
    <row r="1680" ht="26.25" customHeight="1" x14ac:dyDescent="0.2"/>
    <row r="1681" ht="26.25" customHeight="1" x14ac:dyDescent="0.2"/>
    <row r="1682" ht="26.25" customHeight="1" x14ac:dyDescent="0.2"/>
    <row r="1683" ht="26.25" customHeight="1" x14ac:dyDescent="0.2"/>
    <row r="1684" ht="26.25" customHeight="1" x14ac:dyDescent="0.2"/>
    <row r="1685" ht="26.25" customHeight="1" x14ac:dyDescent="0.2"/>
    <row r="1686" ht="26.25" customHeight="1" x14ac:dyDescent="0.2"/>
    <row r="1687" ht="26.25" customHeight="1" x14ac:dyDescent="0.2"/>
    <row r="1688" ht="26.25" customHeight="1" x14ac:dyDescent="0.2"/>
    <row r="1689" ht="26.25" customHeight="1" x14ac:dyDescent="0.2"/>
    <row r="1690" ht="26.25" customHeight="1" x14ac:dyDescent="0.2"/>
    <row r="1691" ht="26.25" customHeight="1" x14ac:dyDescent="0.2"/>
    <row r="1692" ht="26.25" customHeight="1" x14ac:dyDescent="0.2"/>
    <row r="1693" ht="26.25" customHeight="1" x14ac:dyDescent="0.2"/>
    <row r="1694" ht="26.25" customHeight="1" x14ac:dyDescent="0.2"/>
    <row r="1695" ht="26.25" customHeight="1" x14ac:dyDescent="0.2"/>
    <row r="1696" ht="26.25" customHeight="1" x14ac:dyDescent="0.2"/>
    <row r="1697" ht="26.25" customHeight="1" x14ac:dyDescent="0.2"/>
    <row r="1698" ht="26.25" customHeight="1" x14ac:dyDescent="0.2"/>
    <row r="1699" ht="26.25" customHeight="1" x14ac:dyDescent="0.2"/>
    <row r="1700" ht="26.25" customHeight="1" x14ac:dyDescent="0.2"/>
    <row r="1701" ht="26.25" customHeight="1" x14ac:dyDescent="0.2"/>
    <row r="1702" ht="26.25" customHeight="1" x14ac:dyDescent="0.2"/>
    <row r="1703" ht="26.25" customHeight="1" x14ac:dyDescent="0.2"/>
    <row r="1704" ht="26.25" customHeight="1" x14ac:dyDescent="0.2"/>
    <row r="1705" ht="26.25" customHeight="1" x14ac:dyDescent="0.2"/>
    <row r="1706" ht="26.25" customHeight="1" x14ac:dyDescent="0.2"/>
    <row r="1707" ht="26.25" customHeight="1" x14ac:dyDescent="0.2"/>
    <row r="1708" ht="26.25" customHeight="1" x14ac:dyDescent="0.2"/>
    <row r="1709" ht="26.25" customHeight="1" x14ac:dyDescent="0.2"/>
    <row r="1710" ht="26.25" customHeight="1" x14ac:dyDescent="0.2"/>
    <row r="1711" ht="26.25" customHeight="1" x14ac:dyDescent="0.2"/>
    <row r="1712" ht="26.25" customHeight="1" x14ac:dyDescent="0.2"/>
    <row r="1713" ht="26.25" customHeight="1" x14ac:dyDescent="0.2"/>
    <row r="1714" ht="26.25" customHeight="1" x14ac:dyDescent="0.2"/>
    <row r="1715" ht="26.25" customHeight="1" x14ac:dyDescent="0.2"/>
    <row r="1716" ht="26.25" customHeight="1" x14ac:dyDescent="0.2"/>
    <row r="1717" ht="26.25" customHeight="1" x14ac:dyDescent="0.2"/>
    <row r="1718" ht="26.25" customHeight="1" x14ac:dyDescent="0.2"/>
    <row r="1719" ht="26.25" customHeight="1" x14ac:dyDescent="0.2"/>
    <row r="1720" ht="26.25" customHeight="1" x14ac:dyDescent="0.2"/>
    <row r="1721" ht="26.25" customHeight="1" x14ac:dyDescent="0.2"/>
    <row r="1722" ht="26.25" customHeight="1" x14ac:dyDescent="0.2"/>
    <row r="1723" ht="26.25" customHeight="1" x14ac:dyDescent="0.2"/>
    <row r="1724" ht="26.25" customHeight="1" x14ac:dyDescent="0.2"/>
    <row r="1725" ht="26.25" customHeight="1" x14ac:dyDescent="0.2"/>
    <row r="1726" ht="26.25" customHeight="1" x14ac:dyDescent="0.2"/>
    <row r="1727" ht="26.25" customHeight="1" x14ac:dyDescent="0.2"/>
    <row r="1728" ht="26.25" customHeight="1" x14ac:dyDescent="0.2"/>
    <row r="1729" ht="26.25" customHeight="1" x14ac:dyDescent="0.2"/>
    <row r="1730" ht="26.25" customHeight="1" x14ac:dyDescent="0.2"/>
    <row r="1731" ht="26.25" customHeight="1" x14ac:dyDescent="0.2"/>
    <row r="1732" ht="26.25" customHeight="1" x14ac:dyDescent="0.2"/>
    <row r="1733" ht="26.25" customHeight="1" x14ac:dyDescent="0.2"/>
    <row r="1734" ht="26.25" customHeight="1" x14ac:dyDescent="0.2"/>
    <row r="1735" ht="26.25" customHeight="1" x14ac:dyDescent="0.2"/>
    <row r="1736" ht="26.25" customHeight="1" x14ac:dyDescent="0.2"/>
    <row r="1737" ht="26.25" customHeight="1" x14ac:dyDescent="0.2"/>
    <row r="1738" ht="26.25" customHeight="1" x14ac:dyDescent="0.2"/>
    <row r="1739" ht="26.25" customHeight="1" x14ac:dyDescent="0.2"/>
    <row r="1740" ht="26.25" customHeight="1" x14ac:dyDescent="0.2"/>
    <row r="1741" ht="26.25" customHeight="1" x14ac:dyDescent="0.2"/>
    <row r="1742" ht="26.25" customHeight="1" x14ac:dyDescent="0.2"/>
    <row r="1743" ht="26.25" customHeight="1" x14ac:dyDescent="0.2"/>
    <row r="1744" ht="26.25" customHeight="1" x14ac:dyDescent="0.2"/>
    <row r="1745" ht="26.25" customHeight="1" x14ac:dyDescent="0.2"/>
    <row r="1746" ht="26.25" customHeight="1" x14ac:dyDescent="0.2"/>
    <row r="1747" ht="26.25" customHeight="1" x14ac:dyDescent="0.2"/>
    <row r="1748" ht="26.25" customHeight="1" x14ac:dyDescent="0.2"/>
    <row r="1749" ht="26.25" customHeight="1" x14ac:dyDescent="0.2"/>
    <row r="1750" ht="26.25" customHeight="1" x14ac:dyDescent="0.2"/>
    <row r="1751" ht="26.25" customHeight="1" x14ac:dyDescent="0.2"/>
    <row r="1752" ht="26.25" customHeight="1" x14ac:dyDescent="0.2"/>
    <row r="1753" ht="26.25" customHeight="1" x14ac:dyDescent="0.2"/>
    <row r="1754" ht="26.25" customHeight="1" x14ac:dyDescent="0.2"/>
    <row r="1755" ht="26.25" customHeight="1" x14ac:dyDescent="0.2"/>
    <row r="1756" ht="26.25" customHeight="1" x14ac:dyDescent="0.2"/>
    <row r="1757" ht="26.25" customHeight="1" x14ac:dyDescent="0.2"/>
    <row r="1758" ht="26.25" customHeight="1" x14ac:dyDescent="0.2"/>
    <row r="1759" ht="26.25" customHeight="1" x14ac:dyDescent="0.2"/>
    <row r="1760" ht="26.25" customHeight="1" x14ac:dyDescent="0.2"/>
    <row r="1761" ht="26.25" customHeight="1" x14ac:dyDescent="0.2"/>
    <row r="1762" ht="26.25" customHeight="1" x14ac:dyDescent="0.2"/>
    <row r="1763" ht="26.25" customHeight="1" x14ac:dyDescent="0.2"/>
    <row r="1764" ht="26.25" customHeight="1" x14ac:dyDescent="0.2"/>
    <row r="1765" ht="26.25" customHeight="1" x14ac:dyDescent="0.2"/>
    <row r="1766" ht="26.25" customHeight="1" x14ac:dyDescent="0.2"/>
    <row r="1767" ht="26.25" customHeight="1" x14ac:dyDescent="0.2"/>
    <row r="1768" ht="26.25" customHeight="1" x14ac:dyDescent="0.2"/>
    <row r="1769" ht="26.25" customHeight="1" x14ac:dyDescent="0.2"/>
    <row r="1770" ht="26.25" customHeight="1" x14ac:dyDescent="0.2"/>
    <row r="1771" ht="26.25" customHeight="1" x14ac:dyDescent="0.2"/>
    <row r="1772" ht="26.25" customHeight="1" x14ac:dyDescent="0.2"/>
    <row r="1773" ht="26.25" customHeight="1" x14ac:dyDescent="0.2"/>
    <row r="1774" ht="26.25" customHeight="1" x14ac:dyDescent="0.2"/>
    <row r="1775" ht="26.25" customHeight="1" x14ac:dyDescent="0.2"/>
    <row r="1776" ht="26.25" customHeight="1" x14ac:dyDescent="0.2"/>
    <row r="1777" ht="26.25" customHeight="1" x14ac:dyDescent="0.2"/>
    <row r="1778" ht="26.25" customHeight="1" x14ac:dyDescent="0.2"/>
    <row r="1779" ht="26.25" customHeight="1" x14ac:dyDescent="0.2"/>
    <row r="1780" ht="26.25" customHeight="1" x14ac:dyDescent="0.2"/>
    <row r="1781" ht="26.25" customHeight="1" x14ac:dyDescent="0.2"/>
    <row r="1782" ht="26.25" customHeight="1" x14ac:dyDescent="0.2"/>
    <row r="1783" ht="26.25" customHeight="1" x14ac:dyDescent="0.2"/>
    <row r="1784" ht="26.25" customHeight="1" x14ac:dyDescent="0.2"/>
    <row r="1785" ht="26.25" customHeight="1" x14ac:dyDescent="0.2"/>
    <row r="1786" ht="26.25" customHeight="1" x14ac:dyDescent="0.2"/>
    <row r="1787" ht="26.25" customHeight="1" x14ac:dyDescent="0.2"/>
    <row r="1788" ht="26.25" customHeight="1" x14ac:dyDescent="0.2"/>
    <row r="1789" ht="26.25" customHeight="1" x14ac:dyDescent="0.2"/>
    <row r="1790" ht="26.25" customHeight="1" x14ac:dyDescent="0.2"/>
    <row r="1791" ht="26.25" customHeight="1" x14ac:dyDescent="0.2"/>
    <row r="1792" ht="26.25" customHeight="1" x14ac:dyDescent="0.2"/>
    <row r="1793" ht="26.25" customHeight="1" x14ac:dyDescent="0.2"/>
    <row r="1794" ht="26.25" customHeight="1" x14ac:dyDescent="0.2"/>
    <row r="1795" ht="26.25" customHeight="1" x14ac:dyDescent="0.2"/>
    <row r="1796" ht="26.25" customHeight="1" x14ac:dyDescent="0.2"/>
    <row r="1797" ht="26.25" customHeight="1" x14ac:dyDescent="0.2"/>
    <row r="1798" ht="26.25" customHeight="1" x14ac:dyDescent="0.2"/>
    <row r="1799" ht="26.25" customHeight="1" x14ac:dyDescent="0.2"/>
    <row r="1800" ht="26.25" customHeight="1" x14ac:dyDescent="0.2"/>
    <row r="1801" ht="26.25" customHeight="1" x14ac:dyDescent="0.2"/>
    <row r="1802" ht="26.25" customHeight="1" x14ac:dyDescent="0.2"/>
    <row r="1803" ht="26.25" customHeight="1" x14ac:dyDescent="0.2"/>
    <row r="1804" ht="26.25" customHeight="1" x14ac:dyDescent="0.2"/>
    <row r="1805" ht="26.25" customHeight="1" x14ac:dyDescent="0.2"/>
    <row r="1806" ht="26.25" customHeight="1" x14ac:dyDescent="0.2"/>
    <row r="1807" ht="26.25" customHeight="1" x14ac:dyDescent="0.2"/>
    <row r="1808" ht="26.25" customHeight="1" x14ac:dyDescent="0.2"/>
    <row r="1809" ht="26.25" customHeight="1" x14ac:dyDescent="0.2"/>
    <row r="1810" ht="26.25" customHeight="1" x14ac:dyDescent="0.2"/>
    <row r="1811" ht="26.25" customHeight="1" x14ac:dyDescent="0.2"/>
    <row r="1812" ht="26.25" customHeight="1" x14ac:dyDescent="0.2"/>
    <row r="1813" ht="26.25" customHeight="1" x14ac:dyDescent="0.2"/>
    <row r="1814" ht="26.25" customHeight="1" x14ac:dyDescent="0.2"/>
    <row r="1815" ht="26.25" customHeight="1" x14ac:dyDescent="0.2"/>
    <row r="1816" ht="26.25" customHeight="1" x14ac:dyDescent="0.2"/>
    <row r="1817" ht="26.25" customHeight="1" x14ac:dyDescent="0.2"/>
    <row r="1818" ht="26.25" customHeight="1" x14ac:dyDescent="0.2"/>
    <row r="1819" ht="26.25" customHeight="1" x14ac:dyDescent="0.2"/>
    <row r="1820" ht="26.25" customHeight="1" x14ac:dyDescent="0.2"/>
    <row r="1821" ht="26.25" customHeight="1" x14ac:dyDescent="0.2"/>
    <row r="1822" ht="26.25" customHeight="1" x14ac:dyDescent="0.2"/>
    <row r="1823" ht="26.25" customHeight="1" x14ac:dyDescent="0.2"/>
    <row r="1824" ht="26.25" customHeight="1" x14ac:dyDescent="0.2"/>
    <row r="1825" ht="26.25" customHeight="1" x14ac:dyDescent="0.2"/>
    <row r="1826" ht="26.25" customHeight="1" x14ac:dyDescent="0.2"/>
    <row r="1827" ht="26.25" customHeight="1" x14ac:dyDescent="0.2"/>
    <row r="1828" ht="26.25" customHeight="1" x14ac:dyDescent="0.2"/>
    <row r="1829" ht="26.25" customHeight="1" x14ac:dyDescent="0.2"/>
    <row r="1830" ht="26.25" customHeight="1" x14ac:dyDescent="0.2"/>
    <row r="1831" ht="26.25" customHeight="1" x14ac:dyDescent="0.2"/>
    <row r="1832" ht="26.25" customHeight="1" x14ac:dyDescent="0.2"/>
    <row r="1833" ht="26.25" customHeight="1" x14ac:dyDescent="0.2"/>
    <row r="1834" ht="26.25" customHeight="1" x14ac:dyDescent="0.2"/>
    <row r="1835" ht="26.25" customHeight="1" x14ac:dyDescent="0.2"/>
    <row r="1836" ht="26.25" customHeight="1" x14ac:dyDescent="0.2"/>
    <row r="1837" ht="26.25" customHeight="1" x14ac:dyDescent="0.2"/>
    <row r="1838" ht="26.25" customHeight="1" x14ac:dyDescent="0.2"/>
    <row r="1839" ht="26.25" customHeight="1" x14ac:dyDescent="0.2"/>
    <row r="1840" ht="26.25" customHeight="1" x14ac:dyDescent="0.2"/>
    <row r="1841" ht="26.25" customHeight="1" x14ac:dyDescent="0.2"/>
    <row r="1842" ht="26.25" customHeight="1" x14ac:dyDescent="0.2"/>
    <row r="1843" ht="26.25" customHeight="1" x14ac:dyDescent="0.2"/>
    <row r="1844" ht="26.25" customHeight="1" x14ac:dyDescent="0.2"/>
    <row r="1845" ht="26.25" customHeight="1" x14ac:dyDescent="0.2"/>
    <row r="1846" ht="26.25" customHeight="1" x14ac:dyDescent="0.2"/>
    <row r="1847" ht="26.25" customHeight="1" x14ac:dyDescent="0.2"/>
    <row r="1848" ht="26.25" customHeight="1" x14ac:dyDescent="0.2"/>
    <row r="1849" ht="26.25" customHeight="1" x14ac:dyDescent="0.2"/>
    <row r="1850" ht="26.25" customHeight="1" x14ac:dyDescent="0.2"/>
    <row r="1851" ht="26.25" customHeight="1" x14ac:dyDescent="0.2"/>
    <row r="1852" ht="26.25" customHeight="1" x14ac:dyDescent="0.2"/>
    <row r="1853" ht="26.25" customHeight="1" x14ac:dyDescent="0.2"/>
    <row r="1854" ht="26.25" customHeight="1" x14ac:dyDescent="0.2"/>
    <row r="1855" ht="26.25" customHeight="1" x14ac:dyDescent="0.2"/>
    <row r="1856" ht="26.25" customHeight="1" x14ac:dyDescent="0.2"/>
    <row r="1857" ht="26.25" customHeight="1" x14ac:dyDescent="0.2"/>
    <row r="1858" ht="26.25" customHeight="1" x14ac:dyDescent="0.2"/>
    <row r="1859" ht="26.25" customHeight="1" x14ac:dyDescent="0.2"/>
    <row r="1860" ht="26.25" customHeight="1" x14ac:dyDescent="0.2"/>
    <row r="1861" ht="26.25" customHeight="1" x14ac:dyDescent="0.2"/>
    <row r="1862" ht="26.25" customHeight="1" x14ac:dyDescent="0.2"/>
    <row r="1863" ht="26.25" customHeight="1" x14ac:dyDescent="0.2"/>
    <row r="1864" ht="26.25" customHeight="1" x14ac:dyDescent="0.2"/>
    <row r="1865" ht="26.25" customHeight="1" x14ac:dyDescent="0.2"/>
    <row r="1866" ht="26.25" customHeight="1" x14ac:dyDescent="0.2"/>
    <row r="1867" ht="26.25" customHeight="1" x14ac:dyDescent="0.2"/>
    <row r="1868" ht="26.25" customHeight="1" x14ac:dyDescent="0.2"/>
    <row r="1869" ht="26.25" customHeight="1" x14ac:dyDescent="0.2"/>
    <row r="1870" ht="26.25" customHeight="1" x14ac:dyDescent="0.2"/>
    <row r="1871" ht="26.25" customHeight="1" x14ac:dyDescent="0.2"/>
    <row r="1872" ht="26.25" customHeight="1" x14ac:dyDescent="0.2"/>
    <row r="1873" ht="26.25" customHeight="1" x14ac:dyDescent="0.2"/>
    <row r="1874" ht="26.25" customHeight="1" x14ac:dyDescent="0.2"/>
    <row r="1875" ht="26.25" customHeight="1" x14ac:dyDescent="0.2"/>
    <row r="1876" ht="26.25" customHeight="1" x14ac:dyDescent="0.2"/>
    <row r="1877" ht="26.25" customHeight="1" x14ac:dyDescent="0.2"/>
    <row r="1878" ht="26.25" customHeight="1" x14ac:dyDescent="0.2"/>
    <row r="1879" ht="26.25" customHeight="1" x14ac:dyDescent="0.2"/>
    <row r="1880" ht="26.25" customHeight="1" x14ac:dyDescent="0.2"/>
    <row r="1881" ht="26.25" customHeight="1" x14ac:dyDescent="0.2"/>
    <row r="1882" ht="26.25" customHeight="1" x14ac:dyDescent="0.2"/>
    <row r="1883" ht="26.25" customHeight="1" x14ac:dyDescent="0.2"/>
    <row r="1884" ht="26.25" customHeight="1" x14ac:dyDescent="0.2"/>
    <row r="1885" ht="26.25" customHeight="1" x14ac:dyDescent="0.2"/>
    <row r="1886" ht="26.25" customHeight="1" x14ac:dyDescent="0.2"/>
    <row r="1887" ht="26.25" customHeight="1" x14ac:dyDescent="0.2"/>
    <row r="1888" ht="26.25" customHeight="1" x14ac:dyDescent="0.2"/>
    <row r="1889" ht="26.25" customHeight="1" x14ac:dyDescent="0.2"/>
    <row r="1890" ht="26.25" customHeight="1" x14ac:dyDescent="0.2"/>
    <row r="1891" ht="26.25" customHeight="1" x14ac:dyDescent="0.2"/>
    <row r="1892" ht="26.25" customHeight="1" x14ac:dyDescent="0.2"/>
    <row r="1893" ht="26.25" customHeight="1" x14ac:dyDescent="0.2"/>
    <row r="1894" ht="26.25" customHeight="1" x14ac:dyDescent="0.2"/>
    <row r="1895" ht="26.25" customHeight="1" x14ac:dyDescent="0.2"/>
    <row r="1896" ht="26.25" customHeight="1" x14ac:dyDescent="0.2"/>
    <row r="1897" ht="26.25" customHeight="1" x14ac:dyDescent="0.2"/>
    <row r="1898" ht="26.25" customHeight="1" x14ac:dyDescent="0.2"/>
    <row r="1899" ht="26.25" customHeight="1" x14ac:dyDescent="0.2"/>
    <row r="1900" ht="26.25" customHeight="1" x14ac:dyDescent="0.2"/>
    <row r="1901" ht="26.25" customHeight="1" x14ac:dyDescent="0.2"/>
    <row r="1902" ht="26.25" customHeight="1" x14ac:dyDescent="0.2"/>
    <row r="1903" ht="26.25" customHeight="1" x14ac:dyDescent="0.2"/>
    <row r="1904" ht="26.25" customHeight="1" x14ac:dyDescent="0.2"/>
    <row r="1905" ht="26.25" customHeight="1" x14ac:dyDescent="0.2"/>
    <row r="1906" ht="26.25" customHeight="1" x14ac:dyDescent="0.2"/>
    <row r="1907" ht="26.25" customHeight="1" x14ac:dyDescent="0.2"/>
    <row r="1908" ht="26.25" customHeight="1" x14ac:dyDescent="0.2"/>
    <row r="1909" ht="26.25" customHeight="1" x14ac:dyDescent="0.2"/>
    <row r="1910" ht="26.25" customHeight="1" x14ac:dyDescent="0.2"/>
    <row r="1911" ht="26.25" customHeight="1" x14ac:dyDescent="0.2"/>
    <row r="1912" ht="26.25" customHeight="1" x14ac:dyDescent="0.2"/>
    <row r="1913" ht="26.25" customHeight="1" x14ac:dyDescent="0.2"/>
    <row r="1914" ht="26.25" customHeight="1" x14ac:dyDescent="0.2"/>
    <row r="1915" ht="26.25" customHeight="1" x14ac:dyDescent="0.2"/>
    <row r="1916" ht="26.25" customHeight="1" x14ac:dyDescent="0.2"/>
    <row r="1917" ht="26.25" customHeight="1" x14ac:dyDescent="0.2"/>
    <row r="1918" ht="26.25" customHeight="1" x14ac:dyDescent="0.2"/>
    <row r="1919" ht="26.25" customHeight="1" x14ac:dyDescent="0.2"/>
    <row r="1920" ht="26.25" customHeight="1" x14ac:dyDescent="0.2"/>
    <row r="1921" ht="26.25" customHeight="1" x14ac:dyDescent="0.2"/>
    <row r="1922" ht="26.25" customHeight="1" x14ac:dyDescent="0.2"/>
    <row r="1923" ht="26.25" customHeight="1" x14ac:dyDescent="0.2"/>
    <row r="1924" ht="26.25" customHeight="1" x14ac:dyDescent="0.2"/>
    <row r="1925" ht="26.25" customHeight="1" x14ac:dyDescent="0.2"/>
    <row r="1926" ht="26.25" customHeight="1" x14ac:dyDescent="0.2"/>
    <row r="1927" ht="26.25" customHeight="1" x14ac:dyDescent="0.2"/>
    <row r="1928" ht="26.25" customHeight="1" x14ac:dyDescent="0.2"/>
    <row r="1929" ht="26.25" customHeight="1" x14ac:dyDescent="0.2"/>
    <row r="1930" ht="26.25" customHeight="1" x14ac:dyDescent="0.2"/>
    <row r="1931" ht="26.25" customHeight="1" x14ac:dyDescent="0.2"/>
    <row r="1932" ht="26.25" customHeight="1" x14ac:dyDescent="0.2"/>
    <row r="1933" ht="26.25" customHeight="1" x14ac:dyDescent="0.2"/>
    <row r="1934" ht="26.25" customHeight="1" x14ac:dyDescent="0.2"/>
    <row r="1935" ht="26.25" customHeight="1" x14ac:dyDescent="0.2"/>
    <row r="1936" ht="26.25" customHeight="1" x14ac:dyDescent="0.2"/>
    <row r="1937" ht="26.25" customHeight="1" x14ac:dyDescent="0.2"/>
    <row r="1938" ht="26.25" customHeight="1" x14ac:dyDescent="0.2"/>
    <row r="1939" ht="26.25" customHeight="1" x14ac:dyDescent="0.2"/>
    <row r="1940" ht="26.25" customHeight="1" x14ac:dyDescent="0.2"/>
    <row r="1941" ht="26.25" customHeight="1" x14ac:dyDescent="0.2"/>
    <row r="1942" ht="26.25" customHeight="1" x14ac:dyDescent="0.2"/>
    <row r="1943" ht="26.25" customHeight="1" x14ac:dyDescent="0.2"/>
    <row r="1944" ht="26.25" customHeight="1" x14ac:dyDescent="0.2"/>
    <row r="1945" ht="26.25" customHeight="1" x14ac:dyDescent="0.2"/>
    <row r="1946" ht="26.25" customHeight="1" x14ac:dyDescent="0.2"/>
    <row r="1947" ht="26.25" customHeight="1" x14ac:dyDescent="0.2"/>
    <row r="1948" ht="26.25" customHeight="1" x14ac:dyDescent="0.2"/>
    <row r="1949" ht="26.25" customHeight="1" x14ac:dyDescent="0.2"/>
    <row r="1950" ht="26.25" customHeight="1" x14ac:dyDescent="0.2"/>
    <row r="1951" ht="26.25" customHeight="1" x14ac:dyDescent="0.2"/>
    <row r="1952" ht="26.25" customHeight="1" x14ac:dyDescent="0.2"/>
    <row r="1953" ht="26.25" customHeight="1" x14ac:dyDescent="0.2"/>
    <row r="1954" ht="26.25" customHeight="1" x14ac:dyDescent="0.2"/>
    <row r="1955" ht="26.25" customHeight="1" x14ac:dyDescent="0.2"/>
    <row r="1956" ht="26.25" customHeight="1" x14ac:dyDescent="0.2"/>
    <row r="1957" ht="26.25" customHeight="1" x14ac:dyDescent="0.2"/>
    <row r="1958" ht="26.25" customHeight="1" x14ac:dyDescent="0.2"/>
    <row r="1959" ht="26.25" customHeight="1" x14ac:dyDescent="0.2"/>
    <row r="1960" ht="26.25" customHeight="1" x14ac:dyDescent="0.2"/>
    <row r="1961" ht="26.25" customHeight="1" x14ac:dyDescent="0.2"/>
    <row r="1962" ht="26.25" customHeight="1" x14ac:dyDescent="0.2"/>
    <row r="1963" ht="26.25" customHeight="1" x14ac:dyDescent="0.2"/>
    <row r="1964" ht="26.25" customHeight="1" x14ac:dyDescent="0.2"/>
    <row r="1965" ht="26.25" customHeight="1" x14ac:dyDescent="0.2"/>
    <row r="1966" ht="26.25" customHeight="1" x14ac:dyDescent="0.2"/>
    <row r="1967" ht="26.25" customHeight="1" x14ac:dyDescent="0.2"/>
    <row r="1968" ht="26.25" customHeight="1" x14ac:dyDescent="0.2"/>
    <row r="1969" ht="26.25" customHeight="1" x14ac:dyDescent="0.2"/>
    <row r="1970" ht="26.25" customHeight="1" x14ac:dyDescent="0.2"/>
    <row r="1971" ht="26.25" customHeight="1" x14ac:dyDescent="0.2"/>
    <row r="1972" ht="26.25" customHeight="1" x14ac:dyDescent="0.2"/>
    <row r="1973" ht="26.25" customHeight="1" x14ac:dyDescent="0.2"/>
    <row r="1974" ht="26.25" customHeight="1" x14ac:dyDescent="0.2"/>
    <row r="1975" ht="26.25" customHeight="1" x14ac:dyDescent="0.2"/>
    <row r="1976" ht="26.25" customHeight="1" x14ac:dyDescent="0.2"/>
    <row r="1977" ht="26.25" customHeight="1" x14ac:dyDescent="0.2"/>
    <row r="1978" ht="26.25" customHeight="1" x14ac:dyDescent="0.2"/>
    <row r="1979" ht="26.25" customHeight="1" x14ac:dyDescent="0.2"/>
    <row r="1980" ht="26.25" customHeight="1" x14ac:dyDescent="0.2"/>
    <row r="1981" ht="26.25" customHeight="1" x14ac:dyDescent="0.2"/>
    <row r="1982" ht="26.25" customHeight="1" x14ac:dyDescent="0.2"/>
    <row r="1983" ht="26.25" customHeight="1" x14ac:dyDescent="0.2"/>
    <row r="1984" ht="26.25" customHeight="1" x14ac:dyDescent="0.2"/>
    <row r="1985" ht="26.25" customHeight="1" x14ac:dyDescent="0.2"/>
    <row r="1986" ht="26.25" customHeight="1" x14ac:dyDescent="0.2"/>
    <row r="1987" ht="26.25" customHeight="1" x14ac:dyDescent="0.2"/>
    <row r="1988" ht="26.25" customHeight="1" x14ac:dyDescent="0.2"/>
    <row r="1989" ht="26.25" customHeight="1" x14ac:dyDescent="0.2"/>
    <row r="1990" ht="26.25" customHeight="1" x14ac:dyDescent="0.2"/>
    <row r="1991" ht="26.25" customHeight="1" x14ac:dyDescent="0.2"/>
    <row r="1992" ht="26.25" customHeight="1" x14ac:dyDescent="0.2"/>
    <row r="1993" ht="26.25" customHeight="1" x14ac:dyDescent="0.2"/>
    <row r="1994" ht="26.25" customHeight="1" x14ac:dyDescent="0.2"/>
    <row r="1995" ht="26.25" customHeight="1" x14ac:dyDescent="0.2"/>
    <row r="1996" ht="26.25" customHeight="1" x14ac:dyDescent="0.2"/>
    <row r="1997" ht="26.25" customHeight="1" x14ac:dyDescent="0.2"/>
    <row r="1998" ht="26.25" customHeight="1" x14ac:dyDescent="0.2"/>
    <row r="1999" ht="26.25" customHeight="1" x14ac:dyDescent="0.2"/>
    <row r="2000" ht="26.25" customHeight="1" x14ac:dyDescent="0.2"/>
    <row r="2001" ht="26.25" customHeight="1" x14ac:dyDescent="0.2"/>
    <row r="2002" ht="26.25" customHeight="1" x14ac:dyDescent="0.2"/>
    <row r="2003" ht="26.25" customHeight="1" x14ac:dyDescent="0.2"/>
    <row r="2004" ht="26.25" customHeight="1" x14ac:dyDescent="0.2"/>
    <row r="2005" ht="26.25" customHeight="1" x14ac:dyDescent="0.2"/>
    <row r="2006" ht="26.25" customHeight="1" x14ac:dyDescent="0.2"/>
    <row r="2007" ht="26.25" customHeight="1" x14ac:dyDescent="0.2"/>
    <row r="2008" ht="26.25" customHeight="1" x14ac:dyDescent="0.2"/>
    <row r="2009" ht="26.25" customHeight="1" x14ac:dyDescent="0.2"/>
    <row r="2010" ht="26.25" customHeight="1" x14ac:dyDescent="0.2"/>
    <row r="2011" ht="26.25" customHeight="1" x14ac:dyDescent="0.2"/>
    <row r="2012" ht="26.25" customHeight="1" x14ac:dyDescent="0.2"/>
    <row r="2013" ht="26.25" customHeight="1" x14ac:dyDescent="0.2"/>
    <row r="2014" ht="26.25" customHeight="1" x14ac:dyDescent="0.2"/>
    <row r="2015" ht="26.25" customHeight="1" x14ac:dyDescent="0.2"/>
    <row r="2016" ht="26.25" customHeight="1" x14ac:dyDescent="0.2"/>
    <row r="2017" ht="26.25" customHeight="1" x14ac:dyDescent="0.2"/>
    <row r="2018" ht="26.25" customHeight="1" x14ac:dyDescent="0.2"/>
    <row r="2019" ht="26.25" customHeight="1" x14ac:dyDescent="0.2"/>
    <row r="2020" ht="26.25" customHeight="1" x14ac:dyDescent="0.2"/>
    <row r="2021" ht="26.25" customHeight="1" x14ac:dyDescent="0.2"/>
    <row r="2022" ht="26.25" customHeight="1" x14ac:dyDescent="0.2"/>
    <row r="2023" ht="26.25" customHeight="1" x14ac:dyDescent="0.2"/>
    <row r="2024" ht="26.25" customHeight="1" x14ac:dyDescent="0.2"/>
    <row r="2025" ht="26.25" customHeight="1" x14ac:dyDescent="0.2"/>
    <row r="2026" ht="26.25" customHeight="1" x14ac:dyDescent="0.2"/>
    <row r="2027" ht="26.25" customHeight="1" x14ac:dyDescent="0.2"/>
    <row r="2028" ht="26.25" customHeight="1" x14ac:dyDescent="0.2"/>
    <row r="2029" ht="26.25" customHeight="1" x14ac:dyDescent="0.2"/>
    <row r="2030" ht="26.25" customHeight="1" x14ac:dyDescent="0.2"/>
    <row r="2031" ht="26.25" customHeight="1" x14ac:dyDescent="0.2"/>
    <row r="2032" ht="26.25" customHeight="1" x14ac:dyDescent="0.2"/>
    <row r="2033" ht="26.25" customHeight="1" x14ac:dyDescent="0.2"/>
    <row r="2034" ht="26.25" customHeight="1" x14ac:dyDescent="0.2"/>
    <row r="2035" ht="26.25" customHeight="1" x14ac:dyDescent="0.2"/>
    <row r="2036" ht="26.25" customHeight="1" x14ac:dyDescent="0.2"/>
    <row r="2037" ht="26.25" customHeight="1" x14ac:dyDescent="0.2"/>
    <row r="2038" ht="26.25" customHeight="1" x14ac:dyDescent="0.2"/>
    <row r="2039" ht="26.25" customHeight="1" x14ac:dyDescent="0.2"/>
    <row r="2040" ht="26.25" customHeight="1" x14ac:dyDescent="0.2"/>
    <row r="2041" ht="26.25" customHeight="1" x14ac:dyDescent="0.2"/>
    <row r="2042" ht="26.25" customHeight="1" x14ac:dyDescent="0.2"/>
    <row r="2043" ht="26.25" customHeight="1" x14ac:dyDescent="0.2"/>
    <row r="2044" ht="26.25" customHeight="1" x14ac:dyDescent="0.2"/>
    <row r="2045" ht="26.25" customHeight="1" x14ac:dyDescent="0.2"/>
    <row r="2046" ht="26.25" customHeight="1" x14ac:dyDescent="0.2"/>
    <row r="2047" ht="26.25" customHeight="1" x14ac:dyDescent="0.2"/>
    <row r="2048" ht="26.25" customHeight="1" x14ac:dyDescent="0.2"/>
    <row r="2049" ht="26.25" customHeight="1" x14ac:dyDescent="0.2"/>
    <row r="2050" ht="26.25" customHeight="1" x14ac:dyDescent="0.2"/>
    <row r="2051" ht="26.25" customHeight="1" x14ac:dyDescent="0.2"/>
    <row r="2052" ht="26.25" customHeight="1" x14ac:dyDescent="0.2"/>
    <row r="2053" ht="26.25" customHeight="1" x14ac:dyDescent="0.2"/>
    <row r="2054" ht="26.25" customHeight="1" x14ac:dyDescent="0.2"/>
    <row r="2055" ht="26.25" customHeight="1" x14ac:dyDescent="0.2"/>
    <row r="2056" ht="26.25" customHeight="1" x14ac:dyDescent="0.2"/>
    <row r="2057" ht="26.25" customHeight="1" x14ac:dyDescent="0.2"/>
    <row r="2058" ht="26.25" customHeight="1" x14ac:dyDescent="0.2"/>
    <row r="2059" ht="26.25" customHeight="1" x14ac:dyDescent="0.2"/>
    <row r="2060" ht="26.25" customHeight="1" x14ac:dyDescent="0.2"/>
    <row r="2061" ht="26.25" customHeight="1" x14ac:dyDescent="0.2"/>
    <row r="2062" ht="26.25" customHeight="1" x14ac:dyDescent="0.2"/>
    <row r="2063" ht="26.25" customHeight="1" x14ac:dyDescent="0.2"/>
    <row r="2064" ht="26.25" customHeight="1" x14ac:dyDescent="0.2"/>
    <row r="2065" ht="26.25" customHeight="1" x14ac:dyDescent="0.2"/>
    <row r="2066" ht="26.25" customHeight="1" x14ac:dyDescent="0.2"/>
    <row r="2067" ht="26.25" customHeight="1" x14ac:dyDescent="0.2"/>
    <row r="2068" ht="26.25" customHeight="1" x14ac:dyDescent="0.2"/>
    <row r="2069" ht="26.25" customHeight="1" x14ac:dyDescent="0.2"/>
    <row r="2070" ht="26.25" customHeight="1" x14ac:dyDescent="0.2"/>
    <row r="2071" ht="26.25" customHeight="1" x14ac:dyDescent="0.2"/>
    <row r="2072" ht="26.25" customHeight="1" x14ac:dyDescent="0.2"/>
    <row r="2073" ht="26.25" customHeight="1" x14ac:dyDescent="0.2"/>
    <row r="2074" ht="26.25" customHeight="1" x14ac:dyDescent="0.2"/>
    <row r="2075" ht="26.25" customHeight="1" x14ac:dyDescent="0.2"/>
    <row r="2076" ht="26.25" customHeight="1" x14ac:dyDescent="0.2"/>
    <row r="2077" ht="26.25" customHeight="1" x14ac:dyDescent="0.2"/>
    <row r="2078" ht="26.25" customHeight="1" x14ac:dyDescent="0.2"/>
    <row r="2079" ht="26.25" customHeight="1" x14ac:dyDescent="0.2"/>
    <row r="2080" ht="26.25" customHeight="1" x14ac:dyDescent="0.2"/>
    <row r="2081" ht="26.25" customHeight="1" x14ac:dyDescent="0.2"/>
    <row r="2082" ht="26.25" customHeight="1" x14ac:dyDescent="0.2"/>
    <row r="2083" ht="26.25" customHeight="1" x14ac:dyDescent="0.2"/>
    <row r="2084" ht="26.25" customHeight="1" x14ac:dyDescent="0.2"/>
    <row r="2085" ht="26.25" customHeight="1" x14ac:dyDescent="0.2"/>
    <row r="2086" ht="26.25" customHeight="1" x14ac:dyDescent="0.2"/>
    <row r="2087" ht="26.25" customHeight="1" x14ac:dyDescent="0.2"/>
    <row r="2088" ht="26.25" customHeight="1" x14ac:dyDescent="0.2"/>
    <row r="2089" ht="26.25" customHeight="1" x14ac:dyDescent="0.2"/>
    <row r="2090" ht="26.25" customHeight="1" x14ac:dyDescent="0.2"/>
    <row r="2091" ht="26.25" customHeight="1" x14ac:dyDescent="0.2"/>
    <row r="2092" ht="26.25" customHeight="1" x14ac:dyDescent="0.2"/>
    <row r="2093" ht="26.25" customHeight="1" x14ac:dyDescent="0.2"/>
    <row r="2094" ht="26.25" customHeight="1" x14ac:dyDescent="0.2"/>
    <row r="2095" ht="26.25" customHeight="1" x14ac:dyDescent="0.2"/>
    <row r="2096" ht="26.25" customHeight="1" x14ac:dyDescent="0.2"/>
    <row r="2097" ht="26.25" customHeight="1" x14ac:dyDescent="0.2"/>
    <row r="2098" ht="26.25" customHeight="1" x14ac:dyDescent="0.2"/>
    <row r="2099" ht="26.25" customHeight="1" x14ac:dyDescent="0.2"/>
    <row r="2100" ht="26.25" customHeight="1" x14ac:dyDescent="0.2"/>
    <row r="2101" ht="26.25" customHeight="1" x14ac:dyDescent="0.2"/>
    <row r="2102" ht="26.25" customHeight="1" x14ac:dyDescent="0.2"/>
    <row r="2103" ht="26.25" customHeight="1" x14ac:dyDescent="0.2"/>
    <row r="2104" ht="26.25" customHeight="1" x14ac:dyDescent="0.2"/>
    <row r="2105" ht="26.25" customHeight="1" x14ac:dyDescent="0.2"/>
    <row r="2106" ht="26.25" customHeight="1" x14ac:dyDescent="0.2"/>
    <row r="2107" ht="26.25" customHeight="1" x14ac:dyDescent="0.2"/>
    <row r="2108" ht="26.25" customHeight="1" x14ac:dyDescent="0.2"/>
    <row r="2109" ht="26.25" customHeight="1" x14ac:dyDescent="0.2"/>
    <row r="2110" ht="26.25" customHeight="1" x14ac:dyDescent="0.2"/>
    <row r="2111" ht="26.25" customHeight="1" x14ac:dyDescent="0.2"/>
    <row r="2112" ht="26.25" customHeight="1" x14ac:dyDescent="0.2"/>
    <row r="2113" ht="26.25" customHeight="1" x14ac:dyDescent="0.2"/>
    <row r="2114" ht="26.25" customHeight="1" x14ac:dyDescent="0.2"/>
    <row r="2115" ht="26.25" customHeight="1" x14ac:dyDescent="0.2"/>
    <row r="2116" ht="26.25" customHeight="1" x14ac:dyDescent="0.2"/>
    <row r="2117" ht="26.25" customHeight="1" x14ac:dyDescent="0.2"/>
    <row r="2118" ht="26.25" customHeight="1" x14ac:dyDescent="0.2"/>
    <row r="2119" ht="26.25" customHeight="1" x14ac:dyDescent="0.2"/>
    <row r="2120" ht="26.25" customHeight="1" x14ac:dyDescent="0.2"/>
    <row r="2121" ht="26.25" customHeight="1" x14ac:dyDescent="0.2"/>
    <row r="2122" ht="26.25" customHeight="1" x14ac:dyDescent="0.2"/>
    <row r="2123" ht="26.25" customHeight="1" x14ac:dyDescent="0.2"/>
    <row r="2124" ht="26.25" customHeight="1" x14ac:dyDescent="0.2"/>
    <row r="2125" ht="26.25" customHeight="1" x14ac:dyDescent="0.2"/>
    <row r="2126" ht="26.25" customHeight="1" x14ac:dyDescent="0.2"/>
    <row r="2127" ht="26.25" customHeight="1" x14ac:dyDescent="0.2"/>
    <row r="2128" ht="26.25" customHeight="1" x14ac:dyDescent="0.2"/>
    <row r="2129" ht="26.25" customHeight="1" x14ac:dyDescent="0.2"/>
    <row r="2130" ht="26.25" customHeight="1" x14ac:dyDescent="0.2"/>
    <row r="2131" ht="26.25" customHeight="1" x14ac:dyDescent="0.2"/>
    <row r="2132" ht="26.25" customHeight="1" x14ac:dyDescent="0.2"/>
    <row r="2133" ht="26.25" customHeight="1" x14ac:dyDescent="0.2"/>
    <row r="2134" ht="26.25" customHeight="1" x14ac:dyDescent="0.2"/>
    <row r="2135" ht="26.25" customHeight="1" x14ac:dyDescent="0.2"/>
    <row r="2136" ht="26.25" customHeight="1" x14ac:dyDescent="0.2"/>
    <row r="2137" ht="26.25" customHeight="1" x14ac:dyDescent="0.2"/>
    <row r="2138" ht="26.25" customHeight="1" x14ac:dyDescent="0.2"/>
    <row r="2139" ht="26.25" customHeight="1" x14ac:dyDescent="0.2"/>
    <row r="2140" ht="26.25" customHeight="1" x14ac:dyDescent="0.2"/>
    <row r="2141" ht="26.25" customHeight="1" x14ac:dyDescent="0.2"/>
    <row r="2142" ht="26.25" customHeight="1" x14ac:dyDescent="0.2"/>
    <row r="2143" ht="26.25" customHeight="1" x14ac:dyDescent="0.2"/>
    <row r="2144" ht="26.25" customHeight="1" x14ac:dyDescent="0.2"/>
    <row r="2145" ht="26.25" customHeight="1" x14ac:dyDescent="0.2"/>
    <row r="2146" ht="26.25" customHeight="1" x14ac:dyDescent="0.2"/>
    <row r="2147" ht="26.25" customHeight="1" x14ac:dyDescent="0.2"/>
    <row r="2148" ht="26.25" customHeight="1" x14ac:dyDescent="0.2"/>
    <row r="2149" ht="26.25" customHeight="1" x14ac:dyDescent="0.2"/>
    <row r="2150" ht="26.25" customHeight="1" x14ac:dyDescent="0.2"/>
    <row r="2151" ht="26.25" customHeight="1" x14ac:dyDescent="0.2"/>
    <row r="2152" ht="26.25" customHeight="1" x14ac:dyDescent="0.2"/>
    <row r="2153" ht="26.25" customHeight="1" x14ac:dyDescent="0.2"/>
    <row r="2154" ht="26.25" customHeight="1" x14ac:dyDescent="0.2"/>
    <row r="2155" ht="26.25" customHeight="1" x14ac:dyDescent="0.2"/>
    <row r="2156" ht="26.25" customHeight="1" x14ac:dyDescent="0.2"/>
    <row r="2157" ht="26.25" customHeight="1" x14ac:dyDescent="0.2"/>
    <row r="2158" ht="26.25" customHeight="1" x14ac:dyDescent="0.2"/>
    <row r="2159" ht="26.25" customHeight="1" x14ac:dyDescent="0.2"/>
    <row r="2160" ht="26.25" customHeight="1" x14ac:dyDescent="0.2"/>
    <row r="2161" ht="26.25" customHeight="1" x14ac:dyDescent="0.2"/>
    <row r="2162" ht="26.25" customHeight="1" x14ac:dyDescent="0.2"/>
    <row r="2163" ht="26.25" customHeight="1" x14ac:dyDescent="0.2"/>
    <row r="2164" ht="26.25" customHeight="1" x14ac:dyDescent="0.2"/>
    <row r="2165" ht="26.25" customHeight="1" x14ac:dyDescent="0.2"/>
    <row r="2166" ht="26.25" customHeight="1" x14ac:dyDescent="0.2"/>
    <row r="2167" ht="26.25" customHeight="1" x14ac:dyDescent="0.2"/>
    <row r="2168" ht="26.25" customHeight="1" x14ac:dyDescent="0.2"/>
    <row r="2169" ht="26.25" customHeight="1" x14ac:dyDescent="0.2"/>
    <row r="2170" ht="26.25" customHeight="1" x14ac:dyDescent="0.2"/>
    <row r="2171" ht="26.25" customHeight="1" x14ac:dyDescent="0.2"/>
    <row r="2172" ht="26.25" customHeight="1" x14ac:dyDescent="0.2"/>
    <row r="2173" ht="26.25" customHeight="1" x14ac:dyDescent="0.2"/>
    <row r="2174" ht="26.25" customHeight="1" x14ac:dyDescent="0.2"/>
    <row r="2175" ht="26.25" customHeight="1" x14ac:dyDescent="0.2"/>
    <row r="2176" ht="26.25" customHeight="1" x14ac:dyDescent="0.2"/>
    <row r="2177" ht="26.25" customHeight="1" x14ac:dyDescent="0.2"/>
    <row r="2178" ht="26.25" customHeight="1" x14ac:dyDescent="0.2"/>
    <row r="2179" ht="26.25" customHeight="1" x14ac:dyDescent="0.2"/>
    <row r="2180" ht="26.25" customHeight="1" x14ac:dyDescent="0.2"/>
    <row r="2181" ht="26.25" customHeight="1" x14ac:dyDescent="0.2"/>
    <row r="2182" ht="26.25" customHeight="1" x14ac:dyDescent="0.2"/>
    <row r="2183" ht="26.25" customHeight="1" x14ac:dyDescent="0.2"/>
    <row r="2184" ht="26.25" customHeight="1" x14ac:dyDescent="0.2"/>
    <row r="2185" ht="26.25" customHeight="1" x14ac:dyDescent="0.2"/>
    <row r="2186" ht="26.25" customHeight="1" x14ac:dyDescent="0.2"/>
    <row r="2187" ht="26.25" customHeight="1" x14ac:dyDescent="0.2"/>
    <row r="2188" ht="26.25" customHeight="1" x14ac:dyDescent="0.2"/>
    <row r="2189" ht="26.25" customHeight="1" x14ac:dyDescent="0.2"/>
    <row r="2190" ht="26.25" customHeight="1" x14ac:dyDescent="0.2"/>
    <row r="2191" ht="26.25" customHeight="1" x14ac:dyDescent="0.2"/>
    <row r="2192" ht="26.25" customHeight="1" x14ac:dyDescent="0.2"/>
    <row r="2193" ht="26.25" customHeight="1" x14ac:dyDescent="0.2"/>
    <row r="2194" ht="26.25" customHeight="1" x14ac:dyDescent="0.2"/>
    <row r="2195" ht="26.25" customHeight="1" x14ac:dyDescent="0.2"/>
    <row r="2196" ht="26.25" customHeight="1" x14ac:dyDescent="0.2"/>
    <row r="2197" ht="26.25" customHeight="1" x14ac:dyDescent="0.2"/>
    <row r="2198" ht="26.25" customHeight="1" x14ac:dyDescent="0.2"/>
    <row r="2199" ht="26.25" customHeight="1" x14ac:dyDescent="0.2"/>
    <row r="2200" ht="26.25" customHeight="1" x14ac:dyDescent="0.2"/>
    <row r="2201" ht="26.25" customHeight="1" x14ac:dyDescent="0.2"/>
    <row r="2202" ht="26.25" customHeight="1" x14ac:dyDescent="0.2"/>
    <row r="2203" ht="26.25" customHeight="1" x14ac:dyDescent="0.2"/>
    <row r="2204" ht="26.25" customHeight="1" x14ac:dyDescent="0.2"/>
    <row r="2205" ht="26.25" customHeight="1" x14ac:dyDescent="0.2"/>
    <row r="2206" ht="26.25" customHeight="1" x14ac:dyDescent="0.2"/>
    <row r="2207" ht="26.25" customHeight="1" x14ac:dyDescent="0.2"/>
    <row r="2208" ht="26.25" customHeight="1" x14ac:dyDescent="0.2"/>
    <row r="2209" ht="26.25" customHeight="1" x14ac:dyDescent="0.2"/>
    <row r="2210" ht="26.25" customHeight="1" x14ac:dyDescent="0.2"/>
    <row r="2211" ht="26.25" customHeight="1" x14ac:dyDescent="0.2"/>
    <row r="2212" ht="26.25" customHeight="1" x14ac:dyDescent="0.2"/>
    <row r="2213" ht="26.25" customHeight="1" x14ac:dyDescent="0.2"/>
    <row r="2214" ht="26.25" customHeight="1" x14ac:dyDescent="0.2"/>
    <row r="2215" ht="26.25" customHeight="1" x14ac:dyDescent="0.2"/>
    <row r="2216" ht="26.25" customHeight="1" x14ac:dyDescent="0.2"/>
    <row r="2217" ht="26.25" customHeight="1" x14ac:dyDescent="0.2"/>
    <row r="2218" ht="26.25" customHeight="1" x14ac:dyDescent="0.2"/>
    <row r="2219" ht="26.25" customHeight="1" x14ac:dyDescent="0.2"/>
    <row r="2220" ht="26.25" customHeight="1" x14ac:dyDescent="0.2"/>
    <row r="2221" ht="26.25" customHeight="1" x14ac:dyDescent="0.2"/>
    <row r="2222" ht="26.25" customHeight="1" x14ac:dyDescent="0.2"/>
    <row r="2223" ht="26.25" customHeight="1" x14ac:dyDescent="0.2"/>
    <row r="2224" ht="26.25" customHeight="1" x14ac:dyDescent="0.2"/>
    <row r="2225" ht="26.25" customHeight="1" x14ac:dyDescent="0.2"/>
    <row r="2226" ht="26.25" customHeight="1" x14ac:dyDescent="0.2"/>
    <row r="2227" ht="26.25" customHeight="1" x14ac:dyDescent="0.2"/>
    <row r="2228" ht="26.25" customHeight="1" x14ac:dyDescent="0.2"/>
    <row r="2229" ht="26.25" customHeight="1" x14ac:dyDescent="0.2"/>
    <row r="2230" ht="26.25" customHeight="1" x14ac:dyDescent="0.2"/>
    <row r="2231" ht="26.25" customHeight="1" x14ac:dyDescent="0.2"/>
    <row r="2232" ht="26.25" customHeight="1" x14ac:dyDescent="0.2"/>
    <row r="2233" ht="26.25" customHeight="1" x14ac:dyDescent="0.2"/>
    <row r="2234" ht="26.25" customHeight="1" x14ac:dyDescent="0.2"/>
    <row r="2235" ht="26.25" customHeight="1" x14ac:dyDescent="0.2"/>
    <row r="2236" ht="26.25" customHeight="1" x14ac:dyDescent="0.2"/>
    <row r="2237" ht="26.25" customHeight="1" x14ac:dyDescent="0.2"/>
    <row r="2238" ht="26.25" customHeight="1" x14ac:dyDescent="0.2"/>
    <row r="2239" ht="26.25" customHeight="1" x14ac:dyDescent="0.2"/>
    <row r="2240" ht="26.25" customHeight="1" x14ac:dyDescent="0.2"/>
    <row r="2241" ht="26.25" customHeight="1" x14ac:dyDescent="0.2"/>
    <row r="2242" ht="26.25" customHeight="1" x14ac:dyDescent="0.2"/>
    <row r="2243" ht="26.25" customHeight="1" x14ac:dyDescent="0.2"/>
    <row r="2244" ht="26.25" customHeight="1" x14ac:dyDescent="0.2"/>
    <row r="2245" ht="26.25" customHeight="1" x14ac:dyDescent="0.2"/>
    <row r="2246" ht="26.25" customHeight="1" x14ac:dyDescent="0.2"/>
    <row r="2247" ht="26.25" customHeight="1" x14ac:dyDescent="0.2"/>
    <row r="2248" ht="26.25" customHeight="1" x14ac:dyDescent="0.2"/>
    <row r="2249" ht="26.25" customHeight="1" x14ac:dyDescent="0.2"/>
    <row r="2250" ht="26.25" customHeight="1" x14ac:dyDescent="0.2"/>
    <row r="2251" ht="26.25" customHeight="1" x14ac:dyDescent="0.2"/>
    <row r="2252" ht="26.25" customHeight="1" x14ac:dyDescent="0.2"/>
    <row r="2253" ht="26.25" customHeight="1" x14ac:dyDescent="0.2"/>
    <row r="2254" ht="26.25" customHeight="1" x14ac:dyDescent="0.2"/>
    <row r="2255" ht="26.25" customHeight="1" x14ac:dyDescent="0.2"/>
    <row r="2256" ht="26.25" customHeight="1" x14ac:dyDescent="0.2"/>
    <row r="2257" ht="26.25" customHeight="1" x14ac:dyDescent="0.2"/>
    <row r="2258" ht="26.25" customHeight="1" x14ac:dyDescent="0.2"/>
    <row r="2259" ht="26.25" customHeight="1" x14ac:dyDescent="0.2"/>
    <row r="2260" ht="26.25" customHeight="1" x14ac:dyDescent="0.2"/>
    <row r="2261" ht="26.25" customHeight="1" x14ac:dyDescent="0.2"/>
    <row r="2262" ht="26.25" customHeight="1" x14ac:dyDescent="0.2"/>
    <row r="2263" ht="26.25" customHeight="1" x14ac:dyDescent="0.2"/>
    <row r="2264" ht="26.25" customHeight="1" x14ac:dyDescent="0.2"/>
    <row r="2265" ht="26.25" customHeight="1" x14ac:dyDescent="0.2"/>
    <row r="2266" ht="26.25" customHeight="1" x14ac:dyDescent="0.2"/>
    <row r="2267" ht="26.25" customHeight="1" x14ac:dyDescent="0.2"/>
    <row r="2268" ht="26.25" customHeight="1" x14ac:dyDescent="0.2"/>
    <row r="2269" ht="26.25" customHeight="1" x14ac:dyDescent="0.2"/>
    <row r="2270" ht="26.25" customHeight="1" x14ac:dyDescent="0.2"/>
    <row r="2271" ht="26.25" customHeight="1" x14ac:dyDescent="0.2"/>
    <row r="2272" ht="26.25" customHeight="1" x14ac:dyDescent="0.2"/>
    <row r="2273" ht="26.25" customHeight="1" x14ac:dyDescent="0.2"/>
    <row r="2274" ht="26.25" customHeight="1" x14ac:dyDescent="0.2"/>
    <row r="2275" ht="26.25" customHeight="1" x14ac:dyDescent="0.2"/>
    <row r="2276" ht="26.25" customHeight="1" x14ac:dyDescent="0.2"/>
    <row r="2277" ht="26.25" customHeight="1" x14ac:dyDescent="0.2"/>
    <row r="2278" ht="26.25" customHeight="1" x14ac:dyDescent="0.2"/>
    <row r="2279" ht="26.25" customHeight="1" x14ac:dyDescent="0.2"/>
    <row r="2280" ht="26.25" customHeight="1" x14ac:dyDescent="0.2"/>
    <row r="2281" ht="26.25" customHeight="1" x14ac:dyDescent="0.2"/>
    <row r="2282" ht="26.25" customHeight="1" x14ac:dyDescent="0.2"/>
    <row r="2283" ht="26.25" customHeight="1" x14ac:dyDescent="0.2"/>
    <row r="2284" ht="26.25" customHeight="1" x14ac:dyDescent="0.2"/>
    <row r="2285" ht="26.25" customHeight="1" x14ac:dyDescent="0.2"/>
    <row r="2286" ht="26.25" customHeight="1" x14ac:dyDescent="0.2"/>
    <row r="2287" ht="26.25" customHeight="1" x14ac:dyDescent="0.2"/>
    <row r="2288" ht="26.25" customHeight="1" x14ac:dyDescent="0.2"/>
    <row r="2289" ht="26.25" customHeight="1" x14ac:dyDescent="0.2"/>
    <row r="2290" ht="26.25" customHeight="1" x14ac:dyDescent="0.2"/>
    <row r="2291" ht="26.25" customHeight="1" x14ac:dyDescent="0.2"/>
    <row r="2292" ht="26.25" customHeight="1" x14ac:dyDescent="0.2"/>
    <row r="2293" ht="26.25" customHeight="1" x14ac:dyDescent="0.2"/>
    <row r="2294" ht="26.25" customHeight="1" x14ac:dyDescent="0.2"/>
    <row r="2295" ht="26.25" customHeight="1" x14ac:dyDescent="0.2"/>
    <row r="2296" ht="26.25" customHeight="1" x14ac:dyDescent="0.2"/>
    <row r="2297" ht="26.25" customHeight="1" x14ac:dyDescent="0.2"/>
    <row r="2298" ht="26.25" customHeight="1" x14ac:dyDescent="0.2"/>
    <row r="2299" ht="26.25" customHeight="1" x14ac:dyDescent="0.2"/>
    <row r="2300" ht="26.25" customHeight="1" x14ac:dyDescent="0.2"/>
    <row r="2301" ht="26.25" customHeight="1" x14ac:dyDescent="0.2"/>
    <row r="2302" ht="26.25" customHeight="1" x14ac:dyDescent="0.2"/>
    <row r="2303" ht="26.25" customHeight="1" x14ac:dyDescent="0.2"/>
    <row r="2304" ht="26.25" customHeight="1" x14ac:dyDescent="0.2"/>
    <row r="2305" ht="26.25" customHeight="1" x14ac:dyDescent="0.2"/>
    <row r="2306" ht="26.25" customHeight="1" x14ac:dyDescent="0.2"/>
    <row r="2307" ht="26.25" customHeight="1" x14ac:dyDescent="0.2"/>
    <row r="2308" ht="26.25" customHeight="1" x14ac:dyDescent="0.2"/>
    <row r="2309" ht="26.25" customHeight="1" x14ac:dyDescent="0.2"/>
    <row r="2310" ht="26.25" customHeight="1" x14ac:dyDescent="0.2"/>
    <row r="2311" ht="26.25" customHeight="1" x14ac:dyDescent="0.2"/>
    <row r="2312" ht="26.25" customHeight="1" x14ac:dyDescent="0.2"/>
    <row r="2313" ht="26.25" customHeight="1" x14ac:dyDescent="0.2"/>
    <row r="2314" ht="26.25" customHeight="1" x14ac:dyDescent="0.2"/>
    <row r="2315" ht="26.25" customHeight="1" x14ac:dyDescent="0.2"/>
    <row r="2316" ht="26.25" customHeight="1" x14ac:dyDescent="0.2"/>
    <row r="2317" ht="26.25" customHeight="1" x14ac:dyDescent="0.2"/>
    <row r="2318" ht="26.25" customHeight="1" x14ac:dyDescent="0.2"/>
    <row r="2319" ht="26.25" customHeight="1" x14ac:dyDescent="0.2"/>
    <row r="2320" ht="26.25" customHeight="1" x14ac:dyDescent="0.2"/>
    <row r="2321" ht="26.25" customHeight="1" x14ac:dyDescent="0.2"/>
    <row r="2322" ht="26.25" customHeight="1" x14ac:dyDescent="0.2"/>
    <row r="2323" ht="26.25" customHeight="1" x14ac:dyDescent="0.2"/>
    <row r="2324" ht="26.25" customHeight="1" x14ac:dyDescent="0.2"/>
    <row r="2325" ht="26.25" customHeight="1" x14ac:dyDescent="0.2"/>
    <row r="2326" ht="26.25" customHeight="1" x14ac:dyDescent="0.2"/>
    <row r="2327" ht="26.25" customHeight="1" x14ac:dyDescent="0.2"/>
    <row r="2328" ht="26.25" customHeight="1" x14ac:dyDescent="0.2"/>
    <row r="2329" ht="26.25" customHeight="1" x14ac:dyDescent="0.2"/>
    <row r="2330" ht="26.25" customHeight="1" x14ac:dyDescent="0.2"/>
    <row r="2331" ht="26.25" customHeight="1" x14ac:dyDescent="0.2"/>
    <row r="2332" ht="26.25" customHeight="1" x14ac:dyDescent="0.2"/>
    <row r="2333" ht="26.25" customHeight="1" x14ac:dyDescent="0.2"/>
    <row r="2334" ht="26.25" customHeight="1" x14ac:dyDescent="0.2"/>
    <row r="2335" ht="26.25" customHeight="1" x14ac:dyDescent="0.2"/>
    <row r="2336" ht="26.25" customHeight="1" x14ac:dyDescent="0.2"/>
    <row r="2337" ht="26.25" customHeight="1" x14ac:dyDescent="0.2"/>
    <row r="2338" ht="26.25" customHeight="1" x14ac:dyDescent="0.2"/>
    <row r="2339" ht="26.25" customHeight="1" x14ac:dyDescent="0.2"/>
    <row r="2340" ht="26.25" customHeight="1" x14ac:dyDescent="0.2"/>
    <row r="2341" ht="26.25" customHeight="1" x14ac:dyDescent="0.2"/>
    <row r="2342" ht="26.25" customHeight="1" x14ac:dyDescent="0.2"/>
    <row r="2343" ht="26.25" customHeight="1" x14ac:dyDescent="0.2"/>
    <row r="2344" ht="26.25" customHeight="1" x14ac:dyDescent="0.2"/>
    <row r="2345" ht="26.25" customHeight="1" x14ac:dyDescent="0.2"/>
    <row r="2346" ht="26.25" customHeight="1" x14ac:dyDescent="0.2"/>
    <row r="2347" ht="26.25" customHeight="1" x14ac:dyDescent="0.2"/>
    <row r="2348" ht="26.25" customHeight="1" x14ac:dyDescent="0.2"/>
    <row r="2349" ht="26.25" customHeight="1" x14ac:dyDescent="0.2"/>
    <row r="2350" ht="26.25" customHeight="1" x14ac:dyDescent="0.2"/>
    <row r="2351" ht="26.25" customHeight="1" x14ac:dyDescent="0.2"/>
    <row r="2352" ht="26.25" customHeight="1" x14ac:dyDescent="0.2"/>
    <row r="2353" ht="26.25" customHeight="1" x14ac:dyDescent="0.2"/>
    <row r="2354" ht="26.25" customHeight="1" x14ac:dyDescent="0.2"/>
    <row r="2355" ht="26.25" customHeight="1" x14ac:dyDescent="0.2"/>
    <row r="2356" ht="26.25" customHeight="1" x14ac:dyDescent="0.2"/>
    <row r="2357" ht="26.25" customHeight="1" x14ac:dyDescent="0.2"/>
    <row r="2358" ht="26.25" customHeight="1" x14ac:dyDescent="0.2"/>
    <row r="2359" ht="26.25" customHeight="1" x14ac:dyDescent="0.2"/>
    <row r="2360" ht="26.25" customHeight="1" x14ac:dyDescent="0.2"/>
    <row r="2361" ht="26.25" customHeight="1" x14ac:dyDescent="0.2"/>
    <row r="2362" ht="26.25" customHeight="1" x14ac:dyDescent="0.2"/>
    <row r="2363" ht="26.25" customHeight="1" x14ac:dyDescent="0.2"/>
    <row r="2364" ht="26.25" customHeight="1" x14ac:dyDescent="0.2"/>
    <row r="2365" ht="26.25" customHeight="1" x14ac:dyDescent="0.2"/>
    <row r="2366" ht="26.25" customHeight="1" x14ac:dyDescent="0.2"/>
    <row r="2367" ht="26.25" customHeight="1" x14ac:dyDescent="0.2"/>
    <row r="2368" ht="26.25" customHeight="1" x14ac:dyDescent="0.2"/>
    <row r="2369" ht="26.25" customHeight="1" x14ac:dyDescent="0.2"/>
    <row r="2370" ht="26.25" customHeight="1" x14ac:dyDescent="0.2"/>
    <row r="2371" ht="26.25" customHeight="1" x14ac:dyDescent="0.2"/>
    <row r="2372" ht="26.25" customHeight="1" x14ac:dyDescent="0.2"/>
    <row r="2373" ht="26.25" customHeight="1" x14ac:dyDescent="0.2"/>
    <row r="2374" ht="26.25" customHeight="1" x14ac:dyDescent="0.2"/>
    <row r="2375" ht="26.25" customHeight="1" x14ac:dyDescent="0.2"/>
    <row r="2376" ht="26.25" customHeight="1" x14ac:dyDescent="0.2"/>
    <row r="2377" ht="26.25" customHeight="1" x14ac:dyDescent="0.2"/>
    <row r="2378" ht="26.25" customHeight="1" x14ac:dyDescent="0.2"/>
    <row r="2379" ht="26.25" customHeight="1" x14ac:dyDescent="0.2"/>
    <row r="2380" ht="26.25" customHeight="1" x14ac:dyDescent="0.2"/>
    <row r="2381" ht="26.25" customHeight="1" x14ac:dyDescent="0.2"/>
    <row r="2382" ht="26.25" customHeight="1" x14ac:dyDescent="0.2"/>
    <row r="2383" ht="26.25" customHeight="1" x14ac:dyDescent="0.2"/>
    <row r="2384" ht="26.25" customHeight="1" x14ac:dyDescent="0.2"/>
    <row r="2385" ht="26.25" customHeight="1" x14ac:dyDescent="0.2"/>
    <row r="2386" ht="26.25" customHeight="1" x14ac:dyDescent="0.2"/>
    <row r="2387" ht="26.25" customHeight="1" x14ac:dyDescent="0.2"/>
    <row r="2388" ht="26.25" customHeight="1" x14ac:dyDescent="0.2"/>
    <row r="2389" ht="26.25" customHeight="1" x14ac:dyDescent="0.2"/>
    <row r="2390" ht="26.25" customHeight="1" x14ac:dyDescent="0.2"/>
    <row r="2391" ht="26.25" customHeight="1" x14ac:dyDescent="0.2"/>
    <row r="2392" ht="26.25" customHeight="1" x14ac:dyDescent="0.2"/>
    <row r="2393" ht="26.25" customHeight="1" x14ac:dyDescent="0.2"/>
    <row r="2394" ht="26.25" customHeight="1" x14ac:dyDescent="0.2"/>
    <row r="2395" ht="26.25" customHeight="1" x14ac:dyDescent="0.2"/>
    <row r="2396" ht="26.25" customHeight="1" x14ac:dyDescent="0.2"/>
    <row r="2397" ht="26.25" customHeight="1" x14ac:dyDescent="0.2"/>
    <row r="2398" ht="26.25" customHeight="1" x14ac:dyDescent="0.2"/>
    <row r="2399" ht="26.25" customHeight="1" x14ac:dyDescent="0.2"/>
    <row r="2400" ht="26.25" customHeight="1" x14ac:dyDescent="0.2"/>
    <row r="2401" ht="26.25" customHeight="1" x14ac:dyDescent="0.2"/>
    <row r="2402" ht="26.25" customHeight="1" x14ac:dyDescent="0.2"/>
    <row r="2403" ht="26.25" customHeight="1" x14ac:dyDescent="0.2"/>
    <row r="2404" ht="26.25" customHeight="1" x14ac:dyDescent="0.2"/>
    <row r="2405" ht="26.25" customHeight="1" x14ac:dyDescent="0.2"/>
    <row r="2406" ht="26.25" customHeight="1" x14ac:dyDescent="0.2"/>
    <row r="2407" ht="26.25" customHeight="1" x14ac:dyDescent="0.2"/>
    <row r="2408" ht="26.25" customHeight="1" x14ac:dyDescent="0.2"/>
    <row r="2409" ht="26.25" customHeight="1" x14ac:dyDescent="0.2"/>
    <row r="2410" ht="26.25" customHeight="1" x14ac:dyDescent="0.2"/>
    <row r="2411" ht="26.25" customHeight="1" x14ac:dyDescent="0.2"/>
    <row r="2412" ht="26.25" customHeight="1" x14ac:dyDescent="0.2"/>
    <row r="2413" ht="26.25" customHeight="1" x14ac:dyDescent="0.2"/>
    <row r="2414" ht="26.25" customHeight="1" x14ac:dyDescent="0.2"/>
    <row r="2415" ht="26.25" customHeight="1" x14ac:dyDescent="0.2"/>
    <row r="2416" ht="26.25" customHeight="1" x14ac:dyDescent="0.2"/>
    <row r="2417" ht="26.25" customHeight="1" x14ac:dyDescent="0.2"/>
    <row r="2418" ht="26.25" customHeight="1" x14ac:dyDescent="0.2"/>
    <row r="2419" ht="26.25" customHeight="1" x14ac:dyDescent="0.2"/>
    <row r="2420" ht="26.25" customHeight="1" x14ac:dyDescent="0.2"/>
    <row r="2421" ht="26.25" customHeight="1" x14ac:dyDescent="0.2"/>
    <row r="2422" ht="26.25" customHeight="1" x14ac:dyDescent="0.2"/>
    <row r="2423" ht="26.25" customHeight="1" x14ac:dyDescent="0.2"/>
    <row r="2424" ht="26.25" customHeight="1" x14ac:dyDescent="0.2"/>
    <row r="2425" ht="26.25" customHeight="1" x14ac:dyDescent="0.2"/>
    <row r="2426" ht="26.25" customHeight="1" x14ac:dyDescent="0.2"/>
    <row r="2427" ht="26.25" customHeight="1" x14ac:dyDescent="0.2"/>
    <row r="2428" ht="26.25" customHeight="1" x14ac:dyDescent="0.2"/>
    <row r="2429" ht="26.25" customHeight="1" x14ac:dyDescent="0.2"/>
    <row r="2430" ht="26.25" customHeight="1" x14ac:dyDescent="0.2"/>
    <row r="2431" ht="26.25" customHeight="1" x14ac:dyDescent="0.2"/>
    <row r="2432" ht="26.25" customHeight="1" x14ac:dyDescent="0.2"/>
    <row r="2433" ht="26.25" customHeight="1" x14ac:dyDescent="0.2"/>
    <row r="2434" ht="26.25" customHeight="1" x14ac:dyDescent="0.2"/>
    <row r="2435" ht="26.25" customHeight="1" x14ac:dyDescent="0.2"/>
    <row r="2436" ht="26.25" customHeight="1" x14ac:dyDescent="0.2"/>
    <row r="2437" ht="26.25" customHeight="1" x14ac:dyDescent="0.2"/>
    <row r="2438" ht="26.25" customHeight="1" x14ac:dyDescent="0.2"/>
    <row r="2439" ht="26.25" customHeight="1" x14ac:dyDescent="0.2"/>
    <row r="2440" ht="26.25" customHeight="1" x14ac:dyDescent="0.2"/>
    <row r="2441" ht="26.25" customHeight="1" x14ac:dyDescent="0.2"/>
    <row r="2442" ht="26.25" customHeight="1" x14ac:dyDescent="0.2"/>
    <row r="2443" ht="26.25" customHeight="1" x14ac:dyDescent="0.2"/>
    <row r="2444" ht="26.25" customHeight="1" x14ac:dyDescent="0.2"/>
    <row r="2445" ht="26.25" customHeight="1" x14ac:dyDescent="0.2"/>
    <row r="2446" ht="26.25" customHeight="1" x14ac:dyDescent="0.2"/>
    <row r="2447" ht="26.25" customHeight="1" x14ac:dyDescent="0.2"/>
    <row r="2448" ht="26.25" customHeight="1" x14ac:dyDescent="0.2"/>
    <row r="2449" ht="26.25" customHeight="1" x14ac:dyDescent="0.2"/>
    <row r="2450" ht="26.25" customHeight="1" x14ac:dyDescent="0.2"/>
    <row r="2451" ht="26.25" customHeight="1" x14ac:dyDescent="0.2"/>
    <row r="2452" ht="26.25" customHeight="1" x14ac:dyDescent="0.2"/>
    <row r="2453" ht="26.25" customHeight="1" x14ac:dyDescent="0.2"/>
    <row r="2454" ht="26.25" customHeight="1" x14ac:dyDescent="0.2"/>
    <row r="2455" ht="26.25" customHeight="1" x14ac:dyDescent="0.2"/>
    <row r="2456" ht="26.25" customHeight="1" x14ac:dyDescent="0.2"/>
    <row r="2457" ht="26.25" customHeight="1" x14ac:dyDescent="0.2"/>
    <row r="2458" ht="26.25" customHeight="1" x14ac:dyDescent="0.2"/>
    <row r="2459" ht="26.25" customHeight="1" x14ac:dyDescent="0.2"/>
    <row r="2460" ht="26.25" customHeight="1" x14ac:dyDescent="0.2"/>
    <row r="2461" ht="26.25" customHeight="1" x14ac:dyDescent="0.2"/>
    <row r="2462" ht="26.25" customHeight="1" x14ac:dyDescent="0.2"/>
    <row r="2463" ht="26.25" customHeight="1" x14ac:dyDescent="0.2"/>
    <row r="2464" ht="26.25" customHeight="1" x14ac:dyDescent="0.2"/>
    <row r="2465" ht="26.25" customHeight="1" x14ac:dyDescent="0.2"/>
    <row r="2466" ht="26.25" customHeight="1" x14ac:dyDescent="0.2"/>
    <row r="2467" ht="26.25" customHeight="1" x14ac:dyDescent="0.2"/>
    <row r="2468" ht="26.25" customHeight="1" x14ac:dyDescent="0.2"/>
    <row r="2469" ht="26.25" customHeight="1" x14ac:dyDescent="0.2"/>
    <row r="2470" ht="26.25" customHeight="1" x14ac:dyDescent="0.2"/>
    <row r="2471" ht="26.25" customHeight="1" x14ac:dyDescent="0.2"/>
    <row r="2472" ht="26.25" customHeight="1" x14ac:dyDescent="0.2"/>
    <row r="2473" ht="26.25" customHeight="1" x14ac:dyDescent="0.2"/>
    <row r="2474" ht="26.25" customHeight="1" x14ac:dyDescent="0.2"/>
    <row r="2475" ht="26.25" customHeight="1" x14ac:dyDescent="0.2"/>
    <row r="2476" ht="26.25" customHeight="1" x14ac:dyDescent="0.2"/>
    <row r="2477" ht="26.25" customHeight="1" x14ac:dyDescent="0.2"/>
    <row r="2478" ht="26.25" customHeight="1" x14ac:dyDescent="0.2"/>
    <row r="2479" ht="26.25" customHeight="1" x14ac:dyDescent="0.2"/>
    <row r="2480" ht="26.25" customHeight="1" x14ac:dyDescent="0.2"/>
    <row r="2481" ht="26.25" customHeight="1" x14ac:dyDescent="0.2"/>
    <row r="2482" ht="26.25" customHeight="1" x14ac:dyDescent="0.2"/>
    <row r="2483" ht="26.25" customHeight="1" x14ac:dyDescent="0.2"/>
    <row r="2484" ht="26.25" customHeight="1" x14ac:dyDescent="0.2"/>
    <row r="2485" ht="26.25" customHeight="1" x14ac:dyDescent="0.2"/>
    <row r="2486" ht="26.25" customHeight="1" x14ac:dyDescent="0.2"/>
    <row r="2487" ht="26.25" customHeight="1" x14ac:dyDescent="0.2"/>
    <row r="2488" ht="26.25" customHeight="1" x14ac:dyDescent="0.2"/>
    <row r="2489" ht="26.25" customHeight="1" x14ac:dyDescent="0.2"/>
    <row r="2490" ht="26.25" customHeight="1" x14ac:dyDescent="0.2"/>
    <row r="2491" ht="26.25" customHeight="1" x14ac:dyDescent="0.2"/>
    <row r="2492" ht="26.25" customHeight="1" x14ac:dyDescent="0.2"/>
    <row r="2493" ht="26.25" customHeight="1" x14ac:dyDescent="0.2"/>
    <row r="2494" ht="26.25" customHeight="1" x14ac:dyDescent="0.2"/>
    <row r="2495" ht="26.25" customHeight="1" x14ac:dyDescent="0.2"/>
    <row r="2496" ht="26.25" customHeight="1" x14ac:dyDescent="0.2"/>
    <row r="2497" ht="26.25" customHeight="1" x14ac:dyDescent="0.2"/>
    <row r="2498" ht="26.25" customHeight="1" x14ac:dyDescent="0.2"/>
    <row r="2499" ht="26.25" customHeight="1" x14ac:dyDescent="0.2"/>
    <row r="2500" ht="26.25" customHeight="1" x14ac:dyDescent="0.2"/>
    <row r="2501" ht="26.25" customHeight="1" x14ac:dyDescent="0.2"/>
    <row r="2502" ht="26.25" customHeight="1" x14ac:dyDescent="0.2"/>
    <row r="2503" ht="26.25" customHeight="1" x14ac:dyDescent="0.2"/>
    <row r="2504" ht="26.25" customHeight="1" x14ac:dyDescent="0.2"/>
    <row r="2505" ht="26.25" customHeight="1" x14ac:dyDescent="0.2"/>
    <row r="2506" ht="26.25" customHeight="1" x14ac:dyDescent="0.2"/>
    <row r="2507" ht="26.25" customHeight="1" x14ac:dyDescent="0.2"/>
    <row r="2508" ht="26.25" customHeight="1" x14ac:dyDescent="0.2"/>
    <row r="2509" ht="26.25" customHeight="1" x14ac:dyDescent="0.2"/>
    <row r="2510" ht="26.25" customHeight="1" x14ac:dyDescent="0.2"/>
    <row r="2511" ht="26.25" customHeight="1" x14ac:dyDescent="0.2"/>
    <row r="2512" ht="26.25" customHeight="1" x14ac:dyDescent="0.2"/>
    <row r="2513" ht="26.25" customHeight="1" x14ac:dyDescent="0.2"/>
    <row r="2514" ht="26.25" customHeight="1" x14ac:dyDescent="0.2"/>
    <row r="2515" ht="26.25" customHeight="1" x14ac:dyDescent="0.2"/>
    <row r="2516" ht="26.25" customHeight="1" x14ac:dyDescent="0.2"/>
    <row r="2517" ht="26.25" customHeight="1" x14ac:dyDescent="0.2"/>
    <row r="2518" ht="26.25" customHeight="1" x14ac:dyDescent="0.2"/>
    <row r="2519" ht="26.25" customHeight="1" x14ac:dyDescent="0.2"/>
    <row r="2520" ht="26.25" customHeight="1" x14ac:dyDescent="0.2"/>
    <row r="2521" ht="26.25" customHeight="1" x14ac:dyDescent="0.2"/>
    <row r="2522" ht="26.25" customHeight="1" x14ac:dyDescent="0.2"/>
    <row r="2523" ht="26.25" customHeight="1" x14ac:dyDescent="0.2"/>
    <row r="2524" ht="26.25" customHeight="1" x14ac:dyDescent="0.2"/>
    <row r="2525" ht="26.25" customHeight="1" x14ac:dyDescent="0.2"/>
    <row r="2526" ht="26.25" customHeight="1" x14ac:dyDescent="0.2"/>
    <row r="2527" ht="26.25" customHeight="1" x14ac:dyDescent="0.2"/>
    <row r="2528" ht="26.25" customHeight="1" x14ac:dyDescent="0.2"/>
    <row r="2529" ht="26.25" customHeight="1" x14ac:dyDescent="0.2"/>
    <row r="2530" ht="26.25" customHeight="1" x14ac:dyDescent="0.2"/>
    <row r="2531" ht="26.25" customHeight="1" x14ac:dyDescent="0.2"/>
    <row r="2532" ht="26.25" customHeight="1" x14ac:dyDescent="0.2"/>
    <row r="2533" ht="26.25" customHeight="1" x14ac:dyDescent="0.2"/>
    <row r="2534" ht="26.25" customHeight="1" x14ac:dyDescent="0.2"/>
    <row r="2535" ht="26.25" customHeight="1" x14ac:dyDescent="0.2"/>
    <row r="2536" ht="26.25" customHeight="1" x14ac:dyDescent="0.2"/>
    <row r="2537" ht="26.25" customHeight="1" x14ac:dyDescent="0.2"/>
    <row r="2538" ht="26.25" customHeight="1" x14ac:dyDescent="0.2"/>
    <row r="2539" ht="26.25" customHeight="1" x14ac:dyDescent="0.2"/>
    <row r="2540" ht="26.25" customHeight="1" x14ac:dyDescent="0.2"/>
    <row r="2541" ht="26.25" customHeight="1" x14ac:dyDescent="0.2"/>
    <row r="2542" ht="26.25" customHeight="1" x14ac:dyDescent="0.2"/>
    <row r="2543" ht="26.25" customHeight="1" x14ac:dyDescent="0.2"/>
    <row r="2544" ht="26.25" customHeight="1" x14ac:dyDescent="0.2"/>
    <row r="2545" ht="26.25" customHeight="1" x14ac:dyDescent="0.2"/>
    <row r="2546" ht="26.25" customHeight="1" x14ac:dyDescent="0.2"/>
    <row r="2547" ht="26.25" customHeight="1" x14ac:dyDescent="0.2"/>
    <row r="2548" ht="26.25" customHeight="1" x14ac:dyDescent="0.2"/>
    <row r="2549" ht="26.25" customHeight="1" x14ac:dyDescent="0.2"/>
    <row r="2550" ht="26.25" customHeight="1" x14ac:dyDescent="0.2"/>
    <row r="2551" ht="26.25" customHeight="1" x14ac:dyDescent="0.2"/>
    <row r="2552" ht="26.25" customHeight="1" x14ac:dyDescent="0.2"/>
    <row r="2553" ht="26.25" customHeight="1" x14ac:dyDescent="0.2"/>
    <row r="2554" ht="26.25" customHeight="1" x14ac:dyDescent="0.2"/>
    <row r="2555" ht="26.25" customHeight="1" x14ac:dyDescent="0.2"/>
    <row r="2556" ht="26.25" customHeight="1" x14ac:dyDescent="0.2"/>
    <row r="2557" ht="26.25" customHeight="1" x14ac:dyDescent="0.2"/>
    <row r="2558" ht="26.25" customHeight="1" x14ac:dyDescent="0.2"/>
    <row r="2559" ht="26.25" customHeight="1" x14ac:dyDescent="0.2"/>
    <row r="2560" ht="26.25" customHeight="1" x14ac:dyDescent="0.2"/>
    <row r="2561" ht="26.25" customHeight="1" x14ac:dyDescent="0.2"/>
    <row r="2562" ht="26.25" customHeight="1" x14ac:dyDescent="0.2"/>
    <row r="2563" ht="26.25" customHeight="1" x14ac:dyDescent="0.2"/>
    <row r="2564" ht="26.25" customHeight="1" x14ac:dyDescent="0.2"/>
    <row r="2565" ht="26.25" customHeight="1" x14ac:dyDescent="0.2"/>
    <row r="2566" ht="26.25" customHeight="1" x14ac:dyDescent="0.2"/>
    <row r="2567" ht="26.25" customHeight="1" x14ac:dyDescent="0.2"/>
    <row r="2568" ht="26.25" customHeight="1" x14ac:dyDescent="0.2"/>
    <row r="2569" ht="26.25" customHeight="1" x14ac:dyDescent="0.2"/>
    <row r="2570" ht="26.25" customHeight="1" x14ac:dyDescent="0.2"/>
    <row r="2571" ht="26.25" customHeight="1" x14ac:dyDescent="0.2"/>
    <row r="2572" ht="26.25" customHeight="1" x14ac:dyDescent="0.2"/>
    <row r="2573" ht="26.25" customHeight="1" x14ac:dyDescent="0.2"/>
    <row r="2574" ht="26.25" customHeight="1" x14ac:dyDescent="0.2"/>
    <row r="2575" ht="26.25" customHeight="1" x14ac:dyDescent="0.2"/>
    <row r="2576" ht="26.25" customHeight="1" x14ac:dyDescent="0.2"/>
    <row r="2577" ht="26.25" customHeight="1" x14ac:dyDescent="0.2"/>
    <row r="2578" ht="26.25" customHeight="1" x14ac:dyDescent="0.2"/>
    <row r="2579" ht="26.25" customHeight="1" x14ac:dyDescent="0.2"/>
    <row r="2580" ht="26.25" customHeight="1" x14ac:dyDescent="0.2"/>
    <row r="2581" ht="26.25" customHeight="1" x14ac:dyDescent="0.2"/>
    <row r="2582" ht="26.25" customHeight="1" x14ac:dyDescent="0.2"/>
    <row r="2583" ht="26.25" customHeight="1" x14ac:dyDescent="0.2"/>
    <row r="2584" ht="26.25" customHeight="1" x14ac:dyDescent="0.2"/>
    <row r="2585" ht="26.25" customHeight="1" x14ac:dyDescent="0.2"/>
    <row r="2586" ht="26.25" customHeight="1" x14ac:dyDescent="0.2"/>
    <row r="2587" ht="26.25" customHeight="1" x14ac:dyDescent="0.2"/>
    <row r="2588" ht="26.25" customHeight="1" x14ac:dyDescent="0.2"/>
    <row r="2589" ht="26.25" customHeight="1" x14ac:dyDescent="0.2"/>
    <row r="2590" ht="26.25" customHeight="1" x14ac:dyDescent="0.2"/>
    <row r="2591" ht="26.25" customHeight="1" x14ac:dyDescent="0.2"/>
    <row r="2592" ht="26.25" customHeight="1" x14ac:dyDescent="0.2"/>
    <row r="2593" ht="26.25" customHeight="1" x14ac:dyDescent="0.2"/>
    <row r="2594" ht="26.25" customHeight="1" x14ac:dyDescent="0.2"/>
    <row r="2595" ht="26.25" customHeight="1" x14ac:dyDescent="0.2"/>
    <row r="2596" ht="26.25" customHeight="1" x14ac:dyDescent="0.2"/>
    <row r="2597" ht="26.25" customHeight="1" x14ac:dyDescent="0.2"/>
    <row r="2598" ht="26.25" customHeight="1" x14ac:dyDescent="0.2"/>
    <row r="2599" ht="26.25" customHeight="1" x14ac:dyDescent="0.2"/>
    <row r="2600" ht="26.25" customHeight="1" x14ac:dyDescent="0.2"/>
    <row r="2601" ht="26.25" customHeight="1" x14ac:dyDescent="0.2"/>
    <row r="2602" ht="26.25" customHeight="1" x14ac:dyDescent="0.2"/>
    <row r="2603" ht="26.25" customHeight="1" x14ac:dyDescent="0.2"/>
    <row r="2604" ht="26.25" customHeight="1" x14ac:dyDescent="0.2"/>
    <row r="2605" ht="26.25" customHeight="1" x14ac:dyDescent="0.2"/>
    <row r="2606" ht="26.25" customHeight="1" x14ac:dyDescent="0.2"/>
    <row r="2607" ht="26.25" customHeight="1" x14ac:dyDescent="0.2"/>
    <row r="2608" ht="26.25" customHeight="1" x14ac:dyDescent="0.2"/>
    <row r="2609" ht="26.25" customHeight="1" x14ac:dyDescent="0.2"/>
    <row r="2610" ht="26.25" customHeight="1" x14ac:dyDescent="0.2"/>
    <row r="2611" ht="26.25" customHeight="1" x14ac:dyDescent="0.2"/>
    <row r="2612" ht="26.25" customHeight="1" x14ac:dyDescent="0.2"/>
    <row r="2613" ht="26.25" customHeight="1" x14ac:dyDescent="0.2"/>
    <row r="2614" ht="26.25" customHeight="1" x14ac:dyDescent="0.2"/>
    <row r="2615" ht="26.25" customHeight="1" x14ac:dyDescent="0.2"/>
    <row r="2616" ht="26.25" customHeight="1" x14ac:dyDescent="0.2"/>
    <row r="2617" ht="26.25" customHeight="1" x14ac:dyDescent="0.2"/>
    <row r="2618" ht="26.25" customHeight="1" x14ac:dyDescent="0.2"/>
    <row r="2619" ht="26.25" customHeight="1" x14ac:dyDescent="0.2"/>
    <row r="2620" ht="26.25" customHeight="1" x14ac:dyDescent="0.2"/>
    <row r="2621" ht="26.25" customHeight="1" x14ac:dyDescent="0.2"/>
    <row r="2622" ht="26.25" customHeight="1" x14ac:dyDescent="0.2"/>
    <row r="2623" ht="26.25" customHeight="1" x14ac:dyDescent="0.2"/>
    <row r="2624" ht="26.25" customHeight="1" x14ac:dyDescent="0.2"/>
    <row r="2625" ht="26.25" customHeight="1" x14ac:dyDescent="0.2"/>
    <row r="2626" ht="26.25" customHeight="1" x14ac:dyDescent="0.2"/>
    <row r="2627" ht="26.25" customHeight="1" x14ac:dyDescent="0.2"/>
    <row r="2628" ht="26.25" customHeight="1" x14ac:dyDescent="0.2"/>
    <row r="2629" ht="26.25" customHeight="1" x14ac:dyDescent="0.2"/>
    <row r="2630" ht="26.25" customHeight="1" x14ac:dyDescent="0.2"/>
    <row r="2631" ht="26.25" customHeight="1" x14ac:dyDescent="0.2"/>
    <row r="2632" ht="26.25" customHeight="1" x14ac:dyDescent="0.2"/>
    <row r="2633" ht="26.25" customHeight="1" x14ac:dyDescent="0.2"/>
    <row r="2634" ht="26.25" customHeight="1" x14ac:dyDescent="0.2"/>
    <row r="2635" ht="26.25" customHeight="1" x14ac:dyDescent="0.2"/>
    <row r="2636" ht="26.25" customHeight="1" x14ac:dyDescent="0.2"/>
    <row r="2637" ht="26.25" customHeight="1" x14ac:dyDescent="0.2"/>
    <row r="2638" ht="26.25" customHeight="1" x14ac:dyDescent="0.2"/>
    <row r="2639" ht="26.25" customHeight="1" x14ac:dyDescent="0.2"/>
    <row r="2640" ht="26.25" customHeight="1" x14ac:dyDescent="0.2"/>
    <row r="2641" ht="26.25" customHeight="1" x14ac:dyDescent="0.2"/>
    <row r="2642" ht="26.25" customHeight="1" x14ac:dyDescent="0.2"/>
    <row r="2643" ht="26.25" customHeight="1" x14ac:dyDescent="0.2"/>
    <row r="2644" ht="26.25" customHeight="1" x14ac:dyDescent="0.2"/>
    <row r="2645" ht="26.25" customHeight="1" x14ac:dyDescent="0.2"/>
    <row r="2646" ht="26.25" customHeight="1" x14ac:dyDescent="0.2"/>
    <row r="2647" ht="26.25" customHeight="1" x14ac:dyDescent="0.2"/>
    <row r="2648" ht="26.25" customHeight="1" x14ac:dyDescent="0.2"/>
    <row r="2649" ht="26.25" customHeight="1" x14ac:dyDescent="0.2"/>
    <row r="2650" ht="26.25" customHeight="1" x14ac:dyDescent="0.2"/>
    <row r="2651" ht="26.25" customHeight="1" x14ac:dyDescent="0.2"/>
    <row r="2652" ht="26.25" customHeight="1" x14ac:dyDescent="0.2"/>
    <row r="2653" ht="26.25" customHeight="1" x14ac:dyDescent="0.2"/>
    <row r="2654" ht="26.25" customHeight="1" x14ac:dyDescent="0.2"/>
    <row r="2655" ht="26.25" customHeight="1" x14ac:dyDescent="0.2"/>
    <row r="2656" ht="26.25" customHeight="1" x14ac:dyDescent="0.2"/>
    <row r="2657" ht="26.25" customHeight="1" x14ac:dyDescent="0.2"/>
    <row r="2658" ht="26.25" customHeight="1" x14ac:dyDescent="0.2"/>
    <row r="2659" ht="26.25" customHeight="1" x14ac:dyDescent="0.2"/>
    <row r="2660" ht="26.25" customHeight="1" x14ac:dyDescent="0.2"/>
    <row r="2661" ht="26.25" customHeight="1" x14ac:dyDescent="0.2"/>
    <row r="2662" ht="26.25" customHeight="1" x14ac:dyDescent="0.2"/>
    <row r="2663" ht="26.25" customHeight="1" x14ac:dyDescent="0.2"/>
    <row r="2664" ht="26.25" customHeight="1" x14ac:dyDescent="0.2"/>
    <row r="2665" ht="26.25" customHeight="1" x14ac:dyDescent="0.2"/>
    <row r="2666" ht="26.25" customHeight="1" x14ac:dyDescent="0.2"/>
    <row r="2667" ht="26.25" customHeight="1" x14ac:dyDescent="0.2"/>
    <row r="2668" ht="26.25" customHeight="1" x14ac:dyDescent="0.2"/>
    <row r="2669" ht="26.25" customHeight="1" x14ac:dyDescent="0.2"/>
    <row r="2670" ht="26.25" customHeight="1" x14ac:dyDescent="0.2"/>
    <row r="2671" ht="26.25" customHeight="1" x14ac:dyDescent="0.2"/>
    <row r="2672" ht="26.25" customHeight="1" x14ac:dyDescent="0.2"/>
    <row r="2673" ht="26.25" customHeight="1" x14ac:dyDescent="0.2"/>
    <row r="2674" ht="26.25" customHeight="1" x14ac:dyDescent="0.2"/>
    <row r="2675" ht="26.25" customHeight="1" x14ac:dyDescent="0.2"/>
    <row r="2676" ht="26.25" customHeight="1" x14ac:dyDescent="0.2"/>
    <row r="2677" ht="26.25" customHeight="1" x14ac:dyDescent="0.2"/>
    <row r="2678" ht="26.25" customHeight="1" x14ac:dyDescent="0.2"/>
    <row r="2679" ht="26.25" customHeight="1" x14ac:dyDescent="0.2"/>
    <row r="2680" ht="26.25" customHeight="1" x14ac:dyDescent="0.2"/>
    <row r="2681" ht="26.25" customHeight="1" x14ac:dyDescent="0.2"/>
    <row r="2682" ht="26.25" customHeight="1" x14ac:dyDescent="0.2"/>
    <row r="2683" ht="26.25" customHeight="1" x14ac:dyDescent="0.2"/>
    <row r="2684" ht="26.25" customHeight="1" x14ac:dyDescent="0.2"/>
    <row r="2685" ht="26.25" customHeight="1" x14ac:dyDescent="0.2"/>
    <row r="2686" ht="26.25" customHeight="1" x14ac:dyDescent="0.2"/>
    <row r="2687" ht="26.25" customHeight="1" x14ac:dyDescent="0.2"/>
    <row r="2688" ht="26.25" customHeight="1" x14ac:dyDescent="0.2"/>
    <row r="2689" ht="26.25" customHeight="1" x14ac:dyDescent="0.2"/>
    <row r="2690" ht="26.25" customHeight="1" x14ac:dyDescent="0.2"/>
    <row r="2691" ht="26.25" customHeight="1" x14ac:dyDescent="0.2"/>
    <row r="2692" ht="26.25" customHeight="1" x14ac:dyDescent="0.2"/>
    <row r="2693" ht="26.25" customHeight="1" x14ac:dyDescent="0.2"/>
    <row r="2694" ht="26.25" customHeight="1" x14ac:dyDescent="0.2"/>
    <row r="2695" ht="26.25" customHeight="1" x14ac:dyDescent="0.2"/>
    <row r="2696" ht="26.25" customHeight="1" x14ac:dyDescent="0.2"/>
    <row r="2697" ht="26.25" customHeight="1" x14ac:dyDescent="0.2"/>
    <row r="2698" ht="26.25" customHeight="1" x14ac:dyDescent="0.2"/>
    <row r="2699" ht="26.25" customHeight="1" x14ac:dyDescent="0.2"/>
    <row r="2700" ht="26.25" customHeight="1" x14ac:dyDescent="0.2"/>
    <row r="2701" ht="26.25" customHeight="1" x14ac:dyDescent="0.2"/>
    <row r="2702" ht="26.25" customHeight="1" x14ac:dyDescent="0.2"/>
    <row r="2703" ht="26.25" customHeight="1" x14ac:dyDescent="0.2"/>
    <row r="2704" ht="26.25" customHeight="1" x14ac:dyDescent="0.2"/>
    <row r="2705" ht="26.25" customHeight="1" x14ac:dyDescent="0.2"/>
    <row r="2706" ht="26.25" customHeight="1" x14ac:dyDescent="0.2"/>
    <row r="2707" ht="26.25" customHeight="1" x14ac:dyDescent="0.2"/>
    <row r="2708" ht="26.25" customHeight="1" x14ac:dyDescent="0.2"/>
    <row r="2709" ht="26.25" customHeight="1" x14ac:dyDescent="0.2"/>
    <row r="2710" ht="26.25" customHeight="1" x14ac:dyDescent="0.2"/>
    <row r="2711" ht="26.25" customHeight="1" x14ac:dyDescent="0.2"/>
    <row r="2712" ht="26.25" customHeight="1" x14ac:dyDescent="0.2"/>
    <row r="2713" ht="26.25" customHeight="1" x14ac:dyDescent="0.2"/>
    <row r="2714" ht="26.25" customHeight="1" x14ac:dyDescent="0.2"/>
    <row r="2715" ht="26.25" customHeight="1" x14ac:dyDescent="0.2"/>
    <row r="2716" ht="26.25" customHeight="1" x14ac:dyDescent="0.2"/>
    <row r="2717" ht="26.25" customHeight="1" x14ac:dyDescent="0.2"/>
    <row r="2718" ht="26.25" customHeight="1" x14ac:dyDescent="0.2"/>
    <row r="2719" ht="26.25" customHeight="1" x14ac:dyDescent="0.2"/>
    <row r="2720" ht="26.25" customHeight="1" x14ac:dyDescent="0.2"/>
    <row r="2721" ht="26.25" customHeight="1" x14ac:dyDescent="0.2"/>
    <row r="2722" ht="26.25" customHeight="1" x14ac:dyDescent="0.2"/>
    <row r="2723" ht="26.25" customHeight="1" x14ac:dyDescent="0.2"/>
    <row r="2724" ht="26.25" customHeight="1" x14ac:dyDescent="0.2"/>
    <row r="2725" ht="26.25" customHeight="1" x14ac:dyDescent="0.2"/>
    <row r="2726" ht="26.25" customHeight="1" x14ac:dyDescent="0.2"/>
    <row r="2727" ht="26.25" customHeight="1" x14ac:dyDescent="0.2"/>
    <row r="2728" ht="26.25" customHeight="1" x14ac:dyDescent="0.2"/>
    <row r="2729" ht="26.25" customHeight="1" x14ac:dyDescent="0.2"/>
    <row r="2730" ht="26.25" customHeight="1" x14ac:dyDescent="0.2"/>
    <row r="2731" ht="26.25" customHeight="1" x14ac:dyDescent="0.2"/>
    <row r="2732" ht="26.25" customHeight="1" x14ac:dyDescent="0.2"/>
    <row r="2733" ht="26.25" customHeight="1" x14ac:dyDescent="0.2"/>
    <row r="2734" ht="26.25" customHeight="1" x14ac:dyDescent="0.2"/>
    <row r="2735" ht="26.25" customHeight="1" x14ac:dyDescent="0.2"/>
    <row r="2736" ht="26.25" customHeight="1" x14ac:dyDescent="0.2"/>
    <row r="2737" ht="26.25" customHeight="1" x14ac:dyDescent="0.2"/>
    <row r="2738" ht="26.25" customHeight="1" x14ac:dyDescent="0.2"/>
    <row r="2739" ht="26.25" customHeight="1" x14ac:dyDescent="0.2"/>
    <row r="2740" ht="26.25" customHeight="1" x14ac:dyDescent="0.2"/>
    <row r="2741" ht="26.25" customHeight="1" x14ac:dyDescent="0.2"/>
    <row r="2742" ht="26.25" customHeight="1" x14ac:dyDescent="0.2"/>
    <row r="2743" ht="26.25" customHeight="1" x14ac:dyDescent="0.2"/>
    <row r="2744" ht="26.25" customHeight="1" x14ac:dyDescent="0.2"/>
    <row r="2745" ht="26.25" customHeight="1" x14ac:dyDescent="0.2"/>
    <row r="2746" ht="26.25" customHeight="1" x14ac:dyDescent="0.2"/>
    <row r="2747" ht="26.25" customHeight="1" x14ac:dyDescent="0.2"/>
    <row r="2748" ht="26.25" customHeight="1" x14ac:dyDescent="0.2"/>
    <row r="2749" ht="26.25" customHeight="1" x14ac:dyDescent="0.2"/>
    <row r="2750" ht="26.25" customHeight="1" x14ac:dyDescent="0.2"/>
    <row r="2751" ht="26.25" customHeight="1" x14ac:dyDescent="0.2"/>
    <row r="2752" ht="26.25" customHeight="1" x14ac:dyDescent="0.2"/>
    <row r="2753" ht="26.25" customHeight="1" x14ac:dyDescent="0.2"/>
    <row r="2754" ht="26.25" customHeight="1" x14ac:dyDescent="0.2"/>
    <row r="2755" ht="26.25" customHeight="1" x14ac:dyDescent="0.2"/>
    <row r="2756" ht="26.25" customHeight="1" x14ac:dyDescent="0.2"/>
    <row r="2757" ht="26.25" customHeight="1" x14ac:dyDescent="0.2"/>
    <row r="2758" ht="26.25" customHeight="1" x14ac:dyDescent="0.2"/>
    <row r="2759" ht="26.25" customHeight="1" x14ac:dyDescent="0.2"/>
    <row r="2760" ht="26.25" customHeight="1" x14ac:dyDescent="0.2"/>
    <row r="2761" ht="26.25" customHeight="1" x14ac:dyDescent="0.2"/>
    <row r="2762" ht="26.25" customHeight="1" x14ac:dyDescent="0.2"/>
    <row r="2763" ht="26.25" customHeight="1" x14ac:dyDescent="0.2"/>
    <row r="2764" ht="26.25" customHeight="1" x14ac:dyDescent="0.2"/>
    <row r="2765" ht="26.25" customHeight="1" x14ac:dyDescent="0.2"/>
    <row r="2766" ht="26.25" customHeight="1" x14ac:dyDescent="0.2"/>
    <row r="2767" ht="26.25" customHeight="1" x14ac:dyDescent="0.2"/>
    <row r="2768" ht="26.25" customHeight="1" x14ac:dyDescent="0.2"/>
    <row r="2769" ht="26.25" customHeight="1" x14ac:dyDescent="0.2"/>
    <row r="2770" ht="26.25" customHeight="1" x14ac:dyDescent="0.2"/>
    <row r="2771" ht="26.25" customHeight="1" x14ac:dyDescent="0.2"/>
    <row r="2772" ht="26.25" customHeight="1" x14ac:dyDescent="0.2"/>
    <row r="2773" ht="26.25" customHeight="1" x14ac:dyDescent="0.2"/>
    <row r="2774" ht="26.25" customHeight="1" x14ac:dyDescent="0.2"/>
    <row r="2775" ht="26.25" customHeight="1" x14ac:dyDescent="0.2"/>
    <row r="2776" ht="26.25" customHeight="1" x14ac:dyDescent="0.2"/>
    <row r="2777" ht="26.25" customHeight="1" x14ac:dyDescent="0.2"/>
    <row r="2778" ht="26.25" customHeight="1" x14ac:dyDescent="0.2"/>
    <row r="2779" ht="26.25" customHeight="1" x14ac:dyDescent="0.2"/>
    <row r="2780" ht="26.25" customHeight="1" x14ac:dyDescent="0.2"/>
    <row r="2781" ht="26.25" customHeight="1" x14ac:dyDescent="0.2"/>
    <row r="2782" ht="26.25" customHeight="1" x14ac:dyDescent="0.2"/>
    <row r="2783" ht="26.25" customHeight="1" x14ac:dyDescent="0.2"/>
    <row r="2784" ht="26.25" customHeight="1" x14ac:dyDescent="0.2"/>
    <row r="2785" ht="26.25" customHeight="1" x14ac:dyDescent="0.2"/>
    <row r="2786" ht="26.25" customHeight="1" x14ac:dyDescent="0.2"/>
    <row r="2787" ht="26.25" customHeight="1" x14ac:dyDescent="0.2"/>
    <row r="2788" ht="26.25" customHeight="1" x14ac:dyDescent="0.2"/>
    <row r="2789" ht="26.25" customHeight="1" x14ac:dyDescent="0.2"/>
    <row r="2790" ht="26.25" customHeight="1" x14ac:dyDescent="0.2"/>
    <row r="2791" ht="26.25" customHeight="1" x14ac:dyDescent="0.2"/>
    <row r="2792" ht="26.25" customHeight="1" x14ac:dyDescent="0.2"/>
    <row r="2793" ht="26.25" customHeight="1" x14ac:dyDescent="0.2"/>
    <row r="2794" ht="26.25" customHeight="1" x14ac:dyDescent="0.2"/>
    <row r="2795" ht="26.25" customHeight="1" x14ac:dyDescent="0.2"/>
    <row r="2796" ht="26.25" customHeight="1" x14ac:dyDescent="0.2"/>
    <row r="2797" ht="26.25" customHeight="1" x14ac:dyDescent="0.2"/>
    <row r="2798" ht="26.25" customHeight="1" x14ac:dyDescent="0.2"/>
    <row r="2799" ht="26.25" customHeight="1" x14ac:dyDescent="0.2"/>
    <row r="2800" ht="26.25" customHeight="1" x14ac:dyDescent="0.2"/>
    <row r="2801" ht="26.25" customHeight="1" x14ac:dyDescent="0.2"/>
    <row r="2802" ht="26.25" customHeight="1" x14ac:dyDescent="0.2"/>
    <row r="2803" ht="26.25" customHeight="1" x14ac:dyDescent="0.2"/>
    <row r="2804" ht="26.25" customHeight="1" x14ac:dyDescent="0.2"/>
    <row r="2805" ht="26.25" customHeight="1" x14ac:dyDescent="0.2"/>
    <row r="2806" ht="26.25" customHeight="1" x14ac:dyDescent="0.2"/>
    <row r="2807" ht="26.25" customHeight="1" x14ac:dyDescent="0.2"/>
    <row r="2808" ht="26.25" customHeight="1" x14ac:dyDescent="0.2"/>
    <row r="2809" ht="26.25" customHeight="1" x14ac:dyDescent="0.2"/>
    <row r="2810" ht="26.25" customHeight="1" x14ac:dyDescent="0.2"/>
    <row r="2811" ht="26.25" customHeight="1" x14ac:dyDescent="0.2"/>
    <row r="2812" ht="26.25" customHeight="1" x14ac:dyDescent="0.2"/>
    <row r="2813" ht="26.25" customHeight="1" x14ac:dyDescent="0.2"/>
    <row r="2814" ht="26.25" customHeight="1" x14ac:dyDescent="0.2"/>
    <row r="2815" ht="26.25" customHeight="1" x14ac:dyDescent="0.2"/>
    <row r="2816" ht="26.25" customHeight="1" x14ac:dyDescent="0.2"/>
    <row r="2817" ht="26.25" customHeight="1" x14ac:dyDescent="0.2"/>
    <row r="2818" ht="26.25" customHeight="1" x14ac:dyDescent="0.2"/>
    <row r="2819" ht="26.25" customHeight="1" x14ac:dyDescent="0.2"/>
    <row r="2820" ht="26.25" customHeight="1" x14ac:dyDescent="0.2"/>
    <row r="2821" ht="26.25" customHeight="1" x14ac:dyDescent="0.2"/>
    <row r="2822" ht="26.25" customHeight="1" x14ac:dyDescent="0.2"/>
    <row r="2823" ht="26.25" customHeight="1" x14ac:dyDescent="0.2"/>
    <row r="2824" ht="26.25" customHeight="1" x14ac:dyDescent="0.2"/>
    <row r="2825" ht="26.25" customHeight="1" x14ac:dyDescent="0.2"/>
    <row r="2826" ht="26.25" customHeight="1" x14ac:dyDescent="0.2"/>
    <row r="2827" ht="26.25" customHeight="1" x14ac:dyDescent="0.2"/>
    <row r="2828" ht="26.25" customHeight="1" x14ac:dyDescent="0.2"/>
    <row r="2829" ht="26.25" customHeight="1" x14ac:dyDescent="0.2"/>
    <row r="2830" ht="26.25" customHeight="1" x14ac:dyDescent="0.2"/>
    <row r="2831" ht="26.25" customHeight="1" x14ac:dyDescent="0.2"/>
    <row r="2832" ht="26.25" customHeight="1" x14ac:dyDescent="0.2"/>
    <row r="2833" ht="26.25" customHeight="1" x14ac:dyDescent="0.2"/>
    <row r="2834" ht="26.25" customHeight="1" x14ac:dyDescent="0.2"/>
    <row r="2835" ht="26.25" customHeight="1" x14ac:dyDescent="0.2"/>
    <row r="2836" ht="26.25" customHeight="1" x14ac:dyDescent="0.2"/>
    <row r="2837" ht="26.25" customHeight="1" x14ac:dyDescent="0.2"/>
    <row r="2838" ht="26.25" customHeight="1" x14ac:dyDescent="0.2"/>
    <row r="2839" ht="26.25" customHeight="1" x14ac:dyDescent="0.2"/>
    <row r="2840" ht="26.25" customHeight="1" x14ac:dyDescent="0.2"/>
    <row r="2841" ht="26.25" customHeight="1" x14ac:dyDescent="0.2"/>
    <row r="2842" ht="26.25" customHeight="1" x14ac:dyDescent="0.2"/>
    <row r="2843" ht="26.25" customHeight="1" x14ac:dyDescent="0.2"/>
    <row r="2844" ht="26.25" customHeight="1" x14ac:dyDescent="0.2"/>
    <row r="2845" ht="26.25" customHeight="1" x14ac:dyDescent="0.2"/>
    <row r="2846" ht="26.25" customHeight="1" x14ac:dyDescent="0.2"/>
    <row r="2847" ht="26.25" customHeight="1" x14ac:dyDescent="0.2"/>
    <row r="2848" ht="26.25" customHeight="1" x14ac:dyDescent="0.2"/>
    <row r="2849" ht="26.25" customHeight="1" x14ac:dyDescent="0.2"/>
    <row r="2850" ht="26.25" customHeight="1" x14ac:dyDescent="0.2"/>
    <row r="2851" ht="26.25" customHeight="1" x14ac:dyDescent="0.2"/>
    <row r="2852" ht="26.25" customHeight="1" x14ac:dyDescent="0.2"/>
    <row r="2853" ht="26.25" customHeight="1" x14ac:dyDescent="0.2"/>
    <row r="2854" ht="26.25" customHeight="1" x14ac:dyDescent="0.2"/>
    <row r="2855" ht="26.25" customHeight="1" x14ac:dyDescent="0.2"/>
    <row r="2856" ht="26.25" customHeight="1" x14ac:dyDescent="0.2"/>
    <row r="2857" ht="26.25" customHeight="1" x14ac:dyDescent="0.2"/>
    <row r="2858" ht="26.25" customHeight="1" x14ac:dyDescent="0.2"/>
    <row r="2859" ht="26.25" customHeight="1" x14ac:dyDescent="0.2"/>
    <row r="2860" ht="26.25" customHeight="1" x14ac:dyDescent="0.2"/>
    <row r="2861" ht="26.25" customHeight="1" x14ac:dyDescent="0.2"/>
    <row r="2862" ht="26.25" customHeight="1" x14ac:dyDescent="0.2"/>
    <row r="2863" ht="26.25" customHeight="1" x14ac:dyDescent="0.2"/>
    <row r="2864" ht="26.25" customHeight="1" x14ac:dyDescent="0.2"/>
    <row r="2865" ht="26.25" customHeight="1" x14ac:dyDescent="0.2"/>
    <row r="2866" ht="26.25" customHeight="1" x14ac:dyDescent="0.2"/>
    <row r="2867" ht="26.25" customHeight="1" x14ac:dyDescent="0.2"/>
    <row r="2868" ht="26.25" customHeight="1" x14ac:dyDescent="0.2"/>
    <row r="2869" ht="26.25" customHeight="1" x14ac:dyDescent="0.2"/>
    <row r="2870" ht="26.25" customHeight="1" x14ac:dyDescent="0.2"/>
    <row r="2871" ht="26.25" customHeight="1" x14ac:dyDescent="0.2"/>
    <row r="2872" ht="26.25" customHeight="1" x14ac:dyDescent="0.2"/>
    <row r="2873" ht="26.25" customHeight="1" x14ac:dyDescent="0.2"/>
    <row r="2874" ht="26.25" customHeight="1" x14ac:dyDescent="0.2"/>
    <row r="2875" ht="26.25" customHeight="1" x14ac:dyDescent="0.2"/>
    <row r="2876" ht="26.25" customHeight="1" x14ac:dyDescent="0.2"/>
    <row r="2877" ht="26.25" customHeight="1" x14ac:dyDescent="0.2"/>
    <row r="2878" ht="26.25" customHeight="1" x14ac:dyDescent="0.2"/>
    <row r="2879" ht="26.25" customHeight="1" x14ac:dyDescent="0.2"/>
    <row r="2880" ht="26.25" customHeight="1" x14ac:dyDescent="0.2"/>
    <row r="2881" ht="26.25" customHeight="1" x14ac:dyDescent="0.2"/>
    <row r="2882" ht="26.25" customHeight="1" x14ac:dyDescent="0.2"/>
    <row r="2883" ht="26.25" customHeight="1" x14ac:dyDescent="0.2"/>
    <row r="2884" ht="26.25" customHeight="1" x14ac:dyDescent="0.2"/>
    <row r="2885" ht="26.25" customHeight="1" x14ac:dyDescent="0.2"/>
    <row r="2886" ht="26.25" customHeight="1" x14ac:dyDescent="0.2"/>
    <row r="2887" ht="26.25" customHeight="1" x14ac:dyDescent="0.2"/>
    <row r="2888" ht="26.25" customHeight="1" x14ac:dyDescent="0.2"/>
    <row r="2889" ht="26.25" customHeight="1" x14ac:dyDescent="0.2"/>
    <row r="2890" ht="26.25" customHeight="1" x14ac:dyDescent="0.2"/>
    <row r="2891" ht="26.25" customHeight="1" x14ac:dyDescent="0.2"/>
    <row r="2892" ht="26.25" customHeight="1" x14ac:dyDescent="0.2"/>
    <row r="2893" ht="26.25" customHeight="1" x14ac:dyDescent="0.2"/>
    <row r="2894" ht="26.25" customHeight="1" x14ac:dyDescent="0.2"/>
    <row r="2895" ht="26.25" customHeight="1" x14ac:dyDescent="0.2"/>
    <row r="2896" ht="26.25" customHeight="1" x14ac:dyDescent="0.2"/>
    <row r="2897" ht="26.25" customHeight="1" x14ac:dyDescent="0.2"/>
    <row r="2898" ht="26.25" customHeight="1" x14ac:dyDescent="0.2"/>
    <row r="2899" ht="26.25" customHeight="1" x14ac:dyDescent="0.2"/>
    <row r="2900" ht="26.25" customHeight="1" x14ac:dyDescent="0.2"/>
    <row r="2901" ht="26.25" customHeight="1" x14ac:dyDescent="0.2"/>
    <row r="2902" ht="26.25" customHeight="1" x14ac:dyDescent="0.2"/>
    <row r="2903" ht="26.25" customHeight="1" x14ac:dyDescent="0.2"/>
    <row r="2904" ht="26.25" customHeight="1" x14ac:dyDescent="0.2"/>
    <row r="2905" ht="26.25" customHeight="1" x14ac:dyDescent="0.2"/>
    <row r="2906" ht="26.25" customHeight="1" x14ac:dyDescent="0.2"/>
    <row r="2907" ht="26.25" customHeight="1" x14ac:dyDescent="0.2"/>
    <row r="2908" ht="26.25" customHeight="1" x14ac:dyDescent="0.2"/>
    <row r="2909" ht="26.25" customHeight="1" x14ac:dyDescent="0.2"/>
    <row r="2910" ht="26.25" customHeight="1" x14ac:dyDescent="0.2"/>
    <row r="2911" ht="26.25" customHeight="1" x14ac:dyDescent="0.2"/>
    <row r="2912" ht="26.25" customHeight="1" x14ac:dyDescent="0.2"/>
    <row r="2913" ht="26.25" customHeight="1" x14ac:dyDescent="0.2"/>
    <row r="2914" ht="26.25" customHeight="1" x14ac:dyDescent="0.2"/>
    <row r="2915" ht="26.25" customHeight="1" x14ac:dyDescent="0.2"/>
    <row r="2916" ht="26.25" customHeight="1" x14ac:dyDescent="0.2"/>
    <row r="2917" ht="26.25" customHeight="1" x14ac:dyDescent="0.2"/>
    <row r="2918" ht="26.25" customHeight="1" x14ac:dyDescent="0.2"/>
    <row r="2919" ht="26.25" customHeight="1" x14ac:dyDescent="0.2"/>
    <row r="2920" ht="26.25" customHeight="1" x14ac:dyDescent="0.2"/>
    <row r="2921" ht="26.25" customHeight="1" x14ac:dyDescent="0.2"/>
    <row r="2922" ht="26.25" customHeight="1" x14ac:dyDescent="0.2"/>
    <row r="2923" ht="26.25" customHeight="1" x14ac:dyDescent="0.2"/>
    <row r="2924" ht="26.25" customHeight="1" x14ac:dyDescent="0.2"/>
    <row r="2925" ht="26.25" customHeight="1" x14ac:dyDescent="0.2"/>
    <row r="2926" ht="26.25" customHeight="1" x14ac:dyDescent="0.2"/>
    <row r="2927" ht="26.25" customHeight="1" x14ac:dyDescent="0.2"/>
    <row r="2928" ht="26.25" customHeight="1" x14ac:dyDescent="0.2"/>
    <row r="2929" ht="26.25" customHeight="1" x14ac:dyDescent="0.2"/>
    <row r="2930" ht="26.25" customHeight="1" x14ac:dyDescent="0.2"/>
    <row r="2931" ht="26.25" customHeight="1" x14ac:dyDescent="0.2"/>
    <row r="2932" ht="26.25" customHeight="1" x14ac:dyDescent="0.2"/>
    <row r="2933" ht="26.25" customHeight="1" x14ac:dyDescent="0.2"/>
    <row r="2934" ht="26.25" customHeight="1" x14ac:dyDescent="0.2"/>
    <row r="2935" ht="26.25" customHeight="1" x14ac:dyDescent="0.2"/>
    <row r="2936" ht="26.25" customHeight="1" x14ac:dyDescent="0.2"/>
    <row r="2937" ht="26.25" customHeight="1" x14ac:dyDescent="0.2"/>
    <row r="2938" ht="26.25" customHeight="1" x14ac:dyDescent="0.2"/>
    <row r="2939" ht="26.25" customHeight="1" x14ac:dyDescent="0.2"/>
    <row r="2940" ht="26.25" customHeight="1" x14ac:dyDescent="0.2"/>
    <row r="2941" ht="26.25" customHeight="1" x14ac:dyDescent="0.2"/>
    <row r="2942" ht="26.25" customHeight="1" x14ac:dyDescent="0.2"/>
    <row r="2943" ht="26.25" customHeight="1" x14ac:dyDescent="0.2"/>
    <row r="2944" ht="26.25" customHeight="1" x14ac:dyDescent="0.2"/>
    <row r="2945" ht="26.25" customHeight="1" x14ac:dyDescent="0.2"/>
    <row r="2946" ht="26.25" customHeight="1" x14ac:dyDescent="0.2"/>
    <row r="2947" ht="26.25" customHeight="1" x14ac:dyDescent="0.2"/>
    <row r="2948" ht="26.25" customHeight="1" x14ac:dyDescent="0.2"/>
    <row r="2949" ht="26.25" customHeight="1" x14ac:dyDescent="0.2"/>
    <row r="2950" ht="26.25" customHeight="1" x14ac:dyDescent="0.2"/>
    <row r="2951" ht="26.25" customHeight="1" x14ac:dyDescent="0.2"/>
    <row r="2952" ht="26.25" customHeight="1" x14ac:dyDescent="0.2"/>
    <row r="2953" ht="26.25" customHeight="1" x14ac:dyDescent="0.2"/>
    <row r="2954" ht="26.25" customHeight="1" x14ac:dyDescent="0.2"/>
    <row r="2955" ht="26.25" customHeight="1" x14ac:dyDescent="0.2"/>
    <row r="2956" ht="26.25" customHeight="1" x14ac:dyDescent="0.2"/>
    <row r="2957" ht="26.25" customHeight="1" x14ac:dyDescent="0.2"/>
    <row r="2958" ht="26.25" customHeight="1" x14ac:dyDescent="0.2"/>
    <row r="2959" ht="26.25" customHeight="1" x14ac:dyDescent="0.2"/>
    <row r="2960" ht="26.25" customHeight="1" x14ac:dyDescent="0.2"/>
    <row r="2961" ht="26.25" customHeight="1" x14ac:dyDescent="0.2"/>
    <row r="2962" ht="26.25" customHeight="1" x14ac:dyDescent="0.2"/>
    <row r="2963" ht="26.25" customHeight="1" x14ac:dyDescent="0.2"/>
    <row r="2964" ht="26.25" customHeight="1" x14ac:dyDescent="0.2"/>
    <row r="2965" ht="26.25" customHeight="1" x14ac:dyDescent="0.2"/>
    <row r="2966" ht="26.25" customHeight="1" x14ac:dyDescent="0.2"/>
    <row r="2967" ht="26.25" customHeight="1" x14ac:dyDescent="0.2"/>
    <row r="2968" ht="26.25" customHeight="1" x14ac:dyDescent="0.2"/>
    <row r="2969" ht="26.25" customHeight="1" x14ac:dyDescent="0.2"/>
    <row r="2970" ht="26.25" customHeight="1" x14ac:dyDescent="0.2"/>
    <row r="2971" ht="26.25" customHeight="1" x14ac:dyDescent="0.2"/>
    <row r="2972" ht="26.25" customHeight="1" x14ac:dyDescent="0.2"/>
    <row r="2973" ht="26.25" customHeight="1" x14ac:dyDescent="0.2"/>
    <row r="2974" ht="26.25" customHeight="1" x14ac:dyDescent="0.2"/>
    <row r="2975" ht="26.25" customHeight="1" x14ac:dyDescent="0.2"/>
    <row r="2976" ht="26.25" customHeight="1" x14ac:dyDescent="0.2"/>
    <row r="2977" ht="26.25" customHeight="1" x14ac:dyDescent="0.2"/>
    <row r="2978" ht="26.25" customHeight="1" x14ac:dyDescent="0.2"/>
    <row r="2979" ht="26.25" customHeight="1" x14ac:dyDescent="0.2"/>
    <row r="2980" ht="26.25" customHeight="1" x14ac:dyDescent="0.2"/>
    <row r="2981" ht="26.25" customHeight="1" x14ac:dyDescent="0.2"/>
    <row r="2982" ht="26.25" customHeight="1" x14ac:dyDescent="0.2"/>
    <row r="2983" ht="26.25" customHeight="1" x14ac:dyDescent="0.2"/>
    <row r="2984" ht="26.25" customHeight="1" x14ac:dyDescent="0.2"/>
    <row r="2985" ht="26.25" customHeight="1" x14ac:dyDescent="0.2"/>
    <row r="2986" ht="26.25" customHeight="1" x14ac:dyDescent="0.2"/>
    <row r="2987" ht="26.25" customHeight="1" x14ac:dyDescent="0.2"/>
    <row r="2988" ht="26.25" customHeight="1" x14ac:dyDescent="0.2"/>
    <row r="2989" ht="26.25" customHeight="1" x14ac:dyDescent="0.2"/>
    <row r="2990" ht="26.25" customHeight="1" x14ac:dyDescent="0.2"/>
    <row r="2991" ht="26.25" customHeight="1" x14ac:dyDescent="0.2"/>
    <row r="2992" ht="26.25" customHeight="1" x14ac:dyDescent="0.2"/>
    <row r="2993" ht="26.25" customHeight="1" x14ac:dyDescent="0.2"/>
    <row r="2994" ht="26.25" customHeight="1" x14ac:dyDescent="0.2"/>
    <row r="2995" ht="26.25" customHeight="1" x14ac:dyDescent="0.2"/>
    <row r="2996" ht="26.25" customHeight="1" x14ac:dyDescent="0.2"/>
    <row r="2997" ht="26.25" customHeight="1" x14ac:dyDescent="0.2"/>
    <row r="2998" ht="26.25" customHeight="1" x14ac:dyDescent="0.2"/>
    <row r="2999" ht="26.25" customHeight="1" x14ac:dyDescent="0.2"/>
    <row r="3000" ht="26.25" customHeight="1" x14ac:dyDescent="0.2"/>
    <row r="3001" ht="26.25" customHeight="1" x14ac:dyDescent="0.2"/>
    <row r="3002" ht="26.25" customHeight="1" x14ac:dyDescent="0.2"/>
    <row r="3003" ht="26.25" customHeight="1" x14ac:dyDescent="0.2"/>
    <row r="3004" ht="26.25" customHeight="1" x14ac:dyDescent="0.2"/>
    <row r="3005" ht="26.25" customHeight="1" x14ac:dyDescent="0.2"/>
    <row r="3006" ht="26.25" customHeight="1" x14ac:dyDescent="0.2"/>
    <row r="3007" ht="26.25" customHeight="1" x14ac:dyDescent="0.2"/>
    <row r="3008" ht="26.25" customHeight="1" x14ac:dyDescent="0.2"/>
    <row r="3009" ht="26.25" customHeight="1" x14ac:dyDescent="0.2"/>
    <row r="3010" ht="26.25" customHeight="1" x14ac:dyDescent="0.2"/>
    <row r="3011" ht="26.25" customHeight="1" x14ac:dyDescent="0.2"/>
    <row r="3012" ht="26.25" customHeight="1" x14ac:dyDescent="0.2"/>
    <row r="3013" ht="26.25" customHeight="1" x14ac:dyDescent="0.2"/>
    <row r="3014" ht="26.25" customHeight="1" x14ac:dyDescent="0.2"/>
    <row r="3015" ht="26.25" customHeight="1" x14ac:dyDescent="0.2"/>
    <row r="3016" ht="26.25" customHeight="1" x14ac:dyDescent="0.2"/>
    <row r="3017" ht="26.25" customHeight="1" x14ac:dyDescent="0.2"/>
    <row r="3018" ht="26.25" customHeight="1" x14ac:dyDescent="0.2"/>
    <row r="3019" ht="26.25" customHeight="1" x14ac:dyDescent="0.2"/>
    <row r="3020" ht="26.25" customHeight="1" x14ac:dyDescent="0.2"/>
    <row r="3021" ht="26.25" customHeight="1" x14ac:dyDescent="0.2"/>
    <row r="3022" ht="26.25" customHeight="1" x14ac:dyDescent="0.2"/>
    <row r="3023" ht="26.25" customHeight="1" x14ac:dyDescent="0.2"/>
    <row r="3024" ht="26.25" customHeight="1" x14ac:dyDescent="0.2"/>
    <row r="3025" ht="26.25" customHeight="1" x14ac:dyDescent="0.2"/>
    <row r="3026" ht="26.25" customHeight="1" x14ac:dyDescent="0.2"/>
    <row r="3027" ht="26.25" customHeight="1" x14ac:dyDescent="0.2"/>
    <row r="3028" ht="26.25" customHeight="1" x14ac:dyDescent="0.2"/>
    <row r="3029" ht="26.25" customHeight="1" x14ac:dyDescent="0.2"/>
    <row r="3030" ht="26.25" customHeight="1" x14ac:dyDescent="0.2"/>
    <row r="3031" ht="26.25" customHeight="1" x14ac:dyDescent="0.2"/>
    <row r="3032" ht="26.25" customHeight="1" x14ac:dyDescent="0.2"/>
    <row r="3033" ht="26.25" customHeight="1" x14ac:dyDescent="0.2"/>
    <row r="3034" ht="26.25" customHeight="1" x14ac:dyDescent="0.2"/>
    <row r="3035" ht="26.25" customHeight="1" x14ac:dyDescent="0.2"/>
    <row r="3036" ht="26.25" customHeight="1" x14ac:dyDescent="0.2"/>
    <row r="3037" ht="26.25" customHeight="1" x14ac:dyDescent="0.2"/>
    <row r="3038" ht="26.25" customHeight="1" x14ac:dyDescent="0.2"/>
    <row r="3039" ht="26.25" customHeight="1" x14ac:dyDescent="0.2"/>
    <row r="3040" ht="26.25" customHeight="1" x14ac:dyDescent="0.2"/>
    <row r="3041" ht="26.25" customHeight="1" x14ac:dyDescent="0.2"/>
    <row r="3042" ht="26.25" customHeight="1" x14ac:dyDescent="0.2"/>
    <row r="3043" ht="26.25" customHeight="1" x14ac:dyDescent="0.2"/>
    <row r="3044" ht="26.25" customHeight="1" x14ac:dyDescent="0.2"/>
    <row r="3045" ht="26.25" customHeight="1" x14ac:dyDescent="0.2"/>
    <row r="3046" ht="26.25" customHeight="1" x14ac:dyDescent="0.2"/>
    <row r="3047" ht="26.25" customHeight="1" x14ac:dyDescent="0.2"/>
    <row r="3048" ht="26.25" customHeight="1" x14ac:dyDescent="0.2"/>
    <row r="3049" ht="26.25" customHeight="1" x14ac:dyDescent="0.2"/>
    <row r="3050" ht="26.25" customHeight="1" x14ac:dyDescent="0.2"/>
    <row r="3051" ht="26.25" customHeight="1" x14ac:dyDescent="0.2"/>
    <row r="3052" ht="26.25" customHeight="1" x14ac:dyDescent="0.2"/>
    <row r="3053" ht="26.25" customHeight="1" x14ac:dyDescent="0.2"/>
    <row r="3054" ht="26.25" customHeight="1" x14ac:dyDescent="0.2"/>
    <row r="3055" ht="26.25" customHeight="1" x14ac:dyDescent="0.2"/>
    <row r="3056" ht="26.25" customHeight="1" x14ac:dyDescent="0.2"/>
    <row r="3057" ht="26.25" customHeight="1" x14ac:dyDescent="0.2"/>
    <row r="3058" ht="26.25" customHeight="1" x14ac:dyDescent="0.2"/>
    <row r="3059" ht="26.25" customHeight="1" x14ac:dyDescent="0.2"/>
    <row r="3060" ht="26.25" customHeight="1" x14ac:dyDescent="0.2"/>
    <row r="3061" ht="26.25" customHeight="1" x14ac:dyDescent="0.2"/>
    <row r="3062" ht="26.25" customHeight="1" x14ac:dyDescent="0.2"/>
    <row r="3063" ht="26.25" customHeight="1" x14ac:dyDescent="0.2"/>
    <row r="3064" ht="26.25" customHeight="1" x14ac:dyDescent="0.2"/>
    <row r="3065" ht="26.25" customHeight="1" x14ac:dyDescent="0.2"/>
    <row r="3066" ht="26.25" customHeight="1" x14ac:dyDescent="0.2"/>
    <row r="3067" ht="26.25" customHeight="1" x14ac:dyDescent="0.2"/>
    <row r="3068" ht="26.25" customHeight="1" x14ac:dyDescent="0.2"/>
    <row r="3069" ht="26.25" customHeight="1" x14ac:dyDescent="0.2"/>
    <row r="3070" ht="26.25" customHeight="1" x14ac:dyDescent="0.2"/>
    <row r="3071" ht="26.25" customHeight="1" x14ac:dyDescent="0.2"/>
    <row r="3072" ht="26.25" customHeight="1" x14ac:dyDescent="0.2"/>
    <row r="3073" ht="26.25" customHeight="1" x14ac:dyDescent="0.2"/>
    <row r="3074" ht="26.25" customHeight="1" x14ac:dyDescent="0.2"/>
    <row r="3075" ht="26.25" customHeight="1" x14ac:dyDescent="0.2"/>
    <row r="3076" ht="26.25" customHeight="1" x14ac:dyDescent="0.2"/>
    <row r="3077" ht="26.25" customHeight="1" x14ac:dyDescent="0.2"/>
    <row r="3078" ht="26.25" customHeight="1" x14ac:dyDescent="0.2"/>
    <row r="3079" ht="26.25" customHeight="1" x14ac:dyDescent="0.2"/>
    <row r="3080" ht="26.25" customHeight="1" x14ac:dyDescent="0.2"/>
    <row r="3081" ht="26.25" customHeight="1" x14ac:dyDescent="0.2"/>
    <row r="3082" ht="26.25" customHeight="1" x14ac:dyDescent="0.2"/>
    <row r="3083" ht="26.25" customHeight="1" x14ac:dyDescent="0.2"/>
    <row r="3084" ht="26.25" customHeight="1" x14ac:dyDescent="0.2"/>
    <row r="3085" ht="26.25" customHeight="1" x14ac:dyDescent="0.2"/>
    <row r="3086" ht="26.25" customHeight="1" x14ac:dyDescent="0.2"/>
    <row r="3087" ht="26.25" customHeight="1" x14ac:dyDescent="0.2"/>
    <row r="3088" ht="26.25" customHeight="1" x14ac:dyDescent="0.2"/>
    <row r="3089" ht="26.25" customHeight="1" x14ac:dyDescent="0.2"/>
    <row r="3090" ht="26.25" customHeight="1" x14ac:dyDescent="0.2"/>
    <row r="3091" ht="26.25" customHeight="1" x14ac:dyDescent="0.2"/>
    <row r="3092" ht="26.25" customHeight="1" x14ac:dyDescent="0.2"/>
    <row r="3093" ht="26.25" customHeight="1" x14ac:dyDescent="0.2"/>
    <row r="3094" ht="26.25" customHeight="1" x14ac:dyDescent="0.2"/>
    <row r="3095" ht="26.25" customHeight="1" x14ac:dyDescent="0.2"/>
    <row r="3096" ht="26.25" customHeight="1" x14ac:dyDescent="0.2"/>
    <row r="3097" ht="26.25" customHeight="1" x14ac:dyDescent="0.2"/>
    <row r="3098" ht="26.25" customHeight="1" x14ac:dyDescent="0.2"/>
    <row r="3099" ht="26.25" customHeight="1" x14ac:dyDescent="0.2"/>
    <row r="3100" ht="26.25" customHeight="1" x14ac:dyDescent="0.2"/>
    <row r="3101" ht="26.25" customHeight="1" x14ac:dyDescent="0.2"/>
    <row r="3102" ht="26.25" customHeight="1" x14ac:dyDescent="0.2"/>
    <row r="3103" ht="26.25" customHeight="1" x14ac:dyDescent="0.2"/>
    <row r="3104" ht="26.25" customHeight="1" x14ac:dyDescent="0.2"/>
    <row r="3105" ht="26.25" customHeight="1" x14ac:dyDescent="0.2"/>
    <row r="3106" ht="26.25" customHeight="1" x14ac:dyDescent="0.2"/>
    <row r="3107" ht="26.25" customHeight="1" x14ac:dyDescent="0.2"/>
    <row r="3108" ht="26.25" customHeight="1" x14ac:dyDescent="0.2"/>
    <row r="3109" ht="26.25" customHeight="1" x14ac:dyDescent="0.2"/>
    <row r="3110" ht="26.25" customHeight="1" x14ac:dyDescent="0.2"/>
    <row r="3111" ht="26.25" customHeight="1" x14ac:dyDescent="0.2"/>
    <row r="3112" ht="26.25" customHeight="1" x14ac:dyDescent="0.2"/>
    <row r="3113" ht="26.25" customHeight="1" x14ac:dyDescent="0.2"/>
    <row r="3114" ht="26.25" customHeight="1" x14ac:dyDescent="0.2"/>
    <row r="3115" ht="26.25" customHeight="1" x14ac:dyDescent="0.2"/>
    <row r="3116" ht="26.25" customHeight="1" x14ac:dyDescent="0.2"/>
    <row r="3117" ht="26.25" customHeight="1" x14ac:dyDescent="0.2"/>
    <row r="3118" ht="26.25" customHeight="1" x14ac:dyDescent="0.2"/>
    <row r="3119" ht="26.25" customHeight="1" x14ac:dyDescent="0.2"/>
    <row r="3120" ht="26.25" customHeight="1" x14ac:dyDescent="0.2"/>
    <row r="3121" ht="26.25" customHeight="1" x14ac:dyDescent="0.2"/>
    <row r="3122" ht="26.25" customHeight="1" x14ac:dyDescent="0.2"/>
    <row r="3123" ht="26.25" customHeight="1" x14ac:dyDescent="0.2"/>
    <row r="3124" ht="26.25" customHeight="1" x14ac:dyDescent="0.2"/>
    <row r="3125" ht="26.25" customHeight="1" x14ac:dyDescent="0.2"/>
    <row r="3126" ht="26.25" customHeight="1" x14ac:dyDescent="0.2"/>
    <row r="3127" ht="26.25" customHeight="1" x14ac:dyDescent="0.2"/>
    <row r="3128" ht="26.25" customHeight="1" x14ac:dyDescent="0.2"/>
    <row r="3129" ht="26.25" customHeight="1" x14ac:dyDescent="0.2"/>
    <row r="3130" ht="26.25" customHeight="1" x14ac:dyDescent="0.2"/>
    <row r="3131" ht="26.25" customHeight="1" x14ac:dyDescent="0.2"/>
    <row r="3132" ht="26.25" customHeight="1" x14ac:dyDescent="0.2"/>
    <row r="3133" ht="26.25" customHeight="1" x14ac:dyDescent="0.2"/>
    <row r="3134" ht="26.25" customHeight="1" x14ac:dyDescent="0.2"/>
    <row r="3135" ht="26.25" customHeight="1" x14ac:dyDescent="0.2"/>
    <row r="3136" ht="26.25" customHeight="1" x14ac:dyDescent="0.2"/>
    <row r="3137" ht="26.25" customHeight="1" x14ac:dyDescent="0.2"/>
    <row r="3138" ht="26.25" customHeight="1" x14ac:dyDescent="0.2"/>
    <row r="3139" ht="26.25" customHeight="1" x14ac:dyDescent="0.2"/>
    <row r="3140" ht="26.25" customHeight="1" x14ac:dyDescent="0.2"/>
    <row r="3141" ht="26.25" customHeight="1" x14ac:dyDescent="0.2"/>
    <row r="3142" ht="26.25" customHeight="1" x14ac:dyDescent="0.2"/>
    <row r="3143" ht="26.25" customHeight="1" x14ac:dyDescent="0.2"/>
    <row r="3144" ht="26.25" customHeight="1" x14ac:dyDescent="0.2"/>
    <row r="3145" ht="26.25" customHeight="1" x14ac:dyDescent="0.2"/>
    <row r="3146" ht="26.25" customHeight="1" x14ac:dyDescent="0.2"/>
    <row r="3147" ht="26.25" customHeight="1" x14ac:dyDescent="0.2"/>
    <row r="3148" ht="26.25" customHeight="1" x14ac:dyDescent="0.2"/>
    <row r="3149" ht="26.25" customHeight="1" x14ac:dyDescent="0.2"/>
    <row r="3150" ht="26.25" customHeight="1" x14ac:dyDescent="0.2"/>
    <row r="3151" ht="26.25" customHeight="1" x14ac:dyDescent="0.2"/>
    <row r="3152" ht="26.25" customHeight="1" x14ac:dyDescent="0.2"/>
    <row r="3153" ht="26.25" customHeight="1" x14ac:dyDescent="0.2"/>
    <row r="3154" ht="26.25" customHeight="1" x14ac:dyDescent="0.2"/>
    <row r="3155" ht="26.25" customHeight="1" x14ac:dyDescent="0.2"/>
    <row r="3156" ht="26.25" customHeight="1" x14ac:dyDescent="0.2"/>
    <row r="3157" ht="26.25" customHeight="1" x14ac:dyDescent="0.2"/>
    <row r="3158" ht="26.25" customHeight="1" x14ac:dyDescent="0.2"/>
    <row r="3159" ht="26.25" customHeight="1" x14ac:dyDescent="0.2"/>
    <row r="3160" ht="26.25" customHeight="1" x14ac:dyDescent="0.2"/>
    <row r="3161" ht="26.25" customHeight="1" x14ac:dyDescent="0.2"/>
    <row r="3162" ht="26.25" customHeight="1" x14ac:dyDescent="0.2"/>
    <row r="3163" ht="26.25" customHeight="1" x14ac:dyDescent="0.2"/>
    <row r="3164" ht="26.25" customHeight="1" x14ac:dyDescent="0.2"/>
    <row r="3165" ht="26.25" customHeight="1" x14ac:dyDescent="0.2"/>
    <row r="3166" ht="26.25" customHeight="1" x14ac:dyDescent="0.2"/>
    <row r="3167" ht="26.25" customHeight="1" x14ac:dyDescent="0.2"/>
    <row r="3168" ht="26.25" customHeight="1" x14ac:dyDescent="0.2"/>
    <row r="3169" ht="26.25" customHeight="1" x14ac:dyDescent="0.2"/>
    <row r="3170" ht="26.25" customHeight="1" x14ac:dyDescent="0.2"/>
    <row r="3171" ht="26.25" customHeight="1" x14ac:dyDescent="0.2"/>
    <row r="3172" ht="26.25" customHeight="1" x14ac:dyDescent="0.2"/>
    <row r="3173" ht="26.25" customHeight="1" x14ac:dyDescent="0.2"/>
    <row r="3174" ht="26.25" customHeight="1" x14ac:dyDescent="0.2"/>
    <row r="3175" ht="26.25" customHeight="1" x14ac:dyDescent="0.2"/>
    <row r="3176" ht="26.25" customHeight="1" x14ac:dyDescent="0.2"/>
    <row r="3177" ht="26.25" customHeight="1" x14ac:dyDescent="0.2"/>
    <row r="3178" ht="26.25" customHeight="1" x14ac:dyDescent="0.2"/>
    <row r="3179" ht="26.25" customHeight="1" x14ac:dyDescent="0.2"/>
    <row r="3180" ht="26.25" customHeight="1" x14ac:dyDescent="0.2"/>
    <row r="3181" ht="26.25" customHeight="1" x14ac:dyDescent="0.2"/>
    <row r="3182" ht="26.25" customHeight="1" x14ac:dyDescent="0.2"/>
    <row r="3183" ht="26.25" customHeight="1" x14ac:dyDescent="0.2"/>
    <row r="3184" ht="26.25" customHeight="1" x14ac:dyDescent="0.2"/>
    <row r="3185" ht="26.25" customHeight="1" x14ac:dyDescent="0.2"/>
    <row r="3186" ht="26.25" customHeight="1" x14ac:dyDescent="0.2"/>
    <row r="3187" ht="26.25" customHeight="1" x14ac:dyDescent="0.2"/>
    <row r="3188" ht="26.25" customHeight="1" x14ac:dyDescent="0.2"/>
    <row r="3189" ht="26.25" customHeight="1" x14ac:dyDescent="0.2"/>
    <row r="3190" ht="26.25" customHeight="1" x14ac:dyDescent="0.2"/>
    <row r="3191" ht="26.25" customHeight="1" x14ac:dyDescent="0.2"/>
    <row r="3192" ht="26.25" customHeight="1" x14ac:dyDescent="0.2"/>
    <row r="3193" ht="26.25" customHeight="1" x14ac:dyDescent="0.2"/>
    <row r="3194" ht="26.25" customHeight="1" x14ac:dyDescent="0.2"/>
    <row r="3195" ht="26.25" customHeight="1" x14ac:dyDescent="0.2"/>
    <row r="3196" ht="26.25" customHeight="1" x14ac:dyDescent="0.2"/>
    <row r="3197" ht="26.25" customHeight="1" x14ac:dyDescent="0.2"/>
    <row r="3198" ht="26.25" customHeight="1" x14ac:dyDescent="0.2"/>
    <row r="3199" ht="26.25" customHeight="1" x14ac:dyDescent="0.2"/>
    <row r="3200" ht="26.25" customHeight="1" x14ac:dyDescent="0.2"/>
    <row r="3201" ht="26.25" customHeight="1" x14ac:dyDescent="0.2"/>
    <row r="3202" ht="26.25" customHeight="1" x14ac:dyDescent="0.2"/>
    <row r="3203" ht="26.25" customHeight="1" x14ac:dyDescent="0.2"/>
    <row r="3204" ht="26.25" customHeight="1" x14ac:dyDescent="0.2"/>
    <row r="3205" ht="26.25" customHeight="1" x14ac:dyDescent="0.2"/>
    <row r="3206" ht="26.25" customHeight="1" x14ac:dyDescent="0.2"/>
    <row r="3207" ht="26.25" customHeight="1" x14ac:dyDescent="0.2"/>
    <row r="3208" ht="26.25" customHeight="1" x14ac:dyDescent="0.2"/>
    <row r="3209" ht="26.25" customHeight="1" x14ac:dyDescent="0.2"/>
    <row r="3210" ht="26.25" customHeight="1" x14ac:dyDescent="0.2"/>
    <row r="3211" ht="26.25" customHeight="1" x14ac:dyDescent="0.2"/>
    <row r="3212" ht="26.25" customHeight="1" x14ac:dyDescent="0.2"/>
    <row r="3213" ht="26.25" customHeight="1" x14ac:dyDescent="0.2"/>
    <row r="3214" ht="26.25" customHeight="1" x14ac:dyDescent="0.2"/>
    <row r="3215" ht="26.25" customHeight="1" x14ac:dyDescent="0.2"/>
    <row r="3216" ht="26.25" customHeight="1" x14ac:dyDescent="0.2"/>
    <row r="3217" ht="26.25" customHeight="1" x14ac:dyDescent="0.2"/>
    <row r="3218" ht="26.25" customHeight="1" x14ac:dyDescent="0.2"/>
    <row r="3219" ht="26.25" customHeight="1" x14ac:dyDescent="0.2"/>
    <row r="3220" ht="26.25" customHeight="1" x14ac:dyDescent="0.2"/>
    <row r="3221" ht="26.25" customHeight="1" x14ac:dyDescent="0.2"/>
    <row r="3222" ht="26.25" customHeight="1" x14ac:dyDescent="0.2"/>
    <row r="3223" ht="26.25" customHeight="1" x14ac:dyDescent="0.2"/>
    <row r="3224" ht="26.25" customHeight="1" x14ac:dyDescent="0.2"/>
    <row r="3225" ht="26.25" customHeight="1" x14ac:dyDescent="0.2"/>
    <row r="3226" ht="26.25" customHeight="1" x14ac:dyDescent="0.2"/>
    <row r="3227" ht="26.25" customHeight="1" x14ac:dyDescent="0.2"/>
    <row r="3228" ht="26.25" customHeight="1" x14ac:dyDescent="0.2"/>
    <row r="3229" ht="26.25" customHeight="1" x14ac:dyDescent="0.2"/>
    <row r="3230" ht="26.25" customHeight="1" x14ac:dyDescent="0.2"/>
    <row r="3231" ht="26.25" customHeight="1" x14ac:dyDescent="0.2"/>
    <row r="3232" ht="26.25" customHeight="1" x14ac:dyDescent="0.2"/>
    <row r="3233" ht="26.25" customHeight="1" x14ac:dyDescent="0.2"/>
    <row r="3234" ht="26.25" customHeight="1" x14ac:dyDescent="0.2"/>
    <row r="3235" ht="26.25" customHeight="1" x14ac:dyDescent="0.2"/>
    <row r="3236" ht="26.25" customHeight="1" x14ac:dyDescent="0.2"/>
    <row r="3237" ht="26.25" customHeight="1" x14ac:dyDescent="0.2"/>
    <row r="3238" ht="26.25" customHeight="1" x14ac:dyDescent="0.2"/>
    <row r="3239" ht="26.25" customHeight="1" x14ac:dyDescent="0.2"/>
    <row r="3240" ht="26.25" customHeight="1" x14ac:dyDescent="0.2"/>
    <row r="3241" ht="26.25" customHeight="1" x14ac:dyDescent="0.2"/>
    <row r="3242" ht="26.25" customHeight="1" x14ac:dyDescent="0.2"/>
    <row r="3243" ht="26.25" customHeight="1" x14ac:dyDescent="0.2"/>
    <row r="3244" ht="26.25" customHeight="1" x14ac:dyDescent="0.2"/>
    <row r="3245" ht="26.25" customHeight="1" x14ac:dyDescent="0.2"/>
    <row r="3246" ht="26.25" customHeight="1" x14ac:dyDescent="0.2"/>
    <row r="3247" ht="26.25" customHeight="1" x14ac:dyDescent="0.2"/>
    <row r="3248" ht="26.25" customHeight="1" x14ac:dyDescent="0.2"/>
    <row r="3249" ht="26.25" customHeight="1" x14ac:dyDescent="0.2"/>
    <row r="3250" ht="26.25" customHeight="1" x14ac:dyDescent="0.2"/>
    <row r="3251" ht="26.25" customHeight="1" x14ac:dyDescent="0.2"/>
    <row r="3252" ht="26.25" customHeight="1" x14ac:dyDescent="0.2"/>
    <row r="3253" ht="26.25" customHeight="1" x14ac:dyDescent="0.2"/>
    <row r="3254" ht="26.25" customHeight="1" x14ac:dyDescent="0.2"/>
    <row r="3255" ht="26.25" customHeight="1" x14ac:dyDescent="0.2"/>
    <row r="3256" ht="26.25" customHeight="1" x14ac:dyDescent="0.2"/>
    <row r="3257" ht="26.25" customHeight="1" x14ac:dyDescent="0.2"/>
    <row r="3258" ht="26.25" customHeight="1" x14ac:dyDescent="0.2"/>
    <row r="3259" ht="26.25" customHeight="1" x14ac:dyDescent="0.2"/>
    <row r="3260" ht="26.25" customHeight="1" x14ac:dyDescent="0.2"/>
    <row r="3261" ht="26.25" customHeight="1" x14ac:dyDescent="0.2"/>
    <row r="3262" ht="26.25" customHeight="1" x14ac:dyDescent="0.2"/>
    <row r="3263" ht="26.25" customHeight="1" x14ac:dyDescent="0.2"/>
    <row r="3264" ht="26.25" customHeight="1" x14ac:dyDescent="0.2"/>
    <row r="3265" ht="26.25" customHeight="1" x14ac:dyDescent="0.2"/>
    <row r="3266" ht="26.25" customHeight="1" x14ac:dyDescent="0.2"/>
    <row r="3267" ht="26.25" customHeight="1" x14ac:dyDescent="0.2"/>
    <row r="3268" ht="26.25" customHeight="1" x14ac:dyDescent="0.2"/>
    <row r="3269" ht="26.25" customHeight="1" x14ac:dyDescent="0.2"/>
    <row r="3270" ht="26.25" customHeight="1" x14ac:dyDescent="0.2"/>
    <row r="3271" ht="26.25" customHeight="1" x14ac:dyDescent="0.2"/>
    <row r="3272" ht="26.25" customHeight="1" x14ac:dyDescent="0.2"/>
    <row r="3273" ht="26.25" customHeight="1" x14ac:dyDescent="0.2"/>
    <row r="3274" ht="26.25" customHeight="1" x14ac:dyDescent="0.2"/>
    <row r="3275" ht="26.25" customHeight="1" x14ac:dyDescent="0.2"/>
    <row r="3276" ht="26.25" customHeight="1" x14ac:dyDescent="0.2"/>
    <row r="3277" ht="26.25" customHeight="1" x14ac:dyDescent="0.2"/>
    <row r="3278" ht="26.25" customHeight="1" x14ac:dyDescent="0.2"/>
    <row r="3279" ht="26.25" customHeight="1" x14ac:dyDescent="0.2"/>
    <row r="3280" ht="26.25" customHeight="1" x14ac:dyDescent="0.2"/>
    <row r="3281" ht="26.25" customHeight="1" x14ac:dyDescent="0.2"/>
    <row r="3282" ht="26.25" customHeight="1" x14ac:dyDescent="0.2"/>
    <row r="3283" ht="26.25" customHeight="1" x14ac:dyDescent="0.2"/>
    <row r="3284" ht="26.25" customHeight="1" x14ac:dyDescent="0.2"/>
    <row r="3285" ht="26.25" customHeight="1" x14ac:dyDescent="0.2"/>
    <row r="3286" ht="26.25" customHeight="1" x14ac:dyDescent="0.2"/>
    <row r="3287" ht="26.25" customHeight="1" x14ac:dyDescent="0.2"/>
    <row r="3288" ht="26.25" customHeight="1" x14ac:dyDescent="0.2"/>
    <row r="3289" ht="26.25" customHeight="1" x14ac:dyDescent="0.2"/>
    <row r="3290" ht="26.25" customHeight="1" x14ac:dyDescent="0.2"/>
    <row r="3291" ht="26.25" customHeight="1" x14ac:dyDescent="0.2"/>
    <row r="3292" ht="26.25" customHeight="1" x14ac:dyDescent="0.2"/>
    <row r="3293" ht="26.25" customHeight="1" x14ac:dyDescent="0.2"/>
    <row r="3294" ht="26.25" customHeight="1" x14ac:dyDescent="0.2"/>
    <row r="3295" ht="26.25" customHeight="1" x14ac:dyDescent="0.2"/>
    <row r="3296" ht="26.25" customHeight="1" x14ac:dyDescent="0.2"/>
    <row r="3297" ht="26.25" customHeight="1" x14ac:dyDescent="0.2"/>
    <row r="3298" ht="26.25" customHeight="1" x14ac:dyDescent="0.2"/>
    <row r="3299" ht="26.25" customHeight="1" x14ac:dyDescent="0.2"/>
    <row r="3300" ht="26.25" customHeight="1" x14ac:dyDescent="0.2"/>
    <row r="3301" ht="26.25" customHeight="1" x14ac:dyDescent="0.2"/>
    <row r="3302" ht="26.25" customHeight="1" x14ac:dyDescent="0.2"/>
    <row r="3303" ht="26.25" customHeight="1" x14ac:dyDescent="0.2"/>
    <row r="3304" ht="26.25" customHeight="1" x14ac:dyDescent="0.2"/>
    <row r="3305" ht="26.25" customHeight="1" x14ac:dyDescent="0.2"/>
    <row r="3306" ht="26.25" customHeight="1" x14ac:dyDescent="0.2"/>
    <row r="3307" ht="26.25" customHeight="1" x14ac:dyDescent="0.2"/>
    <row r="3308" ht="26.25" customHeight="1" x14ac:dyDescent="0.2"/>
    <row r="3309" ht="26.25" customHeight="1" x14ac:dyDescent="0.2"/>
    <row r="3310" ht="26.25" customHeight="1" x14ac:dyDescent="0.2"/>
    <row r="3311" ht="26.25" customHeight="1" x14ac:dyDescent="0.2"/>
    <row r="3312" ht="26.25" customHeight="1" x14ac:dyDescent="0.2"/>
    <row r="3313" ht="26.25" customHeight="1" x14ac:dyDescent="0.2"/>
    <row r="3314" ht="26.25" customHeight="1" x14ac:dyDescent="0.2"/>
    <row r="3315" ht="26.25" customHeight="1" x14ac:dyDescent="0.2"/>
    <row r="3316" ht="26.25" customHeight="1" x14ac:dyDescent="0.2"/>
    <row r="3317" ht="26.25" customHeight="1" x14ac:dyDescent="0.2"/>
    <row r="3318" ht="26.25" customHeight="1" x14ac:dyDescent="0.2"/>
    <row r="3319" ht="26.25" customHeight="1" x14ac:dyDescent="0.2"/>
    <row r="3320" ht="26.25" customHeight="1" x14ac:dyDescent="0.2"/>
    <row r="3321" ht="26.25" customHeight="1" x14ac:dyDescent="0.2"/>
    <row r="3322" ht="26.25" customHeight="1" x14ac:dyDescent="0.2"/>
    <row r="3323" ht="26.25" customHeight="1" x14ac:dyDescent="0.2"/>
    <row r="3324" ht="26.25" customHeight="1" x14ac:dyDescent="0.2"/>
    <row r="3325" ht="26.25" customHeight="1" x14ac:dyDescent="0.2"/>
    <row r="3326" ht="26.25" customHeight="1" x14ac:dyDescent="0.2"/>
    <row r="3327" ht="26.25" customHeight="1" x14ac:dyDescent="0.2"/>
    <row r="3328" ht="26.25" customHeight="1" x14ac:dyDescent="0.2"/>
    <row r="3329" ht="26.25" customHeight="1" x14ac:dyDescent="0.2"/>
    <row r="3330" ht="26.25" customHeight="1" x14ac:dyDescent="0.2"/>
    <row r="3331" ht="26.25" customHeight="1" x14ac:dyDescent="0.2"/>
    <row r="3332" ht="26.25" customHeight="1" x14ac:dyDescent="0.2"/>
    <row r="3333" ht="26.25" customHeight="1" x14ac:dyDescent="0.2"/>
    <row r="3334" ht="26.25" customHeight="1" x14ac:dyDescent="0.2"/>
    <row r="3335" ht="26.25" customHeight="1" x14ac:dyDescent="0.2"/>
    <row r="3336" ht="26.25" customHeight="1" x14ac:dyDescent="0.2"/>
    <row r="3337" ht="26.25" customHeight="1" x14ac:dyDescent="0.2"/>
    <row r="3338" ht="26.25" customHeight="1" x14ac:dyDescent="0.2"/>
    <row r="3339" ht="26.25" customHeight="1" x14ac:dyDescent="0.2"/>
    <row r="3340" ht="26.25" customHeight="1" x14ac:dyDescent="0.2"/>
    <row r="3341" ht="26.25" customHeight="1" x14ac:dyDescent="0.2"/>
    <row r="3342" ht="26.25" customHeight="1" x14ac:dyDescent="0.2"/>
    <row r="3343" ht="26.25" customHeight="1" x14ac:dyDescent="0.2"/>
    <row r="3344" ht="26.25" customHeight="1" x14ac:dyDescent="0.2"/>
    <row r="3345" ht="26.25" customHeight="1" x14ac:dyDescent="0.2"/>
    <row r="3346" ht="26.25" customHeight="1" x14ac:dyDescent="0.2"/>
    <row r="3347" ht="26.25" customHeight="1" x14ac:dyDescent="0.2"/>
    <row r="3348" ht="26.25" customHeight="1" x14ac:dyDescent="0.2"/>
    <row r="3349" ht="26.25" customHeight="1" x14ac:dyDescent="0.2"/>
    <row r="3350" ht="26.25" customHeight="1" x14ac:dyDescent="0.2"/>
    <row r="3351" ht="26.25" customHeight="1" x14ac:dyDescent="0.2"/>
    <row r="3352" ht="26.25" customHeight="1" x14ac:dyDescent="0.2"/>
    <row r="3353" ht="26.25" customHeight="1" x14ac:dyDescent="0.2"/>
    <row r="3354" ht="26.25" customHeight="1" x14ac:dyDescent="0.2"/>
    <row r="3355" ht="26.25" customHeight="1" x14ac:dyDescent="0.2"/>
    <row r="3356" ht="26.25" customHeight="1" x14ac:dyDescent="0.2"/>
    <row r="3357" ht="26.25" customHeight="1" x14ac:dyDescent="0.2"/>
    <row r="3358" ht="26.25" customHeight="1" x14ac:dyDescent="0.2"/>
    <row r="3359" ht="26.25" customHeight="1" x14ac:dyDescent="0.2"/>
    <row r="3360" ht="26.25" customHeight="1" x14ac:dyDescent="0.2"/>
    <row r="3361" ht="26.25" customHeight="1" x14ac:dyDescent="0.2"/>
    <row r="3362" ht="26.25" customHeight="1" x14ac:dyDescent="0.2"/>
    <row r="3363" ht="26.25" customHeight="1" x14ac:dyDescent="0.2"/>
    <row r="3364" ht="26.25" customHeight="1" x14ac:dyDescent="0.2"/>
    <row r="3365" ht="26.25" customHeight="1" x14ac:dyDescent="0.2"/>
    <row r="3366" ht="26.25" customHeight="1" x14ac:dyDescent="0.2"/>
    <row r="3367" ht="26.25" customHeight="1" x14ac:dyDescent="0.2"/>
    <row r="3368" ht="26.25" customHeight="1" x14ac:dyDescent="0.2"/>
    <row r="3369" ht="26.25" customHeight="1" x14ac:dyDescent="0.2"/>
    <row r="3370" ht="26.25" customHeight="1" x14ac:dyDescent="0.2"/>
    <row r="3371" ht="26.25" customHeight="1" x14ac:dyDescent="0.2"/>
    <row r="3372" ht="26.25" customHeight="1" x14ac:dyDescent="0.2"/>
    <row r="3373" ht="26.25" customHeight="1" x14ac:dyDescent="0.2"/>
    <row r="3374" ht="26.25" customHeight="1" x14ac:dyDescent="0.2"/>
    <row r="3375" ht="26.25" customHeight="1" x14ac:dyDescent="0.2"/>
    <row r="3376" ht="26.25" customHeight="1" x14ac:dyDescent="0.2"/>
    <row r="3377" ht="26.25" customHeight="1" x14ac:dyDescent="0.2"/>
    <row r="3378" ht="26.25" customHeight="1" x14ac:dyDescent="0.2"/>
    <row r="3379" ht="26.25" customHeight="1" x14ac:dyDescent="0.2"/>
    <row r="3380" ht="26.25" customHeight="1" x14ac:dyDescent="0.2"/>
    <row r="3381" ht="26.25" customHeight="1" x14ac:dyDescent="0.2"/>
    <row r="3382" ht="26.25" customHeight="1" x14ac:dyDescent="0.2"/>
    <row r="3383" ht="26.25" customHeight="1" x14ac:dyDescent="0.2"/>
    <row r="3384" ht="26.25" customHeight="1" x14ac:dyDescent="0.2"/>
    <row r="3385" ht="26.25" customHeight="1" x14ac:dyDescent="0.2"/>
    <row r="3386" ht="26.25" customHeight="1" x14ac:dyDescent="0.2"/>
    <row r="3387" ht="26.25" customHeight="1" x14ac:dyDescent="0.2"/>
    <row r="3388" ht="26.25" customHeight="1" x14ac:dyDescent="0.2"/>
    <row r="3389" ht="26.25" customHeight="1" x14ac:dyDescent="0.2"/>
    <row r="3390" ht="26.25" customHeight="1" x14ac:dyDescent="0.2"/>
    <row r="3391" ht="26.25" customHeight="1" x14ac:dyDescent="0.2"/>
    <row r="3392" ht="26.25" customHeight="1" x14ac:dyDescent="0.2"/>
    <row r="3393" ht="26.25" customHeight="1" x14ac:dyDescent="0.2"/>
    <row r="3394" ht="26.25" customHeight="1" x14ac:dyDescent="0.2"/>
    <row r="3395" ht="26.25" customHeight="1" x14ac:dyDescent="0.2"/>
    <row r="3396" ht="26.25" customHeight="1" x14ac:dyDescent="0.2"/>
    <row r="3397" ht="26.25" customHeight="1" x14ac:dyDescent="0.2"/>
    <row r="3398" ht="26.25" customHeight="1" x14ac:dyDescent="0.2"/>
    <row r="3399" ht="26.25" customHeight="1" x14ac:dyDescent="0.2"/>
    <row r="3400" ht="26.25" customHeight="1" x14ac:dyDescent="0.2"/>
    <row r="3401" ht="26.25" customHeight="1" x14ac:dyDescent="0.2"/>
    <row r="3402" ht="26.25" customHeight="1" x14ac:dyDescent="0.2"/>
    <row r="3403" ht="26.25" customHeight="1" x14ac:dyDescent="0.2"/>
    <row r="3404" ht="26.25" customHeight="1" x14ac:dyDescent="0.2"/>
    <row r="3405" ht="26.25" customHeight="1" x14ac:dyDescent="0.2"/>
    <row r="3406" ht="26.25" customHeight="1" x14ac:dyDescent="0.2"/>
    <row r="3407" ht="26.25" customHeight="1" x14ac:dyDescent="0.2"/>
    <row r="3408" ht="26.25" customHeight="1" x14ac:dyDescent="0.2"/>
    <row r="3409" ht="26.25" customHeight="1" x14ac:dyDescent="0.2"/>
    <row r="3410" ht="26.25" customHeight="1" x14ac:dyDescent="0.2"/>
    <row r="3411" ht="26.25" customHeight="1" x14ac:dyDescent="0.2"/>
    <row r="3412" ht="26.25" customHeight="1" x14ac:dyDescent="0.2"/>
    <row r="3413" ht="26.25" customHeight="1" x14ac:dyDescent="0.2"/>
    <row r="3414" ht="26.25" customHeight="1" x14ac:dyDescent="0.2"/>
    <row r="3415" ht="26.25" customHeight="1" x14ac:dyDescent="0.2"/>
    <row r="3416" ht="26.25" customHeight="1" x14ac:dyDescent="0.2"/>
    <row r="3417" ht="26.25" customHeight="1" x14ac:dyDescent="0.2"/>
    <row r="3418" ht="26.25" customHeight="1" x14ac:dyDescent="0.2"/>
    <row r="3419" ht="26.25" customHeight="1" x14ac:dyDescent="0.2"/>
    <row r="3420" ht="26.25" customHeight="1" x14ac:dyDescent="0.2"/>
    <row r="3421" ht="26.25" customHeight="1" x14ac:dyDescent="0.2"/>
    <row r="3422" ht="26.25" customHeight="1" x14ac:dyDescent="0.2"/>
    <row r="3423" ht="26.25" customHeight="1" x14ac:dyDescent="0.2"/>
    <row r="3424" ht="26.25" customHeight="1" x14ac:dyDescent="0.2"/>
    <row r="3425" ht="26.25" customHeight="1" x14ac:dyDescent="0.2"/>
    <row r="3426" ht="26.25" customHeight="1" x14ac:dyDescent="0.2"/>
    <row r="3427" ht="26.25" customHeight="1" x14ac:dyDescent="0.2"/>
    <row r="3428" ht="26.25" customHeight="1" x14ac:dyDescent="0.2"/>
    <row r="3429" ht="26.25" customHeight="1" x14ac:dyDescent="0.2"/>
    <row r="3430" ht="26.25" customHeight="1" x14ac:dyDescent="0.2"/>
    <row r="3431" ht="26.25" customHeight="1" x14ac:dyDescent="0.2"/>
    <row r="3432" ht="26.25" customHeight="1" x14ac:dyDescent="0.2"/>
    <row r="3433" ht="26.25" customHeight="1" x14ac:dyDescent="0.2"/>
    <row r="3434" ht="26.25" customHeight="1" x14ac:dyDescent="0.2"/>
    <row r="3435" ht="26.25" customHeight="1" x14ac:dyDescent="0.2"/>
    <row r="3436" ht="26.25" customHeight="1" x14ac:dyDescent="0.2"/>
    <row r="3437" ht="26.25" customHeight="1" x14ac:dyDescent="0.2"/>
    <row r="3438" ht="26.25" customHeight="1" x14ac:dyDescent="0.2"/>
    <row r="3439" ht="26.25" customHeight="1" x14ac:dyDescent="0.2"/>
    <row r="3440" ht="26.25" customHeight="1" x14ac:dyDescent="0.2"/>
    <row r="3441" ht="26.25" customHeight="1" x14ac:dyDescent="0.2"/>
    <row r="3442" ht="26.25" customHeight="1" x14ac:dyDescent="0.2"/>
    <row r="3443" ht="26.25" customHeight="1" x14ac:dyDescent="0.2"/>
    <row r="3444" ht="26.25" customHeight="1" x14ac:dyDescent="0.2"/>
    <row r="3445" ht="26.25" customHeight="1" x14ac:dyDescent="0.2"/>
    <row r="3446" ht="26.25" customHeight="1" x14ac:dyDescent="0.2"/>
    <row r="3447" ht="26.25" customHeight="1" x14ac:dyDescent="0.2"/>
    <row r="3448" ht="26.25" customHeight="1" x14ac:dyDescent="0.2"/>
    <row r="3449" ht="26.25" customHeight="1" x14ac:dyDescent="0.2"/>
    <row r="3450" ht="26.25" customHeight="1" x14ac:dyDescent="0.2"/>
    <row r="3451" ht="26.25" customHeight="1" x14ac:dyDescent="0.2"/>
    <row r="3452" ht="26.25" customHeight="1" x14ac:dyDescent="0.2"/>
    <row r="3453" ht="26.25" customHeight="1" x14ac:dyDescent="0.2"/>
    <row r="3454" ht="26.25" customHeight="1" x14ac:dyDescent="0.2"/>
    <row r="3455" ht="26.25" customHeight="1" x14ac:dyDescent="0.2"/>
    <row r="3456" ht="26.25" customHeight="1" x14ac:dyDescent="0.2"/>
    <row r="3457" ht="26.25" customHeight="1" x14ac:dyDescent="0.2"/>
    <row r="3458" ht="26.25" customHeight="1" x14ac:dyDescent="0.2"/>
    <row r="3459" ht="26.25" customHeight="1" x14ac:dyDescent="0.2"/>
    <row r="3460" ht="26.25" customHeight="1" x14ac:dyDescent="0.2"/>
    <row r="3461" ht="26.25" customHeight="1" x14ac:dyDescent="0.2"/>
    <row r="3462" ht="26.25" customHeight="1" x14ac:dyDescent="0.2"/>
    <row r="3463" ht="26.25" customHeight="1" x14ac:dyDescent="0.2"/>
    <row r="3464" ht="26.25" customHeight="1" x14ac:dyDescent="0.2"/>
    <row r="3465" ht="26.25" customHeight="1" x14ac:dyDescent="0.2"/>
    <row r="3466" ht="26.25" customHeight="1" x14ac:dyDescent="0.2"/>
    <row r="3467" ht="26.25" customHeight="1" x14ac:dyDescent="0.2"/>
    <row r="3468" ht="26.25" customHeight="1" x14ac:dyDescent="0.2"/>
    <row r="3469" ht="26.25" customHeight="1" x14ac:dyDescent="0.2"/>
    <row r="3470" ht="26.25" customHeight="1" x14ac:dyDescent="0.2"/>
    <row r="3471" ht="26.25" customHeight="1" x14ac:dyDescent="0.2"/>
    <row r="3472" ht="26.25" customHeight="1" x14ac:dyDescent="0.2"/>
    <row r="3473" ht="26.25" customHeight="1" x14ac:dyDescent="0.2"/>
    <row r="3474" ht="26.25" customHeight="1" x14ac:dyDescent="0.2"/>
    <row r="3475" ht="26.25" customHeight="1" x14ac:dyDescent="0.2"/>
    <row r="3476" ht="26.25" customHeight="1" x14ac:dyDescent="0.2"/>
    <row r="3477" ht="26.25" customHeight="1" x14ac:dyDescent="0.2"/>
    <row r="3478" ht="26.25" customHeight="1" x14ac:dyDescent="0.2"/>
    <row r="3479" ht="26.25" customHeight="1" x14ac:dyDescent="0.2"/>
    <row r="3480" ht="26.25" customHeight="1" x14ac:dyDescent="0.2"/>
    <row r="3481" ht="26.25" customHeight="1" x14ac:dyDescent="0.2"/>
    <row r="3482" ht="26.25" customHeight="1" x14ac:dyDescent="0.2"/>
    <row r="3483" ht="26.25" customHeight="1" x14ac:dyDescent="0.2"/>
    <row r="3484" ht="26.25" customHeight="1" x14ac:dyDescent="0.2"/>
    <row r="3485" ht="26.25" customHeight="1" x14ac:dyDescent="0.2"/>
    <row r="3486" ht="26.25" customHeight="1" x14ac:dyDescent="0.2"/>
    <row r="3487" ht="26.25" customHeight="1" x14ac:dyDescent="0.2"/>
    <row r="3488" ht="26.25" customHeight="1" x14ac:dyDescent="0.2"/>
    <row r="3489" ht="26.25" customHeight="1" x14ac:dyDescent="0.2"/>
    <row r="3490" ht="26.25" customHeight="1" x14ac:dyDescent="0.2"/>
    <row r="3491" ht="26.25" customHeight="1" x14ac:dyDescent="0.2"/>
    <row r="3492" ht="26.25" customHeight="1" x14ac:dyDescent="0.2"/>
    <row r="3493" ht="26.25" customHeight="1" x14ac:dyDescent="0.2"/>
    <row r="3494" ht="26.25" customHeight="1" x14ac:dyDescent="0.2"/>
    <row r="3495" ht="26.25" customHeight="1" x14ac:dyDescent="0.2"/>
    <row r="3496" ht="26.25" customHeight="1" x14ac:dyDescent="0.2"/>
    <row r="3497" ht="26.25" customHeight="1" x14ac:dyDescent="0.2"/>
    <row r="3498" ht="26.25" customHeight="1" x14ac:dyDescent="0.2"/>
    <row r="3499" ht="26.25" customHeight="1" x14ac:dyDescent="0.2"/>
    <row r="3500" ht="26.25" customHeight="1" x14ac:dyDescent="0.2"/>
    <row r="3501" ht="26.25" customHeight="1" x14ac:dyDescent="0.2"/>
    <row r="3502" ht="26.25" customHeight="1" x14ac:dyDescent="0.2"/>
    <row r="3503" ht="26.25" customHeight="1" x14ac:dyDescent="0.2"/>
    <row r="3504" ht="26.25" customHeight="1" x14ac:dyDescent="0.2"/>
    <row r="3505" ht="26.25" customHeight="1" x14ac:dyDescent="0.2"/>
    <row r="3506" ht="26.25" customHeight="1" x14ac:dyDescent="0.2"/>
    <row r="3507" ht="26.25" customHeight="1" x14ac:dyDescent="0.2"/>
    <row r="3508" ht="26.25" customHeight="1" x14ac:dyDescent="0.2"/>
    <row r="3509" ht="26.25" customHeight="1" x14ac:dyDescent="0.2"/>
    <row r="3510" ht="26.25" customHeight="1" x14ac:dyDescent="0.2"/>
    <row r="3511" ht="26.25" customHeight="1" x14ac:dyDescent="0.2"/>
    <row r="3512" ht="26.25" customHeight="1" x14ac:dyDescent="0.2"/>
    <row r="3513" ht="26.25" customHeight="1" x14ac:dyDescent="0.2"/>
    <row r="3514" ht="26.25" customHeight="1" x14ac:dyDescent="0.2"/>
    <row r="3515" ht="26.25" customHeight="1" x14ac:dyDescent="0.2"/>
    <row r="3516" ht="26.25" customHeight="1" x14ac:dyDescent="0.2"/>
    <row r="3517" ht="26.25" customHeight="1" x14ac:dyDescent="0.2"/>
    <row r="3518" ht="26.25" customHeight="1" x14ac:dyDescent="0.2"/>
    <row r="3519" ht="26.25" customHeight="1" x14ac:dyDescent="0.2"/>
    <row r="3520" ht="26.25" customHeight="1" x14ac:dyDescent="0.2"/>
    <row r="3521" ht="26.25" customHeight="1" x14ac:dyDescent="0.2"/>
    <row r="3522" ht="26.25" customHeight="1" x14ac:dyDescent="0.2"/>
    <row r="3523" ht="26.25" customHeight="1" x14ac:dyDescent="0.2"/>
    <row r="3524" ht="26.25" customHeight="1" x14ac:dyDescent="0.2"/>
    <row r="3525" ht="26.25" customHeight="1" x14ac:dyDescent="0.2"/>
    <row r="3526" ht="26.25" customHeight="1" x14ac:dyDescent="0.2"/>
    <row r="3527" ht="26.25" customHeight="1" x14ac:dyDescent="0.2"/>
    <row r="3528" ht="26.25" customHeight="1" x14ac:dyDescent="0.2"/>
    <row r="3529" ht="26.25" customHeight="1" x14ac:dyDescent="0.2"/>
    <row r="3530" ht="26.25" customHeight="1" x14ac:dyDescent="0.2"/>
    <row r="3531" ht="26.25" customHeight="1" x14ac:dyDescent="0.2"/>
    <row r="3532" ht="26.25" customHeight="1" x14ac:dyDescent="0.2"/>
    <row r="3533" ht="26.25" customHeight="1" x14ac:dyDescent="0.2"/>
    <row r="3534" ht="26.25" customHeight="1" x14ac:dyDescent="0.2"/>
    <row r="3535" ht="26.25" customHeight="1" x14ac:dyDescent="0.2"/>
    <row r="3536" ht="26.25" customHeight="1" x14ac:dyDescent="0.2"/>
    <row r="3537" ht="26.25" customHeight="1" x14ac:dyDescent="0.2"/>
    <row r="3538" ht="26.25" customHeight="1" x14ac:dyDescent="0.2"/>
    <row r="3539" ht="26.25" customHeight="1" x14ac:dyDescent="0.2"/>
    <row r="3540" ht="26.25" customHeight="1" x14ac:dyDescent="0.2"/>
    <row r="3541" ht="26.25" customHeight="1" x14ac:dyDescent="0.2"/>
    <row r="3542" ht="26.25" customHeight="1" x14ac:dyDescent="0.2"/>
    <row r="3543" ht="26.25" customHeight="1" x14ac:dyDescent="0.2"/>
    <row r="3544" ht="26.25" customHeight="1" x14ac:dyDescent="0.2"/>
    <row r="3545" ht="26.25" customHeight="1" x14ac:dyDescent="0.2"/>
    <row r="3546" ht="26.25" customHeight="1" x14ac:dyDescent="0.2"/>
    <row r="3547" ht="26.25" customHeight="1" x14ac:dyDescent="0.2"/>
    <row r="3548" ht="26.25" customHeight="1" x14ac:dyDescent="0.2"/>
    <row r="3549" ht="26.25" customHeight="1" x14ac:dyDescent="0.2"/>
    <row r="3550" ht="26.25" customHeight="1" x14ac:dyDescent="0.2"/>
    <row r="3551" ht="26.25" customHeight="1" x14ac:dyDescent="0.2"/>
    <row r="3552" ht="26.25" customHeight="1" x14ac:dyDescent="0.2"/>
    <row r="3553" ht="26.25" customHeight="1" x14ac:dyDescent="0.2"/>
    <row r="3554" ht="26.25" customHeight="1" x14ac:dyDescent="0.2"/>
    <row r="3555" ht="26.25" customHeight="1" x14ac:dyDescent="0.2"/>
    <row r="3556" ht="26.25" customHeight="1" x14ac:dyDescent="0.2"/>
    <row r="3557" ht="26.25" customHeight="1" x14ac:dyDescent="0.2"/>
    <row r="3558" ht="26.25" customHeight="1" x14ac:dyDescent="0.2"/>
    <row r="3559" ht="26.25" customHeight="1" x14ac:dyDescent="0.2"/>
    <row r="3560" ht="26.25" customHeight="1" x14ac:dyDescent="0.2"/>
    <row r="3561" ht="26.25" customHeight="1" x14ac:dyDescent="0.2"/>
    <row r="3562" ht="26.25" customHeight="1" x14ac:dyDescent="0.2"/>
    <row r="3563" ht="26.25" customHeight="1" x14ac:dyDescent="0.2"/>
    <row r="3564" ht="26.25" customHeight="1" x14ac:dyDescent="0.2"/>
    <row r="3565" ht="26.25" customHeight="1" x14ac:dyDescent="0.2"/>
    <row r="3566" ht="26.25" customHeight="1" x14ac:dyDescent="0.2"/>
    <row r="3567" ht="26.25" customHeight="1" x14ac:dyDescent="0.2"/>
    <row r="3568" ht="26.25" customHeight="1" x14ac:dyDescent="0.2"/>
    <row r="3569" ht="26.25" customHeight="1" x14ac:dyDescent="0.2"/>
    <row r="3570" ht="26.25" customHeight="1" x14ac:dyDescent="0.2"/>
    <row r="3571" ht="26.25" customHeight="1" x14ac:dyDescent="0.2"/>
    <row r="3572" ht="26.25" customHeight="1" x14ac:dyDescent="0.2"/>
    <row r="3573" ht="26.25" customHeight="1" x14ac:dyDescent="0.2"/>
    <row r="3574" ht="26.25" customHeight="1" x14ac:dyDescent="0.2"/>
    <row r="3575" ht="26.25" customHeight="1" x14ac:dyDescent="0.2"/>
    <row r="3576" ht="26.25" customHeight="1" x14ac:dyDescent="0.2"/>
    <row r="3577" ht="26.25" customHeight="1" x14ac:dyDescent="0.2"/>
    <row r="3578" ht="26.25" customHeight="1" x14ac:dyDescent="0.2"/>
    <row r="3579" ht="26.25" customHeight="1" x14ac:dyDescent="0.2"/>
    <row r="3580" ht="26.25" customHeight="1" x14ac:dyDescent="0.2"/>
    <row r="3581" ht="26.25" customHeight="1" x14ac:dyDescent="0.2"/>
    <row r="3582" ht="26.25" customHeight="1" x14ac:dyDescent="0.2"/>
    <row r="3583" ht="26.25" customHeight="1" x14ac:dyDescent="0.2"/>
    <row r="3584" ht="26.25" customHeight="1" x14ac:dyDescent="0.2"/>
    <row r="3585" ht="26.25" customHeight="1" x14ac:dyDescent="0.2"/>
    <row r="3586" ht="26.25" customHeight="1" x14ac:dyDescent="0.2"/>
    <row r="3587" ht="26.25" customHeight="1" x14ac:dyDescent="0.2"/>
    <row r="3588" ht="26.25" customHeight="1" x14ac:dyDescent="0.2"/>
    <row r="3589" ht="26.25" customHeight="1" x14ac:dyDescent="0.2"/>
    <row r="3590" ht="26.25" customHeight="1" x14ac:dyDescent="0.2"/>
    <row r="3591" ht="26.25" customHeight="1" x14ac:dyDescent="0.2"/>
    <row r="3592" ht="26.25" customHeight="1" x14ac:dyDescent="0.2"/>
    <row r="3593" ht="26.25" customHeight="1" x14ac:dyDescent="0.2"/>
    <row r="3594" ht="26.25" customHeight="1" x14ac:dyDescent="0.2"/>
    <row r="3595" ht="26.25" customHeight="1" x14ac:dyDescent="0.2"/>
    <row r="3596" ht="26.25" customHeight="1" x14ac:dyDescent="0.2"/>
    <row r="3597" ht="26.25" customHeight="1" x14ac:dyDescent="0.2"/>
    <row r="3598" ht="26.25" customHeight="1" x14ac:dyDescent="0.2"/>
    <row r="3599" ht="26.25" customHeight="1" x14ac:dyDescent="0.2"/>
    <row r="3600" ht="26.25" customHeight="1" x14ac:dyDescent="0.2"/>
    <row r="3601" ht="26.25" customHeight="1" x14ac:dyDescent="0.2"/>
    <row r="3602" ht="26.25" customHeight="1" x14ac:dyDescent="0.2"/>
    <row r="3603" ht="26.25" customHeight="1" x14ac:dyDescent="0.2"/>
    <row r="3604" ht="26.25" customHeight="1" x14ac:dyDescent="0.2"/>
    <row r="3605" ht="26.25" customHeight="1" x14ac:dyDescent="0.2"/>
    <row r="3606" ht="26.25" customHeight="1" x14ac:dyDescent="0.2"/>
    <row r="3607" ht="26.25" customHeight="1" x14ac:dyDescent="0.2"/>
    <row r="3608" ht="26.25" customHeight="1" x14ac:dyDescent="0.2"/>
    <row r="3609" ht="26.25" customHeight="1" x14ac:dyDescent="0.2"/>
    <row r="3610" ht="26.25" customHeight="1" x14ac:dyDescent="0.2"/>
    <row r="3611" ht="26.25" customHeight="1" x14ac:dyDescent="0.2"/>
    <row r="3612" ht="26.25" customHeight="1" x14ac:dyDescent="0.2"/>
    <row r="3613" ht="26.25" customHeight="1" x14ac:dyDescent="0.2"/>
    <row r="3614" ht="26.25" customHeight="1" x14ac:dyDescent="0.2"/>
    <row r="3615" ht="26.25" customHeight="1" x14ac:dyDescent="0.2"/>
    <row r="3616" ht="26.25" customHeight="1" x14ac:dyDescent="0.2"/>
    <row r="3617" ht="26.25" customHeight="1" x14ac:dyDescent="0.2"/>
    <row r="3618" ht="26.25" customHeight="1" x14ac:dyDescent="0.2"/>
    <row r="3619" ht="26.25" customHeight="1" x14ac:dyDescent="0.2"/>
    <row r="3620" ht="26.25" customHeight="1" x14ac:dyDescent="0.2"/>
    <row r="3621" ht="26.25" customHeight="1" x14ac:dyDescent="0.2"/>
    <row r="3622" ht="26.25" customHeight="1" x14ac:dyDescent="0.2"/>
    <row r="3623" ht="26.25" customHeight="1" x14ac:dyDescent="0.2"/>
    <row r="3624" ht="26.25" customHeight="1" x14ac:dyDescent="0.2"/>
    <row r="3625" ht="26.25" customHeight="1" x14ac:dyDescent="0.2"/>
    <row r="3626" ht="26.25" customHeight="1" x14ac:dyDescent="0.2"/>
    <row r="3627" ht="26.25" customHeight="1" x14ac:dyDescent="0.2"/>
    <row r="3628" ht="26.25" customHeight="1" x14ac:dyDescent="0.2"/>
    <row r="3629" ht="26.25" customHeight="1" x14ac:dyDescent="0.2"/>
    <row r="3630" ht="26.25" customHeight="1" x14ac:dyDescent="0.2"/>
    <row r="3631" ht="26.25" customHeight="1" x14ac:dyDescent="0.2"/>
    <row r="3632" ht="26.25" customHeight="1" x14ac:dyDescent="0.2"/>
    <row r="3633" ht="26.25" customHeight="1" x14ac:dyDescent="0.2"/>
    <row r="3634" ht="26.25" customHeight="1" x14ac:dyDescent="0.2"/>
    <row r="3635" ht="26.25" customHeight="1" x14ac:dyDescent="0.2"/>
    <row r="3636" ht="26.25" customHeight="1" x14ac:dyDescent="0.2"/>
    <row r="3637" ht="26.25" customHeight="1" x14ac:dyDescent="0.2"/>
    <row r="3638" ht="26.25" customHeight="1" x14ac:dyDescent="0.2"/>
    <row r="3639" ht="26.25" customHeight="1" x14ac:dyDescent="0.2"/>
    <row r="3640" ht="26.25" customHeight="1" x14ac:dyDescent="0.2"/>
    <row r="3641" ht="26.25" customHeight="1" x14ac:dyDescent="0.2"/>
    <row r="3642" ht="26.25" customHeight="1" x14ac:dyDescent="0.2"/>
    <row r="3643" ht="26.25" customHeight="1" x14ac:dyDescent="0.2"/>
    <row r="3644" ht="26.25" customHeight="1" x14ac:dyDescent="0.2"/>
    <row r="3645" ht="26.25" customHeight="1" x14ac:dyDescent="0.2"/>
    <row r="3646" ht="26.25" customHeight="1" x14ac:dyDescent="0.2"/>
    <row r="3647" ht="26.25" customHeight="1" x14ac:dyDescent="0.2"/>
    <row r="3648" ht="26.25" customHeight="1" x14ac:dyDescent="0.2"/>
    <row r="3649" ht="26.25" customHeight="1" x14ac:dyDescent="0.2"/>
    <row r="3650" ht="26.25" customHeight="1" x14ac:dyDescent="0.2"/>
    <row r="3651" ht="26.25" customHeight="1" x14ac:dyDescent="0.2"/>
    <row r="3652" ht="26.25" customHeight="1" x14ac:dyDescent="0.2"/>
    <row r="3653" ht="26.25" customHeight="1" x14ac:dyDescent="0.2"/>
    <row r="3654" ht="26.25" customHeight="1" x14ac:dyDescent="0.2"/>
    <row r="3655" ht="26.25" customHeight="1" x14ac:dyDescent="0.2"/>
    <row r="3656" ht="26.25" customHeight="1" x14ac:dyDescent="0.2"/>
    <row r="3657" ht="26.25" customHeight="1" x14ac:dyDescent="0.2"/>
    <row r="3658" ht="26.25" customHeight="1" x14ac:dyDescent="0.2"/>
    <row r="3659" ht="26.25" customHeight="1" x14ac:dyDescent="0.2"/>
    <row r="3660" ht="26.25" customHeight="1" x14ac:dyDescent="0.2"/>
    <row r="3661" ht="26.25" customHeight="1" x14ac:dyDescent="0.2"/>
    <row r="3662" ht="26.25" customHeight="1" x14ac:dyDescent="0.2"/>
    <row r="3663" ht="26.25" customHeight="1" x14ac:dyDescent="0.2"/>
    <row r="3664" ht="26.25" customHeight="1" x14ac:dyDescent="0.2"/>
    <row r="3665" ht="26.25" customHeight="1" x14ac:dyDescent="0.2"/>
    <row r="3666" ht="26.25" customHeight="1" x14ac:dyDescent="0.2"/>
    <row r="3667" ht="26.25" customHeight="1" x14ac:dyDescent="0.2"/>
    <row r="3668" ht="26.25" customHeight="1" x14ac:dyDescent="0.2"/>
    <row r="3669" ht="26.25" customHeight="1" x14ac:dyDescent="0.2"/>
    <row r="3670" ht="26.25" customHeight="1" x14ac:dyDescent="0.2"/>
    <row r="3671" ht="26.25" customHeight="1" x14ac:dyDescent="0.2"/>
    <row r="3672" ht="26.25" customHeight="1" x14ac:dyDescent="0.2"/>
    <row r="3673" ht="26.25" customHeight="1" x14ac:dyDescent="0.2"/>
    <row r="3674" ht="26.25" customHeight="1" x14ac:dyDescent="0.2"/>
    <row r="3675" ht="26.25" customHeight="1" x14ac:dyDescent="0.2"/>
    <row r="3676" ht="26.25" customHeight="1" x14ac:dyDescent="0.2"/>
    <row r="3677" ht="26.25" customHeight="1" x14ac:dyDescent="0.2"/>
    <row r="3678" ht="26.25" customHeight="1" x14ac:dyDescent="0.2"/>
    <row r="3679" ht="26.25" customHeight="1" x14ac:dyDescent="0.2"/>
    <row r="3680" ht="26.25" customHeight="1" x14ac:dyDescent="0.2"/>
    <row r="3681" ht="26.25" customHeight="1" x14ac:dyDescent="0.2"/>
    <row r="3682" ht="26.25" customHeight="1" x14ac:dyDescent="0.2"/>
    <row r="3683" ht="26.25" customHeight="1" x14ac:dyDescent="0.2"/>
    <row r="3684" ht="26.25" customHeight="1" x14ac:dyDescent="0.2"/>
    <row r="3685" ht="26.25" customHeight="1" x14ac:dyDescent="0.2"/>
    <row r="3686" ht="26.25" customHeight="1" x14ac:dyDescent="0.2"/>
    <row r="3687" ht="26.25" customHeight="1" x14ac:dyDescent="0.2"/>
    <row r="3688" ht="26.25" customHeight="1" x14ac:dyDescent="0.2"/>
    <row r="3689" ht="26.25" customHeight="1" x14ac:dyDescent="0.2"/>
    <row r="3690" ht="26.25" customHeight="1" x14ac:dyDescent="0.2"/>
    <row r="3691" ht="26.25" customHeight="1" x14ac:dyDescent="0.2"/>
    <row r="3692" ht="26.25" customHeight="1" x14ac:dyDescent="0.2"/>
    <row r="3693" ht="26.25" customHeight="1" x14ac:dyDescent="0.2"/>
    <row r="3694" ht="26.25" customHeight="1" x14ac:dyDescent="0.2"/>
    <row r="3695" ht="26.25" customHeight="1" x14ac:dyDescent="0.2"/>
    <row r="3696" ht="26.25" customHeight="1" x14ac:dyDescent="0.2"/>
    <row r="3697" ht="26.25" customHeight="1" x14ac:dyDescent="0.2"/>
    <row r="3698" ht="26.25" customHeight="1" x14ac:dyDescent="0.2"/>
    <row r="3699" ht="26.25" customHeight="1" x14ac:dyDescent="0.2"/>
    <row r="3700" ht="26.25" customHeight="1" x14ac:dyDescent="0.2"/>
    <row r="3701" ht="26.25" customHeight="1" x14ac:dyDescent="0.2"/>
    <row r="3702" ht="26.25" customHeight="1" x14ac:dyDescent="0.2"/>
    <row r="3703" ht="26.25" customHeight="1" x14ac:dyDescent="0.2"/>
    <row r="3704" ht="26.25" customHeight="1" x14ac:dyDescent="0.2"/>
    <row r="3705" ht="26.25" customHeight="1" x14ac:dyDescent="0.2"/>
    <row r="3706" ht="26.25" customHeight="1" x14ac:dyDescent="0.2"/>
    <row r="3707" ht="26.25" customHeight="1" x14ac:dyDescent="0.2"/>
    <row r="3708" ht="26.25" customHeight="1" x14ac:dyDescent="0.2"/>
    <row r="3709" ht="26.25" customHeight="1" x14ac:dyDescent="0.2"/>
    <row r="3710" ht="26.25" customHeight="1" x14ac:dyDescent="0.2"/>
    <row r="3711" ht="26.25" customHeight="1" x14ac:dyDescent="0.2"/>
    <row r="3712" ht="26.25" customHeight="1" x14ac:dyDescent="0.2"/>
    <row r="3713" ht="26.25" customHeight="1" x14ac:dyDescent="0.2"/>
    <row r="3714" ht="26.25" customHeight="1" x14ac:dyDescent="0.2"/>
    <row r="3715" ht="26.25" customHeight="1" x14ac:dyDescent="0.2"/>
    <row r="3716" ht="26.25" customHeight="1" x14ac:dyDescent="0.2"/>
    <row r="3717" ht="26.25" customHeight="1" x14ac:dyDescent="0.2"/>
    <row r="3718" ht="26.25" customHeight="1" x14ac:dyDescent="0.2"/>
    <row r="3719" ht="26.25" customHeight="1" x14ac:dyDescent="0.2"/>
    <row r="3720" ht="26.25" customHeight="1" x14ac:dyDescent="0.2"/>
    <row r="3721" ht="26.25" customHeight="1" x14ac:dyDescent="0.2"/>
    <row r="3722" ht="26.25" customHeight="1" x14ac:dyDescent="0.2"/>
    <row r="3723" ht="26.25" customHeight="1" x14ac:dyDescent="0.2"/>
    <row r="3724" ht="26.25" customHeight="1" x14ac:dyDescent="0.2"/>
    <row r="3725" ht="26.25" customHeight="1" x14ac:dyDescent="0.2"/>
    <row r="3726" ht="26.25" customHeight="1" x14ac:dyDescent="0.2"/>
    <row r="3727" ht="26.25" customHeight="1" x14ac:dyDescent="0.2"/>
    <row r="3728" ht="26.25" customHeight="1" x14ac:dyDescent="0.2"/>
    <row r="3729" ht="26.25" customHeight="1" x14ac:dyDescent="0.2"/>
    <row r="3730" ht="26.25" customHeight="1" x14ac:dyDescent="0.2"/>
    <row r="3731" ht="26.25" customHeight="1" x14ac:dyDescent="0.2"/>
    <row r="3732" ht="26.25" customHeight="1" x14ac:dyDescent="0.2"/>
    <row r="3733" ht="26.25" customHeight="1" x14ac:dyDescent="0.2"/>
    <row r="3734" ht="26.25" customHeight="1" x14ac:dyDescent="0.2"/>
    <row r="3735" ht="26.25" customHeight="1" x14ac:dyDescent="0.2"/>
    <row r="3736" ht="26.25" customHeight="1" x14ac:dyDescent="0.2"/>
    <row r="3737" ht="26.25" customHeight="1" x14ac:dyDescent="0.2"/>
    <row r="3738" ht="26.25" customHeight="1" x14ac:dyDescent="0.2"/>
    <row r="3739" ht="26.25" customHeight="1" x14ac:dyDescent="0.2"/>
    <row r="3740" ht="26.25" customHeight="1" x14ac:dyDescent="0.2"/>
    <row r="3741" ht="26.25" customHeight="1" x14ac:dyDescent="0.2"/>
    <row r="3742" ht="26.25" customHeight="1" x14ac:dyDescent="0.2"/>
    <row r="3743" ht="26.25" customHeight="1" x14ac:dyDescent="0.2"/>
    <row r="3744" ht="26.25" customHeight="1" x14ac:dyDescent="0.2"/>
    <row r="3745" ht="26.25" customHeight="1" x14ac:dyDescent="0.2"/>
    <row r="3746" ht="26.25" customHeight="1" x14ac:dyDescent="0.2"/>
    <row r="3747" ht="26.25" customHeight="1" x14ac:dyDescent="0.2"/>
    <row r="3748" ht="26.25" customHeight="1" x14ac:dyDescent="0.2"/>
    <row r="3749" ht="26.25" customHeight="1" x14ac:dyDescent="0.2"/>
    <row r="3750" ht="26.25" customHeight="1" x14ac:dyDescent="0.2"/>
    <row r="3751" ht="26.25" customHeight="1" x14ac:dyDescent="0.2"/>
    <row r="3752" ht="26.25" customHeight="1" x14ac:dyDescent="0.2"/>
    <row r="3753" ht="26.25" customHeight="1" x14ac:dyDescent="0.2"/>
    <row r="3754" ht="26.25" customHeight="1" x14ac:dyDescent="0.2"/>
    <row r="3755" ht="26.25" customHeight="1" x14ac:dyDescent="0.2"/>
    <row r="3756" ht="26.25" customHeight="1" x14ac:dyDescent="0.2"/>
    <row r="3757" ht="26.25" customHeight="1" x14ac:dyDescent="0.2"/>
    <row r="3758" ht="26.25" customHeight="1" x14ac:dyDescent="0.2"/>
    <row r="3759" ht="26.25" customHeight="1" x14ac:dyDescent="0.2"/>
    <row r="3760" ht="26.25" customHeight="1" x14ac:dyDescent="0.2"/>
    <row r="3761" ht="26.25" customHeight="1" x14ac:dyDescent="0.2"/>
    <row r="3762" ht="26.25" customHeight="1" x14ac:dyDescent="0.2"/>
    <row r="3763" ht="26.25" customHeight="1" x14ac:dyDescent="0.2"/>
    <row r="3764" ht="26.25" customHeight="1" x14ac:dyDescent="0.2"/>
    <row r="3765" ht="26.25" customHeight="1" x14ac:dyDescent="0.2"/>
    <row r="3766" ht="26.25" customHeight="1" x14ac:dyDescent="0.2"/>
    <row r="3767" ht="26.25" customHeight="1" x14ac:dyDescent="0.2"/>
    <row r="3768" ht="26.25" customHeight="1" x14ac:dyDescent="0.2"/>
    <row r="3769" ht="26.25" customHeight="1" x14ac:dyDescent="0.2"/>
    <row r="3770" ht="26.25" customHeight="1" x14ac:dyDescent="0.2"/>
    <row r="3771" ht="26.25" customHeight="1" x14ac:dyDescent="0.2"/>
    <row r="3772" ht="26.25" customHeight="1" x14ac:dyDescent="0.2"/>
    <row r="3773" ht="26.25" customHeight="1" x14ac:dyDescent="0.2"/>
    <row r="3774" ht="26.25" customHeight="1" x14ac:dyDescent="0.2"/>
    <row r="3775" ht="26.25" customHeight="1" x14ac:dyDescent="0.2"/>
    <row r="3776" ht="26.25" customHeight="1" x14ac:dyDescent="0.2"/>
    <row r="3777" ht="26.25" customHeight="1" x14ac:dyDescent="0.2"/>
    <row r="3778" ht="26.25" customHeight="1" x14ac:dyDescent="0.2"/>
    <row r="3779" ht="26.25" customHeight="1" x14ac:dyDescent="0.2"/>
    <row r="3780" ht="26.25" customHeight="1" x14ac:dyDescent="0.2"/>
    <row r="3781" ht="26.25" customHeight="1" x14ac:dyDescent="0.2"/>
    <row r="3782" ht="26.25" customHeight="1" x14ac:dyDescent="0.2"/>
    <row r="3783" ht="26.25" customHeight="1" x14ac:dyDescent="0.2"/>
    <row r="3784" ht="26.25" customHeight="1" x14ac:dyDescent="0.2"/>
    <row r="3785" ht="26.25" customHeight="1" x14ac:dyDescent="0.2"/>
    <row r="3786" ht="26.25" customHeight="1" x14ac:dyDescent="0.2"/>
    <row r="3787" ht="26.25" customHeight="1" x14ac:dyDescent="0.2"/>
    <row r="3788" ht="26.25" customHeight="1" x14ac:dyDescent="0.2"/>
    <row r="3789" ht="26.25" customHeight="1" x14ac:dyDescent="0.2"/>
    <row r="3790" ht="26.25" customHeight="1" x14ac:dyDescent="0.2"/>
    <row r="3791" ht="26.25" customHeight="1" x14ac:dyDescent="0.2"/>
    <row r="3792" ht="26.25" customHeight="1" x14ac:dyDescent="0.2"/>
    <row r="3793" ht="26.25" customHeight="1" x14ac:dyDescent="0.2"/>
    <row r="3794" ht="26.25" customHeight="1" x14ac:dyDescent="0.2"/>
    <row r="3795" ht="26.25" customHeight="1" x14ac:dyDescent="0.2"/>
    <row r="3796" ht="26.25" customHeight="1" x14ac:dyDescent="0.2"/>
    <row r="3797" ht="26.25" customHeight="1" x14ac:dyDescent="0.2"/>
    <row r="3798" ht="26.25" customHeight="1" x14ac:dyDescent="0.2"/>
    <row r="3799" ht="26.25" customHeight="1" x14ac:dyDescent="0.2"/>
    <row r="3800" ht="26.25" customHeight="1" x14ac:dyDescent="0.2"/>
    <row r="3801" ht="26.25" customHeight="1" x14ac:dyDescent="0.2"/>
    <row r="3802" ht="26.25" customHeight="1" x14ac:dyDescent="0.2"/>
    <row r="3803" ht="26.25" customHeight="1" x14ac:dyDescent="0.2"/>
    <row r="3804" ht="26.25" customHeight="1" x14ac:dyDescent="0.2"/>
    <row r="3805" ht="26.25" customHeight="1" x14ac:dyDescent="0.2"/>
    <row r="3806" ht="26.25" customHeight="1" x14ac:dyDescent="0.2"/>
    <row r="3807" ht="26.25" customHeight="1" x14ac:dyDescent="0.2"/>
    <row r="3808" ht="26.25" customHeight="1" x14ac:dyDescent="0.2"/>
    <row r="3809" ht="26.25" customHeight="1" x14ac:dyDescent="0.2"/>
    <row r="3810" ht="26.25" customHeight="1" x14ac:dyDescent="0.2"/>
    <row r="3811" ht="26.25" customHeight="1" x14ac:dyDescent="0.2"/>
    <row r="3812" ht="26.25" customHeight="1" x14ac:dyDescent="0.2"/>
    <row r="3813" ht="26.25" customHeight="1" x14ac:dyDescent="0.2"/>
    <row r="3814" ht="26.25" customHeight="1" x14ac:dyDescent="0.2"/>
    <row r="3815" ht="26.25" customHeight="1" x14ac:dyDescent="0.2"/>
    <row r="3816" ht="26.25" customHeight="1" x14ac:dyDescent="0.2"/>
    <row r="3817" ht="26.25" customHeight="1" x14ac:dyDescent="0.2"/>
    <row r="3818" ht="26.25" customHeight="1" x14ac:dyDescent="0.2"/>
    <row r="3819" ht="26.25" customHeight="1" x14ac:dyDescent="0.2"/>
    <row r="3820" ht="26.25" customHeight="1" x14ac:dyDescent="0.2"/>
    <row r="3821" ht="26.25" customHeight="1" x14ac:dyDescent="0.2"/>
    <row r="3822" ht="26.25" customHeight="1" x14ac:dyDescent="0.2"/>
    <row r="3823" ht="26.25" customHeight="1" x14ac:dyDescent="0.2"/>
    <row r="3824" ht="26.25" customHeight="1" x14ac:dyDescent="0.2"/>
    <row r="3825" ht="26.25" customHeight="1" x14ac:dyDescent="0.2"/>
    <row r="3826" ht="26.25" customHeight="1" x14ac:dyDescent="0.2"/>
    <row r="3827" ht="26.25" customHeight="1" x14ac:dyDescent="0.2"/>
    <row r="3828" ht="26.25" customHeight="1" x14ac:dyDescent="0.2"/>
    <row r="3829" ht="26.25" customHeight="1" x14ac:dyDescent="0.2"/>
    <row r="3830" ht="26.25" customHeight="1" x14ac:dyDescent="0.2"/>
    <row r="3831" ht="26.25" customHeight="1" x14ac:dyDescent="0.2"/>
    <row r="3832" ht="26.25" customHeight="1" x14ac:dyDescent="0.2"/>
    <row r="3833" ht="26.25" customHeight="1" x14ac:dyDescent="0.2"/>
    <row r="3834" ht="26.25" customHeight="1" x14ac:dyDescent="0.2"/>
    <row r="3835" ht="26.25" customHeight="1" x14ac:dyDescent="0.2"/>
    <row r="3836" ht="26.25" customHeight="1" x14ac:dyDescent="0.2"/>
    <row r="3837" ht="26.25" customHeight="1" x14ac:dyDescent="0.2"/>
    <row r="3838" ht="26.25" customHeight="1" x14ac:dyDescent="0.2"/>
    <row r="3839" ht="26.25" customHeight="1" x14ac:dyDescent="0.2"/>
    <row r="3840" ht="26.25" customHeight="1" x14ac:dyDescent="0.2"/>
    <row r="3841" ht="26.25" customHeight="1" x14ac:dyDescent="0.2"/>
    <row r="3842" ht="26.25" customHeight="1" x14ac:dyDescent="0.2"/>
    <row r="3843" ht="26.25" customHeight="1" x14ac:dyDescent="0.2"/>
    <row r="3844" ht="26.25" customHeight="1" x14ac:dyDescent="0.2"/>
    <row r="3845" ht="26.25" customHeight="1" x14ac:dyDescent="0.2"/>
    <row r="3846" ht="26.25" customHeight="1" x14ac:dyDescent="0.2"/>
    <row r="3847" ht="26.25" customHeight="1" x14ac:dyDescent="0.2"/>
    <row r="3848" ht="26.25" customHeight="1" x14ac:dyDescent="0.2"/>
    <row r="3849" ht="26.25" customHeight="1" x14ac:dyDescent="0.2"/>
    <row r="3850" ht="26.25" customHeight="1" x14ac:dyDescent="0.2"/>
    <row r="3851" ht="26.25" customHeight="1" x14ac:dyDescent="0.2"/>
    <row r="3852" ht="26.25" customHeight="1" x14ac:dyDescent="0.2"/>
    <row r="3853" ht="26.25" customHeight="1" x14ac:dyDescent="0.2"/>
    <row r="3854" ht="26.25" customHeight="1" x14ac:dyDescent="0.2"/>
    <row r="3855" ht="26.25" customHeight="1" x14ac:dyDescent="0.2"/>
    <row r="3856" ht="26.25" customHeight="1" x14ac:dyDescent="0.2"/>
    <row r="3857" ht="26.25" customHeight="1" x14ac:dyDescent="0.2"/>
    <row r="3858" ht="26.25" customHeight="1" x14ac:dyDescent="0.2"/>
    <row r="3859" ht="26.25" customHeight="1" x14ac:dyDescent="0.2"/>
    <row r="3860" ht="26.25" customHeight="1" x14ac:dyDescent="0.2"/>
    <row r="3861" ht="26.25" customHeight="1" x14ac:dyDescent="0.2"/>
    <row r="3862" ht="26.25" customHeight="1" x14ac:dyDescent="0.2"/>
    <row r="3863" ht="26.25" customHeight="1" x14ac:dyDescent="0.2"/>
    <row r="3864" ht="26.25" customHeight="1" x14ac:dyDescent="0.2"/>
    <row r="3865" ht="26.25" customHeight="1" x14ac:dyDescent="0.2"/>
    <row r="3866" ht="26.25" customHeight="1" x14ac:dyDescent="0.2"/>
    <row r="3867" ht="26.25" customHeight="1" x14ac:dyDescent="0.2"/>
    <row r="3868" ht="26.25" customHeight="1" x14ac:dyDescent="0.2"/>
    <row r="3869" ht="26.25" customHeight="1" x14ac:dyDescent="0.2"/>
    <row r="3870" ht="26.25" customHeight="1" x14ac:dyDescent="0.2"/>
    <row r="3871" ht="26.25" customHeight="1" x14ac:dyDescent="0.2"/>
    <row r="3872" ht="26.25" customHeight="1" x14ac:dyDescent="0.2"/>
    <row r="3873" ht="26.25" customHeight="1" x14ac:dyDescent="0.2"/>
    <row r="3874" ht="26.25" customHeight="1" x14ac:dyDescent="0.2"/>
    <row r="3875" ht="26.25" customHeight="1" x14ac:dyDescent="0.2"/>
    <row r="3876" ht="26.25" customHeight="1" x14ac:dyDescent="0.2"/>
    <row r="3877" ht="26.25" customHeight="1" x14ac:dyDescent="0.2"/>
    <row r="3878" ht="26.25" customHeight="1" x14ac:dyDescent="0.2"/>
    <row r="3879" ht="26.25" customHeight="1" x14ac:dyDescent="0.2"/>
    <row r="3880" ht="26.25" customHeight="1" x14ac:dyDescent="0.2"/>
    <row r="3881" ht="26.25" customHeight="1" x14ac:dyDescent="0.2"/>
    <row r="3882" ht="26.25" customHeight="1" x14ac:dyDescent="0.2"/>
    <row r="3883" ht="26.25" customHeight="1" x14ac:dyDescent="0.2"/>
    <row r="3884" ht="26.25" customHeight="1" x14ac:dyDescent="0.2"/>
    <row r="3885" ht="26.25" customHeight="1" x14ac:dyDescent="0.2"/>
    <row r="3886" ht="26.25" customHeight="1" x14ac:dyDescent="0.2"/>
    <row r="3887" ht="26.25" customHeight="1" x14ac:dyDescent="0.2"/>
    <row r="3888" ht="26.25" customHeight="1" x14ac:dyDescent="0.2"/>
    <row r="3889" ht="26.25" customHeight="1" x14ac:dyDescent="0.2"/>
    <row r="3890" ht="26.25" customHeight="1" x14ac:dyDescent="0.2"/>
    <row r="3891" ht="26.25" customHeight="1" x14ac:dyDescent="0.2"/>
    <row r="3892" ht="26.25" customHeight="1" x14ac:dyDescent="0.2"/>
    <row r="3893" ht="26.25" customHeight="1" x14ac:dyDescent="0.2"/>
    <row r="3894" ht="26.25" customHeight="1" x14ac:dyDescent="0.2"/>
    <row r="3895" ht="26.25" customHeight="1" x14ac:dyDescent="0.2"/>
    <row r="3896" ht="26.25" customHeight="1" x14ac:dyDescent="0.2"/>
    <row r="3897" ht="26.25" customHeight="1" x14ac:dyDescent="0.2"/>
    <row r="3898" ht="26.25" customHeight="1" x14ac:dyDescent="0.2"/>
    <row r="3899" ht="26.25" customHeight="1" x14ac:dyDescent="0.2"/>
    <row r="3900" ht="26.25" customHeight="1" x14ac:dyDescent="0.2"/>
    <row r="3901" ht="26.25" customHeight="1" x14ac:dyDescent="0.2"/>
    <row r="3902" ht="26.25" customHeight="1" x14ac:dyDescent="0.2"/>
    <row r="3903" ht="26.25" customHeight="1" x14ac:dyDescent="0.2"/>
    <row r="3904" ht="26.25" customHeight="1" x14ac:dyDescent="0.2"/>
    <row r="3905" ht="26.25" customHeight="1" x14ac:dyDescent="0.2"/>
    <row r="3906" ht="26.25" customHeight="1" x14ac:dyDescent="0.2"/>
    <row r="3907" ht="26.25" customHeight="1" x14ac:dyDescent="0.2"/>
    <row r="3908" ht="26.25" customHeight="1" x14ac:dyDescent="0.2"/>
    <row r="3909" ht="26.25" customHeight="1" x14ac:dyDescent="0.2"/>
    <row r="3910" ht="26.25" customHeight="1" x14ac:dyDescent="0.2"/>
    <row r="3911" ht="26.25" customHeight="1" x14ac:dyDescent="0.2"/>
    <row r="3912" ht="26.25" customHeight="1" x14ac:dyDescent="0.2"/>
    <row r="3913" ht="26.25" customHeight="1" x14ac:dyDescent="0.2"/>
    <row r="3914" ht="26.25" customHeight="1" x14ac:dyDescent="0.2"/>
    <row r="3915" ht="26.25" customHeight="1" x14ac:dyDescent="0.2"/>
    <row r="3916" ht="26.25" customHeight="1" x14ac:dyDescent="0.2"/>
    <row r="3917" ht="26.25" customHeight="1" x14ac:dyDescent="0.2"/>
    <row r="3918" ht="26.25" customHeight="1" x14ac:dyDescent="0.2"/>
    <row r="3919" ht="26.25" customHeight="1" x14ac:dyDescent="0.2"/>
    <row r="3920" ht="26.25" customHeight="1" x14ac:dyDescent="0.2"/>
    <row r="3921" ht="26.25" customHeight="1" x14ac:dyDescent="0.2"/>
    <row r="3922" ht="26.25" customHeight="1" x14ac:dyDescent="0.2"/>
    <row r="3923" ht="26.25" customHeight="1" x14ac:dyDescent="0.2"/>
    <row r="3924" ht="26.25" customHeight="1" x14ac:dyDescent="0.2"/>
    <row r="3925" ht="26.25" customHeight="1" x14ac:dyDescent="0.2"/>
    <row r="3926" ht="26.25" customHeight="1" x14ac:dyDescent="0.2"/>
    <row r="3927" ht="26.25" customHeight="1" x14ac:dyDescent="0.2"/>
    <row r="3928" ht="26.25" customHeight="1" x14ac:dyDescent="0.2"/>
    <row r="3929" ht="26.25" customHeight="1" x14ac:dyDescent="0.2"/>
    <row r="3930" ht="26.25" customHeight="1" x14ac:dyDescent="0.2"/>
    <row r="3931" ht="26.25" customHeight="1" x14ac:dyDescent="0.2"/>
    <row r="3932" ht="26.25" customHeight="1" x14ac:dyDescent="0.2"/>
    <row r="3933" ht="26.25" customHeight="1" x14ac:dyDescent="0.2"/>
    <row r="3934" ht="26.25" customHeight="1" x14ac:dyDescent="0.2"/>
    <row r="3935" ht="26.25" customHeight="1" x14ac:dyDescent="0.2"/>
    <row r="3936" ht="26.25" customHeight="1" x14ac:dyDescent="0.2"/>
    <row r="3937" ht="26.25" customHeight="1" x14ac:dyDescent="0.2"/>
    <row r="3938" ht="26.25" customHeight="1" x14ac:dyDescent="0.2"/>
    <row r="3939" ht="26.25" customHeight="1" x14ac:dyDescent="0.2"/>
    <row r="3940" ht="26.25" customHeight="1" x14ac:dyDescent="0.2"/>
    <row r="3941" ht="26.25" customHeight="1" x14ac:dyDescent="0.2"/>
    <row r="3942" ht="26.25" customHeight="1" x14ac:dyDescent="0.2"/>
    <row r="3943" ht="26.25" customHeight="1" x14ac:dyDescent="0.2"/>
    <row r="3944" ht="26.25" customHeight="1" x14ac:dyDescent="0.2"/>
    <row r="3945" ht="26.25" customHeight="1" x14ac:dyDescent="0.2"/>
    <row r="3946" ht="26.25" customHeight="1" x14ac:dyDescent="0.2"/>
    <row r="3947" ht="26.25" customHeight="1" x14ac:dyDescent="0.2"/>
    <row r="3948" ht="26.25" customHeight="1" x14ac:dyDescent="0.2"/>
    <row r="3949" ht="26.25" customHeight="1" x14ac:dyDescent="0.2"/>
    <row r="3950" ht="26.25" customHeight="1" x14ac:dyDescent="0.2"/>
    <row r="3951" ht="26.25" customHeight="1" x14ac:dyDescent="0.2"/>
    <row r="3952" ht="26.25" customHeight="1" x14ac:dyDescent="0.2"/>
    <row r="3953" ht="26.25" customHeight="1" x14ac:dyDescent="0.2"/>
    <row r="3954" ht="26.25" customHeight="1" x14ac:dyDescent="0.2"/>
    <row r="3955" ht="26.25" customHeight="1" x14ac:dyDescent="0.2"/>
    <row r="3956" ht="26.25" customHeight="1" x14ac:dyDescent="0.2"/>
    <row r="3957" ht="26.25" customHeight="1" x14ac:dyDescent="0.2"/>
    <row r="3958" ht="26.25" customHeight="1" x14ac:dyDescent="0.2"/>
    <row r="3959" ht="26.25" customHeight="1" x14ac:dyDescent="0.2"/>
    <row r="3960" ht="26.25" customHeight="1" x14ac:dyDescent="0.2"/>
    <row r="3961" ht="26.25" customHeight="1" x14ac:dyDescent="0.2"/>
    <row r="3962" ht="26.25" customHeight="1" x14ac:dyDescent="0.2"/>
    <row r="3963" ht="26.25" customHeight="1" x14ac:dyDescent="0.2"/>
    <row r="3964" ht="26.25" customHeight="1" x14ac:dyDescent="0.2"/>
    <row r="3965" ht="26.25" customHeight="1" x14ac:dyDescent="0.2"/>
    <row r="3966" ht="26.25" customHeight="1" x14ac:dyDescent="0.2"/>
    <row r="3967" ht="26.25" customHeight="1" x14ac:dyDescent="0.2"/>
    <row r="3968" ht="26.25" customHeight="1" x14ac:dyDescent="0.2"/>
    <row r="3969" ht="26.25" customHeight="1" x14ac:dyDescent="0.2"/>
    <row r="3970" ht="26.25" customHeight="1" x14ac:dyDescent="0.2"/>
    <row r="3971" ht="26.25" customHeight="1" x14ac:dyDescent="0.2"/>
    <row r="3972" ht="26.25" customHeight="1" x14ac:dyDescent="0.2"/>
    <row r="3973" ht="26.25" customHeight="1" x14ac:dyDescent="0.2"/>
    <row r="3974" ht="26.25" customHeight="1" x14ac:dyDescent="0.2"/>
    <row r="3975" ht="26.25" customHeight="1" x14ac:dyDescent="0.2"/>
    <row r="3976" ht="26.25" customHeight="1" x14ac:dyDescent="0.2"/>
    <row r="3977" ht="26.25" customHeight="1" x14ac:dyDescent="0.2"/>
    <row r="3978" ht="26.25" customHeight="1" x14ac:dyDescent="0.2"/>
    <row r="3979" ht="26.25" customHeight="1" x14ac:dyDescent="0.2"/>
    <row r="3980" ht="26.25" customHeight="1" x14ac:dyDescent="0.2"/>
    <row r="3981" ht="26.25" customHeight="1" x14ac:dyDescent="0.2"/>
    <row r="3982" ht="26.25" customHeight="1" x14ac:dyDescent="0.2"/>
    <row r="3983" ht="26.25" customHeight="1" x14ac:dyDescent="0.2"/>
    <row r="3984" ht="26.25" customHeight="1" x14ac:dyDescent="0.2"/>
    <row r="3985" ht="26.25" customHeight="1" x14ac:dyDescent="0.2"/>
    <row r="3986" ht="26.25" customHeight="1" x14ac:dyDescent="0.2"/>
    <row r="3987" ht="26.25" customHeight="1" x14ac:dyDescent="0.2"/>
    <row r="3988" ht="26.25" customHeight="1" x14ac:dyDescent="0.2"/>
    <row r="3989" ht="26.25" customHeight="1" x14ac:dyDescent="0.2"/>
    <row r="3990" ht="26.25" customHeight="1" x14ac:dyDescent="0.2"/>
    <row r="3991" ht="26.25" customHeight="1" x14ac:dyDescent="0.2"/>
    <row r="3992" ht="26.25" customHeight="1" x14ac:dyDescent="0.2"/>
    <row r="3993" ht="26.25" customHeight="1" x14ac:dyDescent="0.2"/>
    <row r="3994" ht="26.25" customHeight="1" x14ac:dyDescent="0.2"/>
    <row r="3995" ht="26.25" customHeight="1" x14ac:dyDescent="0.2"/>
    <row r="3996" ht="26.25" customHeight="1" x14ac:dyDescent="0.2"/>
    <row r="3997" ht="26.25" customHeight="1" x14ac:dyDescent="0.2"/>
    <row r="3998" ht="26.25" customHeight="1" x14ac:dyDescent="0.2"/>
    <row r="3999" ht="26.25" customHeight="1" x14ac:dyDescent="0.2"/>
    <row r="4000" ht="26.25" customHeight="1" x14ac:dyDescent="0.2"/>
    <row r="4001" ht="26.25" customHeight="1" x14ac:dyDescent="0.2"/>
    <row r="4002" ht="26.25" customHeight="1" x14ac:dyDescent="0.2"/>
    <row r="4003" ht="26.25" customHeight="1" x14ac:dyDescent="0.2"/>
    <row r="4004" ht="26.25" customHeight="1" x14ac:dyDescent="0.2"/>
    <row r="4005" ht="26.25" customHeight="1" x14ac:dyDescent="0.2"/>
    <row r="4006" ht="26.25" customHeight="1" x14ac:dyDescent="0.2"/>
    <row r="4007" ht="26.25" customHeight="1" x14ac:dyDescent="0.2"/>
    <row r="4008" ht="26.25" customHeight="1" x14ac:dyDescent="0.2"/>
    <row r="4009" ht="26.25" customHeight="1" x14ac:dyDescent="0.2"/>
    <row r="4010" ht="26.25" customHeight="1" x14ac:dyDescent="0.2"/>
    <row r="4011" ht="26.25" customHeight="1" x14ac:dyDescent="0.2"/>
    <row r="4012" ht="26.25" customHeight="1" x14ac:dyDescent="0.2"/>
    <row r="4013" ht="26.25" customHeight="1" x14ac:dyDescent="0.2"/>
    <row r="4014" ht="26.25" customHeight="1" x14ac:dyDescent="0.2"/>
    <row r="4015" ht="26.25" customHeight="1" x14ac:dyDescent="0.2"/>
    <row r="4016" ht="26.25" customHeight="1" x14ac:dyDescent="0.2"/>
    <row r="4017" ht="26.25" customHeight="1" x14ac:dyDescent="0.2"/>
    <row r="4018" ht="26.25" customHeight="1" x14ac:dyDescent="0.2"/>
    <row r="4019" ht="26.25" customHeight="1" x14ac:dyDescent="0.2"/>
    <row r="4020" ht="26.25" customHeight="1" x14ac:dyDescent="0.2"/>
    <row r="4021" ht="26.25" customHeight="1" x14ac:dyDescent="0.2"/>
    <row r="4022" ht="26.25" customHeight="1" x14ac:dyDescent="0.2"/>
    <row r="4023" ht="26.25" customHeight="1" x14ac:dyDescent="0.2"/>
    <row r="4024" ht="26.25" customHeight="1" x14ac:dyDescent="0.2"/>
    <row r="4025" ht="26.25" customHeight="1" x14ac:dyDescent="0.2"/>
    <row r="4026" ht="26.25" customHeight="1" x14ac:dyDescent="0.2"/>
    <row r="4027" ht="26.25" customHeight="1" x14ac:dyDescent="0.2"/>
    <row r="4028" ht="26.25" customHeight="1" x14ac:dyDescent="0.2"/>
    <row r="4029" ht="26.25" customHeight="1" x14ac:dyDescent="0.2"/>
    <row r="4030" ht="26.25" customHeight="1" x14ac:dyDescent="0.2"/>
    <row r="4031" ht="26.25" customHeight="1" x14ac:dyDescent="0.2"/>
    <row r="4032" ht="26.25" customHeight="1" x14ac:dyDescent="0.2"/>
    <row r="4033" ht="26.25" customHeight="1" x14ac:dyDescent="0.2"/>
    <row r="4034" ht="26.25" customHeight="1" x14ac:dyDescent="0.2"/>
    <row r="4035" ht="26.25" customHeight="1" x14ac:dyDescent="0.2"/>
    <row r="4036" ht="26.25" customHeight="1" x14ac:dyDescent="0.2"/>
    <row r="4037" ht="26.25" customHeight="1" x14ac:dyDescent="0.2"/>
    <row r="4038" ht="26.25" customHeight="1" x14ac:dyDescent="0.2"/>
    <row r="4039" ht="26.25" customHeight="1" x14ac:dyDescent="0.2"/>
    <row r="4040" ht="26.25" customHeight="1" x14ac:dyDescent="0.2"/>
    <row r="4041" ht="26.25" customHeight="1" x14ac:dyDescent="0.2"/>
    <row r="4042" ht="26.25" customHeight="1" x14ac:dyDescent="0.2"/>
    <row r="4043" ht="26.25" customHeight="1" x14ac:dyDescent="0.2"/>
    <row r="4044" ht="26.25" customHeight="1" x14ac:dyDescent="0.2"/>
    <row r="4045" ht="26.25" customHeight="1" x14ac:dyDescent="0.2"/>
    <row r="4046" ht="26.25" customHeight="1" x14ac:dyDescent="0.2"/>
    <row r="4047" ht="26.25" customHeight="1" x14ac:dyDescent="0.2"/>
    <row r="4048" ht="26.25" customHeight="1" x14ac:dyDescent="0.2"/>
    <row r="4049" ht="26.25" customHeight="1" x14ac:dyDescent="0.2"/>
    <row r="4050" ht="26.25" customHeight="1" x14ac:dyDescent="0.2"/>
    <row r="4051" ht="26.25" customHeight="1" x14ac:dyDescent="0.2"/>
    <row r="4052" ht="26.25" customHeight="1" x14ac:dyDescent="0.2"/>
    <row r="4053" ht="26.25" customHeight="1" x14ac:dyDescent="0.2"/>
    <row r="4054" ht="26.25" customHeight="1" x14ac:dyDescent="0.2"/>
    <row r="4055" ht="26.25" customHeight="1" x14ac:dyDescent="0.2"/>
    <row r="4056" ht="26.25" customHeight="1" x14ac:dyDescent="0.2"/>
    <row r="4057" ht="26.25" customHeight="1" x14ac:dyDescent="0.2"/>
    <row r="4058" ht="26.25" customHeight="1" x14ac:dyDescent="0.2"/>
    <row r="4059" ht="26.25" customHeight="1" x14ac:dyDescent="0.2"/>
    <row r="4060" ht="26.25" customHeight="1" x14ac:dyDescent="0.2"/>
    <row r="4061" ht="26.25" customHeight="1" x14ac:dyDescent="0.2"/>
    <row r="4062" ht="26.25" customHeight="1" x14ac:dyDescent="0.2"/>
    <row r="4063" ht="26.25" customHeight="1" x14ac:dyDescent="0.2"/>
    <row r="4064" ht="26.25" customHeight="1" x14ac:dyDescent="0.2"/>
    <row r="4065" ht="26.25" customHeight="1" x14ac:dyDescent="0.2"/>
    <row r="4066" ht="26.25" customHeight="1" x14ac:dyDescent="0.2"/>
    <row r="4067" ht="26.25" customHeight="1" x14ac:dyDescent="0.2"/>
    <row r="4068" ht="26.25" customHeight="1" x14ac:dyDescent="0.2"/>
    <row r="4069" ht="26.25" customHeight="1" x14ac:dyDescent="0.2"/>
    <row r="4070" ht="26.25" customHeight="1" x14ac:dyDescent="0.2"/>
    <row r="4071" ht="26.25" customHeight="1" x14ac:dyDescent="0.2"/>
    <row r="4072" ht="26.25" customHeight="1" x14ac:dyDescent="0.2"/>
    <row r="4073" ht="26.25" customHeight="1" x14ac:dyDescent="0.2"/>
    <row r="4074" ht="26.25" customHeight="1" x14ac:dyDescent="0.2"/>
    <row r="4075" ht="26.25" customHeight="1" x14ac:dyDescent="0.2"/>
    <row r="4076" ht="26.25" customHeight="1" x14ac:dyDescent="0.2"/>
    <row r="4077" ht="26.25" customHeight="1" x14ac:dyDescent="0.2"/>
    <row r="4078" ht="26.25" customHeight="1" x14ac:dyDescent="0.2"/>
    <row r="4079" ht="26.25" customHeight="1" x14ac:dyDescent="0.2"/>
    <row r="4080" ht="26.25" customHeight="1" x14ac:dyDescent="0.2"/>
    <row r="4081" ht="26.25" customHeight="1" x14ac:dyDescent="0.2"/>
    <row r="4082" ht="26.25" customHeight="1" x14ac:dyDescent="0.2"/>
    <row r="4083" ht="26.25" customHeight="1" x14ac:dyDescent="0.2"/>
    <row r="4084" ht="26.25" customHeight="1" x14ac:dyDescent="0.2"/>
    <row r="4085" ht="26.25" customHeight="1" x14ac:dyDescent="0.2"/>
    <row r="4086" ht="26.25" customHeight="1" x14ac:dyDescent="0.2"/>
    <row r="4087" ht="26.25" customHeight="1" x14ac:dyDescent="0.2"/>
    <row r="4088" ht="26.25" customHeight="1" x14ac:dyDescent="0.2"/>
    <row r="4089" ht="26.25" customHeight="1" x14ac:dyDescent="0.2"/>
    <row r="4090" ht="26.25" customHeight="1" x14ac:dyDescent="0.2"/>
    <row r="4091" ht="26.25" customHeight="1" x14ac:dyDescent="0.2"/>
    <row r="4092" ht="26.25" customHeight="1" x14ac:dyDescent="0.2"/>
    <row r="4093" ht="26.25" customHeight="1" x14ac:dyDescent="0.2"/>
    <row r="4094" ht="26.25" customHeight="1" x14ac:dyDescent="0.2"/>
    <row r="4095" ht="26.25" customHeight="1" x14ac:dyDescent="0.2"/>
    <row r="4096" ht="26.25" customHeight="1" x14ac:dyDescent="0.2"/>
    <row r="4097" ht="26.25" customHeight="1" x14ac:dyDescent="0.2"/>
    <row r="4098" ht="26.25" customHeight="1" x14ac:dyDescent="0.2"/>
    <row r="4099" ht="26.25" customHeight="1" x14ac:dyDescent="0.2"/>
    <row r="4100" ht="26.25" customHeight="1" x14ac:dyDescent="0.2"/>
    <row r="4101" ht="26.25" customHeight="1" x14ac:dyDescent="0.2"/>
    <row r="4102" ht="26.25" customHeight="1" x14ac:dyDescent="0.2"/>
    <row r="4103" ht="26.25" customHeight="1" x14ac:dyDescent="0.2"/>
    <row r="4104" ht="26.25" customHeight="1" x14ac:dyDescent="0.2"/>
    <row r="4105" ht="26.25" customHeight="1" x14ac:dyDescent="0.2"/>
    <row r="4106" ht="26.25" customHeight="1" x14ac:dyDescent="0.2"/>
    <row r="4107" ht="26.25" customHeight="1" x14ac:dyDescent="0.2"/>
    <row r="4108" ht="26.25" customHeight="1" x14ac:dyDescent="0.2"/>
    <row r="4109" ht="26.25" customHeight="1" x14ac:dyDescent="0.2"/>
    <row r="4110" ht="26.25" customHeight="1" x14ac:dyDescent="0.2"/>
    <row r="4111" ht="26.25" customHeight="1" x14ac:dyDescent="0.2"/>
    <row r="4112" ht="26.25" customHeight="1" x14ac:dyDescent="0.2"/>
    <row r="4113" ht="26.25" customHeight="1" x14ac:dyDescent="0.2"/>
    <row r="4114" ht="26.25" customHeight="1" x14ac:dyDescent="0.2"/>
    <row r="4115" ht="26.25" customHeight="1" x14ac:dyDescent="0.2"/>
    <row r="4116" ht="26.25" customHeight="1" x14ac:dyDescent="0.2"/>
    <row r="4117" ht="26.25" customHeight="1" x14ac:dyDescent="0.2"/>
    <row r="4118" ht="26.25" customHeight="1" x14ac:dyDescent="0.2"/>
    <row r="4119" ht="26.25" customHeight="1" x14ac:dyDescent="0.2"/>
    <row r="4120" ht="26.25" customHeight="1" x14ac:dyDescent="0.2"/>
    <row r="4121" ht="26.25" customHeight="1" x14ac:dyDescent="0.2"/>
    <row r="4122" ht="26.25" customHeight="1" x14ac:dyDescent="0.2"/>
    <row r="4123" ht="26.25" customHeight="1" x14ac:dyDescent="0.2"/>
    <row r="4124" ht="26.25" customHeight="1" x14ac:dyDescent="0.2"/>
    <row r="4125" ht="26.25" customHeight="1" x14ac:dyDescent="0.2"/>
    <row r="4126" ht="26.25" customHeight="1" x14ac:dyDescent="0.2"/>
    <row r="4127" ht="26.25" customHeight="1" x14ac:dyDescent="0.2"/>
    <row r="4128" ht="26.25" customHeight="1" x14ac:dyDescent="0.2"/>
    <row r="4129" ht="26.25" customHeight="1" x14ac:dyDescent="0.2"/>
    <row r="4130" ht="26.25" customHeight="1" x14ac:dyDescent="0.2"/>
    <row r="4131" ht="26.25" customHeight="1" x14ac:dyDescent="0.2"/>
    <row r="4132" ht="26.25" customHeight="1" x14ac:dyDescent="0.2"/>
    <row r="4133" ht="26.25" customHeight="1" x14ac:dyDescent="0.2"/>
    <row r="4134" ht="26.25" customHeight="1" x14ac:dyDescent="0.2"/>
    <row r="4135" ht="26.25" customHeight="1" x14ac:dyDescent="0.2"/>
    <row r="4136" ht="26.25" customHeight="1" x14ac:dyDescent="0.2"/>
    <row r="4137" ht="26.25" customHeight="1" x14ac:dyDescent="0.2"/>
    <row r="4138" ht="26.25" customHeight="1" x14ac:dyDescent="0.2"/>
    <row r="4139" ht="26.25" customHeight="1" x14ac:dyDescent="0.2"/>
    <row r="4140" ht="26.25" customHeight="1" x14ac:dyDescent="0.2"/>
    <row r="4141" ht="26.25" customHeight="1" x14ac:dyDescent="0.2"/>
    <row r="4142" ht="26.25" customHeight="1" x14ac:dyDescent="0.2"/>
    <row r="4143" ht="26.25" customHeight="1" x14ac:dyDescent="0.2"/>
    <row r="4144" ht="26.25" customHeight="1" x14ac:dyDescent="0.2"/>
    <row r="4145" ht="26.25" customHeight="1" x14ac:dyDescent="0.2"/>
    <row r="4146" ht="26.25" customHeight="1" x14ac:dyDescent="0.2"/>
    <row r="4147" ht="26.25" customHeight="1" x14ac:dyDescent="0.2"/>
    <row r="4148" ht="26.25" customHeight="1" x14ac:dyDescent="0.2"/>
    <row r="4149" ht="26.25" customHeight="1" x14ac:dyDescent="0.2"/>
    <row r="4150" ht="26.25" customHeight="1" x14ac:dyDescent="0.2"/>
    <row r="4151" ht="26.25" customHeight="1" x14ac:dyDescent="0.2"/>
    <row r="4152" ht="26.25" customHeight="1" x14ac:dyDescent="0.2"/>
    <row r="4153" ht="26.25" customHeight="1" x14ac:dyDescent="0.2"/>
    <row r="4154" ht="26.25" customHeight="1" x14ac:dyDescent="0.2"/>
    <row r="4155" ht="26.25" customHeight="1" x14ac:dyDescent="0.2"/>
    <row r="4156" ht="26.25" customHeight="1" x14ac:dyDescent="0.2"/>
    <row r="4157" ht="26.25" customHeight="1" x14ac:dyDescent="0.2"/>
    <row r="4158" ht="26.25" customHeight="1" x14ac:dyDescent="0.2"/>
    <row r="4159" ht="26.25" customHeight="1" x14ac:dyDescent="0.2"/>
    <row r="4160" ht="26.25" customHeight="1" x14ac:dyDescent="0.2"/>
    <row r="4161" ht="26.25" customHeight="1" x14ac:dyDescent="0.2"/>
    <row r="4162" ht="26.25" customHeight="1" x14ac:dyDescent="0.2"/>
    <row r="4163" ht="26.25" customHeight="1" x14ac:dyDescent="0.2"/>
    <row r="4164" ht="26.25" customHeight="1" x14ac:dyDescent="0.2"/>
    <row r="4165" ht="26.25" customHeight="1" x14ac:dyDescent="0.2"/>
    <row r="4166" ht="26.25" customHeight="1" x14ac:dyDescent="0.2"/>
    <row r="4167" ht="26.25" customHeight="1" x14ac:dyDescent="0.2"/>
    <row r="4168" ht="26.25" customHeight="1" x14ac:dyDescent="0.2"/>
    <row r="4169" ht="26.25" customHeight="1" x14ac:dyDescent="0.2"/>
    <row r="4170" ht="26.25" customHeight="1" x14ac:dyDescent="0.2"/>
    <row r="4171" ht="26.25" customHeight="1" x14ac:dyDescent="0.2"/>
    <row r="4172" ht="26.25" customHeight="1" x14ac:dyDescent="0.2"/>
    <row r="4173" ht="26.25" customHeight="1" x14ac:dyDescent="0.2"/>
    <row r="4174" ht="26.25" customHeight="1" x14ac:dyDescent="0.2"/>
    <row r="4175" ht="26.25" customHeight="1" x14ac:dyDescent="0.2"/>
    <row r="4176" ht="26.25" customHeight="1" x14ac:dyDescent="0.2"/>
    <row r="4177" ht="26.25" customHeight="1" x14ac:dyDescent="0.2"/>
    <row r="4178" ht="26.25" customHeight="1" x14ac:dyDescent="0.2"/>
    <row r="4179" ht="26.25" customHeight="1" x14ac:dyDescent="0.2"/>
    <row r="4180" ht="26.25" customHeight="1" x14ac:dyDescent="0.2"/>
    <row r="4181" ht="26.25" customHeight="1" x14ac:dyDescent="0.2"/>
    <row r="4182" ht="26.25" customHeight="1" x14ac:dyDescent="0.2"/>
    <row r="4183" ht="26.25" customHeight="1" x14ac:dyDescent="0.2"/>
    <row r="4184" ht="26.25" customHeight="1" x14ac:dyDescent="0.2"/>
    <row r="4185" ht="26.25" customHeight="1" x14ac:dyDescent="0.2"/>
    <row r="4186" ht="26.25" customHeight="1" x14ac:dyDescent="0.2"/>
    <row r="4187" ht="26.25" customHeight="1" x14ac:dyDescent="0.2"/>
    <row r="4188" ht="26.25" customHeight="1" x14ac:dyDescent="0.2"/>
    <row r="4189" ht="26.25" customHeight="1" x14ac:dyDescent="0.2"/>
    <row r="4190" ht="26.25" customHeight="1" x14ac:dyDescent="0.2"/>
    <row r="4191" ht="26.25" customHeight="1" x14ac:dyDescent="0.2"/>
    <row r="4192" ht="26.25" customHeight="1" x14ac:dyDescent="0.2"/>
    <row r="4193" ht="26.25" customHeight="1" x14ac:dyDescent="0.2"/>
    <row r="4194" ht="26.25" customHeight="1" x14ac:dyDescent="0.2"/>
    <row r="4195" ht="26.25" customHeight="1" x14ac:dyDescent="0.2"/>
    <row r="4196" ht="26.25" customHeight="1" x14ac:dyDescent="0.2"/>
    <row r="4197" ht="26.25" customHeight="1" x14ac:dyDescent="0.2"/>
    <row r="4198" ht="26.25" customHeight="1" x14ac:dyDescent="0.2"/>
    <row r="4199" ht="26.25" customHeight="1" x14ac:dyDescent="0.2"/>
    <row r="4200" ht="26.25" customHeight="1" x14ac:dyDescent="0.2"/>
    <row r="4201" ht="26.25" customHeight="1" x14ac:dyDescent="0.2"/>
    <row r="4202" ht="26.25" customHeight="1" x14ac:dyDescent="0.2"/>
    <row r="4203" ht="26.25" customHeight="1" x14ac:dyDescent="0.2"/>
    <row r="4204" ht="26.25" customHeight="1" x14ac:dyDescent="0.2"/>
    <row r="4205" ht="26.25" customHeight="1" x14ac:dyDescent="0.2"/>
    <row r="4206" ht="26.25" customHeight="1" x14ac:dyDescent="0.2"/>
    <row r="4207" ht="26.25" customHeight="1" x14ac:dyDescent="0.2"/>
    <row r="4208" ht="26.25" customHeight="1" x14ac:dyDescent="0.2"/>
    <row r="4209" ht="26.25" customHeight="1" x14ac:dyDescent="0.2"/>
    <row r="4210" ht="26.25" customHeight="1" x14ac:dyDescent="0.2"/>
    <row r="4211" ht="26.25" customHeight="1" x14ac:dyDescent="0.2"/>
    <row r="4212" ht="26.25" customHeight="1" x14ac:dyDescent="0.2"/>
    <row r="4213" ht="26.25" customHeight="1" x14ac:dyDescent="0.2"/>
    <row r="4214" ht="26.25" customHeight="1" x14ac:dyDescent="0.2"/>
    <row r="4215" ht="26.25" customHeight="1" x14ac:dyDescent="0.2"/>
    <row r="4216" ht="26.25" customHeight="1" x14ac:dyDescent="0.2"/>
    <row r="4217" ht="26.25" customHeight="1" x14ac:dyDescent="0.2"/>
    <row r="4218" ht="26.25" customHeight="1" x14ac:dyDescent="0.2"/>
    <row r="4219" ht="26.25" customHeight="1" x14ac:dyDescent="0.2"/>
    <row r="4220" ht="26.25" customHeight="1" x14ac:dyDescent="0.2"/>
    <row r="4221" ht="26.25" customHeight="1" x14ac:dyDescent="0.2"/>
    <row r="4222" ht="26.25" customHeight="1" x14ac:dyDescent="0.2"/>
    <row r="4223" ht="26.25" customHeight="1" x14ac:dyDescent="0.2"/>
    <row r="4224" ht="26.25" customHeight="1" x14ac:dyDescent="0.2"/>
    <row r="4225" ht="26.25" customHeight="1" x14ac:dyDescent="0.2"/>
    <row r="4226" ht="26.25" customHeight="1" x14ac:dyDescent="0.2"/>
    <row r="4227" ht="26.25" customHeight="1" x14ac:dyDescent="0.2"/>
    <row r="4228" ht="26.25" customHeight="1" x14ac:dyDescent="0.2"/>
    <row r="4229" ht="26.25" customHeight="1" x14ac:dyDescent="0.2"/>
    <row r="4230" ht="26.25" customHeight="1" x14ac:dyDescent="0.2"/>
    <row r="4231" ht="26.25" customHeight="1" x14ac:dyDescent="0.2"/>
    <row r="4232" ht="26.25" customHeight="1" x14ac:dyDescent="0.2"/>
    <row r="4233" ht="26.25" customHeight="1" x14ac:dyDescent="0.2"/>
    <row r="4234" ht="26.25" customHeight="1" x14ac:dyDescent="0.2"/>
    <row r="4235" ht="26.25" customHeight="1" x14ac:dyDescent="0.2"/>
    <row r="4236" ht="26.25" customHeight="1" x14ac:dyDescent="0.2"/>
    <row r="4237" ht="26.25" customHeight="1" x14ac:dyDescent="0.2"/>
    <row r="4238" ht="26.25" customHeight="1" x14ac:dyDescent="0.2"/>
    <row r="4239" ht="26.25" customHeight="1" x14ac:dyDescent="0.2"/>
    <row r="4240" ht="26.25" customHeight="1" x14ac:dyDescent="0.2"/>
    <row r="4241" ht="26.25" customHeight="1" x14ac:dyDescent="0.2"/>
    <row r="4242" ht="26.25" customHeight="1" x14ac:dyDescent="0.2"/>
    <row r="4243" ht="26.25" customHeight="1" x14ac:dyDescent="0.2"/>
    <row r="4244" ht="26.25" customHeight="1" x14ac:dyDescent="0.2"/>
    <row r="4245" ht="26.25" customHeight="1" x14ac:dyDescent="0.2"/>
    <row r="4246" ht="26.25" customHeight="1" x14ac:dyDescent="0.2"/>
    <row r="4247" ht="26.25" customHeight="1" x14ac:dyDescent="0.2"/>
    <row r="4248" ht="26.25" customHeight="1" x14ac:dyDescent="0.2"/>
    <row r="4249" ht="26.25" customHeight="1" x14ac:dyDescent="0.2"/>
    <row r="4250" ht="26.25" customHeight="1" x14ac:dyDescent="0.2"/>
    <row r="4251" ht="26.25" customHeight="1" x14ac:dyDescent="0.2"/>
    <row r="4252" ht="26.25" customHeight="1" x14ac:dyDescent="0.2"/>
    <row r="4253" ht="26.25" customHeight="1" x14ac:dyDescent="0.2"/>
    <row r="4254" ht="26.25" customHeight="1" x14ac:dyDescent="0.2"/>
    <row r="4255" ht="26.25" customHeight="1" x14ac:dyDescent="0.2"/>
    <row r="4256" ht="26.25" customHeight="1" x14ac:dyDescent="0.2"/>
    <row r="4257" ht="26.25" customHeight="1" x14ac:dyDescent="0.2"/>
    <row r="4258" ht="26.25" customHeight="1" x14ac:dyDescent="0.2"/>
    <row r="4259" ht="26.25" customHeight="1" x14ac:dyDescent="0.2"/>
    <row r="4260" ht="26.25" customHeight="1" x14ac:dyDescent="0.2"/>
    <row r="4261" ht="26.25" customHeight="1" x14ac:dyDescent="0.2"/>
    <row r="4262" ht="26.25" customHeight="1" x14ac:dyDescent="0.2"/>
    <row r="4263" ht="26.25" customHeight="1" x14ac:dyDescent="0.2"/>
    <row r="4264" ht="26.25" customHeight="1" x14ac:dyDescent="0.2"/>
    <row r="4265" ht="26.25" customHeight="1" x14ac:dyDescent="0.2"/>
    <row r="4266" ht="26.25" customHeight="1" x14ac:dyDescent="0.2"/>
    <row r="4267" ht="26.25" customHeight="1" x14ac:dyDescent="0.2"/>
    <row r="4268" ht="26.25" customHeight="1" x14ac:dyDescent="0.2"/>
    <row r="4269" ht="26.25" customHeight="1" x14ac:dyDescent="0.2"/>
    <row r="4270" ht="26.25" customHeight="1" x14ac:dyDescent="0.2"/>
    <row r="4271" ht="26.25" customHeight="1" x14ac:dyDescent="0.2"/>
    <row r="4272" ht="26.25" customHeight="1" x14ac:dyDescent="0.2"/>
    <row r="4273" ht="26.25" customHeight="1" x14ac:dyDescent="0.2"/>
    <row r="4274" ht="26.25" customHeight="1" x14ac:dyDescent="0.2"/>
    <row r="4275" ht="26.25" customHeight="1" x14ac:dyDescent="0.2"/>
    <row r="4276" ht="26.25" customHeight="1" x14ac:dyDescent="0.2"/>
    <row r="4277" ht="26.25" customHeight="1" x14ac:dyDescent="0.2"/>
    <row r="4278" ht="26.25" customHeight="1" x14ac:dyDescent="0.2"/>
    <row r="4279" ht="26.25" customHeight="1" x14ac:dyDescent="0.2"/>
    <row r="4280" ht="26.25" customHeight="1" x14ac:dyDescent="0.2"/>
    <row r="4281" ht="26.25" customHeight="1" x14ac:dyDescent="0.2"/>
    <row r="4282" ht="26.25" customHeight="1" x14ac:dyDescent="0.2"/>
    <row r="4283" ht="26.25" customHeight="1" x14ac:dyDescent="0.2"/>
    <row r="4284" ht="26.25" customHeight="1" x14ac:dyDescent="0.2"/>
    <row r="4285" ht="26.25" customHeight="1" x14ac:dyDescent="0.2"/>
    <row r="4286" ht="26.25" customHeight="1" x14ac:dyDescent="0.2"/>
    <row r="4287" ht="26.25" customHeight="1" x14ac:dyDescent="0.2"/>
    <row r="4288" ht="26.25" customHeight="1" x14ac:dyDescent="0.2"/>
    <row r="4289" ht="26.25" customHeight="1" x14ac:dyDescent="0.2"/>
    <row r="4290" ht="26.25" customHeight="1" x14ac:dyDescent="0.2"/>
    <row r="4291" ht="26.25" customHeight="1" x14ac:dyDescent="0.2"/>
    <row r="4292" ht="26.25" customHeight="1" x14ac:dyDescent="0.2"/>
    <row r="4293" ht="26.25" customHeight="1" x14ac:dyDescent="0.2"/>
    <row r="4294" ht="26.25" customHeight="1" x14ac:dyDescent="0.2"/>
    <row r="4295" ht="26.25" customHeight="1" x14ac:dyDescent="0.2"/>
    <row r="4296" ht="26.25" customHeight="1" x14ac:dyDescent="0.2"/>
    <row r="4297" ht="26.25" customHeight="1" x14ac:dyDescent="0.2"/>
    <row r="4298" ht="26.25" customHeight="1" x14ac:dyDescent="0.2"/>
    <row r="4299" ht="26.25" customHeight="1" x14ac:dyDescent="0.2"/>
    <row r="4300" ht="26.25" customHeight="1" x14ac:dyDescent="0.2"/>
    <row r="4301" ht="26.25" customHeight="1" x14ac:dyDescent="0.2"/>
    <row r="4302" ht="26.25" customHeight="1" x14ac:dyDescent="0.2"/>
    <row r="4303" ht="26.25" customHeight="1" x14ac:dyDescent="0.2"/>
    <row r="4304" ht="26.25" customHeight="1" x14ac:dyDescent="0.2"/>
    <row r="4305" ht="26.25" customHeight="1" x14ac:dyDescent="0.2"/>
    <row r="4306" ht="26.25" customHeight="1" x14ac:dyDescent="0.2"/>
    <row r="4307" ht="26.25" customHeight="1" x14ac:dyDescent="0.2"/>
    <row r="4308" ht="26.25" customHeight="1" x14ac:dyDescent="0.2"/>
    <row r="4309" ht="26.25" customHeight="1" x14ac:dyDescent="0.2"/>
    <row r="4310" ht="26.25" customHeight="1" x14ac:dyDescent="0.2"/>
    <row r="4311" ht="26.25" customHeight="1" x14ac:dyDescent="0.2"/>
    <row r="4312" ht="26.25" customHeight="1" x14ac:dyDescent="0.2"/>
    <row r="4313" ht="26.25" customHeight="1" x14ac:dyDescent="0.2"/>
    <row r="4314" ht="26.25" customHeight="1" x14ac:dyDescent="0.2"/>
    <row r="4315" ht="26.25" customHeight="1" x14ac:dyDescent="0.2"/>
    <row r="4316" ht="26.25" customHeight="1" x14ac:dyDescent="0.2"/>
    <row r="4317" ht="26.25" customHeight="1" x14ac:dyDescent="0.2"/>
    <row r="4318" ht="26.25" customHeight="1" x14ac:dyDescent="0.2"/>
    <row r="4319" ht="26.25" customHeight="1" x14ac:dyDescent="0.2"/>
    <row r="4320" ht="26.25" customHeight="1" x14ac:dyDescent="0.2"/>
    <row r="4321" ht="26.25" customHeight="1" x14ac:dyDescent="0.2"/>
    <row r="4322" ht="26.25" customHeight="1" x14ac:dyDescent="0.2"/>
    <row r="4323" ht="26.25" customHeight="1" x14ac:dyDescent="0.2"/>
    <row r="4324" ht="26.25" customHeight="1" x14ac:dyDescent="0.2"/>
    <row r="4325" ht="26.25" customHeight="1" x14ac:dyDescent="0.2"/>
    <row r="4326" ht="26.25" customHeight="1" x14ac:dyDescent="0.2"/>
    <row r="4327" ht="26.25" customHeight="1" x14ac:dyDescent="0.2"/>
    <row r="4328" ht="26.25" customHeight="1" x14ac:dyDescent="0.2"/>
    <row r="4329" ht="26.25" customHeight="1" x14ac:dyDescent="0.2"/>
    <row r="4330" ht="26.25" customHeight="1" x14ac:dyDescent="0.2"/>
    <row r="4331" ht="26.25" customHeight="1" x14ac:dyDescent="0.2"/>
    <row r="4332" ht="26.25" customHeight="1" x14ac:dyDescent="0.2"/>
    <row r="4333" ht="26.25" customHeight="1" x14ac:dyDescent="0.2"/>
    <row r="4334" ht="26.25" customHeight="1" x14ac:dyDescent="0.2"/>
    <row r="4335" ht="26.25" customHeight="1" x14ac:dyDescent="0.2"/>
    <row r="4336" ht="26.25" customHeight="1" x14ac:dyDescent="0.2"/>
    <row r="4337" ht="26.25" customHeight="1" x14ac:dyDescent="0.2"/>
    <row r="4338" ht="26.25" customHeight="1" x14ac:dyDescent="0.2"/>
    <row r="4339" ht="26.25" customHeight="1" x14ac:dyDescent="0.2"/>
    <row r="4340" ht="26.25" customHeight="1" x14ac:dyDescent="0.2"/>
    <row r="4341" ht="26.25" customHeight="1" x14ac:dyDescent="0.2"/>
    <row r="4342" ht="26.25" customHeight="1" x14ac:dyDescent="0.2"/>
    <row r="4343" ht="26.25" customHeight="1" x14ac:dyDescent="0.2"/>
    <row r="4344" ht="26.25" customHeight="1" x14ac:dyDescent="0.2"/>
    <row r="4345" ht="26.25" customHeight="1" x14ac:dyDescent="0.2"/>
    <row r="4346" ht="26.25" customHeight="1" x14ac:dyDescent="0.2"/>
    <row r="4347" ht="26.25" customHeight="1" x14ac:dyDescent="0.2"/>
    <row r="4348" ht="26.25" customHeight="1" x14ac:dyDescent="0.2"/>
    <row r="4349" ht="26.25" customHeight="1" x14ac:dyDescent="0.2"/>
    <row r="4350" ht="26.25" customHeight="1" x14ac:dyDescent="0.2"/>
    <row r="4351" ht="26.25" customHeight="1" x14ac:dyDescent="0.2"/>
    <row r="4352" ht="26.25" customHeight="1" x14ac:dyDescent="0.2"/>
    <row r="4353" ht="26.25" customHeight="1" x14ac:dyDescent="0.2"/>
    <row r="4354" ht="26.25" customHeight="1" x14ac:dyDescent="0.2"/>
    <row r="4355" ht="26.25" customHeight="1" x14ac:dyDescent="0.2"/>
    <row r="4356" ht="26.25" customHeight="1" x14ac:dyDescent="0.2"/>
    <row r="4357" ht="26.25" customHeight="1" x14ac:dyDescent="0.2"/>
    <row r="4358" ht="26.25" customHeight="1" x14ac:dyDescent="0.2"/>
    <row r="4359" ht="26.25" customHeight="1" x14ac:dyDescent="0.2"/>
    <row r="4360" ht="26.25" customHeight="1" x14ac:dyDescent="0.2"/>
    <row r="4361" ht="26.25" customHeight="1" x14ac:dyDescent="0.2"/>
    <row r="4362" ht="26.25" customHeight="1" x14ac:dyDescent="0.2"/>
    <row r="4363" ht="26.25" customHeight="1" x14ac:dyDescent="0.2"/>
    <row r="4364" ht="26.25" customHeight="1" x14ac:dyDescent="0.2"/>
    <row r="4365" ht="26.25" customHeight="1" x14ac:dyDescent="0.2"/>
    <row r="4366" ht="26.25" customHeight="1" x14ac:dyDescent="0.2"/>
    <row r="4367" ht="26.25" customHeight="1" x14ac:dyDescent="0.2"/>
    <row r="4368" ht="26.25" customHeight="1" x14ac:dyDescent="0.2"/>
    <row r="4369" ht="26.25" customHeight="1" x14ac:dyDescent="0.2"/>
    <row r="4370" ht="26.25" customHeight="1" x14ac:dyDescent="0.2"/>
    <row r="4371" ht="26.25" customHeight="1" x14ac:dyDescent="0.2"/>
    <row r="4372" ht="26.25" customHeight="1" x14ac:dyDescent="0.2"/>
    <row r="4373" ht="26.25" customHeight="1" x14ac:dyDescent="0.2"/>
    <row r="4374" ht="26.25" customHeight="1" x14ac:dyDescent="0.2"/>
    <row r="4375" ht="26.25" customHeight="1" x14ac:dyDescent="0.2"/>
    <row r="4376" ht="26.25" customHeight="1" x14ac:dyDescent="0.2"/>
    <row r="4377" ht="26.25" customHeight="1" x14ac:dyDescent="0.2"/>
    <row r="4378" ht="26.25" customHeight="1" x14ac:dyDescent="0.2"/>
    <row r="4379" ht="26.25" customHeight="1" x14ac:dyDescent="0.2"/>
    <row r="4380" ht="26.25" customHeight="1" x14ac:dyDescent="0.2"/>
    <row r="4381" ht="26.25" customHeight="1" x14ac:dyDescent="0.2"/>
    <row r="4382" ht="26.25" customHeight="1" x14ac:dyDescent="0.2"/>
    <row r="4383" ht="26.25" customHeight="1" x14ac:dyDescent="0.2"/>
    <row r="4384" ht="26.25" customHeight="1" x14ac:dyDescent="0.2"/>
    <row r="4385" ht="26.25" customHeight="1" x14ac:dyDescent="0.2"/>
    <row r="4386" ht="26.25" customHeight="1" x14ac:dyDescent="0.2"/>
    <row r="4387" ht="26.25" customHeight="1" x14ac:dyDescent="0.2"/>
    <row r="4388" ht="26.25" customHeight="1" x14ac:dyDescent="0.2"/>
    <row r="4389" ht="26.25" customHeight="1" x14ac:dyDescent="0.2"/>
    <row r="4390" ht="26.25" customHeight="1" x14ac:dyDescent="0.2"/>
    <row r="4391" ht="26.25" customHeight="1" x14ac:dyDescent="0.2"/>
    <row r="4392" ht="26.25" customHeight="1" x14ac:dyDescent="0.2"/>
    <row r="4393" ht="26.25" customHeight="1" x14ac:dyDescent="0.2"/>
    <row r="4394" ht="26.25" customHeight="1" x14ac:dyDescent="0.2"/>
    <row r="4395" ht="26.25" customHeight="1" x14ac:dyDescent="0.2"/>
    <row r="4396" ht="26.25" customHeight="1" x14ac:dyDescent="0.2"/>
    <row r="4397" ht="26.25" customHeight="1" x14ac:dyDescent="0.2"/>
    <row r="4398" ht="26.25" customHeight="1" x14ac:dyDescent="0.2"/>
    <row r="4399" ht="26.25" customHeight="1" x14ac:dyDescent="0.2"/>
    <row r="4400" ht="26.25" customHeight="1" x14ac:dyDescent="0.2"/>
    <row r="4401" ht="26.25" customHeight="1" x14ac:dyDescent="0.2"/>
    <row r="4402" ht="26.25" customHeight="1" x14ac:dyDescent="0.2"/>
    <row r="4403" ht="26.25" customHeight="1" x14ac:dyDescent="0.2"/>
    <row r="4404" ht="26.25" customHeight="1" x14ac:dyDescent="0.2"/>
    <row r="4405" ht="26.25" customHeight="1" x14ac:dyDescent="0.2"/>
    <row r="4406" ht="26.25" customHeight="1" x14ac:dyDescent="0.2"/>
    <row r="4407" ht="26.25" customHeight="1" x14ac:dyDescent="0.2"/>
    <row r="4408" ht="26.25" customHeight="1" x14ac:dyDescent="0.2"/>
    <row r="4409" ht="26.25" customHeight="1" x14ac:dyDescent="0.2"/>
    <row r="4410" ht="26.25" customHeight="1" x14ac:dyDescent="0.2"/>
    <row r="4411" ht="26.25" customHeight="1" x14ac:dyDescent="0.2"/>
    <row r="4412" ht="26.25" customHeight="1" x14ac:dyDescent="0.2"/>
    <row r="4413" ht="26.25" customHeight="1" x14ac:dyDescent="0.2"/>
    <row r="4414" ht="26.25" customHeight="1" x14ac:dyDescent="0.2"/>
    <row r="4415" ht="26.25" customHeight="1" x14ac:dyDescent="0.2"/>
    <row r="4416" ht="26.25" customHeight="1" x14ac:dyDescent="0.2"/>
    <row r="4417" ht="26.25" customHeight="1" x14ac:dyDescent="0.2"/>
    <row r="4418" ht="26.25" customHeight="1" x14ac:dyDescent="0.2"/>
    <row r="4419" ht="26.25" customHeight="1" x14ac:dyDescent="0.2"/>
    <row r="4420" ht="26.25" customHeight="1" x14ac:dyDescent="0.2"/>
    <row r="4421" ht="26.25" customHeight="1" x14ac:dyDescent="0.2"/>
    <row r="4422" ht="26.25" customHeight="1" x14ac:dyDescent="0.2"/>
    <row r="4423" ht="26.25" customHeight="1" x14ac:dyDescent="0.2"/>
    <row r="4424" ht="26.25" customHeight="1" x14ac:dyDescent="0.2"/>
    <row r="4425" ht="26.25" customHeight="1" x14ac:dyDescent="0.2"/>
    <row r="4426" ht="26.25" customHeight="1" x14ac:dyDescent="0.2"/>
    <row r="4427" ht="26.25" customHeight="1" x14ac:dyDescent="0.2"/>
    <row r="4428" ht="26.25" customHeight="1" x14ac:dyDescent="0.2"/>
    <row r="4429" ht="26.25" customHeight="1" x14ac:dyDescent="0.2"/>
    <row r="4430" ht="26.25" customHeight="1" x14ac:dyDescent="0.2"/>
    <row r="4431" ht="26.25" customHeight="1" x14ac:dyDescent="0.2"/>
    <row r="4432" ht="26.25" customHeight="1" x14ac:dyDescent="0.2"/>
    <row r="4433" ht="26.25" customHeight="1" x14ac:dyDescent="0.2"/>
    <row r="4434" ht="26.25" customHeight="1" x14ac:dyDescent="0.2"/>
    <row r="4435" ht="26.25" customHeight="1" x14ac:dyDescent="0.2"/>
    <row r="4436" ht="26.25" customHeight="1" x14ac:dyDescent="0.2"/>
    <row r="4437" ht="26.25" customHeight="1" x14ac:dyDescent="0.2"/>
    <row r="4438" ht="26.25" customHeight="1" x14ac:dyDescent="0.2"/>
    <row r="4439" ht="26.25" customHeight="1" x14ac:dyDescent="0.2"/>
    <row r="4440" ht="26.25" customHeight="1" x14ac:dyDescent="0.2"/>
    <row r="4441" ht="26.25" customHeight="1" x14ac:dyDescent="0.2"/>
    <row r="4442" ht="26.25" customHeight="1" x14ac:dyDescent="0.2"/>
    <row r="4443" ht="26.25" customHeight="1" x14ac:dyDescent="0.2"/>
    <row r="4444" ht="26.25" customHeight="1" x14ac:dyDescent="0.2"/>
    <row r="4445" ht="26.25" customHeight="1" x14ac:dyDescent="0.2"/>
    <row r="4446" ht="26.25" customHeight="1" x14ac:dyDescent="0.2"/>
    <row r="4447" ht="26.25" customHeight="1" x14ac:dyDescent="0.2"/>
    <row r="4448" ht="26.25" customHeight="1" x14ac:dyDescent="0.2"/>
    <row r="4449" ht="26.25" customHeight="1" x14ac:dyDescent="0.2"/>
    <row r="4450" ht="26.25" customHeight="1" x14ac:dyDescent="0.2"/>
    <row r="4451" ht="26.25" customHeight="1" x14ac:dyDescent="0.2"/>
    <row r="4452" ht="26.25" customHeight="1" x14ac:dyDescent="0.2"/>
    <row r="4453" ht="26.25" customHeight="1" x14ac:dyDescent="0.2"/>
    <row r="4454" ht="26.25" customHeight="1" x14ac:dyDescent="0.2"/>
    <row r="4455" ht="26.25" customHeight="1" x14ac:dyDescent="0.2"/>
    <row r="4456" ht="26.25" customHeight="1" x14ac:dyDescent="0.2"/>
    <row r="4457" ht="26.25" customHeight="1" x14ac:dyDescent="0.2"/>
    <row r="4458" ht="26.25" customHeight="1" x14ac:dyDescent="0.2"/>
    <row r="4459" ht="26.25" customHeight="1" x14ac:dyDescent="0.2"/>
    <row r="4460" ht="26.25" customHeight="1" x14ac:dyDescent="0.2"/>
    <row r="4461" ht="26.25" customHeight="1" x14ac:dyDescent="0.2"/>
    <row r="4462" ht="26.25" customHeight="1" x14ac:dyDescent="0.2"/>
    <row r="4463" ht="26.25" customHeight="1" x14ac:dyDescent="0.2"/>
    <row r="4464" ht="26.25" customHeight="1" x14ac:dyDescent="0.2"/>
    <row r="4465" ht="26.25" customHeight="1" x14ac:dyDescent="0.2"/>
    <row r="4466" ht="26.25" customHeight="1" x14ac:dyDescent="0.2"/>
    <row r="4467" ht="26.25" customHeight="1" x14ac:dyDescent="0.2"/>
    <row r="4468" ht="26.25" customHeight="1" x14ac:dyDescent="0.2"/>
    <row r="4469" ht="26.25" customHeight="1" x14ac:dyDescent="0.2"/>
    <row r="4470" ht="26.25" customHeight="1" x14ac:dyDescent="0.2"/>
    <row r="4471" ht="26.25" customHeight="1" x14ac:dyDescent="0.2"/>
    <row r="4472" ht="26.25" customHeight="1" x14ac:dyDescent="0.2"/>
    <row r="4473" ht="26.25" customHeight="1" x14ac:dyDescent="0.2"/>
    <row r="4474" ht="26.25" customHeight="1" x14ac:dyDescent="0.2"/>
    <row r="4475" ht="26.25" customHeight="1" x14ac:dyDescent="0.2"/>
    <row r="4476" ht="26.25" customHeight="1" x14ac:dyDescent="0.2"/>
    <row r="4477" ht="26.25" customHeight="1" x14ac:dyDescent="0.2"/>
    <row r="4478" ht="26.25" customHeight="1" x14ac:dyDescent="0.2"/>
    <row r="4479" ht="26.25" customHeight="1" x14ac:dyDescent="0.2"/>
    <row r="4480" ht="26.25" customHeight="1" x14ac:dyDescent="0.2"/>
    <row r="4481" ht="26.25" customHeight="1" x14ac:dyDescent="0.2"/>
    <row r="4482" ht="26.25" customHeight="1" x14ac:dyDescent="0.2"/>
    <row r="4483" ht="26.25" customHeight="1" x14ac:dyDescent="0.2"/>
    <row r="4484" ht="26.25" customHeight="1" x14ac:dyDescent="0.2"/>
    <row r="4485" ht="26.25" customHeight="1" x14ac:dyDescent="0.2"/>
    <row r="4486" ht="26.25" customHeight="1" x14ac:dyDescent="0.2"/>
    <row r="4487" ht="26.25" customHeight="1" x14ac:dyDescent="0.2"/>
    <row r="4488" ht="26.25" customHeight="1" x14ac:dyDescent="0.2"/>
    <row r="4489" ht="26.25" customHeight="1" x14ac:dyDescent="0.2"/>
    <row r="4490" ht="26.25" customHeight="1" x14ac:dyDescent="0.2"/>
    <row r="4491" ht="26.25" customHeight="1" x14ac:dyDescent="0.2"/>
    <row r="4492" ht="26.25" customHeight="1" x14ac:dyDescent="0.2"/>
    <row r="4493" ht="26.25" customHeight="1" x14ac:dyDescent="0.2"/>
    <row r="4494" ht="26.25" customHeight="1" x14ac:dyDescent="0.2"/>
    <row r="4495" ht="26.25" customHeight="1" x14ac:dyDescent="0.2"/>
    <row r="4496" ht="26.25" customHeight="1" x14ac:dyDescent="0.2"/>
    <row r="4497" ht="26.25" customHeight="1" x14ac:dyDescent="0.2"/>
    <row r="4498" ht="26.25" customHeight="1" x14ac:dyDescent="0.2"/>
    <row r="4499" ht="26.25" customHeight="1" x14ac:dyDescent="0.2"/>
    <row r="4500" ht="26.25" customHeight="1" x14ac:dyDescent="0.2"/>
    <row r="4501" ht="26.25" customHeight="1" x14ac:dyDescent="0.2"/>
    <row r="4502" ht="26.25" customHeight="1" x14ac:dyDescent="0.2"/>
    <row r="4503" ht="26.25" customHeight="1" x14ac:dyDescent="0.2"/>
    <row r="4504" ht="26.25" customHeight="1" x14ac:dyDescent="0.2"/>
    <row r="4505" ht="26.25" customHeight="1" x14ac:dyDescent="0.2"/>
    <row r="4506" ht="26.25" customHeight="1" x14ac:dyDescent="0.2"/>
    <row r="4507" ht="26.25" customHeight="1" x14ac:dyDescent="0.2"/>
    <row r="4508" ht="26.25" customHeight="1" x14ac:dyDescent="0.2"/>
    <row r="4509" ht="26.25" customHeight="1" x14ac:dyDescent="0.2"/>
    <row r="4510" ht="26.25" customHeight="1" x14ac:dyDescent="0.2"/>
    <row r="4511" ht="26.25" customHeight="1" x14ac:dyDescent="0.2"/>
    <row r="4512" ht="26.25" customHeight="1" x14ac:dyDescent="0.2"/>
    <row r="4513" ht="26.25" customHeight="1" x14ac:dyDescent="0.2"/>
    <row r="4514" ht="26.25" customHeight="1" x14ac:dyDescent="0.2"/>
    <row r="4515" ht="26.25" customHeight="1" x14ac:dyDescent="0.2"/>
    <row r="4516" ht="26.25" customHeight="1" x14ac:dyDescent="0.2"/>
    <row r="4517" ht="26.25" customHeight="1" x14ac:dyDescent="0.2"/>
    <row r="4518" ht="26.25" customHeight="1" x14ac:dyDescent="0.2"/>
    <row r="4519" ht="26.25" customHeight="1" x14ac:dyDescent="0.2"/>
    <row r="4520" ht="26.25" customHeight="1" x14ac:dyDescent="0.2"/>
    <row r="4521" ht="26.25" customHeight="1" x14ac:dyDescent="0.2"/>
    <row r="4522" ht="26.25" customHeight="1" x14ac:dyDescent="0.2"/>
    <row r="4523" ht="26.25" customHeight="1" x14ac:dyDescent="0.2"/>
    <row r="4524" ht="26.25" customHeight="1" x14ac:dyDescent="0.2"/>
    <row r="4525" ht="26.25" customHeight="1" x14ac:dyDescent="0.2"/>
    <row r="4526" ht="26.25" customHeight="1" x14ac:dyDescent="0.2"/>
    <row r="4527" ht="26.25" customHeight="1" x14ac:dyDescent="0.2"/>
    <row r="4528" ht="26.25" customHeight="1" x14ac:dyDescent="0.2"/>
    <row r="4529" ht="26.25" customHeight="1" x14ac:dyDescent="0.2"/>
    <row r="4530" ht="26.25" customHeight="1" x14ac:dyDescent="0.2"/>
    <row r="4531" ht="26.25" customHeight="1" x14ac:dyDescent="0.2"/>
    <row r="4532" ht="26.25" customHeight="1" x14ac:dyDescent="0.2"/>
    <row r="4533" ht="26.25" customHeight="1" x14ac:dyDescent="0.2"/>
    <row r="4534" ht="26.25" customHeight="1" x14ac:dyDescent="0.2"/>
    <row r="4535" ht="26.25" customHeight="1" x14ac:dyDescent="0.2"/>
    <row r="4536" ht="26.25" customHeight="1" x14ac:dyDescent="0.2"/>
    <row r="4537" ht="26.25" customHeight="1" x14ac:dyDescent="0.2"/>
    <row r="4538" ht="26.25" customHeight="1" x14ac:dyDescent="0.2"/>
    <row r="4539" ht="26.25" customHeight="1" x14ac:dyDescent="0.2"/>
    <row r="4540" ht="26.25" customHeight="1" x14ac:dyDescent="0.2"/>
    <row r="4541" ht="26.25" customHeight="1" x14ac:dyDescent="0.2"/>
    <row r="4542" ht="26.25" customHeight="1" x14ac:dyDescent="0.2"/>
    <row r="4543" ht="26.25" customHeight="1" x14ac:dyDescent="0.2"/>
    <row r="4544" ht="26.25" customHeight="1" x14ac:dyDescent="0.2"/>
    <row r="4545" ht="26.25" customHeight="1" x14ac:dyDescent="0.2"/>
    <row r="4546" ht="26.25" customHeight="1" x14ac:dyDescent="0.2"/>
    <row r="4547" ht="26.25" customHeight="1" x14ac:dyDescent="0.2"/>
    <row r="4548" ht="26.25" customHeight="1" x14ac:dyDescent="0.2"/>
    <row r="4549" ht="26.25" customHeight="1" x14ac:dyDescent="0.2"/>
    <row r="4550" ht="26.25" customHeight="1" x14ac:dyDescent="0.2"/>
    <row r="4551" ht="26.25" customHeight="1" x14ac:dyDescent="0.2"/>
    <row r="4552" ht="26.25" customHeight="1" x14ac:dyDescent="0.2"/>
    <row r="4553" ht="26.25" customHeight="1" x14ac:dyDescent="0.2"/>
    <row r="4554" ht="26.25" customHeight="1" x14ac:dyDescent="0.2"/>
    <row r="4555" ht="26.25" customHeight="1" x14ac:dyDescent="0.2"/>
    <row r="4556" ht="26.25" customHeight="1" x14ac:dyDescent="0.2"/>
    <row r="4557" ht="26.25" customHeight="1" x14ac:dyDescent="0.2"/>
    <row r="4558" ht="26.25" customHeight="1" x14ac:dyDescent="0.2"/>
    <row r="4559" ht="26.25" customHeight="1" x14ac:dyDescent="0.2"/>
    <row r="4560" ht="26.25" customHeight="1" x14ac:dyDescent="0.2"/>
    <row r="4561" ht="26.25" customHeight="1" x14ac:dyDescent="0.2"/>
    <row r="4562" ht="26.25" customHeight="1" x14ac:dyDescent="0.2"/>
    <row r="4563" ht="26.25" customHeight="1" x14ac:dyDescent="0.2"/>
    <row r="4564" ht="26.25" customHeight="1" x14ac:dyDescent="0.2"/>
    <row r="4565" ht="26.25" customHeight="1" x14ac:dyDescent="0.2"/>
    <row r="4566" ht="26.25" customHeight="1" x14ac:dyDescent="0.2"/>
    <row r="4567" ht="26.25" customHeight="1" x14ac:dyDescent="0.2"/>
    <row r="4568" ht="26.25" customHeight="1" x14ac:dyDescent="0.2"/>
    <row r="4569" ht="26.25" customHeight="1" x14ac:dyDescent="0.2"/>
    <row r="4570" ht="26.25" customHeight="1" x14ac:dyDescent="0.2"/>
    <row r="4571" ht="26.25" customHeight="1" x14ac:dyDescent="0.2"/>
    <row r="4572" ht="26.25" customHeight="1" x14ac:dyDescent="0.2"/>
    <row r="4573" ht="26.25" customHeight="1" x14ac:dyDescent="0.2"/>
    <row r="4574" ht="26.25" customHeight="1" x14ac:dyDescent="0.2"/>
    <row r="4575" ht="26.25" customHeight="1" x14ac:dyDescent="0.2"/>
    <row r="4576" ht="26.25" customHeight="1" x14ac:dyDescent="0.2"/>
    <row r="4577" ht="26.25" customHeight="1" x14ac:dyDescent="0.2"/>
    <row r="4578" ht="26.25" customHeight="1" x14ac:dyDescent="0.2"/>
    <row r="4579" ht="26.25" customHeight="1" x14ac:dyDescent="0.2"/>
    <row r="4580" ht="26.25" customHeight="1" x14ac:dyDescent="0.2"/>
    <row r="4581" ht="26.25" customHeight="1" x14ac:dyDescent="0.2"/>
    <row r="4582" ht="26.25" customHeight="1" x14ac:dyDescent="0.2"/>
    <row r="4583" ht="26.25" customHeight="1" x14ac:dyDescent="0.2"/>
    <row r="4584" ht="26.25" customHeight="1" x14ac:dyDescent="0.2"/>
    <row r="4585" ht="26.25" customHeight="1" x14ac:dyDescent="0.2"/>
    <row r="4586" ht="26.25" customHeight="1" x14ac:dyDescent="0.2"/>
    <row r="4587" ht="26.25" customHeight="1" x14ac:dyDescent="0.2"/>
    <row r="4588" ht="26.25" customHeight="1" x14ac:dyDescent="0.2"/>
    <row r="4589" ht="26.25" customHeight="1" x14ac:dyDescent="0.2"/>
    <row r="4590" ht="26.25" customHeight="1" x14ac:dyDescent="0.2"/>
    <row r="4591" ht="26.25" customHeight="1" x14ac:dyDescent="0.2"/>
    <row r="4592" ht="26.25" customHeight="1" x14ac:dyDescent="0.2"/>
    <row r="4593" ht="26.25" customHeight="1" x14ac:dyDescent="0.2"/>
    <row r="4594" ht="26.25" customHeight="1" x14ac:dyDescent="0.2"/>
    <row r="4595" ht="26.25" customHeight="1" x14ac:dyDescent="0.2"/>
    <row r="4596" ht="26.25" customHeight="1" x14ac:dyDescent="0.2"/>
    <row r="4597" ht="26.25" customHeight="1" x14ac:dyDescent="0.2"/>
    <row r="4598" ht="26.25" customHeight="1" x14ac:dyDescent="0.2"/>
    <row r="4599" ht="26.25" customHeight="1" x14ac:dyDescent="0.2"/>
    <row r="4600" ht="26.25" customHeight="1" x14ac:dyDescent="0.2"/>
    <row r="4601" ht="26.25" customHeight="1" x14ac:dyDescent="0.2"/>
    <row r="4602" ht="26.25" customHeight="1" x14ac:dyDescent="0.2"/>
    <row r="4603" ht="26.25" customHeight="1" x14ac:dyDescent="0.2"/>
    <row r="4604" ht="26.25" customHeight="1" x14ac:dyDescent="0.2"/>
    <row r="4605" ht="26.25" customHeight="1" x14ac:dyDescent="0.2"/>
    <row r="4606" ht="26.25" customHeight="1" x14ac:dyDescent="0.2"/>
    <row r="4607" ht="26.25" customHeight="1" x14ac:dyDescent="0.2"/>
    <row r="4608" ht="26.25" customHeight="1" x14ac:dyDescent="0.2"/>
    <row r="4609" ht="26.25" customHeight="1" x14ac:dyDescent="0.2"/>
    <row r="4610" ht="26.25" customHeight="1" x14ac:dyDescent="0.2"/>
    <row r="4611" ht="26.25" customHeight="1" x14ac:dyDescent="0.2"/>
    <row r="4612" ht="26.25" customHeight="1" x14ac:dyDescent="0.2"/>
    <row r="4613" ht="26.25" customHeight="1" x14ac:dyDescent="0.2"/>
    <row r="4614" ht="26.25" customHeight="1" x14ac:dyDescent="0.2"/>
    <row r="4615" ht="26.25" customHeight="1" x14ac:dyDescent="0.2"/>
    <row r="4616" ht="26.25" customHeight="1" x14ac:dyDescent="0.2"/>
    <row r="4617" ht="26.25" customHeight="1" x14ac:dyDescent="0.2"/>
    <row r="4618" ht="26.25" customHeight="1" x14ac:dyDescent="0.2"/>
    <row r="4619" ht="26.25" customHeight="1" x14ac:dyDescent="0.2"/>
    <row r="4620" ht="26.25" customHeight="1" x14ac:dyDescent="0.2"/>
    <row r="4621" ht="26.25" customHeight="1" x14ac:dyDescent="0.2"/>
    <row r="4622" ht="26.25" customHeight="1" x14ac:dyDescent="0.2"/>
    <row r="4623" ht="26.25" customHeight="1" x14ac:dyDescent="0.2"/>
    <row r="4624" ht="26.25" customHeight="1" x14ac:dyDescent="0.2"/>
    <row r="4625" ht="26.25" customHeight="1" x14ac:dyDescent="0.2"/>
    <row r="4626" ht="26.25" customHeight="1" x14ac:dyDescent="0.2"/>
    <row r="4627" ht="26.25" customHeight="1" x14ac:dyDescent="0.2"/>
    <row r="4628" ht="26.25" customHeight="1" x14ac:dyDescent="0.2"/>
    <row r="4629" ht="26.25" customHeight="1" x14ac:dyDescent="0.2"/>
    <row r="4630" ht="26.25" customHeight="1" x14ac:dyDescent="0.2"/>
    <row r="4631" ht="26.25" customHeight="1" x14ac:dyDescent="0.2"/>
    <row r="4632" ht="26.25" customHeight="1" x14ac:dyDescent="0.2"/>
    <row r="4633" ht="26.25" customHeight="1" x14ac:dyDescent="0.2"/>
    <row r="4634" ht="26.25" customHeight="1" x14ac:dyDescent="0.2"/>
    <row r="4635" ht="26.25" customHeight="1" x14ac:dyDescent="0.2"/>
    <row r="4636" ht="26.25" customHeight="1" x14ac:dyDescent="0.2"/>
    <row r="4637" ht="26.25" customHeight="1" x14ac:dyDescent="0.2"/>
    <row r="4638" ht="26.25" customHeight="1" x14ac:dyDescent="0.2"/>
    <row r="4639" ht="26.25" customHeight="1" x14ac:dyDescent="0.2"/>
    <row r="4640" ht="26.25" customHeight="1" x14ac:dyDescent="0.2"/>
    <row r="4641" ht="26.25" customHeight="1" x14ac:dyDescent="0.2"/>
    <row r="4642" ht="26.25" customHeight="1" x14ac:dyDescent="0.2"/>
    <row r="4643" ht="26.25" customHeight="1" x14ac:dyDescent="0.2"/>
    <row r="4644" ht="26.25" customHeight="1" x14ac:dyDescent="0.2"/>
    <row r="4645" ht="26.25" customHeight="1" x14ac:dyDescent="0.2"/>
    <row r="4646" ht="26.25" customHeight="1" x14ac:dyDescent="0.2"/>
    <row r="4647" ht="26.25" customHeight="1" x14ac:dyDescent="0.2"/>
    <row r="4648" ht="26.25" customHeight="1" x14ac:dyDescent="0.2"/>
    <row r="4649" ht="26.25" customHeight="1" x14ac:dyDescent="0.2"/>
    <row r="4650" ht="26.25" customHeight="1" x14ac:dyDescent="0.2"/>
    <row r="4651" ht="26.25" customHeight="1" x14ac:dyDescent="0.2"/>
    <row r="4652" ht="26.25" customHeight="1" x14ac:dyDescent="0.2"/>
    <row r="4653" ht="26.25" customHeight="1" x14ac:dyDescent="0.2"/>
    <row r="4654" ht="26.25" customHeight="1" x14ac:dyDescent="0.2"/>
    <row r="4655" ht="26.25" customHeight="1" x14ac:dyDescent="0.2"/>
    <row r="4656" ht="26.25" customHeight="1" x14ac:dyDescent="0.2"/>
    <row r="4657" ht="26.25" customHeight="1" x14ac:dyDescent="0.2"/>
    <row r="4658" ht="26.25" customHeight="1" x14ac:dyDescent="0.2"/>
    <row r="4659" ht="26.25" customHeight="1" x14ac:dyDescent="0.2"/>
    <row r="4660" ht="26.25" customHeight="1" x14ac:dyDescent="0.2"/>
    <row r="4661" ht="26.25" customHeight="1" x14ac:dyDescent="0.2"/>
    <row r="4662" ht="26.25" customHeight="1" x14ac:dyDescent="0.2"/>
    <row r="4663" ht="26.25" customHeight="1" x14ac:dyDescent="0.2"/>
    <row r="4664" ht="26.25" customHeight="1" x14ac:dyDescent="0.2"/>
    <row r="4665" ht="26.25" customHeight="1" x14ac:dyDescent="0.2"/>
    <row r="4666" ht="26.25" customHeight="1" x14ac:dyDescent="0.2"/>
    <row r="4667" ht="26.25" customHeight="1" x14ac:dyDescent="0.2"/>
    <row r="4668" ht="26.25" customHeight="1" x14ac:dyDescent="0.2"/>
    <row r="4669" ht="26.25" customHeight="1" x14ac:dyDescent="0.2"/>
    <row r="4670" ht="26.25" customHeight="1" x14ac:dyDescent="0.2"/>
    <row r="4671" ht="26.25" customHeight="1" x14ac:dyDescent="0.2"/>
    <row r="4672" ht="26.25" customHeight="1" x14ac:dyDescent="0.2"/>
    <row r="4673" ht="26.25" customHeight="1" x14ac:dyDescent="0.2"/>
    <row r="4674" ht="26.25" customHeight="1" x14ac:dyDescent="0.2"/>
    <row r="4675" ht="26.25" customHeight="1" x14ac:dyDescent="0.2"/>
    <row r="4676" ht="26.25" customHeight="1" x14ac:dyDescent="0.2"/>
    <row r="4677" ht="26.25" customHeight="1" x14ac:dyDescent="0.2"/>
    <row r="4678" ht="26.25" customHeight="1" x14ac:dyDescent="0.2"/>
    <row r="4679" ht="26.25" customHeight="1" x14ac:dyDescent="0.2"/>
    <row r="4680" ht="26.25" customHeight="1" x14ac:dyDescent="0.2"/>
    <row r="4681" ht="26.25" customHeight="1" x14ac:dyDescent="0.2"/>
    <row r="4682" ht="26.25" customHeight="1" x14ac:dyDescent="0.2"/>
    <row r="4683" ht="26.25" customHeight="1" x14ac:dyDescent="0.2"/>
    <row r="4684" ht="26.25" customHeight="1" x14ac:dyDescent="0.2"/>
    <row r="4685" ht="26.25" customHeight="1" x14ac:dyDescent="0.2"/>
    <row r="4686" ht="26.25" customHeight="1" x14ac:dyDescent="0.2"/>
    <row r="4687" ht="26.25" customHeight="1" x14ac:dyDescent="0.2"/>
    <row r="4688" ht="26.25" customHeight="1" x14ac:dyDescent="0.2"/>
    <row r="4689" ht="26.25" customHeight="1" x14ac:dyDescent="0.2"/>
    <row r="4690" ht="26.25" customHeight="1" x14ac:dyDescent="0.2"/>
    <row r="4691" ht="26.25" customHeight="1" x14ac:dyDescent="0.2"/>
    <row r="4692" ht="26.25" customHeight="1" x14ac:dyDescent="0.2"/>
    <row r="4693" ht="26.25" customHeight="1" x14ac:dyDescent="0.2"/>
    <row r="4694" ht="26.25" customHeight="1" x14ac:dyDescent="0.2"/>
    <row r="4695" ht="26.25" customHeight="1" x14ac:dyDescent="0.2"/>
    <row r="4696" ht="26.25" customHeight="1" x14ac:dyDescent="0.2"/>
    <row r="4697" ht="26.25" customHeight="1" x14ac:dyDescent="0.2"/>
    <row r="4698" ht="26.25" customHeight="1" x14ac:dyDescent="0.2"/>
    <row r="4699" ht="26.25" customHeight="1" x14ac:dyDescent="0.2"/>
    <row r="4700" ht="26.25" customHeight="1" x14ac:dyDescent="0.2"/>
    <row r="4701" ht="26.25" customHeight="1" x14ac:dyDescent="0.2"/>
    <row r="4702" ht="26.25" customHeight="1" x14ac:dyDescent="0.2"/>
    <row r="4703" ht="26.25" customHeight="1" x14ac:dyDescent="0.2"/>
    <row r="4704" ht="26.25" customHeight="1" x14ac:dyDescent="0.2"/>
    <row r="4705" ht="26.25" customHeight="1" x14ac:dyDescent="0.2"/>
    <row r="4706" ht="26.25" customHeight="1" x14ac:dyDescent="0.2"/>
    <row r="4707" ht="26.25" customHeight="1" x14ac:dyDescent="0.2"/>
    <row r="4708" ht="26.25" customHeight="1" x14ac:dyDescent="0.2"/>
    <row r="4709" ht="26.25" customHeight="1" x14ac:dyDescent="0.2"/>
    <row r="4710" ht="26.25" customHeight="1" x14ac:dyDescent="0.2"/>
    <row r="4711" ht="26.25" customHeight="1" x14ac:dyDescent="0.2"/>
    <row r="4712" ht="26.25" customHeight="1" x14ac:dyDescent="0.2"/>
    <row r="4713" ht="26.25" customHeight="1" x14ac:dyDescent="0.2"/>
    <row r="4714" ht="26.25" customHeight="1" x14ac:dyDescent="0.2"/>
    <row r="4715" ht="26.25" customHeight="1" x14ac:dyDescent="0.2"/>
    <row r="4716" ht="26.25" customHeight="1" x14ac:dyDescent="0.2"/>
    <row r="4717" ht="26.25" customHeight="1" x14ac:dyDescent="0.2"/>
    <row r="4718" ht="26.25" customHeight="1" x14ac:dyDescent="0.2"/>
    <row r="4719" ht="26.25" customHeight="1" x14ac:dyDescent="0.2"/>
    <row r="4720" ht="26.25" customHeight="1" x14ac:dyDescent="0.2"/>
    <row r="4721" ht="26.25" customHeight="1" x14ac:dyDescent="0.2"/>
    <row r="4722" ht="26.25" customHeight="1" x14ac:dyDescent="0.2"/>
    <row r="4723" ht="26.25" customHeight="1" x14ac:dyDescent="0.2"/>
    <row r="4724" ht="26.25" customHeight="1" x14ac:dyDescent="0.2"/>
    <row r="4725" ht="26.25" customHeight="1" x14ac:dyDescent="0.2"/>
    <row r="4726" ht="26.25" customHeight="1" x14ac:dyDescent="0.2"/>
    <row r="4727" ht="26.25" customHeight="1" x14ac:dyDescent="0.2"/>
    <row r="4728" ht="26.25" customHeight="1" x14ac:dyDescent="0.2"/>
    <row r="4729" ht="26.25" customHeight="1" x14ac:dyDescent="0.2"/>
    <row r="4730" ht="26.25" customHeight="1" x14ac:dyDescent="0.2"/>
    <row r="4731" ht="26.25" customHeight="1" x14ac:dyDescent="0.2"/>
    <row r="4732" ht="26.25" customHeight="1" x14ac:dyDescent="0.2"/>
    <row r="4733" ht="26.25" customHeight="1" x14ac:dyDescent="0.2"/>
    <row r="4734" ht="26.25" customHeight="1" x14ac:dyDescent="0.2"/>
    <row r="4735" ht="26.25" customHeight="1" x14ac:dyDescent="0.2"/>
    <row r="4736" ht="26.25" customHeight="1" x14ac:dyDescent="0.2"/>
    <row r="4737" ht="26.25" customHeight="1" x14ac:dyDescent="0.2"/>
    <row r="4738" ht="26.25" customHeight="1" x14ac:dyDescent="0.2"/>
    <row r="4739" ht="26.25" customHeight="1" x14ac:dyDescent="0.2"/>
    <row r="4740" ht="26.25" customHeight="1" x14ac:dyDescent="0.2"/>
    <row r="4741" ht="26.25" customHeight="1" x14ac:dyDescent="0.2"/>
    <row r="4742" ht="26.25" customHeight="1" x14ac:dyDescent="0.2"/>
    <row r="4743" ht="26.25" customHeight="1" x14ac:dyDescent="0.2"/>
    <row r="4744" ht="26.25" customHeight="1" x14ac:dyDescent="0.2"/>
    <row r="4745" ht="26.25" customHeight="1" x14ac:dyDescent="0.2"/>
    <row r="4746" ht="26.25" customHeight="1" x14ac:dyDescent="0.2"/>
    <row r="4747" ht="26.25" customHeight="1" x14ac:dyDescent="0.2"/>
    <row r="4748" ht="26.25" customHeight="1" x14ac:dyDescent="0.2"/>
    <row r="4749" ht="26.25" customHeight="1" x14ac:dyDescent="0.2"/>
    <row r="4750" ht="26.25" customHeight="1" x14ac:dyDescent="0.2"/>
    <row r="4751" ht="26.25" customHeight="1" x14ac:dyDescent="0.2"/>
    <row r="4752" ht="26.25" customHeight="1" x14ac:dyDescent="0.2"/>
    <row r="4753" ht="26.25" customHeight="1" x14ac:dyDescent="0.2"/>
    <row r="4754" ht="26.25" customHeight="1" x14ac:dyDescent="0.2"/>
    <row r="4755" ht="26.25" customHeight="1" x14ac:dyDescent="0.2"/>
    <row r="4756" ht="26.25" customHeight="1" x14ac:dyDescent="0.2"/>
    <row r="4757" ht="26.25" customHeight="1" x14ac:dyDescent="0.2"/>
    <row r="4758" ht="26.25" customHeight="1" x14ac:dyDescent="0.2"/>
    <row r="4759" ht="26.25" customHeight="1" x14ac:dyDescent="0.2"/>
    <row r="4760" ht="26.25" customHeight="1" x14ac:dyDescent="0.2"/>
    <row r="4761" ht="26.25" customHeight="1" x14ac:dyDescent="0.2"/>
    <row r="4762" ht="26.25" customHeight="1" x14ac:dyDescent="0.2"/>
    <row r="4763" ht="26.25" customHeight="1" x14ac:dyDescent="0.2"/>
    <row r="4764" ht="26.25" customHeight="1" x14ac:dyDescent="0.2"/>
    <row r="4765" ht="26.25" customHeight="1" x14ac:dyDescent="0.2"/>
    <row r="4766" ht="26.25" customHeight="1" x14ac:dyDescent="0.2"/>
    <row r="4767" ht="26.25" customHeight="1" x14ac:dyDescent="0.2"/>
    <row r="4768" ht="26.25" customHeight="1" x14ac:dyDescent="0.2"/>
    <row r="4769" ht="26.25" customHeight="1" x14ac:dyDescent="0.2"/>
    <row r="4770" ht="26.25" customHeight="1" x14ac:dyDescent="0.2"/>
    <row r="4771" ht="26.25" customHeight="1" x14ac:dyDescent="0.2"/>
    <row r="4772" ht="26.25" customHeight="1" x14ac:dyDescent="0.2"/>
    <row r="4773" ht="26.25" customHeight="1" x14ac:dyDescent="0.2"/>
    <row r="4774" ht="26.25" customHeight="1" x14ac:dyDescent="0.2"/>
    <row r="4775" ht="26.25" customHeight="1" x14ac:dyDescent="0.2"/>
    <row r="4776" ht="26.25" customHeight="1" x14ac:dyDescent="0.2"/>
    <row r="4777" ht="26.25" customHeight="1" x14ac:dyDescent="0.2"/>
    <row r="4778" ht="26.25" customHeight="1" x14ac:dyDescent="0.2"/>
    <row r="4779" ht="26.25" customHeight="1" x14ac:dyDescent="0.2"/>
    <row r="4780" ht="26.25" customHeight="1" x14ac:dyDescent="0.2"/>
    <row r="4781" ht="26.25" customHeight="1" x14ac:dyDescent="0.2"/>
    <row r="4782" ht="26.25" customHeight="1" x14ac:dyDescent="0.2"/>
    <row r="4783" ht="26.25" customHeight="1" x14ac:dyDescent="0.2"/>
    <row r="4784" ht="26.25" customHeight="1" x14ac:dyDescent="0.2"/>
    <row r="4785" ht="26.25" customHeight="1" x14ac:dyDescent="0.2"/>
    <row r="4786" ht="26.25" customHeight="1" x14ac:dyDescent="0.2"/>
    <row r="4787" ht="26.25" customHeight="1" x14ac:dyDescent="0.2"/>
    <row r="4788" ht="26.25" customHeight="1" x14ac:dyDescent="0.2"/>
    <row r="4789" ht="26.25" customHeight="1" x14ac:dyDescent="0.2"/>
    <row r="4790" ht="26.25" customHeight="1" x14ac:dyDescent="0.2"/>
    <row r="4791" ht="26.25" customHeight="1" x14ac:dyDescent="0.2"/>
    <row r="4792" ht="26.25" customHeight="1" x14ac:dyDescent="0.2"/>
    <row r="4793" ht="26.25" customHeight="1" x14ac:dyDescent="0.2"/>
    <row r="4794" ht="26.25" customHeight="1" x14ac:dyDescent="0.2"/>
    <row r="4795" ht="26.25" customHeight="1" x14ac:dyDescent="0.2"/>
    <row r="4796" ht="26.25" customHeight="1" x14ac:dyDescent="0.2"/>
    <row r="4797" ht="26.25" customHeight="1" x14ac:dyDescent="0.2"/>
    <row r="4798" ht="26.25" customHeight="1" x14ac:dyDescent="0.2"/>
    <row r="4799" ht="26.25" customHeight="1" x14ac:dyDescent="0.2"/>
    <row r="4800" ht="26.25" customHeight="1" x14ac:dyDescent="0.2"/>
    <row r="4801" ht="26.25" customHeight="1" x14ac:dyDescent="0.2"/>
    <row r="4802" ht="26.25" customHeight="1" x14ac:dyDescent="0.2"/>
    <row r="4803" ht="26.25" customHeight="1" x14ac:dyDescent="0.2"/>
    <row r="4804" ht="26.25" customHeight="1" x14ac:dyDescent="0.2"/>
    <row r="4805" ht="26.25" customHeight="1" x14ac:dyDescent="0.2"/>
    <row r="4806" ht="26.25" customHeight="1" x14ac:dyDescent="0.2"/>
    <row r="4807" ht="26.25" customHeight="1" x14ac:dyDescent="0.2"/>
    <row r="4808" ht="26.25" customHeight="1" x14ac:dyDescent="0.2"/>
    <row r="4809" ht="26.25" customHeight="1" x14ac:dyDescent="0.2"/>
    <row r="4810" ht="26.25" customHeight="1" x14ac:dyDescent="0.2"/>
    <row r="4811" ht="26.25" customHeight="1" x14ac:dyDescent="0.2"/>
    <row r="4812" ht="26.25" customHeight="1" x14ac:dyDescent="0.2"/>
    <row r="4813" ht="26.25" customHeight="1" x14ac:dyDescent="0.2"/>
    <row r="4814" ht="26.25" customHeight="1" x14ac:dyDescent="0.2"/>
    <row r="4815" ht="26.25" customHeight="1" x14ac:dyDescent="0.2"/>
    <row r="4816" ht="26.25" customHeight="1" x14ac:dyDescent="0.2"/>
    <row r="4817" ht="26.25" customHeight="1" x14ac:dyDescent="0.2"/>
    <row r="4818" ht="26.25" customHeight="1" x14ac:dyDescent="0.2"/>
    <row r="4819" ht="26.25" customHeight="1" x14ac:dyDescent="0.2"/>
    <row r="4820" ht="26.25" customHeight="1" x14ac:dyDescent="0.2"/>
    <row r="4821" ht="26.25" customHeight="1" x14ac:dyDescent="0.2"/>
    <row r="4822" ht="26.25" customHeight="1" x14ac:dyDescent="0.2"/>
    <row r="4823" ht="26.25" customHeight="1" x14ac:dyDescent="0.2"/>
    <row r="4824" ht="26.25" customHeight="1" x14ac:dyDescent="0.2"/>
    <row r="4825" ht="26.25" customHeight="1" x14ac:dyDescent="0.2"/>
    <row r="4826" ht="26.25" customHeight="1" x14ac:dyDescent="0.2"/>
    <row r="4827" ht="26.25" customHeight="1" x14ac:dyDescent="0.2"/>
    <row r="4828" ht="26.25" customHeight="1" x14ac:dyDescent="0.2"/>
    <row r="4829" ht="26.25" customHeight="1" x14ac:dyDescent="0.2"/>
    <row r="4830" ht="26.25" customHeight="1" x14ac:dyDescent="0.2"/>
    <row r="4831" ht="26.25" customHeight="1" x14ac:dyDescent="0.2"/>
    <row r="4832" ht="26.25" customHeight="1" x14ac:dyDescent="0.2"/>
    <row r="4833" ht="26.25" customHeight="1" x14ac:dyDescent="0.2"/>
    <row r="4834" ht="26.25" customHeight="1" x14ac:dyDescent="0.2"/>
    <row r="4835" ht="26.25" customHeight="1" x14ac:dyDescent="0.2"/>
    <row r="4836" ht="26.25" customHeight="1" x14ac:dyDescent="0.2"/>
    <row r="4837" ht="26.25" customHeight="1" x14ac:dyDescent="0.2"/>
    <row r="4838" ht="26.25" customHeight="1" x14ac:dyDescent="0.2"/>
    <row r="4839" ht="26.25" customHeight="1" x14ac:dyDescent="0.2"/>
    <row r="4840" ht="26.25" customHeight="1" x14ac:dyDescent="0.2"/>
    <row r="4841" ht="26.25" customHeight="1" x14ac:dyDescent="0.2"/>
    <row r="4842" ht="26.25" customHeight="1" x14ac:dyDescent="0.2"/>
    <row r="4843" ht="26.25" customHeight="1" x14ac:dyDescent="0.2"/>
    <row r="4844" ht="26.25" customHeight="1" x14ac:dyDescent="0.2"/>
    <row r="4845" ht="26.25" customHeight="1" x14ac:dyDescent="0.2"/>
    <row r="4846" ht="26.25" customHeight="1" x14ac:dyDescent="0.2"/>
    <row r="4847" ht="26.25" customHeight="1" x14ac:dyDescent="0.2"/>
    <row r="4848" ht="26.25" customHeight="1" x14ac:dyDescent="0.2"/>
    <row r="4849" ht="26.25" customHeight="1" x14ac:dyDescent="0.2"/>
    <row r="4850" ht="26.25" customHeight="1" x14ac:dyDescent="0.2"/>
    <row r="4851" ht="26.25" customHeight="1" x14ac:dyDescent="0.2"/>
    <row r="4852" ht="26.25" customHeight="1" x14ac:dyDescent="0.2"/>
    <row r="4853" ht="26.25" customHeight="1" x14ac:dyDescent="0.2"/>
    <row r="4854" ht="26.25" customHeight="1" x14ac:dyDescent="0.2"/>
    <row r="4855" ht="26.25" customHeight="1" x14ac:dyDescent="0.2"/>
    <row r="4856" ht="26.25" customHeight="1" x14ac:dyDescent="0.2"/>
    <row r="4857" ht="26.25" customHeight="1" x14ac:dyDescent="0.2"/>
    <row r="4858" ht="26.25" customHeight="1" x14ac:dyDescent="0.2"/>
    <row r="4859" ht="26.25" customHeight="1" x14ac:dyDescent="0.2"/>
    <row r="4860" ht="26.25" customHeight="1" x14ac:dyDescent="0.2"/>
    <row r="4861" ht="26.25" customHeight="1" x14ac:dyDescent="0.2"/>
    <row r="4862" ht="26.25" customHeight="1" x14ac:dyDescent="0.2"/>
    <row r="4863" ht="26.25" customHeight="1" x14ac:dyDescent="0.2"/>
    <row r="4864" ht="26.25" customHeight="1" x14ac:dyDescent="0.2"/>
    <row r="4865" ht="26.25" customHeight="1" x14ac:dyDescent="0.2"/>
    <row r="4866" ht="26.25" customHeight="1" x14ac:dyDescent="0.2"/>
    <row r="4867" ht="26.25" customHeight="1" x14ac:dyDescent="0.2"/>
    <row r="4868" ht="26.25" customHeight="1" x14ac:dyDescent="0.2"/>
    <row r="4869" ht="26.25" customHeight="1" x14ac:dyDescent="0.2"/>
    <row r="4870" ht="26.25" customHeight="1" x14ac:dyDescent="0.2"/>
    <row r="4871" ht="26.25" customHeight="1" x14ac:dyDescent="0.2"/>
    <row r="4872" ht="26.25" customHeight="1" x14ac:dyDescent="0.2"/>
    <row r="4873" ht="26.25" customHeight="1" x14ac:dyDescent="0.2"/>
    <row r="4874" ht="26.25" customHeight="1" x14ac:dyDescent="0.2"/>
    <row r="4875" ht="26.25" customHeight="1" x14ac:dyDescent="0.2"/>
    <row r="4876" ht="26.25" customHeight="1" x14ac:dyDescent="0.2"/>
    <row r="4877" ht="26.25" customHeight="1" x14ac:dyDescent="0.2"/>
    <row r="4878" ht="26.25" customHeight="1" x14ac:dyDescent="0.2"/>
    <row r="4879" ht="26.25" customHeight="1" x14ac:dyDescent="0.2"/>
    <row r="4880" ht="26.25" customHeight="1" x14ac:dyDescent="0.2"/>
    <row r="4881" ht="26.25" customHeight="1" x14ac:dyDescent="0.2"/>
    <row r="4882" ht="26.25" customHeight="1" x14ac:dyDescent="0.2"/>
    <row r="4883" ht="26.25" customHeight="1" x14ac:dyDescent="0.2"/>
    <row r="4884" ht="26.25" customHeight="1" x14ac:dyDescent="0.2"/>
    <row r="4885" ht="26.25" customHeight="1" x14ac:dyDescent="0.2"/>
    <row r="4886" ht="26.25" customHeight="1" x14ac:dyDescent="0.2"/>
    <row r="4887" ht="26.25" customHeight="1" x14ac:dyDescent="0.2"/>
    <row r="4888" ht="26.25" customHeight="1" x14ac:dyDescent="0.2"/>
    <row r="4889" ht="26.25" customHeight="1" x14ac:dyDescent="0.2"/>
    <row r="4890" ht="26.25" customHeight="1" x14ac:dyDescent="0.2"/>
    <row r="4891" ht="26.25" customHeight="1" x14ac:dyDescent="0.2"/>
    <row r="4892" ht="26.25" customHeight="1" x14ac:dyDescent="0.2"/>
    <row r="4893" ht="26.25" customHeight="1" x14ac:dyDescent="0.2"/>
    <row r="4894" ht="26.25" customHeight="1" x14ac:dyDescent="0.2"/>
    <row r="4895" ht="26.25" customHeight="1" x14ac:dyDescent="0.2"/>
    <row r="4896" ht="26.25" customHeight="1" x14ac:dyDescent="0.2"/>
    <row r="4897" ht="26.25" customHeight="1" x14ac:dyDescent="0.2"/>
    <row r="4898" ht="26.25" customHeight="1" x14ac:dyDescent="0.2"/>
    <row r="4899" ht="26.25" customHeight="1" x14ac:dyDescent="0.2"/>
    <row r="4900" ht="26.25" customHeight="1" x14ac:dyDescent="0.2"/>
    <row r="4901" ht="26.25" customHeight="1" x14ac:dyDescent="0.2"/>
    <row r="4902" ht="26.25" customHeight="1" x14ac:dyDescent="0.2"/>
    <row r="4903" ht="26.25" customHeight="1" x14ac:dyDescent="0.2"/>
    <row r="4904" ht="26.25" customHeight="1" x14ac:dyDescent="0.2"/>
    <row r="4905" ht="26.25" customHeight="1" x14ac:dyDescent="0.2"/>
    <row r="4906" ht="26.25" customHeight="1" x14ac:dyDescent="0.2"/>
    <row r="4907" ht="26.25" customHeight="1" x14ac:dyDescent="0.2"/>
    <row r="4908" ht="26.25" customHeight="1" x14ac:dyDescent="0.2"/>
    <row r="4909" ht="26.25" customHeight="1" x14ac:dyDescent="0.2"/>
    <row r="4910" ht="26.25" customHeight="1" x14ac:dyDescent="0.2"/>
    <row r="4911" ht="26.25" customHeight="1" x14ac:dyDescent="0.2"/>
    <row r="4912" ht="26.25" customHeight="1" x14ac:dyDescent="0.2"/>
    <row r="4913" ht="26.25" customHeight="1" x14ac:dyDescent="0.2"/>
    <row r="4914" ht="26.25" customHeight="1" x14ac:dyDescent="0.2"/>
    <row r="4915" ht="26.25" customHeight="1" x14ac:dyDescent="0.2"/>
    <row r="4916" ht="26.25" customHeight="1" x14ac:dyDescent="0.2"/>
    <row r="4917" ht="26.25" customHeight="1" x14ac:dyDescent="0.2"/>
    <row r="4918" ht="26.25" customHeight="1" x14ac:dyDescent="0.2"/>
    <row r="4919" ht="26.25" customHeight="1" x14ac:dyDescent="0.2"/>
    <row r="4920" ht="26.25" customHeight="1" x14ac:dyDescent="0.2"/>
    <row r="4921" ht="26.25" customHeight="1" x14ac:dyDescent="0.2"/>
    <row r="4922" ht="26.25" customHeight="1" x14ac:dyDescent="0.2"/>
    <row r="4923" ht="26.25" customHeight="1" x14ac:dyDescent="0.2"/>
    <row r="4924" ht="26.25" customHeight="1" x14ac:dyDescent="0.2"/>
    <row r="4925" ht="26.25" customHeight="1" x14ac:dyDescent="0.2"/>
    <row r="4926" ht="26.25" customHeight="1" x14ac:dyDescent="0.2"/>
    <row r="4927" ht="26.25" customHeight="1" x14ac:dyDescent="0.2"/>
    <row r="4928" ht="26.25" customHeight="1" x14ac:dyDescent="0.2"/>
    <row r="4929" ht="26.25" customHeight="1" x14ac:dyDescent="0.2"/>
    <row r="4930" ht="26.25" customHeight="1" x14ac:dyDescent="0.2"/>
    <row r="4931" ht="26.25" customHeight="1" x14ac:dyDescent="0.2"/>
    <row r="4932" ht="26.25" customHeight="1" x14ac:dyDescent="0.2"/>
    <row r="4933" ht="26.25" customHeight="1" x14ac:dyDescent="0.2"/>
    <row r="4934" ht="26.25" customHeight="1" x14ac:dyDescent="0.2"/>
    <row r="4935" ht="26.25" customHeight="1" x14ac:dyDescent="0.2"/>
    <row r="4936" ht="26.25" customHeight="1" x14ac:dyDescent="0.2"/>
    <row r="4937" ht="26.25" customHeight="1" x14ac:dyDescent="0.2"/>
    <row r="4938" ht="26.25" customHeight="1" x14ac:dyDescent="0.2"/>
    <row r="4939" ht="26.25" customHeight="1" x14ac:dyDescent="0.2"/>
    <row r="4940" ht="26.25" customHeight="1" x14ac:dyDescent="0.2"/>
    <row r="4941" ht="26.25" customHeight="1" x14ac:dyDescent="0.2"/>
    <row r="4942" ht="26.25" customHeight="1" x14ac:dyDescent="0.2"/>
    <row r="4943" ht="26.25" customHeight="1" x14ac:dyDescent="0.2"/>
    <row r="4944" ht="26.25" customHeight="1" x14ac:dyDescent="0.2"/>
    <row r="4945" ht="26.25" customHeight="1" x14ac:dyDescent="0.2"/>
    <row r="4946" ht="26.25" customHeight="1" x14ac:dyDescent="0.2"/>
    <row r="4947" ht="26.25" customHeight="1" x14ac:dyDescent="0.2"/>
    <row r="4948" ht="26.25" customHeight="1" x14ac:dyDescent="0.2"/>
    <row r="4949" ht="26.25" customHeight="1" x14ac:dyDescent="0.2"/>
    <row r="4950" ht="26.25" customHeight="1" x14ac:dyDescent="0.2"/>
    <row r="4951" ht="26.25" customHeight="1" x14ac:dyDescent="0.2"/>
    <row r="4952" ht="26.25" customHeight="1" x14ac:dyDescent="0.2"/>
    <row r="4953" ht="26.25" customHeight="1" x14ac:dyDescent="0.2"/>
    <row r="4954" ht="26.25" customHeight="1" x14ac:dyDescent="0.2"/>
    <row r="4955" ht="26.25" customHeight="1" x14ac:dyDescent="0.2"/>
    <row r="4956" ht="26.25" customHeight="1" x14ac:dyDescent="0.2"/>
    <row r="4957" ht="26.25" customHeight="1" x14ac:dyDescent="0.2"/>
    <row r="4958" ht="26.25" customHeight="1" x14ac:dyDescent="0.2"/>
    <row r="4959" ht="26.25" customHeight="1" x14ac:dyDescent="0.2"/>
    <row r="4960" ht="26.25" customHeight="1" x14ac:dyDescent="0.2"/>
    <row r="4961" ht="26.25" customHeight="1" x14ac:dyDescent="0.2"/>
    <row r="4962" ht="26.25" customHeight="1" x14ac:dyDescent="0.2"/>
    <row r="4963" ht="26.25" customHeight="1" x14ac:dyDescent="0.2"/>
    <row r="4964" ht="26.25" customHeight="1" x14ac:dyDescent="0.2"/>
    <row r="4965" ht="26.25" customHeight="1" x14ac:dyDescent="0.2"/>
    <row r="4966" ht="26.25" customHeight="1" x14ac:dyDescent="0.2"/>
    <row r="4967" ht="26.25" customHeight="1" x14ac:dyDescent="0.2"/>
    <row r="4968" ht="26.25" customHeight="1" x14ac:dyDescent="0.2"/>
    <row r="4969" ht="26.25" customHeight="1" x14ac:dyDescent="0.2"/>
    <row r="4970" ht="26.25" customHeight="1" x14ac:dyDescent="0.2"/>
    <row r="4971" ht="26.25" customHeight="1" x14ac:dyDescent="0.2"/>
    <row r="4972" ht="26.25" customHeight="1" x14ac:dyDescent="0.2"/>
    <row r="4973" ht="26.25" customHeight="1" x14ac:dyDescent="0.2"/>
    <row r="4974" ht="26.25" customHeight="1" x14ac:dyDescent="0.2"/>
    <row r="4975" ht="26.25" customHeight="1" x14ac:dyDescent="0.2"/>
    <row r="4976" ht="26.25" customHeight="1" x14ac:dyDescent="0.2"/>
    <row r="4977" ht="26.25" customHeight="1" x14ac:dyDescent="0.2"/>
    <row r="4978" ht="26.25" customHeight="1" x14ac:dyDescent="0.2"/>
    <row r="4979" ht="26.25" customHeight="1" x14ac:dyDescent="0.2"/>
    <row r="4980" ht="26.25" customHeight="1" x14ac:dyDescent="0.2"/>
    <row r="4981" ht="26.25" customHeight="1" x14ac:dyDescent="0.2"/>
    <row r="4982" ht="26.25" customHeight="1" x14ac:dyDescent="0.2"/>
    <row r="4983" ht="26.25" customHeight="1" x14ac:dyDescent="0.2"/>
    <row r="4984" ht="26.25" customHeight="1" x14ac:dyDescent="0.2"/>
    <row r="4985" ht="26.25" customHeight="1" x14ac:dyDescent="0.2"/>
    <row r="4986" ht="26.25" customHeight="1" x14ac:dyDescent="0.2"/>
    <row r="4987" ht="26.25" customHeight="1" x14ac:dyDescent="0.2"/>
    <row r="4988" ht="26.25" customHeight="1" x14ac:dyDescent="0.2"/>
    <row r="4989" ht="26.25" customHeight="1" x14ac:dyDescent="0.2"/>
    <row r="4990" ht="26.25" customHeight="1" x14ac:dyDescent="0.2"/>
    <row r="4991" ht="26.25" customHeight="1" x14ac:dyDescent="0.2"/>
    <row r="4992" ht="26.25" customHeight="1" x14ac:dyDescent="0.2"/>
    <row r="4993" ht="26.25" customHeight="1" x14ac:dyDescent="0.2"/>
    <row r="4994" ht="26.25" customHeight="1" x14ac:dyDescent="0.2"/>
    <row r="4995" ht="26.25" customHeight="1" x14ac:dyDescent="0.2"/>
    <row r="4996" ht="26.25" customHeight="1" x14ac:dyDescent="0.2"/>
    <row r="4997" ht="26.25" customHeight="1" x14ac:dyDescent="0.2"/>
    <row r="4998" ht="26.25" customHeight="1" x14ac:dyDescent="0.2"/>
    <row r="4999" ht="26.25" customHeight="1" x14ac:dyDescent="0.2"/>
    <row r="5000" ht="26.25" customHeight="1" x14ac:dyDescent="0.2"/>
    <row r="5001" ht="26.25" customHeight="1" x14ac:dyDescent="0.2"/>
    <row r="5002" ht="26.25" customHeight="1" x14ac:dyDescent="0.2"/>
    <row r="5003" ht="26.25" customHeight="1" x14ac:dyDescent="0.2"/>
    <row r="5004" ht="26.25" customHeight="1" x14ac:dyDescent="0.2"/>
    <row r="5005" ht="26.25" customHeight="1" x14ac:dyDescent="0.2"/>
    <row r="5006" ht="26.25" customHeight="1" x14ac:dyDescent="0.2"/>
    <row r="5007" ht="26.25" customHeight="1" x14ac:dyDescent="0.2"/>
    <row r="5008" ht="26.25" customHeight="1" x14ac:dyDescent="0.2"/>
    <row r="5009" ht="26.25" customHeight="1" x14ac:dyDescent="0.2"/>
    <row r="5010" ht="26.25" customHeight="1" x14ac:dyDescent="0.2"/>
    <row r="5011" ht="26.25" customHeight="1" x14ac:dyDescent="0.2"/>
    <row r="5012" ht="26.25" customHeight="1" x14ac:dyDescent="0.2"/>
    <row r="5013" ht="26.25" customHeight="1" x14ac:dyDescent="0.2"/>
    <row r="5014" ht="26.25" customHeight="1" x14ac:dyDescent="0.2"/>
    <row r="5015" ht="26.25" customHeight="1" x14ac:dyDescent="0.2"/>
    <row r="5016" ht="26.25" customHeight="1" x14ac:dyDescent="0.2"/>
    <row r="5017" ht="26.25" customHeight="1" x14ac:dyDescent="0.2"/>
    <row r="5018" ht="26.25" customHeight="1" x14ac:dyDescent="0.2"/>
    <row r="5019" ht="26.25" customHeight="1" x14ac:dyDescent="0.2"/>
    <row r="5020" ht="26.25" customHeight="1" x14ac:dyDescent="0.2"/>
    <row r="5021" ht="26.25" customHeight="1" x14ac:dyDescent="0.2"/>
    <row r="5022" ht="26.25" customHeight="1" x14ac:dyDescent="0.2"/>
    <row r="5023" ht="26.25" customHeight="1" x14ac:dyDescent="0.2"/>
    <row r="5024" ht="26.25" customHeight="1" x14ac:dyDescent="0.2"/>
    <row r="5025" ht="26.25" customHeight="1" x14ac:dyDescent="0.2"/>
    <row r="5026" ht="26.25" customHeight="1" x14ac:dyDescent="0.2"/>
    <row r="5027" ht="26.25" customHeight="1" x14ac:dyDescent="0.2"/>
    <row r="5028" ht="26.25" customHeight="1" x14ac:dyDescent="0.2"/>
    <row r="5029" ht="26.25" customHeight="1" x14ac:dyDescent="0.2"/>
    <row r="5030" ht="26.25" customHeight="1" x14ac:dyDescent="0.2"/>
    <row r="5031" ht="26.25" customHeight="1" x14ac:dyDescent="0.2"/>
    <row r="5032" ht="26.25" customHeight="1" x14ac:dyDescent="0.2"/>
    <row r="5033" ht="26.25" customHeight="1" x14ac:dyDescent="0.2"/>
    <row r="5034" ht="26.25" customHeight="1" x14ac:dyDescent="0.2"/>
    <row r="5035" ht="26.25" customHeight="1" x14ac:dyDescent="0.2"/>
    <row r="5036" ht="26.25" customHeight="1" x14ac:dyDescent="0.2"/>
    <row r="5037" ht="26.25" customHeight="1" x14ac:dyDescent="0.2"/>
    <row r="5038" ht="26.25" customHeight="1" x14ac:dyDescent="0.2"/>
    <row r="5039" ht="26.25" customHeight="1" x14ac:dyDescent="0.2"/>
    <row r="5040" ht="26.25" customHeight="1" x14ac:dyDescent="0.2"/>
    <row r="5041" ht="26.25" customHeight="1" x14ac:dyDescent="0.2"/>
    <row r="5042" ht="26.25" customHeight="1" x14ac:dyDescent="0.2"/>
    <row r="5043" ht="26.25" customHeight="1" x14ac:dyDescent="0.2"/>
    <row r="5044" ht="26.25" customHeight="1" x14ac:dyDescent="0.2"/>
    <row r="5045" ht="26.25" customHeight="1" x14ac:dyDescent="0.2"/>
    <row r="5046" ht="26.25" customHeight="1" x14ac:dyDescent="0.2"/>
    <row r="5047" ht="26.25" customHeight="1" x14ac:dyDescent="0.2"/>
    <row r="5048" ht="26.25" customHeight="1" x14ac:dyDescent="0.2"/>
    <row r="5049" ht="26.25" customHeight="1" x14ac:dyDescent="0.2"/>
    <row r="5050" ht="26.25" customHeight="1" x14ac:dyDescent="0.2"/>
    <row r="5051" ht="26.25" customHeight="1" x14ac:dyDescent="0.2"/>
    <row r="5052" ht="26.25" customHeight="1" x14ac:dyDescent="0.2"/>
    <row r="5053" ht="26.25" customHeight="1" x14ac:dyDescent="0.2"/>
    <row r="5054" ht="26.25" customHeight="1" x14ac:dyDescent="0.2"/>
    <row r="5055" ht="26.25" customHeight="1" x14ac:dyDescent="0.2"/>
    <row r="5056" ht="26.25" customHeight="1" x14ac:dyDescent="0.2"/>
    <row r="5057" ht="26.25" customHeight="1" x14ac:dyDescent="0.2"/>
    <row r="5058" ht="26.25" customHeight="1" x14ac:dyDescent="0.2"/>
    <row r="5059" ht="26.25" customHeight="1" x14ac:dyDescent="0.2"/>
    <row r="5060" ht="26.25" customHeight="1" x14ac:dyDescent="0.2"/>
    <row r="5061" ht="26.25" customHeight="1" x14ac:dyDescent="0.2"/>
    <row r="5062" ht="26.25" customHeight="1" x14ac:dyDescent="0.2"/>
    <row r="5063" ht="26.25" customHeight="1" x14ac:dyDescent="0.2"/>
    <row r="5064" ht="26.25" customHeight="1" x14ac:dyDescent="0.2"/>
    <row r="5065" ht="26.25" customHeight="1" x14ac:dyDescent="0.2"/>
    <row r="5066" ht="26.25" customHeight="1" x14ac:dyDescent="0.2"/>
    <row r="5067" ht="26.25" customHeight="1" x14ac:dyDescent="0.2"/>
    <row r="5068" ht="26.25" customHeight="1" x14ac:dyDescent="0.2"/>
    <row r="5069" ht="26.25" customHeight="1" x14ac:dyDescent="0.2"/>
    <row r="5070" ht="26.25" customHeight="1" x14ac:dyDescent="0.2"/>
    <row r="5071" ht="26.25" customHeight="1" x14ac:dyDescent="0.2"/>
    <row r="5072" ht="26.25" customHeight="1" x14ac:dyDescent="0.2"/>
    <row r="5073" ht="26.25" customHeight="1" x14ac:dyDescent="0.2"/>
    <row r="5074" ht="26.25" customHeight="1" x14ac:dyDescent="0.2"/>
    <row r="5075" ht="26.25" customHeight="1" x14ac:dyDescent="0.2"/>
    <row r="5076" ht="26.25" customHeight="1" x14ac:dyDescent="0.2"/>
    <row r="5077" ht="26.25" customHeight="1" x14ac:dyDescent="0.2"/>
    <row r="5078" ht="26.25" customHeight="1" x14ac:dyDescent="0.2"/>
    <row r="5079" ht="26.25" customHeight="1" x14ac:dyDescent="0.2"/>
    <row r="5080" ht="26.25" customHeight="1" x14ac:dyDescent="0.2"/>
    <row r="5081" ht="26.25" customHeight="1" x14ac:dyDescent="0.2"/>
    <row r="5082" ht="26.25" customHeight="1" x14ac:dyDescent="0.2"/>
    <row r="5083" ht="26.25" customHeight="1" x14ac:dyDescent="0.2"/>
    <row r="5084" ht="26.25" customHeight="1" x14ac:dyDescent="0.2"/>
    <row r="5085" ht="26.25" customHeight="1" x14ac:dyDescent="0.2"/>
    <row r="5086" ht="26.25" customHeight="1" x14ac:dyDescent="0.2"/>
    <row r="5087" ht="26.25" customHeight="1" x14ac:dyDescent="0.2"/>
    <row r="5088" ht="26.25" customHeight="1" x14ac:dyDescent="0.2"/>
    <row r="5089" ht="26.25" customHeight="1" x14ac:dyDescent="0.2"/>
    <row r="5090" ht="26.25" customHeight="1" x14ac:dyDescent="0.2"/>
    <row r="5091" ht="26.25" customHeight="1" x14ac:dyDescent="0.2"/>
    <row r="5092" ht="26.25" customHeight="1" x14ac:dyDescent="0.2"/>
    <row r="5093" ht="26.25" customHeight="1" x14ac:dyDescent="0.2"/>
    <row r="5094" ht="26.25" customHeight="1" x14ac:dyDescent="0.2"/>
    <row r="5095" ht="26.25" customHeight="1" x14ac:dyDescent="0.2"/>
    <row r="5096" ht="26.25" customHeight="1" x14ac:dyDescent="0.2"/>
    <row r="5097" ht="26.25" customHeight="1" x14ac:dyDescent="0.2"/>
    <row r="5098" ht="26.25" customHeight="1" x14ac:dyDescent="0.2"/>
    <row r="5099" ht="26.25" customHeight="1" x14ac:dyDescent="0.2"/>
    <row r="5100" ht="26.25" customHeight="1" x14ac:dyDescent="0.2"/>
    <row r="5101" ht="26.25" customHeight="1" x14ac:dyDescent="0.2"/>
    <row r="5102" ht="26.25" customHeight="1" x14ac:dyDescent="0.2"/>
    <row r="5103" ht="26.25" customHeight="1" x14ac:dyDescent="0.2"/>
    <row r="5104" ht="26.25" customHeight="1" x14ac:dyDescent="0.2"/>
    <row r="5105" ht="26.25" customHeight="1" x14ac:dyDescent="0.2"/>
    <row r="5106" ht="26.25" customHeight="1" x14ac:dyDescent="0.2"/>
    <row r="5107" ht="26.25" customHeight="1" x14ac:dyDescent="0.2"/>
    <row r="5108" ht="26.25" customHeight="1" x14ac:dyDescent="0.2"/>
    <row r="5109" ht="26.25" customHeight="1" x14ac:dyDescent="0.2"/>
    <row r="5110" ht="26.25" customHeight="1" x14ac:dyDescent="0.2"/>
    <row r="5111" ht="26.25" customHeight="1" x14ac:dyDescent="0.2"/>
    <row r="5112" ht="26.25" customHeight="1" x14ac:dyDescent="0.2"/>
    <row r="5113" ht="26.25" customHeight="1" x14ac:dyDescent="0.2"/>
    <row r="5114" ht="26.25" customHeight="1" x14ac:dyDescent="0.2"/>
    <row r="5115" ht="26.25" customHeight="1" x14ac:dyDescent="0.2"/>
    <row r="5116" ht="26.25" customHeight="1" x14ac:dyDescent="0.2"/>
    <row r="5117" ht="26.25" customHeight="1" x14ac:dyDescent="0.2"/>
    <row r="5118" ht="26.25" customHeight="1" x14ac:dyDescent="0.2"/>
    <row r="5119" ht="26.25" customHeight="1" x14ac:dyDescent="0.2"/>
    <row r="5120" ht="26.25" customHeight="1" x14ac:dyDescent="0.2"/>
    <row r="5121" ht="26.25" customHeight="1" x14ac:dyDescent="0.2"/>
    <row r="5122" ht="26.25" customHeight="1" x14ac:dyDescent="0.2"/>
    <row r="5123" ht="26.25" customHeight="1" x14ac:dyDescent="0.2"/>
    <row r="5124" ht="26.25" customHeight="1" x14ac:dyDescent="0.2"/>
    <row r="5125" ht="26.25" customHeight="1" x14ac:dyDescent="0.2"/>
    <row r="5126" ht="26.25" customHeight="1" x14ac:dyDescent="0.2"/>
    <row r="5127" ht="26.25" customHeight="1" x14ac:dyDescent="0.2"/>
    <row r="5128" ht="26.25" customHeight="1" x14ac:dyDescent="0.2"/>
    <row r="5129" ht="26.25" customHeight="1" x14ac:dyDescent="0.2"/>
    <row r="5130" ht="26.25" customHeight="1" x14ac:dyDescent="0.2"/>
    <row r="5131" ht="26.25" customHeight="1" x14ac:dyDescent="0.2"/>
    <row r="5132" ht="26.25" customHeight="1" x14ac:dyDescent="0.2"/>
    <row r="5133" ht="26.25" customHeight="1" x14ac:dyDescent="0.2"/>
    <row r="5134" ht="26.25" customHeight="1" x14ac:dyDescent="0.2"/>
    <row r="5135" ht="26.25" customHeight="1" x14ac:dyDescent="0.2"/>
    <row r="5136" ht="26.25" customHeight="1" x14ac:dyDescent="0.2"/>
    <row r="5137" ht="26.25" customHeight="1" x14ac:dyDescent="0.2"/>
    <row r="5138" ht="26.25" customHeight="1" x14ac:dyDescent="0.2"/>
    <row r="5139" ht="26.25" customHeight="1" x14ac:dyDescent="0.2"/>
    <row r="5140" ht="26.25" customHeight="1" x14ac:dyDescent="0.2"/>
    <row r="5141" ht="26.25" customHeight="1" x14ac:dyDescent="0.2"/>
    <row r="5142" ht="26.25" customHeight="1" x14ac:dyDescent="0.2"/>
    <row r="5143" ht="26.25" customHeight="1" x14ac:dyDescent="0.2"/>
    <row r="5144" ht="26.25" customHeight="1" x14ac:dyDescent="0.2"/>
    <row r="5145" ht="26.25" customHeight="1" x14ac:dyDescent="0.2"/>
    <row r="5146" ht="26.25" customHeight="1" x14ac:dyDescent="0.2"/>
    <row r="5147" ht="26.25" customHeight="1" x14ac:dyDescent="0.2"/>
    <row r="5148" ht="26.25" customHeight="1" x14ac:dyDescent="0.2"/>
    <row r="5149" ht="26.25" customHeight="1" x14ac:dyDescent="0.2"/>
    <row r="5150" ht="26.25" customHeight="1" x14ac:dyDescent="0.2"/>
    <row r="5151" ht="26.25" customHeight="1" x14ac:dyDescent="0.2"/>
    <row r="5152" ht="26.25" customHeight="1" x14ac:dyDescent="0.2"/>
    <row r="5153" ht="26.25" customHeight="1" x14ac:dyDescent="0.2"/>
    <row r="5154" ht="26.25" customHeight="1" x14ac:dyDescent="0.2"/>
    <row r="5155" ht="26.25" customHeight="1" x14ac:dyDescent="0.2"/>
    <row r="5156" ht="26.25" customHeight="1" x14ac:dyDescent="0.2"/>
    <row r="5157" ht="26.25" customHeight="1" x14ac:dyDescent="0.2"/>
    <row r="5158" ht="26.25" customHeight="1" x14ac:dyDescent="0.2"/>
    <row r="5159" ht="26.25" customHeight="1" x14ac:dyDescent="0.2"/>
    <row r="5160" ht="26.25" customHeight="1" x14ac:dyDescent="0.2"/>
    <row r="5161" ht="26.25" customHeight="1" x14ac:dyDescent="0.2"/>
    <row r="5162" ht="26.25" customHeight="1" x14ac:dyDescent="0.2"/>
    <row r="5163" ht="26.25" customHeight="1" x14ac:dyDescent="0.2"/>
    <row r="5164" ht="26.25" customHeight="1" x14ac:dyDescent="0.2"/>
    <row r="5165" ht="26.25" customHeight="1" x14ac:dyDescent="0.2"/>
    <row r="5166" ht="26.25" customHeight="1" x14ac:dyDescent="0.2"/>
    <row r="5167" ht="26.25" customHeight="1" x14ac:dyDescent="0.2"/>
    <row r="5168" ht="26.25" customHeight="1" x14ac:dyDescent="0.2"/>
    <row r="5169" ht="26.25" customHeight="1" x14ac:dyDescent="0.2"/>
    <row r="5170" ht="26.25" customHeight="1" x14ac:dyDescent="0.2"/>
    <row r="5171" ht="26.25" customHeight="1" x14ac:dyDescent="0.2"/>
    <row r="5172" ht="26.25" customHeight="1" x14ac:dyDescent="0.2"/>
    <row r="5173" ht="26.25" customHeight="1" x14ac:dyDescent="0.2"/>
    <row r="5174" ht="26.25" customHeight="1" x14ac:dyDescent="0.2"/>
    <row r="5175" ht="26.25" customHeight="1" x14ac:dyDescent="0.2"/>
    <row r="5176" ht="26.25" customHeight="1" x14ac:dyDescent="0.2"/>
    <row r="5177" ht="26.25" customHeight="1" x14ac:dyDescent="0.2"/>
    <row r="5178" ht="26.25" customHeight="1" x14ac:dyDescent="0.2"/>
    <row r="5179" ht="26.25" customHeight="1" x14ac:dyDescent="0.2"/>
    <row r="5180" ht="26.25" customHeight="1" x14ac:dyDescent="0.2"/>
    <row r="5181" ht="26.25" customHeight="1" x14ac:dyDescent="0.2"/>
    <row r="5182" ht="26.25" customHeight="1" x14ac:dyDescent="0.2"/>
    <row r="5183" ht="26.25" customHeight="1" x14ac:dyDescent="0.2"/>
    <row r="5184" ht="26.25" customHeight="1" x14ac:dyDescent="0.2"/>
    <row r="5185" ht="26.25" customHeight="1" x14ac:dyDescent="0.2"/>
    <row r="5186" ht="26.25" customHeight="1" x14ac:dyDescent="0.2"/>
    <row r="5187" ht="26.25" customHeight="1" x14ac:dyDescent="0.2"/>
    <row r="5188" ht="26.25" customHeight="1" x14ac:dyDescent="0.2"/>
    <row r="5189" ht="26.25" customHeight="1" x14ac:dyDescent="0.2"/>
    <row r="5190" ht="26.25" customHeight="1" x14ac:dyDescent="0.2"/>
    <row r="5191" ht="26.25" customHeight="1" x14ac:dyDescent="0.2"/>
    <row r="5192" ht="26.25" customHeight="1" x14ac:dyDescent="0.2"/>
    <row r="5193" ht="26.25" customHeight="1" x14ac:dyDescent="0.2"/>
    <row r="5194" ht="26.25" customHeight="1" x14ac:dyDescent="0.2"/>
    <row r="5195" ht="26.25" customHeight="1" x14ac:dyDescent="0.2"/>
    <row r="5196" ht="26.25" customHeight="1" x14ac:dyDescent="0.2"/>
    <row r="5197" ht="26.25" customHeight="1" x14ac:dyDescent="0.2"/>
    <row r="5198" ht="26.25" customHeight="1" x14ac:dyDescent="0.2"/>
    <row r="5199" ht="26.25" customHeight="1" x14ac:dyDescent="0.2"/>
    <row r="5200" ht="26.25" customHeight="1" x14ac:dyDescent="0.2"/>
    <row r="5201" ht="26.25" customHeight="1" x14ac:dyDescent="0.2"/>
    <row r="5202" ht="26.25" customHeight="1" x14ac:dyDescent="0.2"/>
    <row r="5203" ht="26.25" customHeight="1" x14ac:dyDescent="0.2"/>
    <row r="5204" ht="26.25" customHeight="1" x14ac:dyDescent="0.2"/>
    <row r="5205" ht="26.25" customHeight="1" x14ac:dyDescent="0.2"/>
    <row r="5206" ht="26.25" customHeight="1" x14ac:dyDescent="0.2"/>
    <row r="5207" ht="26.25" customHeight="1" x14ac:dyDescent="0.2"/>
    <row r="5208" ht="26.25" customHeight="1" x14ac:dyDescent="0.2"/>
    <row r="5209" ht="26.25" customHeight="1" x14ac:dyDescent="0.2"/>
    <row r="5210" ht="26.25" customHeight="1" x14ac:dyDescent="0.2"/>
    <row r="5211" ht="26.25" customHeight="1" x14ac:dyDescent="0.2"/>
    <row r="5212" ht="26.25" customHeight="1" x14ac:dyDescent="0.2"/>
    <row r="5213" ht="26.25" customHeight="1" x14ac:dyDescent="0.2"/>
    <row r="5214" ht="26.25" customHeight="1" x14ac:dyDescent="0.2"/>
    <row r="5215" ht="26.25" customHeight="1" x14ac:dyDescent="0.2"/>
    <row r="5216" ht="26.25" customHeight="1" x14ac:dyDescent="0.2"/>
    <row r="5217" ht="26.25" customHeight="1" x14ac:dyDescent="0.2"/>
    <row r="5218" ht="26.25" customHeight="1" x14ac:dyDescent="0.2"/>
    <row r="5219" ht="26.25" customHeight="1" x14ac:dyDescent="0.2"/>
    <row r="5220" ht="26.25" customHeight="1" x14ac:dyDescent="0.2"/>
    <row r="5221" ht="26.25" customHeight="1" x14ac:dyDescent="0.2"/>
    <row r="5222" ht="26.25" customHeight="1" x14ac:dyDescent="0.2"/>
    <row r="5223" ht="26.25" customHeight="1" x14ac:dyDescent="0.2"/>
    <row r="5224" ht="26.25" customHeight="1" x14ac:dyDescent="0.2"/>
    <row r="5225" ht="26.25" customHeight="1" x14ac:dyDescent="0.2"/>
    <row r="5226" ht="26.25" customHeight="1" x14ac:dyDescent="0.2"/>
    <row r="5227" ht="26.25" customHeight="1" x14ac:dyDescent="0.2"/>
    <row r="5228" ht="26.25" customHeight="1" x14ac:dyDescent="0.2"/>
    <row r="5229" ht="26.25" customHeight="1" x14ac:dyDescent="0.2"/>
    <row r="5230" ht="26.25" customHeight="1" x14ac:dyDescent="0.2"/>
    <row r="5231" ht="26.25" customHeight="1" x14ac:dyDescent="0.2"/>
    <row r="5232" ht="26.25" customHeight="1" x14ac:dyDescent="0.2"/>
    <row r="5233" ht="26.25" customHeight="1" x14ac:dyDescent="0.2"/>
    <row r="5234" ht="26.25" customHeight="1" x14ac:dyDescent="0.2"/>
    <row r="5235" ht="26.25" customHeight="1" x14ac:dyDescent="0.2"/>
    <row r="5236" ht="26.25" customHeight="1" x14ac:dyDescent="0.2"/>
    <row r="5237" ht="26.25" customHeight="1" x14ac:dyDescent="0.2"/>
    <row r="5238" ht="26.25" customHeight="1" x14ac:dyDescent="0.2"/>
    <row r="5239" ht="26.25" customHeight="1" x14ac:dyDescent="0.2"/>
    <row r="5240" ht="26.25" customHeight="1" x14ac:dyDescent="0.2"/>
    <row r="5241" ht="26.25" customHeight="1" x14ac:dyDescent="0.2"/>
    <row r="5242" ht="26.25" customHeight="1" x14ac:dyDescent="0.2"/>
    <row r="5243" ht="26.25" customHeight="1" x14ac:dyDescent="0.2"/>
    <row r="5244" ht="26.25" customHeight="1" x14ac:dyDescent="0.2"/>
    <row r="5245" ht="26.25" customHeight="1" x14ac:dyDescent="0.2"/>
    <row r="5246" ht="26.25" customHeight="1" x14ac:dyDescent="0.2"/>
    <row r="5247" ht="26.25" customHeight="1" x14ac:dyDescent="0.2"/>
    <row r="5248" ht="26.25" customHeight="1" x14ac:dyDescent="0.2"/>
    <row r="5249" ht="26.25" customHeight="1" x14ac:dyDescent="0.2"/>
    <row r="5250" ht="26.25" customHeight="1" x14ac:dyDescent="0.2"/>
    <row r="5251" ht="26.25" customHeight="1" x14ac:dyDescent="0.2"/>
    <row r="5252" ht="26.25" customHeight="1" x14ac:dyDescent="0.2"/>
    <row r="5253" ht="26.25" customHeight="1" x14ac:dyDescent="0.2"/>
    <row r="5254" ht="26.25" customHeight="1" x14ac:dyDescent="0.2"/>
    <row r="5255" ht="26.25" customHeight="1" x14ac:dyDescent="0.2"/>
    <row r="5256" ht="26.25" customHeight="1" x14ac:dyDescent="0.2"/>
    <row r="5257" ht="26.25" customHeight="1" x14ac:dyDescent="0.2"/>
    <row r="5258" ht="26.25" customHeight="1" x14ac:dyDescent="0.2"/>
    <row r="5259" ht="26.25" customHeight="1" x14ac:dyDescent="0.2"/>
    <row r="5260" ht="26.25" customHeight="1" x14ac:dyDescent="0.2"/>
    <row r="5261" ht="26.25" customHeight="1" x14ac:dyDescent="0.2"/>
    <row r="5262" ht="26.25" customHeight="1" x14ac:dyDescent="0.2"/>
    <row r="5263" ht="26.25" customHeight="1" x14ac:dyDescent="0.2"/>
    <row r="5264" ht="26.25" customHeight="1" x14ac:dyDescent="0.2"/>
    <row r="5265" ht="26.25" customHeight="1" x14ac:dyDescent="0.2"/>
    <row r="5266" ht="26.25" customHeight="1" x14ac:dyDescent="0.2"/>
    <row r="5267" ht="26.25" customHeight="1" x14ac:dyDescent="0.2"/>
    <row r="5268" ht="26.25" customHeight="1" x14ac:dyDescent="0.2"/>
    <row r="5269" ht="26.25" customHeight="1" x14ac:dyDescent="0.2"/>
    <row r="5270" ht="26.25" customHeight="1" x14ac:dyDescent="0.2"/>
    <row r="5271" ht="26.25" customHeight="1" x14ac:dyDescent="0.2"/>
    <row r="5272" ht="26.25" customHeight="1" x14ac:dyDescent="0.2"/>
    <row r="5273" ht="26.25" customHeight="1" x14ac:dyDescent="0.2"/>
    <row r="5274" ht="26.25" customHeight="1" x14ac:dyDescent="0.2"/>
    <row r="5275" ht="26.25" customHeight="1" x14ac:dyDescent="0.2"/>
    <row r="5276" ht="26.25" customHeight="1" x14ac:dyDescent="0.2"/>
    <row r="5277" ht="26.25" customHeight="1" x14ac:dyDescent="0.2"/>
    <row r="5278" ht="26.25" customHeight="1" x14ac:dyDescent="0.2"/>
    <row r="5279" ht="26.25" customHeight="1" x14ac:dyDescent="0.2"/>
    <row r="5280" ht="26.25" customHeight="1" x14ac:dyDescent="0.2"/>
    <row r="5281" ht="26.25" customHeight="1" x14ac:dyDescent="0.2"/>
    <row r="5282" ht="26.25" customHeight="1" x14ac:dyDescent="0.2"/>
    <row r="5283" ht="26.25" customHeight="1" x14ac:dyDescent="0.2"/>
    <row r="5284" ht="26.25" customHeight="1" x14ac:dyDescent="0.2"/>
    <row r="5285" ht="26.25" customHeight="1" x14ac:dyDescent="0.2"/>
    <row r="5286" ht="26.25" customHeight="1" x14ac:dyDescent="0.2"/>
    <row r="5287" ht="26.25" customHeight="1" x14ac:dyDescent="0.2"/>
    <row r="5288" ht="26.25" customHeight="1" x14ac:dyDescent="0.2"/>
    <row r="5289" ht="26.25" customHeight="1" x14ac:dyDescent="0.2"/>
    <row r="5290" ht="26.25" customHeight="1" x14ac:dyDescent="0.2"/>
    <row r="5291" ht="26.25" customHeight="1" x14ac:dyDescent="0.2"/>
    <row r="5292" ht="26.25" customHeight="1" x14ac:dyDescent="0.2"/>
    <row r="5293" ht="26.25" customHeight="1" x14ac:dyDescent="0.2"/>
    <row r="5294" ht="26.25" customHeight="1" x14ac:dyDescent="0.2"/>
    <row r="5295" ht="26.25" customHeight="1" x14ac:dyDescent="0.2"/>
    <row r="5296" ht="26.25" customHeight="1" x14ac:dyDescent="0.2"/>
    <row r="5297" ht="26.25" customHeight="1" x14ac:dyDescent="0.2"/>
    <row r="5298" ht="26.25" customHeight="1" x14ac:dyDescent="0.2"/>
    <row r="5299" ht="26.25" customHeight="1" x14ac:dyDescent="0.2"/>
    <row r="5300" ht="26.25" customHeight="1" x14ac:dyDescent="0.2"/>
    <row r="5301" ht="26.25" customHeight="1" x14ac:dyDescent="0.2"/>
    <row r="5302" ht="26.25" customHeight="1" x14ac:dyDescent="0.2"/>
    <row r="5303" ht="26.25" customHeight="1" x14ac:dyDescent="0.2"/>
    <row r="5304" ht="26.25" customHeight="1" x14ac:dyDescent="0.2"/>
    <row r="5305" ht="26.25" customHeight="1" x14ac:dyDescent="0.2"/>
    <row r="5306" ht="26.25" customHeight="1" x14ac:dyDescent="0.2"/>
    <row r="5307" ht="26.25" customHeight="1" x14ac:dyDescent="0.2"/>
    <row r="5308" ht="26.25" customHeight="1" x14ac:dyDescent="0.2"/>
    <row r="5309" ht="26.25" customHeight="1" x14ac:dyDescent="0.2"/>
    <row r="5310" ht="26.25" customHeight="1" x14ac:dyDescent="0.2"/>
    <row r="5311" ht="26.25" customHeight="1" x14ac:dyDescent="0.2"/>
    <row r="5312" ht="26.25" customHeight="1" x14ac:dyDescent="0.2"/>
    <row r="5313" ht="26.25" customHeight="1" x14ac:dyDescent="0.2"/>
    <row r="5314" ht="26.25" customHeight="1" x14ac:dyDescent="0.2"/>
    <row r="5315" ht="26.25" customHeight="1" x14ac:dyDescent="0.2"/>
    <row r="5316" ht="26.25" customHeight="1" x14ac:dyDescent="0.2"/>
    <row r="5317" ht="26.25" customHeight="1" x14ac:dyDescent="0.2"/>
    <row r="5318" ht="26.25" customHeight="1" x14ac:dyDescent="0.2"/>
    <row r="5319" ht="26.25" customHeight="1" x14ac:dyDescent="0.2"/>
    <row r="5320" ht="26.25" customHeight="1" x14ac:dyDescent="0.2"/>
    <row r="5321" ht="26.25" customHeight="1" x14ac:dyDescent="0.2"/>
    <row r="5322" ht="26.25" customHeight="1" x14ac:dyDescent="0.2"/>
    <row r="5323" ht="26.25" customHeight="1" x14ac:dyDescent="0.2"/>
    <row r="5324" ht="26.25" customHeight="1" x14ac:dyDescent="0.2"/>
    <row r="5325" ht="26.25" customHeight="1" x14ac:dyDescent="0.2"/>
    <row r="5326" ht="26.25" customHeight="1" x14ac:dyDescent="0.2"/>
    <row r="5327" ht="26.25" customHeight="1" x14ac:dyDescent="0.2"/>
    <row r="5328" ht="26.25" customHeight="1" x14ac:dyDescent="0.2"/>
    <row r="5329" ht="26.25" customHeight="1" x14ac:dyDescent="0.2"/>
    <row r="5330" ht="26.25" customHeight="1" x14ac:dyDescent="0.2"/>
    <row r="5331" ht="26.25" customHeight="1" x14ac:dyDescent="0.2"/>
    <row r="5332" ht="26.25" customHeight="1" x14ac:dyDescent="0.2"/>
    <row r="5333" ht="26.25" customHeight="1" x14ac:dyDescent="0.2"/>
    <row r="5334" ht="26.25" customHeight="1" x14ac:dyDescent="0.2"/>
    <row r="5335" ht="26.25" customHeight="1" x14ac:dyDescent="0.2"/>
    <row r="5336" ht="26.25" customHeight="1" x14ac:dyDescent="0.2"/>
    <row r="5337" ht="26.25" customHeight="1" x14ac:dyDescent="0.2"/>
    <row r="5338" ht="26.25" customHeight="1" x14ac:dyDescent="0.2"/>
    <row r="5339" ht="26.25" customHeight="1" x14ac:dyDescent="0.2"/>
    <row r="5340" ht="26.25" customHeight="1" x14ac:dyDescent="0.2"/>
    <row r="5341" ht="26.25" customHeight="1" x14ac:dyDescent="0.2"/>
    <row r="5342" ht="26.25" customHeight="1" x14ac:dyDescent="0.2"/>
    <row r="5343" ht="26.25" customHeight="1" x14ac:dyDescent="0.2"/>
    <row r="5344" ht="26.25" customHeight="1" x14ac:dyDescent="0.2"/>
    <row r="5345" ht="26.25" customHeight="1" x14ac:dyDescent="0.2"/>
    <row r="5346" ht="26.25" customHeight="1" x14ac:dyDescent="0.2"/>
    <row r="5347" ht="26.25" customHeight="1" x14ac:dyDescent="0.2"/>
    <row r="5348" ht="26.25" customHeight="1" x14ac:dyDescent="0.2"/>
    <row r="5349" ht="26.25" customHeight="1" x14ac:dyDescent="0.2"/>
    <row r="5350" ht="26.25" customHeight="1" x14ac:dyDescent="0.2"/>
    <row r="5351" ht="26.25" customHeight="1" x14ac:dyDescent="0.2"/>
    <row r="5352" ht="26.25" customHeight="1" x14ac:dyDescent="0.2"/>
    <row r="5353" ht="26.25" customHeight="1" x14ac:dyDescent="0.2"/>
    <row r="5354" ht="26.25" customHeight="1" x14ac:dyDescent="0.2"/>
    <row r="5355" ht="26.25" customHeight="1" x14ac:dyDescent="0.2"/>
    <row r="5356" ht="26.25" customHeight="1" x14ac:dyDescent="0.2"/>
    <row r="5357" ht="26.25" customHeight="1" x14ac:dyDescent="0.2"/>
    <row r="5358" ht="26.25" customHeight="1" x14ac:dyDescent="0.2"/>
    <row r="5359" ht="26.25" customHeight="1" x14ac:dyDescent="0.2"/>
    <row r="5360" ht="26.25" customHeight="1" x14ac:dyDescent="0.2"/>
    <row r="5361" ht="26.25" customHeight="1" x14ac:dyDescent="0.2"/>
    <row r="5362" ht="26.25" customHeight="1" x14ac:dyDescent="0.2"/>
    <row r="5363" ht="26.25" customHeight="1" x14ac:dyDescent="0.2"/>
    <row r="5364" ht="26.25" customHeight="1" x14ac:dyDescent="0.2"/>
    <row r="5365" ht="26.25" customHeight="1" x14ac:dyDescent="0.2"/>
    <row r="5366" ht="26.25" customHeight="1" x14ac:dyDescent="0.2"/>
    <row r="5367" ht="26.25" customHeight="1" x14ac:dyDescent="0.2"/>
    <row r="5368" ht="26.25" customHeight="1" x14ac:dyDescent="0.2"/>
    <row r="5369" ht="26.25" customHeight="1" x14ac:dyDescent="0.2"/>
    <row r="5370" ht="26.25" customHeight="1" x14ac:dyDescent="0.2"/>
    <row r="5371" ht="26.25" customHeight="1" x14ac:dyDescent="0.2"/>
    <row r="5372" ht="26.25" customHeight="1" x14ac:dyDescent="0.2"/>
    <row r="5373" ht="26.25" customHeight="1" x14ac:dyDescent="0.2"/>
    <row r="5374" ht="26.25" customHeight="1" x14ac:dyDescent="0.2"/>
    <row r="5375" ht="26.25" customHeight="1" x14ac:dyDescent="0.2"/>
    <row r="5376" ht="26.25" customHeight="1" x14ac:dyDescent="0.2"/>
    <row r="5377" ht="26.25" customHeight="1" x14ac:dyDescent="0.2"/>
    <row r="5378" ht="26.25" customHeight="1" x14ac:dyDescent="0.2"/>
    <row r="5379" ht="26.25" customHeight="1" x14ac:dyDescent="0.2"/>
    <row r="5380" ht="26.25" customHeight="1" x14ac:dyDescent="0.2"/>
    <row r="5381" ht="26.25" customHeight="1" x14ac:dyDescent="0.2"/>
    <row r="5382" ht="26.25" customHeight="1" x14ac:dyDescent="0.2"/>
    <row r="5383" ht="26.25" customHeight="1" x14ac:dyDescent="0.2"/>
    <row r="5384" ht="26.25" customHeight="1" x14ac:dyDescent="0.2"/>
    <row r="5385" ht="26.25" customHeight="1" x14ac:dyDescent="0.2"/>
    <row r="5386" ht="26.25" customHeight="1" x14ac:dyDescent="0.2"/>
    <row r="5387" ht="26.25" customHeight="1" x14ac:dyDescent="0.2"/>
    <row r="5388" ht="26.25" customHeight="1" x14ac:dyDescent="0.2"/>
    <row r="5389" ht="26.25" customHeight="1" x14ac:dyDescent="0.2"/>
    <row r="5390" ht="26.25" customHeight="1" x14ac:dyDescent="0.2"/>
    <row r="5391" ht="26.25" customHeight="1" x14ac:dyDescent="0.2"/>
    <row r="5392" ht="26.25" customHeight="1" x14ac:dyDescent="0.2"/>
    <row r="5393" ht="26.25" customHeight="1" x14ac:dyDescent="0.2"/>
    <row r="5394" ht="26.25" customHeight="1" x14ac:dyDescent="0.2"/>
    <row r="5395" ht="26.25" customHeight="1" x14ac:dyDescent="0.2"/>
    <row r="5396" ht="26.25" customHeight="1" x14ac:dyDescent="0.2"/>
    <row r="5397" ht="26.25" customHeight="1" x14ac:dyDescent="0.2"/>
    <row r="5398" ht="26.25" customHeight="1" x14ac:dyDescent="0.2"/>
    <row r="5399" ht="26.25" customHeight="1" x14ac:dyDescent="0.2"/>
    <row r="5400" ht="26.25" customHeight="1" x14ac:dyDescent="0.2"/>
    <row r="5401" ht="26.25" customHeight="1" x14ac:dyDescent="0.2"/>
    <row r="5402" ht="26.25" customHeight="1" x14ac:dyDescent="0.2"/>
    <row r="5403" ht="26.25" customHeight="1" x14ac:dyDescent="0.2"/>
    <row r="5404" ht="26.25" customHeight="1" x14ac:dyDescent="0.2"/>
    <row r="5405" ht="26.25" customHeight="1" x14ac:dyDescent="0.2"/>
    <row r="5406" ht="26.25" customHeight="1" x14ac:dyDescent="0.2"/>
    <row r="5407" ht="26.25" customHeight="1" x14ac:dyDescent="0.2"/>
    <row r="5408" ht="26.25" customHeight="1" x14ac:dyDescent="0.2"/>
    <row r="5409" ht="26.25" customHeight="1" x14ac:dyDescent="0.2"/>
    <row r="5410" ht="26.25" customHeight="1" x14ac:dyDescent="0.2"/>
    <row r="5411" ht="26.25" customHeight="1" x14ac:dyDescent="0.2"/>
    <row r="5412" ht="26.25" customHeight="1" x14ac:dyDescent="0.2"/>
    <row r="5413" ht="26.25" customHeight="1" x14ac:dyDescent="0.2"/>
    <row r="5414" ht="26.25" customHeight="1" x14ac:dyDescent="0.2"/>
    <row r="5415" ht="26.25" customHeight="1" x14ac:dyDescent="0.2"/>
    <row r="5416" ht="26.25" customHeight="1" x14ac:dyDescent="0.2"/>
    <row r="5417" ht="26.25" customHeight="1" x14ac:dyDescent="0.2"/>
    <row r="5418" ht="26.25" customHeight="1" x14ac:dyDescent="0.2"/>
    <row r="5419" ht="26.25" customHeight="1" x14ac:dyDescent="0.2"/>
    <row r="5420" ht="26.25" customHeight="1" x14ac:dyDescent="0.2"/>
    <row r="5421" ht="26.25" customHeight="1" x14ac:dyDescent="0.2"/>
    <row r="5422" ht="26.25" customHeight="1" x14ac:dyDescent="0.2"/>
    <row r="5423" ht="26.25" customHeight="1" x14ac:dyDescent="0.2"/>
    <row r="5424" ht="26.25" customHeight="1" x14ac:dyDescent="0.2"/>
    <row r="5425" ht="26.25" customHeight="1" x14ac:dyDescent="0.2"/>
    <row r="5426" ht="26.25" customHeight="1" x14ac:dyDescent="0.2"/>
    <row r="5427" ht="26.25" customHeight="1" x14ac:dyDescent="0.2"/>
    <row r="5428" ht="26.25" customHeight="1" x14ac:dyDescent="0.2"/>
    <row r="5429" ht="26.25" customHeight="1" x14ac:dyDescent="0.2"/>
    <row r="5430" ht="26.25" customHeight="1" x14ac:dyDescent="0.2"/>
    <row r="5431" ht="26.25" customHeight="1" x14ac:dyDescent="0.2"/>
    <row r="5432" ht="26.25" customHeight="1" x14ac:dyDescent="0.2"/>
    <row r="5433" ht="26.25" customHeight="1" x14ac:dyDescent="0.2"/>
    <row r="5434" ht="26.25" customHeight="1" x14ac:dyDescent="0.2"/>
    <row r="5435" ht="26.25" customHeight="1" x14ac:dyDescent="0.2"/>
    <row r="5436" ht="26.25" customHeight="1" x14ac:dyDescent="0.2"/>
    <row r="5437" ht="26.25" customHeight="1" x14ac:dyDescent="0.2"/>
    <row r="5438" ht="26.25" customHeight="1" x14ac:dyDescent="0.2"/>
    <row r="5439" ht="26.25" customHeight="1" x14ac:dyDescent="0.2"/>
    <row r="5440" ht="26.25" customHeight="1" x14ac:dyDescent="0.2"/>
    <row r="5441" ht="26.25" customHeight="1" x14ac:dyDescent="0.2"/>
    <row r="5442" ht="26.25" customHeight="1" x14ac:dyDescent="0.2"/>
    <row r="5443" ht="26.25" customHeight="1" x14ac:dyDescent="0.2"/>
    <row r="5444" ht="26.25" customHeight="1" x14ac:dyDescent="0.2"/>
    <row r="5445" ht="26.25" customHeight="1" x14ac:dyDescent="0.2"/>
    <row r="5446" ht="26.25" customHeight="1" x14ac:dyDescent="0.2"/>
    <row r="5447" ht="26.25" customHeight="1" x14ac:dyDescent="0.2"/>
    <row r="5448" ht="26.25" customHeight="1" x14ac:dyDescent="0.2"/>
    <row r="5449" ht="26.25" customHeight="1" x14ac:dyDescent="0.2"/>
    <row r="5450" ht="26.25" customHeight="1" x14ac:dyDescent="0.2"/>
    <row r="5451" ht="26.25" customHeight="1" x14ac:dyDescent="0.2"/>
    <row r="5452" ht="26.25" customHeight="1" x14ac:dyDescent="0.2"/>
    <row r="5453" ht="26.25" customHeight="1" x14ac:dyDescent="0.2"/>
    <row r="5454" ht="26.25" customHeight="1" x14ac:dyDescent="0.2"/>
    <row r="5455" ht="26.25" customHeight="1" x14ac:dyDescent="0.2"/>
    <row r="5456" ht="26.25" customHeight="1" x14ac:dyDescent="0.2"/>
    <row r="5457" ht="26.25" customHeight="1" x14ac:dyDescent="0.2"/>
    <row r="5458" ht="26.25" customHeight="1" x14ac:dyDescent="0.2"/>
    <row r="5459" ht="26.25" customHeight="1" x14ac:dyDescent="0.2"/>
    <row r="5460" ht="26.25" customHeight="1" x14ac:dyDescent="0.2"/>
    <row r="5461" ht="26.25" customHeight="1" x14ac:dyDescent="0.2"/>
    <row r="5462" ht="26.25" customHeight="1" x14ac:dyDescent="0.2"/>
    <row r="5463" ht="26.25" customHeight="1" x14ac:dyDescent="0.2"/>
    <row r="5464" ht="26.25" customHeight="1" x14ac:dyDescent="0.2"/>
    <row r="5465" ht="26.25" customHeight="1" x14ac:dyDescent="0.2"/>
    <row r="5466" ht="26.25" customHeight="1" x14ac:dyDescent="0.2"/>
    <row r="5467" ht="26.25" customHeight="1" x14ac:dyDescent="0.2"/>
    <row r="5468" ht="26.25" customHeight="1" x14ac:dyDescent="0.2"/>
    <row r="5469" ht="26.25" customHeight="1" x14ac:dyDescent="0.2"/>
    <row r="5470" ht="26.25" customHeight="1" x14ac:dyDescent="0.2"/>
    <row r="5471" ht="26.25" customHeight="1" x14ac:dyDescent="0.2"/>
    <row r="5472" ht="26.25" customHeight="1" x14ac:dyDescent="0.2"/>
    <row r="5473" ht="26.25" customHeight="1" x14ac:dyDescent="0.2"/>
    <row r="5474" ht="26.25" customHeight="1" x14ac:dyDescent="0.2"/>
    <row r="5475" ht="26.25" customHeight="1" x14ac:dyDescent="0.2"/>
    <row r="5476" ht="26.25" customHeight="1" x14ac:dyDescent="0.2"/>
    <row r="5477" ht="26.25" customHeight="1" x14ac:dyDescent="0.2"/>
    <row r="5478" ht="26.25" customHeight="1" x14ac:dyDescent="0.2"/>
    <row r="5479" ht="26.25" customHeight="1" x14ac:dyDescent="0.2"/>
    <row r="5480" ht="26.25" customHeight="1" x14ac:dyDescent="0.2"/>
    <row r="5481" ht="26.25" customHeight="1" x14ac:dyDescent="0.2"/>
    <row r="5482" ht="26.25" customHeight="1" x14ac:dyDescent="0.2"/>
    <row r="5483" ht="26.25" customHeight="1" x14ac:dyDescent="0.2"/>
    <row r="5484" ht="26.25" customHeight="1" x14ac:dyDescent="0.2"/>
    <row r="5485" ht="26.25" customHeight="1" x14ac:dyDescent="0.2"/>
    <row r="5486" ht="26.25" customHeight="1" x14ac:dyDescent="0.2"/>
    <row r="5487" ht="26.25" customHeight="1" x14ac:dyDescent="0.2"/>
    <row r="5488" ht="26.25" customHeight="1" x14ac:dyDescent="0.2"/>
    <row r="5489" ht="26.25" customHeight="1" x14ac:dyDescent="0.2"/>
    <row r="5490" ht="26.25" customHeight="1" x14ac:dyDescent="0.2"/>
    <row r="5491" ht="26.25" customHeight="1" x14ac:dyDescent="0.2"/>
    <row r="5492" ht="26.25" customHeight="1" x14ac:dyDescent="0.2"/>
    <row r="5493" ht="26.25" customHeight="1" x14ac:dyDescent="0.2"/>
    <row r="5494" ht="26.25" customHeight="1" x14ac:dyDescent="0.2"/>
    <row r="5495" ht="26.25" customHeight="1" x14ac:dyDescent="0.2"/>
    <row r="5496" ht="26.25" customHeight="1" x14ac:dyDescent="0.2"/>
    <row r="5497" ht="26.25" customHeight="1" x14ac:dyDescent="0.2"/>
    <row r="5498" ht="26.25" customHeight="1" x14ac:dyDescent="0.2"/>
    <row r="5499" ht="26.25" customHeight="1" x14ac:dyDescent="0.2"/>
    <row r="5500" ht="26.25" customHeight="1" x14ac:dyDescent="0.2"/>
    <row r="5501" ht="26.25" customHeight="1" x14ac:dyDescent="0.2"/>
    <row r="5502" ht="26.25" customHeight="1" x14ac:dyDescent="0.2"/>
    <row r="5503" ht="26.25" customHeight="1" x14ac:dyDescent="0.2"/>
    <row r="5504" ht="26.25" customHeight="1" x14ac:dyDescent="0.2"/>
    <row r="5505" ht="26.25" customHeight="1" x14ac:dyDescent="0.2"/>
    <row r="5506" ht="26.25" customHeight="1" x14ac:dyDescent="0.2"/>
    <row r="5507" ht="26.25" customHeight="1" x14ac:dyDescent="0.2"/>
    <row r="5508" ht="26.25" customHeight="1" x14ac:dyDescent="0.2"/>
    <row r="5509" ht="26.25" customHeight="1" x14ac:dyDescent="0.2"/>
    <row r="5510" ht="26.25" customHeight="1" x14ac:dyDescent="0.2"/>
    <row r="5511" ht="26.25" customHeight="1" x14ac:dyDescent="0.2"/>
    <row r="5512" ht="26.25" customHeight="1" x14ac:dyDescent="0.2"/>
    <row r="5513" ht="26.25" customHeight="1" x14ac:dyDescent="0.2"/>
    <row r="5514" ht="26.25" customHeight="1" x14ac:dyDescent="0.2"/>
    <row r="5515" ht="26.25" customHeight="1" x14ac:dyDescent="0.2"/>
    <row r="5516" ht="26.25" customHeight="1" x14ac:dyDescent="0.2"/>
    <row r="5517" ht="26.25" customHeight="1" x14ac:dyDescent="0.2"/>
    <row r="5518" ht="26.25" customHeight="1" x14ac:dyDescent="0.2"/>
    <row r="5519" ht="26.25" customHeight="1" x14ac:dyDescent="0.2"/>
    <row r="5520" ht="26.25" customHeight="1" x14ac:dyDescent="0.2"/>
    <row r="5521" ht="26.25" customHeight="1" x14ac:dyDescent="0.2"/>
    <row r="5522" ht="26.25" customHeight="1" x14ac:dyDescent="0.2"/>
    <row r="5523" ht="26.25" customHeight="1" x14ac:dyDescent="0.2"/>
    <row r="5524" ht="26.25" customHeight="1" x14ac:dyDescent="0.2"/>
    <row r="5525" ht="26.25" customHeight="1" x14ac:dyDescent="0.2"/>
    <row r="5526" ht="26.25" customHeight="1" x14ac:dyDescent="0.2"/>
    <row r="5527" ht="26.25" customHeight="1" x14ac:dyDescent="0.2"/>
    <row r="5528" ht="26.25" customHeight="1" x14ac:dyDescent="0.2"/>
    <row r="5529" ht="26.25" customHeight="1" x14ac:dyDescent="0.2"/>
    <row r="5530" ht="26.25" customHeight="1" x14ac:dyDescent="0.2"/>
    <row r="5531" ht="26.25" customHeight="1" x14ac:dyDescent="0.2"/>
    <row r="5532" ht="26.25" customHeight="1" x14ac:dyDescent="0.2"/>
    <row r="5533" ht="26.25" customHeight="1" x14ac:dyDescent="0.2"/>
    <row r="5534" ht="26.25" customHeight="1" x14ac:dyDescent="0.2"/>
    <row r="5535" ht="26.25" customHeight="1" x14ac:dyDescent="0.2"/>
    <row r="5536" ht="26.25" customHeight="1" x14ac:dyDescent="0.2"/>
    <row r="5537" ht="26.25" customHeight="1" x14ac:dyDescent="0.2"/>
    <row r="5538" ht="26.25" customHeight="1" x14ac:dyDescent="0.2"/>
    <row r="5539" ht="26.25" customHeight="1" x14ac:dyDescent="0.2"/>
    <row r="5540" ht="26.25" customHeight="1" x14ac:dyDescent="0.2"/>
    <row r="5541" ht="26.25" customHeight="1" x14ac:dyDescent="0.2"/>
    <row r="5542" ht="26.25" customHeight="1" x14ac:dyDescent="0.2"/>
    <row r="5543" ht="26.25" customHeight="1" x14ac:dyDescent="0.2"/>
    <row r="5544" ht="26.25" customHeight="1" x14ac:dyDescent="0.2"/>
    <row r="5545" ht="26.25" customHeight="1" x14ac:dyDescent="0.2"/>
    <row r="5546" ht="26.25" customHeight="1" x14ac:dyDescent="0.2"/>
    <row r="5547" ht="26.25" customHeight="1" x14ac:dyDescent="0.2"/>
    <row r="5548" ht="26.25" customHeight="1" x14ac:dyDescent="0.2"/>
    <row r="5549" ht="26.25" customHeight="1" x14ac:dyDescent="0.2"/>
    <row r="5550" ht="26.25" customHeight="1" x14ac:dyDescent="0.2"/>
    <row r="5551" ht="26.25" customHeight="1" x14ac:dyDescent="0.2"/>
    <row r="5552" ht="26.25" customHeight="1" x14ac:dyDescent="0.2"/>
    <row r="5553" ht="26.25" customHeight="1" x14ac:dyDescent="0.2"/>
    <row r="5554" ht="26.25" customHeight="1" x14ac:dyDescent="0.2"/>
    <row r="5555" ht="26.25" customHeight="1" x14ac:dyDescent="0.2"/>
    <row r="5556" ht="26.25" customHeight="1" x14ac:dyDescent="0.2"/>
    <row r="5557" ht="26.25" customHeight="1" x14ac:dyDescent="0.2"/>
    <row r="5558" ht="26.25" customHeight="1" x14ac:dyDescent="0.2"/>
    <row r="5559" ht="26.25" customHeight="1" x14ac:dyDescent="0.2"/>
    <row r="5560" ht="26.25" customHeight="1" x14ac:dyDescent="0.2"/>
    <row r="5561" ht="26.25" customHeight="1" x14ac:dyDescent="0.2"/>
    <row r="5562" ht="26.25" customHeight="1" x14ac:dyDescent="0.2"/>
    <row r="5563" ht="26.25" customHeight="1" x14ac:dyDescent="0.2"/>
    <row r="5564" ht="26.25" customHeight="1" x14ac:dyDescent="0.2"/>
    <row r="5565" ht="26.25" customHeight="1" x14ac:dyDescent="0.2"/>
    <row r="5566" ht="26.25" customHeight="1" x14ac:dyDescent="0.2"/>
    <row r="5567" ht="26.25" customHeight="1" x14ac:dyDescent="0.2"/>
    <row r="5568" ht="26.25" customHeight="1" x14ac:dyDescent="0.2"/>
    <row r="5569" ht="26.25" customHeight="1" x14ac:dyDescent="0.2"/>
    <row r="5570" ht="26.25" customHeight="1" x14ac:dyDescent="0.2"/>
    <row r="5571" ht="26.25" customHeight="1" x14ac:dyDescent="0.2"/>
    <row r="5572" ht="26.25" customHeight="1" x14ac:dyDescent="0.2"/>
    <row r="5573" ht="26.25" customHeight="1" x14ac:dyDescent="0.2"/>
    <row r="5574" ht="26.25" customHeight="1" x14ac:dyDescent="0.2"/>
    <row r="5575" ht="26.25" customHeight="1" x14ac:dyDescent="0.2"/>
    <row r="5576" ht="26.25" customHeight="1" x14ac:dyDescent="0.2"/>
    <row r="5577" ht="26.25" customHeight="1" x14ac:dyDescent="0.2"/>
    <row r="5578" ht="26.25" customHeight="1" x14ac:dyDescent="0.2"/>
    <row r="5579" ht="26.25" customHeight="1" x14ac:dyDescent="0.2"/>
    <row r="5580" ht="26.25" customHeight="1" x14ac:dyDescent="0.2"/>
    <row r="5581" ht="26.25" customHeight="1" x14ac:dyDescent="0.2"/>
    <row r="5582" ht="26.25" customHeight="1" x14ac:dyDescent="0.2"/>
    <row r="5583" ht="26.25" customHeight="1" x14ac:dyDescent="0.2"/>
    <row r="5584" ht="26.25" customHeight="1" x14ac:dyDescent="0.2"/>
    <row r="5585" ht="26.25" customHeight="1" x14ac:dyDescent="0.2"/>
    <row r="5586" ht="26.25" customHeight="1" x14ac:dyDescent="0.2"/>
    <row r="5587" ht="26.25" customHeight="1" x14ac:dyDescent="0.2"/>
    <row r="5588" ht="26.25" customHeight="1" x14ac:dyDescent="0.2"/>
    <row r="5589" ht="26.25" customHeight="1" x14ac:dyDescent="0.2"/>
    <row r="5590" ht="26.25" customHeight="1" x14ac:dyDescent="0.2"/>
    <row r="5591" ht="26.25" customHeight="1" x14ac:dyDescent="0.2"/>
    <row r="5592" ht="26.25" customHeight="1" x14ac:dyDescent="0.2"/>
    <row r="5593" ht="26.25" customHeight="1" x14ac:dyDescent="0.2"/>
    <row r="5594" ht="26.25" customHeight="1" x14ac:dyDescent="0.2"/>
    <row r="5595" ht="26.25" customHeight="1" x14ac:dyDescent="0.2"/>
    <row r="5596" ht="26.25" customHeight="1" x14ac:dyDescent="0.2"/>
    <row r="5597" ht="26.25" customHeight="1" x14ac:dyDescent="0.2"/>
    <row r="5598" ht="26.25" customHeight="1" x14ac:dyDescent="0.2"/>
    <row r="5599" ht="26.25" customHeight="1" x14ac:dyDescent="0.2"/>
    <row r="5600" ht="26.25" customHeight="1" x14ac:dyDescent="0.2"/>
    <row r="5601" ht="26.25" customHeight="1" x14ac:dyDescent="0.2"/>
    <row r="5602" ht="26.25" customHeight="1" x14ac:dyDescent="0.2"/>
    <row r="5603" ht="26.25" customHeight="1" x14ac:dyDescent="0.2"/>
    <row r="5604" ht="26.25" customHeight="1" x14ac:dyDescent="0.2"/>
    <row r="5605" ht="26.25" customHeight="1" x14ac:dyDescent="0.2"/>
    <row r="5606" ht="26.25" customHeight="1" x14ac:dyDescent="0.2"/>
    <row r="5607" ht="26.25" customHeight="1" x14ac:dyDescent="0.2"/>
    <row r="5608" ht="26.25" customHeight="1" x14ac:dyDescent="0.2"/>
    <row r="5609" ht="26.25" customHeight="1" x14ac:dyDescent="0.2"/>
    <row r="5610" ht="26.25" customHeight="1" x14ac:dyDescent="0.2"/>
    <row r="5611" ht="26.25" customHeight="1" x14ac:dyDescent="0.2"/>
    <row r="5612" ht="26.25" customHeight="1" x14ac:dyDescent="0.2"/>
    <row r="5613" ht="26.25" customHeight="1" x14ac:dyDescent="0.2"/>
    <row r="5614" ht="26.25" customHeight="1" x14ac:dyDescent="0.2"/>
    <row r="5615" ht="26.25" customHeight="1" x14ac:dyDescent="0.2"/>
    <row r="5616" ht="26.25" customHeight="1" x14ac:dyDescent="0.2"/>
    <row r="5617" ht="26.25" customHeight="1" x14ac:dyDescent="0.2"/>
    <row r="5618" ht="26.25" customHeight="1" x14ac:dyDescent="0.2"/>
    <row r="5619" ht="26.25" customHeight="1" x14ac:dyDescent="0.2"/>
    <row r="5620" ht="26.25" customHeight="1" x14ac:dyDescent="0.2"/>
    <row r="5621" ht="26.25" customHeight="1" x14ac:dyDescent="0.2"/>
    <row r="5622" ht="26.25" customHeight="1" x14ac:dyDescent="0.2"/>
    <row r="5623" ht="26.25" customHeight="1" x14ac:dyDescent="0.2"/>
    <row r="5624" ht="26.25" customHeight="1" x14ac:dyDescent="0.2"/>
    <row r="5625" ht="26.25" customHeight="1" x14ac:dyDescent="0.2"/>
    <row r="5626" ht="26.25" customHeight="1" x14ac:dyDescent="0.2"/>
    <row r="5627" ht="26.25" customHeight="1" x14ac:dyDescent="0.2"/>
    <row r="5628" ht="26.25" customHeight="1" x14ac:dyDescent="0.2"/>
    <row r="5629" ht="26.25" customHeight="1" x14ac:dyDescent="0.2"/>
    <row r="5630" ht="26.25" customHeight="1" x14ac:dyDescent="0.2"/>
    <row r="5631" ht="26.25" customHeight="1" x14ac:dyDescent="0.2"/>
    <row r="5632" ht="26.25" customHeight="1" x14ac:dyDescent="0.2"/>
    <row r="5633" ht="26.25" customHeight="1" x14ac:dyDescent="0.2"/>
    <row r="5634" ht="26.25" customHeight="1" x14ac:dyDescent="0.2"/>
    <row r="5635" ht="26.25" customHeight="1" x14ac:dyDescent="0.2"/>
    <row r="5636" ht="26.25" customHeight="1" x14ac:dyDescent="0.2"/>
    <row r="5637" ht="26.25" customHeight="1" x14ac:dyDescent="0.2"/>
    <row r="5638" ht="26.25" customHeight="1" x14ac:dyDescent="0.2"/>
    <row r="5639" ht="26.25" customHeight="1" x14ac:dyDescent="0.2"/>
    <row r="5640" ht="26.25" customHeight="1" x14ac:dyDescent="0.2"/>
    <row r="5641" ht="26.25" customHeight="1" x14ac:dyDescent="0.2"/>
    <row r="5642" ht="26.25" customHeight="1" x14ac:dyDescent="0.2"/>
    <row r="5643" ht="26.25" customHeight="1" x14ac:dyDescent="0.2"/>
    <row r="5644" ht="26.25" customHeight="1" x14ac:dyDescent="0.2"/>
    <row r="5645" ht="26.25" customHeight="1" x14ac:dyDescent="0.2"/>
    <row r="5646" ht="26.25" customHeight="1" x14ac:dyDescent="0.2"/>
    <row r="5647" ht="26.25" customHeight="1" x14ac:dyDescent="0.2"/>
    <row r="5648" ht="26.25" customHeight="1" x14ac:dyDescent="0.2"/>
    <row r="5649" ht="26.25" customHeight="1" x14ac:dyDescent="0.2"/>
    <row r="5650" ht="26.25" customHeight="1" x14ac:dyDescent="0.2"/>
    <row r="5651" ht="26.25" customHeight="1" x14ac:dyDescent="0.2"/>
    <row r="5652" ht="26.25" customHeight="1" x14ac:dyDescent="0.2"/>
    <row r="5653" ht="26.25" customHeight="1" x14ac:dyDescent="0.2"/>
    <row r="5654" ht="26.25" customHeight="1" x14ac:dyDescent="0.2"/>
    <row r="5655" ht="26.25" customHeight="1" x14ac:dyDescent="0.2"/>
    <row r="5656" ht="26.25" customHeight="1" x14ac:dyDescent="0.2"/>
    <row r="5657" ht="26.25" customHeight="1" x14ac:dyDescent="0.2"/>
    <row r="5658" ht="26.25" customHeight="1" x14ac:dyDescent="0.2"/>
    <row r="5659" ht="26.25" customHeight="1" x14ac:dyDescent="0.2"/>
    <row r="5660" ht="26.25" customHeight="1" x14ac:dyDescent="0.2"/>
    <row r="5661" ht="26.25" customHeight="1" x14ac:dyDescent="0.2"/>
    <row r="5662" ht="26.25" customHeight="1" x14ac:dyDescent="0.2"/>
    <row r="5663" ht="26.25" customHeight="1" x14ac:dyDescent="0.2"/>
    <row r="5664" ht="26.25" customHeight="1" x14ac:dyDescent="0.2"/>
    <row r="5665" ht="26.25" customHeight="1" x14ac:dyDescent="0.2"/>
    <row r="5666" ht="26.25" customHeight="1" x14ac:dyDescent="0.2"/>
    <row r="5667" ht="26.25" customHeight="1" x14ac:dyDescent="0.2"/>
    <row r="5668" ht="26.25" customHeight="1" x14ac:dyDescent="0.2"/>
    <row r="5669" ht="26.25" customHeight="1" x14ac:dyDescent="0.2"/>
    <row r="5670" ht="26.25" customHeight="1" x14ac:dyDescent="0.2"/>
    <row r="5671" ht="26.25" customHeight="1" x14ac:dyDescent="0.2"/>
    <row r="5672" ht="26.25" customHeight="1" x14ac:dyDescent="0.2"/>
    <row r="5673" ht="26.25" customHeight="1" x14ac:dyDescent="0.2"/>
    <row r="5674" ht="26.25" customHeight="1" x14ac:dyDescent="0.2"/>
    <row r="5675" ht="26.25" customHeight="1" x14ac:dyDescent="0.2"/>
    <row r="5676" ht="26.25" customHeight="1" x14ac:dyDescent="0.2"/>
    <row r="5677" ht="26.25" customHeight="1" x14ac:dyDescent="0.2"/>
    <row r="5678" ht="26.25" customHeight="1" x14ac:dyDescent="0.2"/>
    <row r="5679" ht="26.25" customHeight="1" x14ac:dyDescent="0.2"/>
    <row r="5680" ht="26.25" customHeight="1" x14ac:dyDescent="0.2"/>
    <row r="5681" ht="26.25" customHeight="1" x14ac:dyDescent="0.2"/>
    <row r="5682" ht="26.25" customHeight="1" x14ac:dyDescent="0.2"/>
    <row r="5683" ht="26.25" customHeight="1" x14ac:dyDescent="0.2"/>
    <row r="5684" ht="26.25" customHeight="1" x14ac:dyDescent="0.2"/>
    <row r="5685" ht="26.25" customHeight="1" x14ac:dyDescent="0.2"/>
    <row r="5686" ht="26.25" customHeight="1" x14ac:dyDescent="0.2"/>
    <row r="5687" ht="26.25" customHeight="1" x14ac:dyDescent="0.2"/>
    <row r="5688" ht="26.25" customHeight="1" x14ac:dyDescent="0.2"/>
    <row r="5689" ht="26.25" customHeight="1" x14ac:dyDescent="0.2"/>
    <row r="5690" ht="26.25" customHeight="1" x14ac:dyDescent="0.2"/>
    <row r="5691" ht="26.25" customHeight="1" x14ac:dyDescent="0.2"/>
    <row r="5692" ht="26.25" customHeight="1" x14ac:dyDescent="0.2"/>
    <row r="5693" ht="26.25" customHeight="1" x14ac:dyDescent="0.2"/>
    <row r="5694" ht="26.25" customHeight="1" x14ac:dyDescent="0.2"/>
    <row r="5695" ht="26.25" customHeight="1" x14ac:dyDescent="0.2"/>
    <row r="5696" ht="26.25" customHeight="1" x14ac:dyDescent="0.2"/>
    <row r="5697" ht="26.25" customHeight="1" x14ac:dyDescent="0.2"/>
    <row r="5698" ht="26.25" customHeight="1" x14ac:dyDescent="0.2"/>
    <row r="5699" ht="26.25" customHeight="1" x14ac:dyDescent="0.2"/>
    <row r="5700" ht="26.25" customHeight="1" x14ac:dyDescent="0.2"/>
    <row r="5701" ht="26.25" customHeight="1" x14ac:dyDescent="0.2"/>
    <row r="5702" ht="26.25" customHeight="1" x14ac:dyDescent="0.2"/>
    <row r="5703" ht="26.25" customHeight="1" x14ac:dyDescent="0.2"/>
    <row r="5704" ht="26.25" customHeight="1" x14ac:dyDescent="0.2"/>
    <row r="5705" ht="26.25" customHeight="1" x14ac:dyDescent="0.2"/>
    <row r="5706" ht="26.25" customHeight="1" x14ac:dyDescent="0.2"/>
    <row r="5707" ht="26.25" customHeight="1" x14ac:dyDescent="0.2"/>
    <row r="5708" ht="26.25" customHeight="1" x14ac:dyDescent="0.2"/>
    <row r="5709" ht="26.25" customHeight="1" x14ac:dyDescent="0.2"/>
    <row r="5710" ht="26.25" customHeight="1" x14ac:dyDescent="0.2"/>
    <row r="5711" ht="26.25" customHeight="1" x14ac:dyDescent="0.2"/>
    <row r="5712" ht="26.25" customHeight="1" x14ac:dyDescent="0.2"/>
    <row r="5713" ht="26.25" customHeight="1" x14ac:dyDescent="0.2"/>
    <row r="5714" ht="26.25" customHeight="1" x14ac:dyDescent="0.2"/>
    <row r="5715" ht="26.25" customHeight="1" x14ac:dyDescent="0.2"/>
    <row r="5716" ht="26.25" customHeight="1" x14ac:dyDescent="0.2"/>
    <row r="5717" ht="26.25" customHeight="1" x14ac:dyDescent="0.2"/>
    <row r="5718" ht="26.25" customHeight="1" x14ac:dyDescent="0.2"/>
    <row r="5719" ht="26.25" customHeight="1" x14ac:dyDescent="0.2"/>
    <row r="5720" ht="26.25" customHeight="1" x14ac:dyDescent="0.2"/>
    <row r="5721" ht="26.25" customHeight="1" x14ac:dyDescent="0.2"/>
    <row r="5722" ht="26.25" customHeight="1" x14ac:dyDescent="0.2"/>
    <row r="5723" ht="26.25" customHeight="1" x14ac:dyDescent="0.2"/>
    <row r="5724" ht="26.25" customHeight="1" x14ac:dyDescent="0.2"/>
    <row r="5725" ht="26.25" customHeight="1" x14ac:dyDescent="0.2"/>
    <row r="5726" ht="26.25" customHeight="1" x14ac:dyDescent="0.2"/>
    <row r="5727" ht="26.25" customHeight="1" x14ac:dyDescent="0.2"/>
    <row r="5728" ht="26.25" customHeight="1" x14ac:dyDescent="0.2"/>
    <row r="5729" ht="26.25" customHeight="1" x14ac:dyDescent="0.2"/>
    <row r="5730" ht="26.25" customHeight="1" x14ac:dyDescent="0.2"/>
    <row r="5731" ht="26.25" customHeight="1" x14ac:dyDescent="0.2"/>
    <row r="5732" ht="26.25" customHeight="1" x14ac:dyDescent="0.2"/>
    <row r="5733" ht="26.25" customHeight="1" x14ac:dyDescent="0.2"/>
    <row r="5734" ht="26.25" customHeight="1" x14ac:dyDescent="0.2"/>
    <row r="5735" ht="26.25" customHeight="1" x14ac:dyDescent="0.2"/>
    <row r="5736" ht="26.25" customHeight="1" x14ac:dyDescent="0.2"/>
    <row r="5737" ht="26.25" customHeight="1" x14ac:dyDescent="0.2"/>
    <row r="5738" ht="26.25" customHeight="1" x14ac:dyDescent="0.2"/>
    <row r="5739" ht="26.25" customHeight="1" x14ac:dyDescent="0.2"/>
    <row r="5740" ht="26.25" customHeight="1" x14ac:dyDescent="0.2"/>
    <row r="5741" ht="26.25" customHeight="1" x14ac:dyDescent="0.2"/>
    <row r="5742" ht="26.25" customHeight="1" x14ac:dyDescent="0.2"/>
    <row r="5743" ht="26.25" customHeight="1" x14ac:dyDescent="0.2"/>
    <row r="5744" ht="26.25" customHeight="1" x14ac:dyDescent="0.2"/>
    <row r="5745" ht="26.25" customHeight="1" x14ac:dyDescent="0.2"/>
    <row r="5746" ht="26.25" customHeight="1" x14ac:dyDescent="0.2"/>
    <row r="5747" ht="26.25" customHeight="1" x14ac:dyDescent="0.2"/>
    <row r="5748" ht="26.25" customHeight="1" x14ac:dyDescent="0.2"/>
    <row r="5749" ht="26.25" customHeight="1" x14ac:dyDescent="0.2"/>
    <row r="5750" ht="26.25" customHeight="1" x14ac:dyDescent="0.2"/>
    <row r="5751" ht="26.25" customHeight="1" x14ac:dyDescent="0.2"/>
    <row r="5752" ht="26.25" customHeight="1" x14ac:dyDescent="0.2"/>
    <row r="5753" ht="26.25" customHeight="1" x14ac:dyDescent="0.2"/>
    <row r="5754" ht="26.25" customHeight="1" x14ac:dyDescent="0.2"/>
    <row r="5755" ht="26.25" customHeight="1" x14ac:dyDescent="0.2"/>
    <row r="5756" ht="26.25" customHeight="1" x14ac:dyDescent="0.2"/>
    <row r="5757" ht="26.25" customHeight="1" x14ac:dyDescent="0.2"/>
    <row r="5758" ht="26.25" customHeight="1" x14ac:dyDescent="0.2"/>
    <row r="5759" ht="26.25" customHeight="1" x14ac:dyDescent="0.2"/>
    <row r="5760" ht="26.25" customHeight="1" x14ac:dyDescent="0.2"/>
    <row r="5761" ht="26.25" customHeight="1" x14ac:dyDescent="0.2"/>
    <row r="5762" ht="26.25" customHeight="1" x14ac:dyDescent="0.2"/>
    <row r="5763" ht="26.25" customHeight="1" x14ac:dyDescent="0.2"/>
    <row r="5764" ht="26.25" customHeight="1" x14ac:dyDescent="0.2"/>
    <row r="5765" ht="26.25" customHeight="1" x14ac:dyDescent="0.2"/>
    <row r="5766" ht="26.25" customHeight="1" x14ac:dyDescent="0.2"/>
    <row r="5767" ht="26.25" customHeight="1" x14ac:dyDescent="0.2"/>
    <row r="5768" ht="26.25" customHeight="1" x14ac:dyDescent="0.2"/>
    <row r="5769" ht="26.25" customHeight="1" x14ac:dyDescent="0.2"/>
    <row r="5770" ht="26.25" customHeight="1" x14ac:dyDescent="0.2"/>
    <row r="5771" ht="26.25" customHeight="1" x14ac:dyDescent="0.2"/>
    <row r="5772" ht="26.25" customHeight="1" x14ac:dyDescent="0.2"/>
    <row r="5773" ht="26.25" customHeight="1" x14ac:dyDescent="0.2"/>
    <row r="5774" ht="26.25" customHeight="1" x14ac:dyDescent="0.2"/>
    <row r="5775" ht="26.25" customHeight="1" x14ac:dyDescent="0.2"/>
    <row r="5776" ht="26.25" customHeight="1" x14ac:dyDescent="0.2"/>
    <row r="5777" ht="26.25" customHeight="1" x14ac:dyDescent="0.2"/>
    <row r="5778" ht="26.25" customHeight="1" x14ac:dyDescent="0.2"/>
    <row r="5779" ht="26.25" customHeight="1" x14ac:dyDescent="0.2"/>
    <row r="5780" ht="26.25" customHeight="1" x14ac:dyDescent="0.2"/>
    <row r="5781" ht="26.25" customHeight="1" x14ac:dyDescent="0.2"/>
    <row r="5782" ht="26.25" customHeight="1" x14ac:dyDescent="0.2"/>
    <row r="5783" ht="26.25" customHeight="1" x14ac:dyDescent="0.2"/>
    <row r="5784" ht="26.25" customHeight="1" x14ac:dyDescent="0.2"/>
    <row r="5785" ht="26.25" customHeight="1" x14ac:dyDescent="0.2"/>
    <row r="5786" ht="26.25" customHeight="1" x14ac:dyDescent="0.2"/>
    <row r="5787" ht="26.25" customHeight="1" x14ac:dyDescent="0.2"/>
    <row r="5788" ht="26.25" customHeight="1" x14ac:dyDescent="0.2"/>
    <row r="5789" ht="26.25" customHeight="1" x14ac:dyDescent="0.2"/>
    <row r="5790" ht="26.25" customHeight="1" x14ac:dyDescent="0.2"/>
    <row r="5791" ht="26.25" customHeight="1" x14ac:dyDescent="0.2"/>
    <row r="5792" ht="26.25" customHeight="1" x14ac:dyDescent="0.2"/>
    <row r="5793" ht="26.25" customHeight="1" x14ac:dyDescent="0.2"/>
    <row r="5794" ht="26.25" customHeight="1" x14ac:dyDescent="0.2"/>
    <row r="5795" ht="26.25" customHeight="1" x14ac:dyDescent="0.2"/>
    <row r="5796" ht="26.25" customHeight="1" x14ac:dyDescent="0.2"/>
    <row r="5797" ht="26.25" customHeight="1" x14ac:dyDescent="0.2"/>
    <row r="5798" ht="26.25" customHeight="1" x14ac:dyDescent="0.2"/>
    <row r="5799" ht="26.25" customHeight="1" x14ac:dyDescent="0.2"/>
    <row r="5800" ht="26.25" customHeight="1" x14ac:dyDescent="0.2"/>
    <row r="5801" ht="26.25" customHeight="1" x14ac:dyDescent="0.2"/>
    <row r="5802" ht="26.25" customHeight="1" x14ac:dyDescent="0.2"/>
    <row r="5803" ht="26.25" customHeight="1" x14ac:dyDescent="0.2"/>
    <row r="5804" ht="26.25" customHeight="1" x14ac:dyDescent="0.2"/>
    <row r="5805" ht="26.25" customHeight="1" x14ac:dyDescent="0.2"/>
    <row r="5806" ht="26.25" customHeight="1" x14ac:dyDescent="0.2"/>
    <row r="5807" ht="26.25" customHeight="1" x14ac:dyDescent="0.2"/>
    <row r="5808" ht="26.25" customHeight="1" x14ac:dyDescent="0.2"/>
    <row r="5809" ht="26.25" customHeight="1" x14ac:dyDescent="0.2"/>
    <row r="5810" ht="26.25" customHeight="1" x14ac:dyDescent="0.2"/>
    <row r="5811" ht="26.25" customHeight="1" x14ac:dyDescent="0.2"/>
    <row r="5812" ht="26.25" customHeight="1" x14ac:dyDescent="0.2"/>
    <row r="5813" ht="26.25" customHeight="1" x14ac:dyDescent="0.2"/>
    <row r="5814" ht="26.25" customHeight="1" x14ac:dyDescent="0.2"/>
    <row r="5815" ht="26.25" customHeight="1" x14ac:dyDescent="0.2"/>
    <row r="5816" ht="26.25" customHeight="1" x14ac:dyDescent="0.2"/>
    <row r="5817" ht="26.25" customHeight="1" x14ac:dyDescent="0.2"/>
    <row r="5818" ht="26.25" customHeight="1" x14ac:dyDescent="0.2"/>
    <row r="5819" ht="26.25" customHeight="1" x14ac:dyDescent="0.2"/>
    <row r="5820" ht="26.25" customHeight="1" x14ac:dyDescent="0.2"/>
    <row r="5821" ht="26.25" customHeight="1" x14ac:dyDescent="0.2"/>
    <row r="5822" ht="26.25" customHeight="1" x14ac:dyDescent="0.2"/>
    <row r="5823" ht="26.25" customHeight="1" x14ac:dyDescent="0.2"/>
    <row r="5824" ht="26.25" customHeight="1" x14ac:dyDescent="0.2"/>
    <row r="5825" ht="26.25" customHeight="1" x14ac:dyDescent="0.2"/>
    <row r="5826" ht="26.25" customHeight="1" x14ac:dyDescent="0.2"/>
    <row r="5827" ht="26.25" customHeight="1" x14ac:dyDescent="0.2"/>
    <row r="5828" ht="26.25" customHeight="1" x14ac:dyDescent="0.2"/>
    <row r="5829" ht="26.25" customHeight="1" x14ac:dyDescent="0.2"/>
    <row r="5830" ht="26.25" customHeight="1" x14ac:dyDescent="0.2"/>
    <row r="5831" ht="26.25" customHeight="1" x14ac:dyDescent="0.2"/>
    <row r="5832" ht="26.25" customHeight="1" x14ac:dyDescent="0.2"/>
    <row r="5833" ht="26.25" customHeight="1" x14ac:dyDescent="0.2"/>
    <row r="5834" ht="26.25" customHeight="1" x14ac:dyDescent="0.2"/>
    <row r="5835" ht="26.25" customHeight="1" x14ac:dyDescent="0.2"/>
    <row r="5836" ht="26.25" customHeight="1" x14ac:dyDescent="0.2"/>
    <row r="5837" ht="26.25" customHeight="1" x14ac:dyDescent="0.2"/>
    <row r="5838" ht="26.25" customHeight="1" x14ac:dyDescent="0.2"/>
    <row r="5839" ht="26.25" customHeight="1" x14ac:dyDescent="0.2"/>
    <row r="5840" ht="26.25" customHeight="1" x14ac:dyDescent="0.2"/>
    <row r="5841" ht="26.25" customHeight="1" x14ac:dyDescent="0.2"/>
    <row r="5842" ht="26.25" customHeight="1" x14ac:dyDescent="0.2"/>
    <row r="5843" ht="26.25" customHeight="1" x14ac:dyDescent="0.2"/>
    <row r="5844" ht="26.25" customHeight="1" x14ac:dyDescent="0.2"/>
    <row r="5845" ht="26.25" customHeight="1" x14ac:dyDescent="0.2"/>
    <row r="5846" ht="26.25" customHeight="1" x14ac:dyDescent="0.2"/>
    <row r="5847" ht="26.25" customHeight="1" x14ac:dyDescent="0.2"/>
    <row r="5848" ht="26.25" customHeight="1" x14ac:dyDescent="0.2"/>
    <row r="5849" ht="26.25" customHeight="1" x14ac:dyDescent="0.2"/>
    <row r="5850" ht="26.25" customHeight="1" x14ac:dyDescent="0.2"/>
    <row r="5851" ht="26.25" customHeight="1" x14ac:dyDescent="0.2"/>
    <row r="5852" ht="26.25" customHeight="1" x14ac:dyDescent="0.2"/>
    <row r="5853" ht="26.25" customHeight="1" x14ac:dyDescent="0.2"/>
    <row r="5854" ht="26.25" customHeight="1" x14ac:dyDescent="0.2"/>
    <row r="5855" ht="26.25" customHeight="1" x14ac:dyDescent="0.2"/>
    <row r="5856" ht="26.25" customHeight="1" x14ac:dyDescent="0.2"/>
    <row r="5857" ht="26.25" customHeight="1" x14ac:dyDescent="0.2"/>
    <row r="5858" ht="26.25" customHeight="1" x14ac:dyDescent="0.2"/>
    <row r="5859" ht="26.25" customHeight="1" x14ac:dyDescent="0.2"/>
    <row r="5860" ht="26.25" customHeight="1" x14ac:dyDescent="0.2"/>
    <row r="5861" ht="26.25" customHeight="1" x14ac:dyDescent="0.2"/>
    <row r="5862" ht="26.25" customHeight="1" x14ac:dyDescent="0.2"/>
    <row r="5863" ht="26.25" customHeight="1" x14ac:dyDescent="0.2"/>
    <row r="5864" ht="26.25" customHeight="1" x14ac:dyDescent="0.2"/>
    <row r="5865" ht="26.25" customHeight="1" x14ac:dyDescent="0.2"/>
    <row r="5866" ht="26.25" customHeight="1" x14ac:dyDescent="0.2"/>
    <row r="5867" ht="26.25" customHeight="1" x14ac:dyDescent="0.2"/>
    <row r="5868" ht="26.25" customHeight="1" x14ac:dyDescent="0.2"/>
    <row r="5869" ht="26.25" customHeight="1" x14ac:dyDescent="0.2"/>
    <row r="5870" ht="26.25" customHeight="1" x14ac:dyDescent="0.2"/>
    <row r="5871" ht="26.25" customHeight="1" x14ac:dyDescent="0.2"/>
    <row r="5872" ht="26.25" customHeight="1" x14ac:dyDescent="0.2"/>
    <row r="5873" ht="26.25" customHeight="1" x14ac:dyDescent="0.2"/>
    <row r="5874" ht="26.25" customHeight="1" x14ac:dyDescent="0.2"/>
    <row r="5875" ht="26.25" customHeight="1" x14ac:dyDescent="0.2"/>
    <row r="5876" ht="26.25" customHeight="1" x14ac:dyDescent="0.2"/>
    <row r="5877" ht="26.25" customHeight="1" x14ac:dyDescent="0.2"/>
    <row r="5878" ht="26.25" customHeight="1" x14ac:dyDescent="0.2"/>
    <row r="5879" ht="26.25" customHeight="1" x14ac:dyDescent="0.2"/>
    <row r="5880" ht="26.25" customHeight="1" x14ac:dyDescent="0.2"/>
    <row r="5881" ht="26.25" customHeight="1" x14ac:dyDescent="0.2"/>
    <row r="5882" ht="26.25" customHeight="1" x14ac:dyDescent="0.2"/>
    <row r="5883" ht="26.25" customHeight="1" x14ac:dyDescent="0.2"/>
    <row r="5884" ht="26.25" customHeight="1" x14ac:dyDescent="0.2"/>
    <row r="5885" ht="26.25" customHeight="1" x14ac:dyDescent="0.2"/>
    <row r="5886" ht="26.25" customHeight="1" x14ac:dyDescent="0.2"/>
    <row r="5887" ht="26.25" customHeight="1" x14ac:dyDescent="0.2"/>
    <row r="5888" ht="26.25" customHeight="1" x14ac:dyDescent="0.2"/>
    <row r="5889" ht="26.25" customHeight="1" x14ac:dyDescent="0.2"/>
    <row r="5890" ht="26.25" customHeight="1" x14ac:dyDescent="0.2"/>
    <row r="5891" ht="26.25" customHeight="1" x14ac:dyDescent="0.2"/>
    <row r="5892" ht="26.25" customHeight="1" x14ac:dyDescent="0.2"/>
    <row r="5893" ht="26.25" customHeight="1" x14ac:dyDescent="0.2"/>
    <row r="5894" ht="26.25" customHeight="1" x14ac:dyDescent="0.2"/>
    <row r="5895" ht="26.25" customHeight="1" x14ac:dyDescent="0.2"/>
    <row r="5896" ht="26.25" customHeight="1" x14ac:dyDescent="0.2"/>
    <row r="5897" ht="26.25" customHeight="1" x14ac:dyDescent="0.2"/>
    <row r="5898" ht="26.25" customHeight="1" x14ac:dyDescent="0.2"/>
    <row r="5899" ht="26.25" customHeight="1" x14ac:dyDescent="0.2"/>
    <row r="5900" ht="26.25" customHeight="1" x14ac:dyDescent="0.2"/>
    <row r="5901" ht="26.25" customHeight="1" x14ac:dyDescent="0.2"/>
    <row r="5902" ht="26.25" customHeight="1" x14ac:dyDescent="0.2"/>
    <row r="5903" ht="26.25" customHeight="1" x14ac:dyDescent="0.2"/>
    <row r="5904" ht="26.25" customHeight="1" x14ac:dyDescent="0.2"/>
    <row r="5905" ht="26.25" customHeight="1" x14ac:dyDescent="0.2"/>
    <row r="5906" ht="26.25" customHeight="1" x14ac:dyDescent="0.2"/>
    <row r="5907" ht="26.25" customHeight="1" x14ac:dyDescent="0.2"/>
    <row r="5908" ht="26.25" customHeight="1" x14ac:dyDescent="0.2"/>
    <row r="5909" ht="26.25" customHeight="1" x14ac:dyDescent="0.2"/>
    <row r="5910" ht="26.25" customHeight="1" x14ac:dyDescent="0.2"/>
    <row r="5911" ht="26.25" customHeight="1" x14ac:dyDescent="0.2"/>
    <row r="5912" ht="26.25" customHeight="1" x14ac:dyDescent="0.2"/>
    <row r="5913" ht="26.25" customHeight="1" x14ac:dyDescent="0.2"/>
    <row r="5914" ht="26.25" customHeight="1" x14ac:dyDescent="0.2"/>
    <row r="5915" ht="26.25" customHeight="1" x14ac:dyDescent="0.2"/>
    <row r="5916" ht="26.25" customHeight="1" x14ac:dyDescent="0.2"/>
    <row r="5917" ht="26.25" customHeight="1" x14ac:dyDescent="0.2"/>
    <row r="5918" ht="26.25" customHeight="1" x14ac:dyDescent="0.2"/>
    <row r="5919" ht="26.25" customHeight="1" x14ac:dyDescent="0.2"/>
    <row r="5920" ht="26.25" customHeight="1" x14ac:dyDescent="0.2"/>
    <row r="5921" ht="26.25" customHeight="1" x14ac:dyDescent="0.2"/>
    <row r="5922" ht="26.25" customHeight="1" x14ac:dyDescent="0.2"/>
    <row r="5923" ht="26.25" customHeight="1" x14ac:dyDescent="0.2"/>
    <row r="5924" ht="26.25" customHeight="1" x14ac:dyDescent="0.2"/>
    <row r="5925" ht="26.25" customHeight="1" x14ac:dyDescent="0.2"/>
    <row r="5926" ht="26.25" customHeight="1" x14ac:dyDescent="0.2"/>
    <row r="5927" ht="26.25" customHeight="1" x14ac:dyDescent="0.2"/>
    <row r="5928" ht="26.25" customHeight="1" x14ac:dyDescent="0.2"/>
    <row r="5929" ht="26.25" customHeight="1" x14ac:dyDescent="0.2"/>
    <row r="5930" ht="26.25" customHeight="1" x14ac:dyDescent="0.2"/>
    <row r="5931" ht="26.25" customHeight="1" x14ac:dyDescent="0.2"/>
    <row r="5932" ht="26.25" customHeight="1" x14ac:dyDescent="0.2"/>
    <row r="5933" ht="26.25" customHeight="1" x14ac:dyDescent="0.2"/>
    <row r="5934" ht="26.25" customHeight="1" x14ac:dyDescent="0.2"/>
    <row r="5935" ht="26.25" customHeight="1" x14ac:dyDescent="0.2"/>
    <row r="5936" ht="26.25" customHeight="1" x14ac:dyDescent="0.2"/>
    <row r="5937" ht="26.25" customHeight="1" x14ac:dyDescent="0.2"/>
    <row r="5938" ht="26.25" customHeight="1" x14ac:dyDescent="0.2"/>
    <row r="5939" ht="26.25" customHeight="1" x14ac:dyDescent="0.2"/>
    <row r="5940" ht="26.25" customHeight="1" x14ac:dyDescent="0.2"/>
    <row r="5941" ht="26.25" customHeight="1" x14ac:dyDescent="0.2"/>
    <row r="5942" ht="26.25" customHeight="1" x14ac:dyDescent="0.2"/>
    <row r="5943" ht="26.25" customHeight="1" x14ac:dyDescent="0.2"/>
    <row r="5944" ht="26.25" customHeight="1" x14ac:dyDescent="0.2"/>
    <row r="5945" ht="26.25" customHeight="1" x14ac:dyDescent="0.2"/>
    <row r="5946" ht="26.25" customHeight="1" x14ac:dyDescent="0.2"/>
    <row r="5947" ht="26.25" customHeight="1" x14ac:dyDescent="0.2"/>
    <row r="5948" ht="26.25" customHeight="1" x14ac:dyDescent="0.2"/>
    <row r="5949" ht="26.25" customHeight="1" x14ac:dyDescent="0.2"/>
    <row r="5950" ht="26.25" customHeight="1" x14ac:dyDescent="0.2"/>
    <row r="5951" ht="26.25" customHeight="1" x14ac:dyDescent="0.2"/>
    <row r="5952" ht="26.25" customHeight="1" x14ac:dyDescent="0.2"/>
    <row r="5953" ht="26.25" customHeight="1" x14ac:dyDescent="0.2"/>
    <row r="5954" ht="26.25" customHeight="1" x14ac:dyDescent="0.2"/>
    <row r="5955" ht="26.25" customHeight="1" x14ac:dyDescent="0.2"/>
    <row r="5956" ht="26.25" customHeight="1" x14ac:dyDescent="0.2"/>
    <row r="5957" ht="26.25" customHeight="1" x14ac:dyDescent="0.2"/>
    <row r="5958" ht="26.25" customHeight="1" x14ac:dyDescent="0.2"/>
    <row r="5959" ht="26.25" customHeight="1" x14ac:dyDescent="0.2"/>
    <row r="5960" ht="26.25" customHeight="1" x14ac:dyDescent="0.2"/>
    <row r="5961" ht="26.25" customHeight="1" x14ac:dyDescent="0.2"/>
    <row r="5962" ht="26.25" customHeight="1" x14ac:dyDescent="0.2"/>
    <row r="5963" ht="26.25" customHeight="1" x14ac:dyDescent="0.2"/>
    <row r="5964" ht="26.25" customHeight="1" x14ac:dyDescent="0.2"/>
    <row r="5965" ht="26.25" customHeight="1" x14ac:dyDescent="0.2"/>
    <row r="5966" ht="26.25" customHeight="1" x14ac:dyDescent="0.2"/>
    <row r="5967" ht="26.25" customHeight="1" x14ac:dyDescent="0.2"/>
    <row r="5968" ht="26.25" customHeight="1" x14ac:dyDescent="0.2"/>
    <row r="5969" ht="26.25" customHeight="1" x14ac:dyDescent="0.2"/>
    <row r="5970" ht="26.25" customHeight="1" x14ac:dyDescent="0.2"/>
    <row r="5971" ht="26.25" customHeight="1" x14ac:dyDescent="0.2"/>
    <row r="5972" ht="26.25" customHeight="1" x14ac:dyDescent="0.2"/>
    <row r="5973" ht="26.25" customHeight="1" x14ac:dyDescent="0.2"/>
    <row r="5974" ht="26.25" customHeight="1" x14ac:dyDescent="0.2"/>
    <row r="5975" ht="26.25" customHeight="1" x14ac:dyDescent="0.2"/>
    <row r="5976" ht="26.25" customHeight="1" x14ac:dyDescent="0.2"/>
    <row r="5977" ht="26.25" customHeight="1" x14ac:dyDescent="0.2"/>
    <row r="5978" ht="26.25" customHeight="1" x14ac:dyDescent="0.2"/>
    <row r="5979" ht="26.25" customHeight="1" x14ac:dyDescent="0.2"/>
    <row r="5980" ht="26.25" customHeight="1" x14ac:dyDescent="0.2"/>
    <row r="5981" ht="26.25" customHeight="1" x14ac:dyDescent="0.2"/>
    <row r="5982" ht="26.25" customHeight="1" x14ac:dyDescent="0.2"/>
    <row r="5983" ht="26.25" customHeight="1" x14ac:dyDescent="0.2"/>
    <row r="5984" ht="26.25" customHeight="1" x14ac:dyDescent="0.2"/>
    <row r="5985" ht="26.25" customHeight="1" x14ac:dyDescent="0.2"/>
    <row r="5986" ht="26.25" customHeight="1" x14ac:dyDescent="0.2"/>
    <row r="5987" ht="26.25" customHeight="1" x14ac:dyDescent="0.2"/>
    <row r="5988" ht="26.25" customHeight="1" x14ac:dyDescent="0.2"/>
    <row r="5989" ht="26.25" customHeight="1" x14ac:dyDescent="0.2"/>
    <row r="5990" ht="26.25" customHeight="1" x14ac:dyDescent="0.2"/>
    <row r="5991" ht="26.25" customHeight="1" x14ac:dyDescent="0.2"/>
    <row r="5992" ht="26.25" customHeight="1" x14ac:dyDescent="0.2"/>
    <row r="5993" ht="26.25" customHeight="1" x14ac:dyDescent="0.2"/>
    <row r="5994" ht="26.25" customHeight="1" x14ac:dyDescent="0.2"/>
    <row r="5995" ht="26.25" customHeight="1" x14ac:dyDescent="0.2"/>
    <row r="5996" ht="26.25" customHeight="1" x14ac:dyDescent="0.2"/>
    <row r="5997" ht="26.25" customHeight="1" x14ac:dyDescent="0.2"/>
    <row r="5998" ht="26.25" customHeight="1" x14ac:dyDescent="0.2"/>
    <row r="5999" ht="26.25" customHeight="1" x14ac:dyDescent="0.2"/>
    <row r="6000" ht="26.25" customHeight="1" x14ac:dyDescent="0.2"/>
    <row r="6001" ht="26.25" customHeight="1" x14ac:dyDescent="0.2"/>
    <row r="6002" ht="26.25" customHeight="1" x14ac:dyDescent="0.2"/>
    <row r="6003" ht="26.25" customHeight="1" x14ac:dyDescent="0.2"/>
    <row r="6004" ht="26.25" customHeight="1" x14ac:dyDescent="0.2"/>
    <row r="6005" ht="26.25" customHeight="1" x14ac:dyDescent="0.2"/>
    <row r="6006" ht="26.25" customHeight="1" x14ac:dyDescent="0.2"/>
    <row r="6007" ht="26.25" customHeight="1" x14ac:dyDescent="0.2"/>
    <row r="6008" ht="26.25" customHeight="1" x14ac:dyDescent="0.2"/>
    <row r="6009" ht="26.25" customHeight="1" x14ac:dyDescent="0.2"/>
    <row r="6010" ht="26.25" customHeight="1" x14ac:dyDescent="0.2"/>
    <row r="6011" ht="26.25" customHeight="1" x14ac:dyDescent="0.2"/>
    <row r="6012" ht="26.25" customHeight="1" x14ac:dyDescent="0.2"/>
    <row r="6013" ht="26.25" customHeight="1" x14ac:dyDescent="0.2"/>
    <row r="6014" ht="26.25" customHeight="1" x14ac:dyDescent="0.2"/>
    <row r="6015" ht="26.25" customHeight="1" x14ac:dyDescent="0.2"/>
    <row r="6016" ht="26.25" customHeight="1" x14ac:dyDescent="0.2"/>
    <row r="6017" ht="26.25" customHeight="1" x14ac:dyDescent="0.2"/>
    <row r="6018" ht="26.25" customHeight="1" x14ac:dyDescent="0.2"/>
    <row r="6019" ht="26.25" customHeight="1" x14ac:dyDescent="0.2"/>
    <row r="6020" ht="26.25" customHeight="1" x14ac:dyDescent="0.2"/>
    <row r="6021" ht="26.25" customHeight="1" x14ac:dyDescent="0.2"/>
    <row r="6022" ht="26.25" customHeight="1" x14ac:dyDescent="0.2"/>
    <row r="6023" ht="26.25" customHeight="1" x14ac:dyDescent="0.2"/>
    <row r="6024" ht="26.25" customHeight="1" x14ac:dyDescent="0.2"/>
    <row r="6025" ht="26.25" customHeight="1" x14ac:dyDescent="0.2"/>
    <row r="6026" ht="26.25" customHeight="1" x14ac:dyDescent="0.2"/>
    <row r="6027" ht="26.25" customHeight="1" x14ac:dyDescent="0.2"/>
    <row r="6028" ht="26.25" customHeight="1" x14ac:dyDescent="0.2"/>
    <row r="6029" ht="26.25" customHeight="1" x14ac:dyDescent="0.2"/>
    <row r="6030" ht="26.25" customHeight="1" x14ac:dyDescent="0.2"/>
    <row r="6031" ht="26.25" customHeight="1" x14ac:dyDescent="0.2"/>
    <row r="6032" ht="26.25" customHeight="1" x14ac:dyDescent="0.2"/>
    <row r="6033" ht="26.25" customHeight="1" x14ac:dyDescent="0.2"/>
    <row r="6034" ht="26.25" customHeight="1" x14ac:dyDescent="0.2"/>
    <row r="6035" ht="26.25" customHeight="1" x14ac:dyDescent="0.2"/>
    <row r="6036" ht="26.25" customHeight="1" x14ac:dyDescent="0.2"/>
    <row r="6037" ht="26.25" customHeight="1" x14ac:dyDescent="0.2"/>
    <row r="6038" ht="26.25" customHeight="1" x14ac:dyDescent="0.2"/>
    <row r="6039" ht="26.25" customHeight="1" x14ac:dyDescent="0.2"/>
    <row r="6040" ht="26.25" customHeight="1" x14ac:dyDescent="0.2"/>
    <row r="6041" ht="26.25" customHeight="1" x14ac:dyDescent="0.2"/>
    <row r="6042" ht="26.25" customHeight="1" x14ac:dyDescent="0.2"/>
    <row r="6043" ht="26.25" customHeight="1" x14ac:dyDescent="0.2"/>
    <row r="6044" ht="26.25" customHeight="1" x14ac:dyDescent="0.2"/>
    <row r="6045" ht="26.25" customHeight="1" x14ac:dyDescent="0.2"/>
    <row r="6046" ht="26.25" customHeight="1" x14ac:dyDescent="0.2"/>
    <row r="6047" ht="26.25" customHeight="1" x14ac:dyDescent="0.2"/>
    <row r="6048" ht="26.25" customHeight="1" x14ac:dyDescent="0.2"/>
    <row r="6049" ht="26.25" customHeight="1" x14ac:dyDescent="0.2"/>
    <row r="6050" ht="26.25" customHeight="1" x14ac:dyDescent="0.2"/>
    <row r="6051" ht="26.25" customHeight="1" x14ac:dyDescent="0.2"/>
    <row r="6052" ht="26.25" customHeight="1" x14ac:dyDescent="0.2"/>
    <row r="6053" ht="26.25" customHeight="1" x14ac:dyDescent="0.2"/>
    <row r="6054" ht="26.25" customHeight="1" x14ac:dyDescent="0.2"/>
    <row r="6055" ht="26.25" customHeight="1" x14ac:dyDescent="0.2"/>
    <row r="6056" ht="26.25" customHeight="1" x14ac:dyDescent="0.2"/>
    <row r="6057" ht="26.25" customHeight="1" x14ac:dyDescent="0.2"/>
    <row r="6058" ht="26.25" customHeight="1" x14ac:dyDescent="0.2"/>
    <row r="6059" ht="26.25" customHeight="1" x14ac:dyDescent="0.2"/>
    <row r="6060" ht="26.25" customHeight="1" x14ac:dyDescent="0.2"/>
    <row r="6061" ht="26.25" customHeight="1" x14ac:dyDescent="0.2"/>
    <row r="6062" ht="26.25" customHeight="1" x14ac:dyDescent="0.2"/>
    <row r="6063" ht="26.25" customHeight="1" x14ac:dyDescent="0.2"/>
    <row r="6064" ht="26.25" customHeight="1" x14ac:dyDescent="0.2"/>
    <row r="6065" ht="26.25" customHeight="1" x14ac:dyDescent="0.2"/>
    <row r="6066" ht="26.25" customHeight="1" x14ac:dyDescent="0.2"/>
    <row r="6067" ht="26.25" customHeight="1" x14ac:dyDescent="0.2"/>
    <row r="6068" ht="26.25" customHeight="1" x14ac:dyDescent="0.2"/>
    <row r="6069" ht="26.25" customHeight="1" x14ac:dyDescent="0.2"/>
    <row r="6070" ht="26.25" customHeight="1" x14ac:dyDescent="0.2"/>
    <row r="6071" ht="26.25" customHeight="1" x14ac:dyDescent="0.2"/>
    <row r="6072" ht="26.25" customHeight="1" x14ac:dyDescent="0.2"/>
    <row r="6073" ht="26.25" customHeight="1" x14ac:dyDescent="0.2"/>
    <row r="6074" ht="26.25" customHeight="1" x14ac:dyDescent="0.2"/>
    <row r="6075" ht="26.25" customHeight="1" x14ac:dyDescent="0.2"/>
    <row r="6076" ht="26.25" customHeight="1" x14ac:dyDescent="0.2"/>
    <row r="6077" ht="26.25" customHeight="1" x14ac:dyDescent="0.2"/>
    <row r="6078" ht="26.25" customHeight="1" x14ac:dyDescent="0.2"/>
    <row r="6079" ht="26.25" customHeight="1" x14ac:dyDescent="0.2"/>
    <row r="6080" ht="26.25" customHeight="1" x14ac:dyDescent="0.2"/>
    <row r="6081" ht="26.25" customHeight="1" x14ac:dyDescent="0.2"/>
    <row r="6082" ht="26.25" customHeight="1" x14ac:dyDescent="0.2"/>
    <row r="6083" ht="26.25" customHeight="1" x14ac:dyDescent="0.2"/>
    <row r="6084" ht="26.25" customHeight="1" x14ac:dyDescent="0.2"/>
    <row r="6085" ht="26.25" customHeight="1" x14ac:dyDescent="0.2"/>
    <row r="6086" ht="26.25" customHeight="1" x14ac:dyDescent="0.2"/>
    <row r="6087" ht="26.25" customHeight="1" x14ac:dyDescent="0.2"/>
    <row r="6088" ht="26.25" customHeight="1" x14ac:dyDescent="0.2"/>
    <row r="6089" ht="26.25" customHeight="1" x14ac:dyDescent="0.2"/>
    <row r="6090" ht="26.25" customHeight="1" x14ac:dyDescent="0.2"/>
    <row r="6091" ht="26.25" customHeight="1" x14ac:dyDescent="0.2"/>
    <row r="6092" ht="26.25" customHeight="1" x14ac:dyDescent="0.2"/>
    <row r="6093" ht="26.25" customHeight="1" x14ac:dyDescent="0.2"/>
    <row r="6094" ht="26.25" customHeight="1" x14ac:dyDescent="0.2"/>
    <row r="6095" ht="26.25" customHeight="1" x14ac:dyDescent="0.2"/>
    <row r="6096" ht="26.25" customHeight="1" x14ac:dyDescent="0.2"/>
    <row r="6097" ht="26.25" customHeight="1" x14ac:dyDescent="0.2"/>
    <row r="6098" ht="26.25" customHeight="1" x14ac:dyDescent="0.2"/>
    <row r="6099" ht="26.25" customHeight="1" x14ac:dyDescent="0.2"/>
    <row r="6100" ht="26.25" customHeight="1" x14ac:dyDescent="0.2"/>
    <row r="6101" ht="26.25" customHeight="1" x14ac:dyDescent="0.2"/>
    <row r="6102" ht="26.25" customHeight="1" x14ac:dyDescent="0.2"/>
    <row r="6103" ht="26.25" customHeight="1" x14ac:dyDescent="0.2"/>
    <row r="6104" ht="26.25" customHeight="1" x14ac:dyDescent="0.2"/>
    <row r="6105" ht="26.25" customHeight="1" x14ac:dyDescent="0.2"/>
    <row r="6106" ht="26.25" customHeight="1" x14ac:dyDescent="0.2"/>
    <row r="6107" ht="26.25" customHeight="1" x14ac:dyDescent="0.2"/>
    <row r="6108" ht="26.25" customHeight="1" x14ac:dyDescent="0.2"/>
    <row r="6109" ht="26.25" customHeight="1" x14ac:dyDescent="0.2"/>
    <row r="6110" ht="26.25" customHeight="1" x14ac:dyDescent="0.2"/>
    <row r="6111" ht="26.25" customHeight="1" x14ac:dyDescent="0.2"/>
    <row r="6112" ht="26.25" customHeight="1" x14ac:dyDescent="0.2"/>
    <row r="6113" ht="26.25" customHeight="1" x14ac:dyDescent="0.2"/>
    <row r="6114" ht="26.25" customHeight="1" x14ac:dyDescent="0.2"/>
    <row r="6115" ht="26.25" customHeight="1" x14ac:dyDescent="0.2"/>
    <row r="6116" ht="26.25" customHeight="1" x14ac:dyDescent="0.2"/>
    <row r="6117" ht="26.25" customHeight="1" x14ac:dyDescent="0.2"/>
    <row r="6118" ht="26.25" customHeight="1" x14ac:dyDescent="0.2"/>
    <row r="6119" ht="26.25" customHeight="1" x14ac:dyDescent="0.2"/>
    <row r="6120" ht="26.25" customHeight="1" x14ac:dyDescent="0.2"/>
    <row r="6121" ht="26.25" customHeight="1" x14ac:dyDescent="0.2"/>
    <row r="6122" ht="26.25" customHeight="1" x14ac:dyDescent="0.2"/>
    <row r="6123" ht="26.25" customHeight="1" x14ac:dyDescent="0.2"/>
    <row r="6124" ht="26.25" customHeight="1" x14ac:dyDescent="0.2"/>
    <row r="6125" ht="26.25" customHeight="1" x14ac:dyDescent="0.2"/>
    <row r="6126" ht="26.25" customHeight="1" x14ac:dyDescent="0.2"/>
    <row r="6127" ht="26.25" customHeight="1" x14ac:dyDescent="0.2"/>
    <row r="6128" ht="26.25" customHeight="1" x14ac:dyDescent="0.2"/>
    <row r="6129" ht="26.25" customHeight="1" x14ac:dyDescent="0.2"/>
    <row r="6130" ht="26.25" customHeight="1" x14ac:dyDescent="0.2"/>
    <row r="6131" ht="26.25" customHeight="1" x14ac:dyDescent="0.2"/>
    <row r="6132" ht="26.25" customHeight="1" x14ac:dyDescent="0.2"/>
    <row r="6133" ht="26.25" customHeight="1" x14ac:dyDescent="0.2"/>
    <row r="6134" ht="26.25" customHeight="1" x14ac:dyDescent="0.2"/>
    <row r="6135" ht="26.25" customHeight="1" x14ac:dyDescent="0.2"/>
    <row r="6136" ht="26.25" customHeight="1" x14ac:dyDescent="0.2"/>
    <row r="6137" ht="26.25" customHeight="1" x14ac:dyDescent="0.2"/>
    <row r="6138" ht="26.25" customHeight="1" x14ac:dyDescent="0.2"/>
    <row r="6139" ht="26.25" customHeight="1" x14ac:dyDescent="0.2"/>
    <row r="6140" ht="26.25" customHeight="1" x14ac:dyDescent="0.2"/>
    <row r="6141" ht="26.25" customHeight="1" x14ac:dyDescent="0.2"/>
    <row r="6142" ht="26.25" customHeight="1" x14ac:dyDescent="0.2"/>
    <row r="6143" ht="26.25" customHeight="1" x14ac:dyDescent="0.2"/>
    <row r="6144" ht="26.25" customHeight="1" x14ac:dyDescent="0.2"/>
    <row r="6145" ht="26.25" customHeight="1" x14ac:dyDescent="0.2"/>
    <row r="6146" ht="26.25" customHeight="1" x14ac:dyDescent="0.2"/>
    <row r="6147" ht="26.25" customHeight="1" x14ac:dyDescent="0.2"/>
    <row r="6148" ht="26.25" customHeight="1" x14ac:dyDescent="0.2"/>
    <row r="6149" ht="26.25" customHeight="1" x14ac:dyDescent="0.2"/>
    <row r="6150" ht="26.25" customHeight="1" x14ac:dyDescent="0.2"/>
    <row r="6151" ht="26.25" customHeight="1" x14ac:dyDescent="0.2"/>
    <row r="6152" ht="26.25" customHeight="1" x14ac:dyDescent="0.2"/>
    <row r="6153" ht="26.25" customHeight="1" x14ac:dyDescent="0.2"/>
    <row r="6154" ht="26.25" customHeight="1" x14ac:dyDescent="0.2"/>
    <row r="6155" ht="26.25" customHeight="1" x14ac:dyDescent="0.2"/>
    <row r="6156" ht="26.25" customHeight="1" x14ac:dyDescent="0.2"/>
    <row r="6157" ht="26.25" customHeight="1" x14ac:dyDescent="0.2"/>
    <row r="6158" ht="26.25" customHeight="1" x14ac:dyDescent="0.2"/>
    <row r="6159" ht="26.25" customHeight="1" x14ac:dyDescent="0.2"/>
    <row r="6160" ht="26.25" customHeight="1" x14ac:dyDescent="0.2"/>
    <row r="6161" ht="26.25" customHeight="1" x14ac:dyDescent="0.2"/>
    <row r="6162" ht="26.25" customHeight="1" x14ac:dyDescent="0.2"/>
    <row r="6163" ht="26.25" customHeight="1" x14ac:dyDescent="0.2"/>
    <row r="6164" ht="26.25" customHeight="1" x14ac:dyDescent="0.2"/>
    <row r="6165" ht="26.25" customHeight="1" x14ac:dyDescent="0.2"/>
    <row r="6166" ht="26.25" customHeight="1" x14ac:dyDescent="0.2"/>
    <row r="6167" ht="26.25" customHeight="1" x14ac:dyDescent="0.2"/>
    <row r="6168" ht="26.25" customHeight="1" x14ac:dyDescent="0.2"/>
    <row r="6169" ht="26.25" customHeight="1" x14ac:dyDescent="0.2"/>
    <row r="6170" ht="26.25" customHeight="1" x14ac:dyDescent="0.2"/>
    <row r="6171" ht="26.25" customHeight="1" x14ac:dyDescent="0.2"/>
    <row r="6172" ht="26.25" customHeight="1" x14ac:dyDescent="0.2"/>
    <row r="6173" ht="26.25" customHeight="1" x14ac:dyDescent="0.2"/>
    <row r="6174" ht="26.25" customHeight="1" x14ac:dyDescent="0.2"/>
    <row r="6175" ht="26.25" customHeight="1" x14ac:dyDescent="0.2"/>
    <row r="6176" ht="26.25" customHeight="1" x14ac:dyDescent="0.2"/>
    <row r="6177" ht="26.25" customHeight="1" x14ac:dyDescent="0.2"/>
    <row r="6178" ht="26.25" customHeight="1" x14ac:dyDescent="0.2"/>
    <row r="6179" ht="26.25" customHeight="1" x14ac:dyDescent="0.2"/>
    <row r="6180" ht="26.25" customHeight="1" x14ac:dyDescent="0.2"/>
    <row r="6181" ht="26.25" customHeight="1" x14ac:dyDescent="0.2"/>
    <row r="6182" ht="26.25" customHeight="1" x14ac:dyDescent="0.2"/>
    <row r="6183" ht="26.25" customHeight="1" x14ac:dyDescent="0.2"/>
    <row r="6184" ht="26.25" customHeight="1" x14ac:dyDescent="0.2"/>
    <row r="6185" ht="26.25" customHeight="1" x14ac:dyDescent="0.2"/>
    <row r="6186" ht="26.25" customHeight="1" x14ac:dyDescent="0.2"/>
    <row r="6187" ht="26.25" customHeight="1" x14ac:dyDescent="0.2"/>
    <row r="6188" ht="26.25" customHeight="1" x14ac:dyDescent="0.2"/>
    <row r="6189" ht="26.25" customHeight="1" x14ac:dyDescent="0.2"/>
    <row r="6190" ht="26.25" customHeight="1" x14ac:dyDescent="0.2"/>
    <row r="6191" ht="26.25" customHeight="1" x14ac:dyDescent="0.2"/>
    <row r="6192" ht="26.25" customHeight="1" x14ac:dyDescent="0.2"/>
    <row r="6193" ht="26.25" customHeight="1" x14ac:dyDescent="0.2"/>
    <row r="6194" ht="26.25" customHeight="1" x14ac:dyDescent="0.2"/>
    <row r="6195" ht="26.25" customHeight="1" x14ac:dyDescent="0.2"/>
    <row r="6196" ht="26.25" customHeight="1" x14ac:dyDescent="0.2"/>
    <row r="6197" ht="26.25" customHeight="1" x14ac:dyDescent="0.2"/>
    <row r="6198" ht="26.25" customHeight="1" x14ac:dyDescent="0.2"/>
    <row r="6199" ht="26.25" customHeight="1" x14ac:dyDescent="0.2"/>
    <row r="6200" ht="26.25" customHeight="1" x14ac:dyDescent="0.2"/>
    <row r="6201" ht="26.25" customHeight="1" x14ac:dyDescent="0.2"/>
    <row r="6202" ht="26.25" customHeight="1" x14ac:dyDescent="0.2"/>
    <row r="6203" ht="26.25" customHeight="1" x14ac:dyDescent="0.2"/>
    <row r="6204" ht="26.25" customHeight="1" x14ac:dyDescent="0.2"/>
    <row r="6205" ht="26.25" customHeight="1" x14ac:dyDescent="0.2"/>
    <row r="6206" ht="26.25" customHeight="1" x14ac:dyDescent="0.2"/>
    <row r="6207" ht="26.25" customHeight="1" x14ac:dyDescent="0.2"/>
    <row r="6208" ht="26.25" customHeight="1" x14ac:dyDescent="0.2"/>
    <row r="6209" ht="26.25" customHeight="1" x14ac:dyDescent="0.2"/>
    <row r="6210" ht="26.25" customHeight="1" x14ac:dyDescent="0.2"/>
    <row r="6211" ht="26.25" customHeight="1" x14ac:dyDescent="0.2"/>
    <row r="6212" ht="26.25" customHeight="1" x14ac:dyDescent="0.2"/>
    <row r="6213" ht="26.25" customHeight="1" x14ac:dyDescent="0.2"/>
    <row r="6214" ht="26.25" customHeight="1" x14ac:dyDescent="0.2"/>
    <row r="6215" ht="26.25" customHeight="1" x14ac:dyDescent="0.2"/>
    <row r="6216" ht="26.25" customHeight="1" x14ac:dyDescent="0.2"/>
    <row r="6217" ht="26.25" customHeight="1" x14ac:dyDescent="0.2"/>
    <row r="6218" ht="26.25" customHeight="1" x14ac:dyDescent="0.2"/>
    <row r="6219" ht="26.25" customHeight="1" x14ac:dyDescent="0.2"/>
    <row r="6220" ht="26.25" customHeight="1" x14ac:dyDescent="0.2"/>
    <row r="6221" ht="26.25" customHeight="1" x14ac:dyDescent="0.2"/>
    <row r="6222" ht="26.25" customHeight="1" x14ac:dyDescent="0.2"/>
    <row r="6223" ht="26.25" customHeight="1" x14ac:dyDescent="0.2"/>
    <row r="6224" ht="26.25" customHeight="1" x14ac:dyDescent="0.2"/>
    <row r="6225" ht="26.25" customHeight="1" x14ac:dyDescent="0.2"/>
    <row r="6226" ht="26.25" customHeight="1" x14ac:dyDescent="0.2"/>
    <row r="6227" ht="26.25" customHeight="1" x14ac:dyDescent="0.2"/>
    <row r="6228" ht="26.25" customHeight="1" x14ac:dyDescent="0.2"/>
    <row r="6229" ht="26.25" customHeight="1" x14ac:dyDescent="0.2"/>
    <row r="6230" ht="26.25" customHeight="1" x14ac:dyDescent="0.2"/>
    <row r="6231" ht="26.25" customHeight="1" x14ac:dyDescent="0.2"/>
    <row r="6232" ht="26.25" customHeight="1" x14ac:dyDescent="0.2"/>
    <row r="6233" ht="26.25" customHeight="1" x14ac:dyDescent="0.2"/>
    <row r="6234" ht="26.25" customHeight="1" x14ac:dyDescent="0.2"/>
    <row r="6235" ht="26.25" customHeight="1" x14ac:dyDescent="0.2"/>
    <row r="6236" ht="26.25" customHeight="1" x14ac:dyDescent="0.2"/>
    <row r="6237" ht="26.25" customHeight="1" x14ac:dyDescent="0.2"/>
    <row r="6238" ht="26.25" customHeight="1" x14ac:dyDescent="0.2"/>
    <row r="6239" ht="26.25" customHeight="1" x14ac:dyDescent="0.2"/>
    <row r="6240" ht="26.25" customHeight="1" x14ac:dyDescent="0.2"/>
    <row r="6241" ht="26.25" customHeight="1" x14ac:dyDescent="0.2"/>
    <row r="6242" ht="26.25" customHeight="1" x14ac:dyDescent="0.2"/>
    <row r="6243" ht="26.25" customHeight="1" x14ac:dyDescent="0.2"/>
    <row r="6244" ht="26.25" customHeight="1" x14ac:dyDescent="0.2"/>
    <row r="6245" ht="26.25" customHeight="1" x14ac:dyDescent="0.2"/>
    <row r="6246" ht="26.25" customHeight="1" x14ac:dyDescent="0.2"/>
    <row r="6247" ht="26.25" customHeight="1" x14ac:dyDescent="0.2"/>
    <row r="6248" ht="26.25" customHeight="1" x14ac:dyDescent="0.2"/>
    <row r="6249" ht="26.25" customHeight="1" x14ac:dyDescent="0.2"/>
    <row r="6250" ht="26.25" customHeight="1" x14ac:dyDescent="0.2"/>
    <row r="6251" ht="26.25" customHeight="1" x14ac:dyDescent="0.2"/>
    <row r="6252" ht="26.25" customHeight="1" x14ac:dyDescent="0.2"/>
    <row r="6253" ht="26.25" customHeight="1" x14ac:dyDescent="0.2"/>
    <row r="6254" ht="26.25" customHeight="1" x14ac:dyDescent="0.2"/>
    <row r="6255" ht="26.25" customHeight="1" x14ac:dyDescent="0.2"/>
    <row r="6256" ht="26.25" customHeight="1" x14ac:dyDescent="0.2"/>
    <row r="6257" ht="26.25" customHeight="1" x14ac:dyDescent="0.2"/>
    <row r="6258" ht="26.25" customHeight="1" x14ac:dyDescent="0.2"/>
    <row r="6259" ht="26.25" customHeight="1" x14ac:dyDescent="0.2"/>
    <row r="6260" ht="26.25" customHeight="1" x14ac:dyDescent="0.2"/>
    <row r="6261" ht="26.25" customHeight="1" x14ac:dyDescent="0.2"/>
    <row r="6262" ht="26.25" customHeight="1" x14ac:dyDescent="0.2"/>
    <row r="6263" ht="26.25" customHeight="1" x14ac:dyDescent="0.2"/>
    <row r="6264" ht="26.25" customHeight="1" x14ac:dyDescent="0.2"/>
    <row r="6265" ht="26.25" customHeight="1" x14ac:dyDescent="0.2"/>
    <row r="6266" ht="26.25" customHeight="1" x14ac:dyDescent="0.2"/>
    <row r="6267" ht="26.25" customHeight="1" x14ac:dyDescent="0.2"/>
    <row r="6268" ht="26.25" customHeight="1" x14ac:dyDescent="0.2"/>
    <row r="6269" ht="26.25" customHeight="1" x14ac:dyDescent="0.2"/>
    <row r="6270" ht="26.25" customHeight="1" x14ac:dyDescent="0.2"/>
    <row r="6271" ht="26.25" customHeight="1" x14ac:dyDescent="0.2"/>
    <row r="6272" ht="26.25" customHeight="1" x14ac:dyDescent="0.2"/>
    <row r="6273" ht="26.25" customHeight="1" x14ac:dyDescent="0.2"/>
    <row r="6274" ht="26.25" customHeight="1" x14ac:dyDescent="0.2"/>
    <row r="6275" ht="26.25" customHeight="1" x14ac:dyDescent="0.2"/>
    <row r="6276" ht="26.25" customHeight="1" x14ac:dyDescent="0.2"/>
    <row r="6277" ht="26.25" customHeight="1" x14ac:dyDescent="0.2"/>
    <row r="6278" ht="26.25" customHeight="1" x14ac:dyDescent="0.2"/>
    <row r="6279" ht="26.25" customHeight="1" x14ac:dyDescent="0.2"/>
    <row r="6280" ht="26.25" customHeight="1" x14ac:dyDescent="0.2"/>
    <row r="6281" ht="26.25" customHeight="1" x14ac:dyDescent="0.2"/>
    <row r="6282" ht="26.25" customHeight="1" x14ac:dyDescent="0.2"/>
    <row r="6283" ht="26.25" customHeight="1" x14ac:dyDescent="0.2"/>
    <row r="6284" ht="26.25" customHeight="1" x14ac:dyDescent="0.2"/>
    <row r="6285" ht="26.25" customHeight="1" x14ac:dyDescent="0.2"/>
    <row r="6286" ht="26.25" customHeight="1" x14ac:dyDescent="0.2"/>
    <row r="6287" ht="26.25" customHeight="1" x14ac:dyDescent="0.2"/>
    <row r="6288" ht="26.25" customHeight="1" x14ac:dyDescent="0.2"/>
    <row r="6289" ht="26.25" customHeight="1" x14ac:dyDescent="0.2"/>
    <row r="6290" ht="26.25" customHeight="1" x14ac:dyDescent="0.2"/>
    <row r="6291" ht="26.25" customHeight="1" x14ac:dyDescent="0.2"/>
    <row r="6292" ht="26.25" customHeight="1" x14ac:dyDescent="0.2"/>
    <row r="6293" ht="26.25" customHeight="1" x14ac:dyDescent="0.2"/>
    <row r="6294" ht="26.25" customHeight="1" x14ac:dyDescent="0.2"/>
    <row r="6295" ht="26.25" customHeight="1" x14ac:dyDescent="0.2"/>
    <row r="6296" ht="26.25" customHeight="1" x14ac:dyDescent="0.2"/>
    <row r="6297" ht="26.25" customHeight="1" x14ac:dyDescent="0.2"/>
    <row r="6298" ht="26.25" customHeight="1" x14ac:dyDescent="0.2"/>
    <row r="6299" ht="26.25" customHeight="1" x14ac:dyDescent="0.2"/>
    <row r="6300" ht="26.25" customHeight="1" x14ac:dyDescent="0.2"/>
    <row r="6301" ht="26.25" customHeight="1" x14ac:dyDescent="0.2"/>
    <row r="6302" ht="26.25" customHeight="1" x14ac:dyDescent="0.2"/>
    <row r="6303" ht="26.25" customHeight="1" x14ac:dyDescent="0.2"/>
    <row r="6304" ht="26.25" customHeight="1" x14ac:dyDescent="0.2"/>
    <row r="6305" ht="26.25" customHeight="1" x14ac:dyDescent="0.2"/>
    <row r="6306" ht="26.25" customHeight="1" x14ac:dyDescent="0.2"/>
    <row r="6307" ht="26.25" customHeight="1" x14ac:dyDescent="0.2"/>
    <row r="6308" ht="26.25" customHeight="1" x14ac:dyDescent="0.2"/>
    <row r="6309" ht="26.25" customHeight="1" x14ac:dyDescent="0.2"/>
    <row r="6310" ht="26.25" customHeight="1" x14ac:dyDescent="0.2"/>
    <row r="6311" ht="26.25" customHeight="1" x14ac:dyDescent="0.2"/>
    <row r="6312" ht="26.25" customHeight="1" x14ac:dyDescent="0.2"/>
    <row r="6313" ht="26.25" customHeight="1" x14ac:dyDescent="0.2"/>
    <row r="6314" ht="26.25" customHeight="1" x14ac:dyDescent="0.2"/>
    <row r="6315" ht="26.25" customHeight="1" x14ac:dyDescent="0.2"/>
    <row r="6316" ht="26.25" customHeight="1" x14ac:dyDescent="0.2"/>
    <row r="6317" ht="26.25" customHeight="1" x14ac:dyDescent="0.2"/>
    <row r="6318" ht="26.25" customHeight="1" x14ac:dyDescent="0.2"/>
    <row r="6319" ht="26.25" customHeight="1" x14ac:dyDescent="0.2"/>
    <row r="6320" ht="26.25" customHeight="1" x14ac:dyDescent="0.2"/>
    <row r="6321" ht="26.25" customHeight="1" x14ac:dyDescent="0.2"/>
    <row r="6322" ht="26.25" customHeight="1" x14ac:dyDescent="0.2"/>
    <row r="6323" ht="26.25" customHeight="1" x14ac:dyDescent="0.2"/>
    <row r="6324" ht="26.25" customHeight="1" x14ac:dyDescent="0.2"/>
    <row r="6325" ht="26.25" customHeight="1" x14ac:dyDescent="0.2"/>
    <row r="6326" ht="26.25" customHeight="1" x14ac:dyDescent="0.2"/>
    <row r="6327" ht="26.25" customHeight="1" x14ac:dyDescent="0.2"/>
    <row r="6328" ht="26.25" customHeight="1" x14ac:dyDescent="0.2"/>
    <row r="6329" ht="26.25" customHeight="1" x14ac:dyDescent="0.2"/>
    <row r="6330" ht="26.25" customHeight="1" x14ac:dyDescent="0.2"/>
    <row r="6331" ht="26.25" customHeight="1" x14ac:dyDescent="0.2"/>
    <row r="6332" ht="26.25" customHeight="1" x14ac:dyDescent="0.2"/>
    <row r="6333" ht="26.25" customHeight="1" x14ac:dyDescent="0.2"/>
    <row r="6334" ht="26.25" customHeight="1" x14ac:dyDescent="0.2"/>
    <row r="6335" ht="26.25" customHeight="1" x14ac:dyDescent="0.2"/>
    <row r="6336" ht="26.25" customHeight="1" x14ac:dyDescent="0.2"/>
    <row r="6337" ht="26.25" customHeight="1" x14ac:dyDescent="0.2"/>
    <row r="6338" ht="26.25" customHeight="1" x14ac:dyDescent="0.2"/>
    <row r="6339" ht="26.25" customHeight="1" x14ac:dyDescent="0.2"/>
    <row r="6340" ht="26.25" customHeight="1" x14ac:dyDescent="0.2"/>
    <row r="6341" ht="26.25" customHeight="1" x14ac:dyDescent="0.2"/>
    <row r="6342" ht="26.25" customHeight="1" x14ac:dyDescent="0.2"/>
    <row r="6343" ht="26.25" customHeight="1" x14ac:dyDescent="0.2"/>
    <row r="6344" ht="26.25" customHeight="1" x14ac:dyDescent="0.2"/>
    <row r="6345" ht="26.25" customHeight="1" x14ac:dyDescent="0.2"/>
    <row r="6346" ht="26.25" customHeight="1" x14ac:dyDescent="0.2"/>
    <row r="6347" ht="26.25" customHeight="1" x14ac:dyDescent="0.2"/>
    <row r="6348" ht="26.25" customHeight="1" x14ac:dyDescent="0.2"/>
    <row r="6349" ht="26.25" customHeight="1" x14ac:dyDescent="0.2"/>
    <row r="6350" ht="26.25" customHeight="1" x14ac:dyDescent="0.2"/>
    <row r="6351" ht="26.25" customHeight="1" x14ac:dyDescent="0.2"/>
    <row r="6352" ht="26.25" customHeight="1" x14ac:dyDescent="0.2"/>
    <row r="6353" ht="26.25" customHeight="1" x14ac:dyDescent="0.2"/>
    <row r="6354" ht="26.25" customHeight="1" x14ac:dyDescent="0.2"/>
    <row r="6355" ht="26.25" customHeight="1" x14ac:dyDescent="0.2"/>
    <row r="6356" ht="26.25" customHeight="1" x14ac:dyDescent="0.2"/>
    <row r="6357" ht="26.25" customHeight="1" x14ac:dyDescent="0.2"/>
    <row r="6358" ht="26.25" customHeight="1" x14ac:dyDescent="0.2"/>
    <row r="6359" ht="26.25" customHeight="1" x14ac:dyDescent="0.2"/>
    <row r="6360" ht="26.25" customHeight="1" x14ac:dyDescent="0.2"/>
    <row r="6361" ht="26.25" customHeight="1" x14ac:dyDescent="0.2"/>
    <row r="6362" ht="26.25" customHeight="1" x14ac:dyDescent="0.2"/>
    <row r="6363" ht="26.25" customHeight="1" x14ac:dyDescent="0.2"/>
    <row r="6364" ht="26.25" customHeight="1" x14ac:dyDescent="0.2"/>
    <row r="6365" ht="26.25" customHeight="1" x14ac:dyDescent="0.2"/>
    <row r="6366" ht="26.25" customHeight="1" x14ac:dyDescent="0.2"/>
    <row r="6367" ht="26.25" customHeight="1" x14ac:dyDescent="0.2"/>
    <row r="6368" ht="26.25" customHeight="1" x14ac:dyDescent="0.2"/>
    <row r="6369" ht="26.25" customHeight="1" x14ac:dyDescent="0.2"/>
    <row r="6370" ht="26.25" customHeight="1" x14ac:dyDescent="0.2"/>
    <row r="6371" ht="26.25" customHeight="1" x14ac:dyDescent="0.2"/>
    <row r="6372" ht="26.25" customHeight="1" x14ac:dyDescent="0.2"/>
    <row r="6373" ht="26.25" customHeight="1" x14ac:dyDescent="0.2"/>
    <row r="6374" ht="26.25" customHeight="1" x14ac:dyDescent="0.2"/>
    <row r="6375" ht="26.25" customHeight="1" x14ac:dyDescent="0.2"/>
    <row r="6376" ht="26.25" customHeight="1" x14ac:dyDescent="0.2"/>
    <row r="6377" ht="26.25" customHeight="1" x14ac:dyDescent="0.2"/>
    <row r="6378" ht="26.25" customHeight="1" x14ac:dyDescent="0.2"/>
    <row r="6379" ht="26.25" customHeight="1" x14ac:dyDescent="0.2"/>
    <row r="6380" ht="26.25" customHeight="1" x14ac:dyDescent="0.2"/>
    <row r="6381" ht="26.25" customHeight="1" x14ac:dyDescent="0.2"/>
    <row r="6382" ht="26.25" customHeight="1" x14ac:dyDescent="0.2"/>
    <row r="6383" ht="26.25" customHeight="1" x14ac:dyDescent="0.2"/>
    <row r="6384" ht="26.25" customHeight="1" x14ac:dyDescent="0.2"/>
    <row r="6385" ht="26.25" customHeight="1" x14ac:dyDescent="0.2"/>
    <row r="6386" ht="26.25" customHeight="1" x14ac:dyDescent="0.2"/>
    <row r="6387" ht="26.25" customHeight="1" x14ac:dyDescent="0.2"/>
    <row r="6388" ht="26.25" customHeight="1" x14ac:dyDescent="0.2"/>
    <row r="6389" ht="26.25" customHeight="1" x14ac:dyDescent="0.2"/>
    <row r="6390" ht="26.25" customHeight="1" x14ac:dyDescent="0.2"/>
    <row r="6391" ht="26.25" customHeight="1" x14ac:dyDescent="0.2"/>
    <row r="6392" ht="26.25" customHeight="1" x14ac:dyDescent="0.2"/>
    <row r="6393" ht="26.25" customHeight="1" x14ac:dyDescent="0.2"/>
    <row r="6394" ht="26.25" customHeight="1" x14ac:dyDescent="0.2"/>
    <row r="6395" ht="26.25" customHeight="1" x14ac:dyDescent="0.2"/>
    <row r="6396" ht="26.25" customHeight="1" x14ac:dyDescent="0.2"/>
    <row r="6397" ht="26.25" customHeight="1" x14ac:dyDescent="0.2"/>
    <row r="6398" ht="26.25" customHeight="1" x14ac:dyDescent="0.2"/>
    <row r="6399" ht="26.25" customHeight="1" x14ac:dyDescent="0.2"/>
    <row r="6400" ht="26.25" customHeight="1" x14ac:dyDescent="0.2"/>
    <row r="6401" ht="26.25" customHeight="1" x14ac:dyDescent="0.2"/>
    <row r="6402" ht="26.25" customHeight="1" x14ac:dyDescent="0.2"/>
    <row r="6403" ht="26.25" customHeight="1" x14ac:dyDescent="0.2"/>
    <row r="6404" ht="26.25" customHeight="1" x14ac:dyDescent="0.2"/>
    <row r="6405" ht="26.25" customHeight="1" x14ac:dyDescent="0.2"/>
    <row r="6406" ht="26.25" customHeight="1" x14ac:dyDescent="0.2"/>
    <row r="6407" ht="26.25" customHeight="1" x14ac:dyDescent="0.2"/>
    <row r="6408" ht="26.25" customHeight="1" x14ac:dyDescent="0.2"/>
    <row r="6409" ht="26.25" customHeight="1" x14ac:dyDescent="0.2"/>
    <row r="6410" ht="26.25" customHeight="1" x14ac:dyDescent="0.2"/>
    <row r="6411" ht="26.25" customHeight="1" x14ac:dyDescent="0.2"/>
    <row r="6412" ht="26.25" customHeight="1" x14ac:dyDescent="0.2"/>
    <row r="6413" ht="26.25" customHeight="1" x14ac:dyDescent="0.2"/>
    <row r="6414" ht="26.25" customHeight="1" x14ac:dyDescent="0.2"/>
    <row r="6415" ht="26.25" customHeight="1" x14ac:dyDescent="0.2"/>
    <row r="6416" ht="26.25" customHeight="1" x14ac:dyDescent="0.2"/>
    <row r="6417" ht="26.25" customHeight="1" x14ac:dyDescent="0.2"/>
    <row r="6418" ht="26.25" customHeight="1" x14ac:dyDescent="0.2"/>
    <row r="6419" ht="26.25" customHeight="1" x14ac:dyDescent="0.2"/>
    <row r="6420" ht="26.25" customHeight="1" x14ac:dyDescent="0.2"/>
    <row r="6421" ht="26.25" customHeight="1" x14ac:dyDescent="0.2"/>
    <row r="6422" ht="26.25" customHeight="1" x14ac:dyDescent="0.2"/>
    <row r="6423" ht="26.25" customHeight="1" x14ac:dyDescent="0.2"/>
    <row r="6424" ht="26.25" customHeight="1" x14ac:dyDescent="0.2"/>
    <row r="6425" ht="26.25" customHeight="1" x14ac:dyDescent="0.2"/>
    <row r="6426" ht="26.25" customHeight="1" x14ac:dyDescent="0.2"/>
    <row r="6427" ht="26.25" customHeight="1" x14ac:dyDescent="0.2"/>
    <row r="6428" ht="26.25" customHeight="1" x14ac:dyDescent="0.2"/>
    <row r="6429" ht="26.25" customHeight="1" x14ac:dyDescent="0.2"/>
    <row r="6430" ht="26.25" customHeight="1" x14ac:dyDescent="0.2"/>
    <row r="6431" ht="26.25" customHeight="1" x14ac:dyDescent="0.2"/>
    <row r="6432" ht="26.25" customHeight="1" x14ac:dyDescent="0.2"/>
    <row r="6433" ht="26.25" customHeight="1" x14ac:dyDescent="0.2"/>
    <row r="6434" ht="26.25" customHeight="1" x14ac:dyDescent="0.2"/>
    <row r="6435" ht="26.25" customHeight="1" x14ac:dyDescent="0.2"/>
    <row r="6436" ht="26.25" customHeight="1" x14ac:dyDescent="0.2"/>
    <row r="6437" ht="26.25" customHeight="1" x14ac:dyDescent="0.2"/>
    <row r="6438" ht="26.25" customHeight="1" x14ac:dyDescent="0.2"/>
    <row r="6439" ht="26.25" customHeight="1" x14ac:dyDescent="0.2"/>
    <row r="6440" ht="26.25" customHeight="1" x14ac:dyDescent="0.2"/>
    <row r="6441" ht="26.25" customHeight="1" x14ac:dyDescent="0.2"/>
    <row r="6442" ht="26.25" customHeight="1" x14ac:dyDescent="0.2"/>
    <row r="6443" ht="26.25" customHeight="1" x14ac:dyDescent="0.2"/>
    <row r="6444" ht="26.25" customHeight="1" x14ac:dyDescent="0.2"/>
    <row r="6445" ht="26.25" customHeight="1" x14ac:dyDescent="0.2"/>
    <row r="6446" ht="26.25" customHeight="1" x14ac:dyDescent="0.2"/>
    <row r="6447" ht="26.25" customHeight="1" x14ac:dyDescent="0.2"/>
    <row r="6448" ht="26.25" customHeight="1" x14ac:dyDescent="0.2"/>
    <row r="6449" ht="26.25" customHeight="1" x14ac:dyDescent="0.2"/>
    <row r="6450" ht="26.25" customHeight="1" x14ac:dyDescent="0.2"/>
    <row r="6451" ht="26.25" customHeight="1" x14ac:dyDescent="0.2"/>
    <row r="6452" ht="26.25" customHeight="1" x14ac:dyDescent="0.2"/>
    <row r="6453" ht="26.25" customHeight="1" x14ac:dyDescent="0.2"/>
    <row r="6454" ht="26.25" customHeight="1" x14ac:dyDescent="0.2"/>
    <row r="6455" ht="26.25" customHeight="1" x14ac:dyDescent="0.2"/>
    <row r="6456" ht="26.25" customHeight="1" x14ac:dyDescent="0.2"/>
    <row r="6457" ht="26.25" customHeight="1" x14ac:dyDescent="0.2"/>
    <row r="6458" ht="26.25" customHeight="1" x14ac:dyDescent="0.2"/>
    <row r="6459" ht="26.25" customHeight="1" x14ac:dyDescent="0.2"/>
    <row r="6460" ht="26.25" customHeight="1" x14ac:dyDescent="0.2"/>
    <row r="6461" ht="26.25" customHeight="1" x14ac:dyDescent="0.2"/>
    <row r="6462" ht="26.25" customHeight="1" x14ac:dyDescent="0.2"/>
    <row r="6463" ht="26.25" customHeight="1" x14ac:dyDescent="0.2"/>
    <row r="6464" ht="26.25" customHeight="1" x14ac:dyDescent="0.2"/>
    <row r="6465" ht="26.25" customHeight="1" x14ac:dyDescent="0.2"/>
    <row r="6466" ht="26.25" customHeight="1" x14ac:dyDescent="0.2"/>
    <row r="6467" ht="26.25" customHeight="1" x14ac:dyDescent="0.2"/>
    <row r="6468" ht="26.25" customHeight="1" x14ac:dyDescent="0.2"/>
    <row r="6469" ht="26.25" customHeight="1" x14ac:dyDescent="0.2"/>
    <row r="6470" ht="26.25" customHeight="1" x14ac:dyDescent="0.2"/>
    <row r="6471" ht="26.25" customHeight="1" x14ac:dyDescent="0.2"/>
    <row r="6472" ht="26.25" customHeight="1" x14ac:dyDescent="0.2"/>
    <row r="6473" ht="26.25" customHeight="1" x14ac:dyDescent="0.2"/>
    <row r="6474" ht="26.25" customHeight="1" x14ac:dyDescent="0.2"/>
    <row r="6475" ht="26.25" customHeight="1" x14ac:dyDescent="0.2"/>
    <row r="6476" ht="26.25" customHeight="1" x14ac:dyDescent="0.2"/>
    <row r="6477" ht="26.25" customHeight="1" x14ac:dyDescent="0.2"/>
    <row r="6478" ht="26.25" customHeight="1" x14ac:dyDescent="0.2"/>
    <row r="6479" ht="26.25" customHeight="1" x14ac:dyDescent="0.2"/>
    <row r="6480" ht="26.25" customHeight="1" x14ac:dyDescent="0.2"/>
    <row r="6481" ht="26.25" customHeight="1" x14ac:dyDescent="0.2"/>
    <row r="6482" ht="26.25" customHeight="1" x14ac:dyDescent="0.2"/>
    <row r="6483" ht="26.25" customHeight="1" x14ac:dyDescent="0.2"/>
    <row r="6484" ht="26.25" customHeight="1" x14ac:dyDescent="0.2"/>
    <row r="6485" ht="26.25" customHeight="1" x14ac:dyDescent="0.2"/>
    <row r="6486" ht="26.25" customHeight="1" x14ac:dyDescent="0.2"/>
    <row r="6487" ht="26.25" customHeight="1" x14ac:dyDescent="0.2"/>
    <row r="6488" ht="26.25" customHeight="1" x14ac:dyDescent="0.2"/>
    <row r="6489" ht="26.25" customHeight="1" x14ac:dyDescent="0.2"/>
    <row r="6490" ht="26.25" customHeight="1" x14ac:dyDescent="0.2"/>
    <row r="6491" ht="26.25" customHeight="1" x14ac:dyDescent="0.2"/>
    <row r="6492" ht="26.25" customHeight="1" x14ac:dyDescent="0.2"/>
    <row r="6493" ht="26.25" customHeight="1" x14ac:dyDescent="0.2"/>
    <row r="6494" ht="26.25" customHeight="1" x14ac:dyDescent="0.2"/>
    <row r="6495" ht="26.25" customHeight="1" x14ac:dyDescent="0.2"/>
    <row r="6496" ht="26.25" customHeight="1" x14ac:dyDescent="0.2"/>
    <row r="6497" ht="26.25" customHeight="1" x14ac:dyDescent="0.2"/>
    <row r="6498" ht="26.25" customHeight="1" x14ac:dyDescent="0.2"/>
    <row r="6499" ht="26.25" customHeight="1" x14ac:dyDescent="0.2"/>
    <row r="6500" ht="26.25" customHeight="1" x14ac:dyDescent="0.2"/>
    <row r="6501" ht="26.25" customHeight="1" x14ac:dyDescent="0.2"/>
    <row r="6502" ht="26.25" customHeight="1" x14ac:dyDescent="0.2"/>
    <row r="6503" ht="26.25" customHeight="1" x14ac:dyDescent="0.2"/>
    <row r="6504" ht="26.25" customHeight="1" x14ac:dyDescent="0.2"/>
    <row r="6505" ht="26.25" customHeight="1" x14ac:dyDescent="0.2"/>
    <row r="6506" ht="26.25" customHeight="1" x14ac:dyDescent="0.2"/>
    <row r="6507" ht="26.25" customHeight="1" x14ac:dyDescent="0.2"/>
    <row r="6508" ht="26.25" customHeight="1" x14ac:dyDescent="0.2"/>
    <row r="6509" ht="26.25" customHeight="1" x14ac:dyDescent="0.2"/>
    <row r="6510" ht="26.25" customHeight="1" x14ac:dyDescent="0.2"/>
    <row r="6511" ht="26.25" customHeight="1" x14ac:dyDescent="0.2"/>
    <row r="6512" ht="26.25" customHeight="1" x14ac:dyDescent="0.2"/>
    <row r="6513" ht="26.25" customHeight="1" x14ac:dyDescent="0.2"/>
    <row r="6514" ht="26.25" customHeight="1" x14ac:dyDescent="0.2"/>
    <row r="6515" ht="26.25" customHeight="1" x14ac:dyDescent="0.2"/>
    <row r="6516" ht="26.25" customHeight="1" x14ac:dyDescent="0.2"/>
    <row r="6517" ht="26.25" customHeight="1" x14ac:dyDescent="0.2"/>
    <row r="6518" ht="26.25" customHeight="1" x14ac:dyDescent="0.2"/>
    <row r="6519" ht="26.25" customHeight="1" x14ac:dyDescent="0.2"/>
    <row r="6520" ht="26.25" customHeight="1" x14ac:dyDescent="0.2"/>
    <row r="6521" ht="26.25" customHeight="1" x14ac:dyDescent="0.2"/>
    <row r="6522" ht="26.25" customHeight="1" x14ac:dyDescent="0.2"/>
    <row r="6523" ht="26.25" customHeight="1" x14ac:dyDescent="0.2"/>
    <row r="6524" ht="26.25" customHeight="1" x14ac:dyDescent="0.2"/>
    <row r="6525" ht="26.25" customHeight="1" x14ac:dyDescent="0.2"/>
    <row r="6526" ht="26.25" customHeight="1" x14ac:dyDescent="0.2"/>
    <row r="6527" ht="26.25" customHeight="1" x14ac:dyDescent="0.2"/>
    <row r="6528" ht="26.25" customHeight="1" x14ac:dyDescent="0.2"/>
    <row r="6529" ht="26.25" customHeight="1" x14ac:dyDescent="0.2"/>
    <row r="6530" ht="26.25" customHeight="1" x14ac:dyDescent="0.2"/>
    <row r="6531" ht="26.25" customHeight="1" x14ac:dyDescent="0.2"/>
    <row r="6532" ht="26.25" customHeight="1" x14ac:dyDescent="0.2"/>
    <row r="6533" ht="26.25" customHeight="1" x14ac:dyDescent="0.2"/>
    <row r="6534" ht="26.25" customHeight="1" x14ac:dyDescent="0.2"/>
    <row r="6535" ht="26.25" customHeight="1" x14ac:dyDescent="0.2"/>
    <row r="6536" ht="26.25" customHeight="1" x14ac:dyDescent="0.2"/>
    <row r="6537" ht="26.25" customHeight="1" x14ac:dyDescent="0.2"/>
    <row r="6538" ht="26.25" customHeight="1" x14ac:dyDescent="0.2"/>
    <row r="6539" ht="26.25" customHeight="1" x14ac:dyDescent="0.2"/>
    <row r="6540" ht="26.25" customHeight="1" x14ac:dyDescent="0.2"/>
    <row r="6541" ht="26.25" customHeight="1" x14ac:dyDescent="0.2"/>
    <row r="6542" ht="26.25" customHeight="1" x14ac:dyDescent="0.2"/>
    <row r="6543" ht="26.25" customHeight="1" x14ac:dyDescent="0.2"/>
    <row r="6544" ht="26.25" customHeight="1" x14ac:dyDescent="0.2"/>
    <row r="6545" ht="26.25" customHeight="1" x14ac:dyDescent="0.2"/>
    <row r="6546" ht="26.25" customHeight="1" x14ac:dyDescent="0.2"/>
    <row r="6547" ht="26.25" customHeight="1" x14ac:dyDescent="0.2"/>
    <row r="6548" ht="26.25" customHeight="1" x14ac:dyDescent="0.2"/>
    <row r="6549" ht="26.25" customHeight="1" x14ac:dyDescent="0.2"/>
    <row r="6550" ht="26.25" customHeight="1" x14ac:dyDescent="0.2"/>
    <row r="6551" ht="26.25" customHeight="1" x14ac:dyDescent="0.2"/>
    <row r="6552" ht="26.25" customHeight="1" x14ac:dyDescent="0.2"/>
    <row r="6553" ht="26.25" customHeight="1" x14ac:dyDescent="0.2"/>
    <row r="6554" ht="26.25" customHeight="1" x14ac:dyDescent="0.2"/>
    <row r="6555" ht="26.25" customHeight="1" x14ac:dyDescent="0.2"/>
    <row r="6556" ht="26.25" customHeight="1" x14ac:dyDescent="0.2"/>
    <row r="6557" ht="26.25" customHeight="1" x14ac:dyDescent="0.2"/>
    <row r="6558" ht="26.25" customHeight="1" x14ac:dyDescent="0.2"/>
    <row r="6559" ht="26.25" customHeight="1" x14ac:dyDescent="0.2"/>
    <row r="6560" ht="26.25" customHeight="1" x14ac:dyDescent="0.2"/>
    <row r="6561" ht="26.25" customHeight="1" x14ac:dyDescent="0.2"/>
    <row r="6562" ht="26.25" customHeight="1" x14ac:dyDescent="0.2"/>
    <row r="6563" ht="26.25" customHeight="1" x14ac:dyDescent="0.2"/>
    <row r="6564" ht="26.25" customHeight="1" x14ac:dyDescent="0.2"/>
    <row r="6565" ht="26.25" customHeight="1" x14ac:dyDescent="0.2"/>
    <row r="6566" ht="26.25" customHeight="1" x14ac:dyDescent="0.2"/>
    <row r="6567" ht="26.25" customHeight="1" x14ac:dyDescent="0.2"/>
    <row r="6568" ht="26.25" customHeight="1" x14ac:dyDescent="0.2"/>
    <row r="6569" ht="26.25" customHeight="1" x14ac:dyDescent="0.2"/>
    <row r="6570" ht="26.25" customHeight="1" x14ac:dyDescent="0.2"/>
    <row r="6571" ht="26.25" customHeight="1" x14ac:dyDescent="0.2"/>
    <row r="6572" ht="26.25" customHeight="1" x14ac:dyDescent="0.2"/>
    <row r="6573" ht="26.25" customHeight="1" x14ac:dyDescent="0.2"/>
    <row r="6574" ht="26.25" customHeight="1" x14ac:dyDescent="0.2"/>
    <row r="6575" ht="26.25" customHeight="1" x14ac:dyDescent="0.2"/>
    <row r="6576" ht="26.25" customHeight="1" x14ac:dyDescent="0.2"/>
    <row r="6577" ht="26.25" customHeight="1" x14ac:dyDescent="0.2"/>
    <row r="6578" ht="26.25" customHeight="1" x14ac:dyDescent="0.2"/>
    <row r="6579" ht="26.25" customHeight="1" x14ac:dyDescent="0.2"/>
    <row r="6580" ht="26.25" customHeight="1" x14ac:dyDescent="0.2"/>
    <row r="6581" ht="26.25" customHeight="1" x14ac:dyDescent="0.2"/>
    <row r="6582" ht="26.25" customHeight="1" x14ac:dyDescent="0.2"/>
    <row r="6583" ht="26.25" customHeight="1" x14ac:dyDescent="0.2"/>
    <row r="6584" ht="26.25" customHeight="1" x14ac:dyDescent="0.2"/>
    <row r="6585" ht="26.25" customHeight="1" x14ac:dyDescent="0.2"/>
    <row r="6586" ht="26.25" customHeight="1" x14ac:dyDescent="0.2"/>
    <row r="6587" ht="26.25" customHeight="1" x14ac:dyDescent="0.2"/>
    <row r="6588" ht="26.25" customHeight="1" x14ac:dyDescent="0.2"/>
    <row r="6589" ht="26.25" customHeight="1" x14ac:dyDescent="0.2"/>
    <row r="6590" ht="26.25" customHeight="1" x14ac:dyDescent="0.2"/>
    <row r="6591" ht="26.25" customHeight="1" x14ac:dyDescent="0.2"/>
    <row r="6592" ht="26.25" customHeight="1" x14ac:dyDescent="0.2"/>
    <row r="6593" ht="26.25" customHeight="1" x14ac:dyDescent="0.2"/>
    <row r="6594" ht="26.25" customHeight="1" x14ac:dyDescent="0.2"/>
    <row r="6595" ht="26.25" customHeight="1" x14ac:dyDescent="0.2"/>
    <row r="6596" ht="26.25" customHeight="1" x14ac:dyDescent="0.2"/>
    <row r="6597" ht="26.25" customHeight="1" x14ac:dyDescent="0.2"/>
    <row r="6598" ht="26.25" customHeight="1" x14ac:dyDescent="0.2"/>
    <row r="6599" ht="26.25" customHeight="1" x14ac:dyDescent="0.2"/>
    <row r="6600" ht="26.25" customHeight="1" x14ac:dyDescent="0.2"/>
    <row r="6601" ht="26.25" customHeight="1" x14ac:dyDescent="0.2"/>
    <row r="6602" ht="26.25" customHeight="1" x14ac:dyDescent="0.2"/>
    <row r="6603" ht="26.25" customHeight="1" x14ac:dyDescent="0.2"/>
    <row r="6604" ht="26.25" customHeight="1" x14ac:dyDescent="0.2"/>
    <row r="6605" ht="26.25" customHeight="1" x14ac:dyDescent="0.2"/>
    <row r="6606" ht="26.25" customHeight="1" x14ac:dyDescent="0.2"/>
    <row r="6607" ht="26.25" customHeight="1" x14ac:dyDescent="0.2"/>
    <row r="6608" ht="26.25" customHeight="1" x14ac:dyDescent="0.2"/>
    <row r="6609" ht="26.25" customHeight="1" x14ac:dyDescent="0.2"/>
    <row r="6610" ht="26.25" customHeight="1" x14ac:dyDescent="0.2"/>
    <row r="6611" ht="26.25" customHeight="1" x14ac:dyDescent="0.2"/>
    <row r="6612" ht="26.25" customHeight="1" x14ac:dyDescent="0.2"/>
    <row r="6613" ht="26.25" customHeight="1" x14ac:dyDescent="0.2"/>
    <row r="6614" ht="26.25" customHeight="1" x14ac:dyDescent="0.2"/>
    <row r="6615" ht="26.25" customHeight="1" x14ac:dyDescent="0.2"/>
    <row r="6616" ht="26.25" customHeight="1" x14ac:dyDescent="0.2"/>
    <row r="6617" ht="26.25" customHeight="1" x14ac:dyDescent="0.2"/>
    <row r="6618" ht="26.25" customHeight="1" x14ac:dyDescent="0.2"/>
    <row r="6619" ht="26.25" customHeight="1" x14ac:dyDescent="0.2"/>
    <row r="6620" ht="26.25" customHeight="1" x14ac:dyDescent="0.2"/>
    <row r="6621" ht="26.25" customHeight="1" x14ac:dyDescent="0.2"/>
    <row r="6622" ht="26.25" customHeight="1" x14ac:dyDescent="0.2"/>
    <row r="6623" ht="26.25" customHeight="1" x14ac:dyDescent="0.2"/>
    <row r="6624" ht="26.25" customHeight="1" x14ac:dyDescent="0.2"/>
    <row r="6625" ht="26.25" customHeight="1" x14ac:dyDescent="0.2"/>
    <row r="6626" ht="26.25" customHeight="1" x14ac:dyDescent="0.2"/>
    <row r="6627" ht="26.25" customHeight="1" x14ac:dyDescent="0.2"/>
    <row r="6628" ht="26.25" customHeight="1" x14ac:dyDescent="0.2"/>
    <row r="6629" ht="26.25" customHeight="1" x14ac:dyDescent="0.2"/>
    <row r="6630" ht="26.25" customHeight="1" x14ac:dyDescent="0.2"/>
    <row r="6631" ht="26.25" customHeight="1" x14ac:dyDescent="0.2"/>
    <row r="6632" ht="26.25" customHeight="1" x14ac:dyDescent="0.2"/>
    <row r="6633" ht="26.25" customHeight="1" x14ac:dyDescent="0.2"/>
    <row r="6634" ht="26.25" customHeight="1" x14ac:dyDescent="0.2"/>
    <row r="6635" ht="26.25" customHeight="1" x14ac:dyDescent="0.2"/>
    <row r="6636" ht="26.25" customHeight="1" x14ac:dyDescent="0.2"/>
    <row r="6637" ht="26.25" customHeight="1" x14ac:dyDescent="0.2"/>
    <row r="6638" ht="26.25" customHeight="1" x14ac:dyDescent="0.2"/>
    <row r="6639" ht="26.25" customHeight="1" x14ac:dyDescent="0.2"/>
    <row r="6640" ht="26.25" customHeight="1" x14ac:dyDescent="0.2"/>
    <row r="6641" ht="26.25" customHeight="1" x14ac:dyDescent="0.2"/>
    <row r="6642" ht="26.25" customHeight="1" x14ac:dyDescent="0.2"/>
    <row r="6643" ht="26.25" customHeight="1" x14ac:dyDescent="0.2"/>
    <row r="6644" ht="26.25" customHeight="1" x14ac:dyDescent="0.2"/>
    <row r="6645" ht="26.25" customHeight="1" x14ac:dyDescent="0.2"/>
    <row r="6646" ht="26.25" customHeight="1" x14ac:dyDescent="0.2"/>
    <row r="6647" ht="26.25" customHeight="1" x14ac:dyDescent="0.2"/>
    <row r="6648" ht="26.25" customHeight="1" x14ac:dyDescent="0.2"/>
    <row r="6649" ht="26.25" customHeight="1" x14ac:dyDescent="0.2"/>
    <row r="6650" ht="26.25" customHeight="1" x14ac:dyDescent="0.2"/>
    <row r="6651" ht="26.25" customHeight="1" x14ac:dyDescent="0.2"/>
    <row r="6652" ht="26.25" customHeight="1" x14ac:dyDescent="0.2"/>
    <row r="6653" ht="26.25" customHeight="1" x14ac:dyDescent="0.2"/>
    <row r="6654" ht="26.25" customHeight="1" x14ac:dyDescent="0.2"/>
    <row r="6655" ht="26.25" customHeight="1" x14ac:dyDescent="0.2"/>
    <row r="6656" ht="26.25" customHeight="1" x14ac:dyDescent="0.2"/>
    <row r="6657" ht="26.25" customHeight="1" x14ac:dyDescent="0.2"/>
    <row r="6658" ht="26.25" customHeight="1" x14ac:dyDescent="0.2"/>
    <row r="6659" ht="26.25" customHeight="1" x14ac:dyDescent="0.2"/>
    <row r="6660" ht="26.25" customHeight="1" x14ac:dyDescent="0.2"/>
    <row r="6661" ht="26.25" customHeight="1" x14ac:dyDescent="0.2"/>
    <row r="6662" ht="26.25" customHeight="1" x14ac:dyDescent="0.2"/>
    <row r="6663" ht="26.25" customHeight="1" x14ac:dyDescent="0.2"/>
    <row r="6664" ht="26.25" customHeight="1" x14ac:dyDescent="0.2"/>
    <row r="6665" ht="26.25" customHeight="1" x14ac:dyDescent="0.2"/>
    <row r="6666" ht="26.25" customHeight="1" x14ac:dyDescent="0.2"/>
    <row r="6667" ht="26.25" customHeight="1" x14ac:dyDescent="0.2"/>
    <row r="6668" ht="26.25" customHeight="1" x14ac:dyDescent="0.2"/>
    <row r="6669" ht="26.25" customHeight="1" x14ac:dyDescent="0.2"/>
    <row r="6670" ht="26.25" customHeight="1" x14ac:dyDescent="0.2"/>
    <row r="6671" ht="26.25" customHeight="1" x14ac:dyDescent="0.2"/>
    <row r="6672" ht="26.25" customHeight="1" x14ac:dyDescent="0.2"/>
    <row r="6673" ht="26.25" customHeight="1" x14ac:dyDescent="0.2"/>
    <row r="6674" ht="26.25" customHeight="1" x14ac:dyDescent="0.2"/>
    <row r="6675" ht="26.25" customHeight="1" x14ac:dyDescent="0.2"/>
    <row r="6676" ht="26.25" customHeight="1" x14ac:dyDescent="0.2"/>
    <row r="6677" ht="26.25" customHeight="1" x14ac:dyDescent="0.2"/>
    <row r="6678" ht="26.25" customHeight="1" x14ac:dyDescent="0.2"/>
    <row r="6679" ht="26.25" customHeight="1" x14ac:dyDescent="0.2"/>
    <row r="6680" ht="26.25" customHeight="1" x14ac:dyDescent="0.2"/>
    <row r="6681" ht="26.25" customHeight="1" x14ac:dyDescent="0.2"/>
    <row r="6682" ht="26.25" customHeight="1" x14ac:dyDescent="0.2"/>
    <row r="6683" ht="26.25" customHeight="1" x14ac:dyDescent="0.2"/>
    <row r="6684" ht="26.25" customHeight="1" x14ac:dyDescent="0.2"/>
    <row r="6685" ht="26.25" customHeight="1" x14ac:dyDescent="0.2"/>
    <row r="6686" ht="26.25" customHeight="1" x14ac:dyDescent="0.2"/>
    <row r="6687" ht="26.25" customHeight="1" x14ac:dyDescent="0.2"/>
    <row r="6688" ht="26.25" customHeight="1" x14ac:dyDescent="0.2"/>
    <row r="6689" ht="26.25" customHeight="1" x14ac:dyDescent="0.2"/>
    <row r="6690" ht="26.25" customHeight="1" x14ac:dyDescent="0.2"/>
    <row r="6691" ht="26.25" customHeight="1" x14ac:dyDescent="0.2"/>
    <row r="6692" ht="26.25" customHeight="1" x14ac:dyDescent="0.2"/>
    <row r="6693" ht="26.25" customHeight="1" x14ac:dyDescent="0.2"/>
    <row r="6694" ht="26.25" customHeight="1" x14ac:dyDescent="0.2"/>
    <row r="6695" ht="26.25" customHeight="1" x14ac:dyDescent="0.2"/>
    <row r="6696" ht="26.25" customHeight="1" x14ac:dyDescent="0.2"/>
    <row r="6697" ht="26.25" customHeight="1" x14ac:dyDescent="0.2"/>
    <row r="6698" ht="26.25" customHeight="1" x14ac:dyDescent="0.2"/>
    <row r="6699" ht="26.25" customHeight="1" x14ac:dyDescent="0.2"/>
    <row r="6700" ht="26.25" customHeight="1" x14ac:dyDescent="0.2"/>
    <row r="6701" ht="26.25" customHeight="1" x14ac:dyDescent="0.2"/>
    <row r="6702" ht="26.25" customHeight="1" x14ac:dyDescent="0.2"/>
    <row r="6703" ht="26.25" customHeight="1" x14ac:dyDescent="0.2"/>
    <row r="6704" ht="26.25" customHeight="1" x14ac:dyDescent="0.2"/>
    <row r="6705" ht="26.25" customHeight="1" x14ac:dyDescent="0.2"/>
    <row r="6706" ht="26.25" customHeight="1" x14ac:dyDescent="0.2"/>
    <row r="6707" ht="26.25" customHeight="1" x14ac:dyDescent="0.2"/>
    <row r="6708" ht="26.25" customHeight="1" x14ac:dyDescent="0.2"/>
    <row r="6709" ht="26.25" customHeight="1" x14ac:dyDescent="0.2"/>
    <row r="6710" ht="26.25" customHeight="1" x14ac:dyDescent="0.2"/>
    <row r="6711" ht="26.25" customHeight="1" x14ac:dyDescent="0.2"/>
    <row r="6712" ht="26.25" customHeight="1" x14ac:dyDescent="0.2"/>
    <row r="6713" ht="26.25" customHeight="1" x14ac:dyDescent="0.2"/>
    <row r="6714" ht="26.25" customHeight="1" x14ac:dyDescent="0.2"/>
    <row r="6715" ht="26.25" customHeight="1" x14ac:dyDescent="0.2"/>
    <row r="6716" ht="26.25" customHeight="1" x14ac:dyDescent="0.2"/>
    <row r="6717" ht="26.25" customHeight="1" x14ac:dyDescent="0.2"/>
    <row r="6718" ht="26.25" customHeight="1" x14ac:dyDescent="0.2"/>
    <row r="6719" ht="26.25" customHeight="1" x14ac:dyDescent="0.2"/>
    <row r="6720" ht="26.25" customHeight="1" x14ac:dyDescent="0.2"/>
    <row r="6721" ht="26.25" customHeight="1" x14ac:dyDescent="0.2"/>
    <row r="6722" ht="26.25" customHeight="1" x14ac:dyDescent="0.2"/>
    <row r="6723" ht="26.25" customHeight="1" x14ac:dyDescent="0.2"/>
    <row r="6724" ht="26.25" customHeight="1" x14ac:dyDescent="0.2"/>
    <row r="6725" ht="26.25" customHeight="1" x14ac:dyDescent="0.2"/>
    <row r="6726" ht="26.25" customHeight="1" x14ac:dyDescent="0.2"/>
    <row r="6727" ht="26.25" customHeight="1" x14ac:dyDescent="0.2"/>
    <row r="6728" ht="26.25" customHeight="1" x14ac:dyDescent="0.2"/>
    <row r="6729" ht="26.25" customHeight="1" x14ac:dyDescent="0.2"/>
    <row r="6730" ht="26.25" customHeight="1" x14ac:dyDescent="0.2"/>
    <row r="6731" ht="26.25" customHeight="1" x14ac:dyDescent="0.2"/>
    <row r="6732" ht="26.25" customHeight="1" x14ac:dyDescent="0.2"/>
    <row r="6733" ht="26.25" customHeight="1" x14ac:dyDescent="0.2"/>
    <row r="6734" ht="26.25" customHeight="1" x14ac:dyDescent="0.2"/>
    <row r="6735" ht="26.25" customHeight="1" x14ac:dyDescent="0.2"/>
    <row r="6736" ht="26.25" customHeight="1" x14ac:dyDescent="0.2"/>
    <row r="6737" ht="26.25" customHeight="1" x14ac:dyDescent="0.2"/>
    <row r="6738" ht="26.25" customHeight="1" x14ac:dyDescent="0.2"/>
    <row r="6739" ht="26.25" customHeight="1" x14ac:dyDescent="0.2"/>
    <row r="6740" ht="26.25" customHeight="1" x14ac:dyDescent="0.2"/>
    <row r="6741" ht="26.25" customHeight="1" x14ac:dyDescent="0.2"/>
    <row r="6742" ht="26.25" customHeight="1" x14ac:dyDescent="0.2"/>
    <row r="6743" ht="26.25" customHeight="1" x14ac:dyDescent="0.2"/>
    <row r="6744" ht="26.25" customHeight="1" x14ac:dyDescent="0.2"/>
    <row r="6745" ht="26.25" customHeight="1" x14ac:dyDescent="0.2"/>
    <row r="6746" ht="26.25" customHeight="1" x14ac:dyDescent="0.2"/>
    <row r="6747" ht="26.25" customHeight="1" x14ac:dyDescent="0.2"/>
    <row r="6748" ht="26.25" customHeight="1" x14ac:dyDescent="0.2"/>
    <row r="6749" ht="26.25" customHeight="1" x14ac:dyDescent="0.2"/>
    <row r="6750" ht="26.25" customHeight="1" x14ac:dyDescent="0.2"/>
    <row r="6751" ht="26.25" customHeight="1" x14ac:dyDescent="0.2"/>
    <row r="6752" ht="26.25" customHeight="1" x14ac:dyDescent="0.2"/>
    <row r="6753" ht="26.25" customHeight="1" x14ac:dyDescent="0.2"/>
    <row r="6754" ht="26.25" customHeight="1" x14ac:dyDescent="0.2"/>
    <row r="6755" ht="26.25" customHeight="1" x14ac:dyDescent="0.2"/>
    <row r="6756" ht="26.25" customHeight="1" x14ac:dyDescent="0.2"/>
    <row r="6757" ht="26.25" customHeight="1" x14ac:dyDescent="0.2"/>
    <row r="6758" ht="26.25" customHeight="1" x14ac:dyDescent="0.2"/>
    <row r="6759" ht="26.25" customHeight="1" x14ac:dyDescent="0.2"/>
    <row r="6760" ht="26.25" customHeight="1" x14ac:dyDescent="0.2"/>
    <row r="6761" ht="26.25" customHeight="1" x14ac:dyDescent="0.2"/>
    <row r="6762" ht="26.25" customHeight="1" x14ac:dyDescent="0.2"/>
    <row r="6763" ht="26.25" customHeight="1" x14ac:dyDescent="0.2"/>
    <row r="6764" ht="26.25" customHeight="1" x14ac:dyDescent="0.2"/>
    <row r="6765" ht="26.25" customHeight="1" x14ac:dyDescent="0.2"/>
    <row r="6766" ht="26.25" customHeight="1" x14ac:dyDescent="0.2"/>
    <row r="6767" ht="26.25" customHeight="1" x14ac:dyDescent="0.2"/>
    <row r="6768" ht="26.25" customHeight="1" x14ac:dyDescent="0.2"/>
    <row r="6769" ht="26.25" customHeight="1" x14ac:dyDescent="0.2"/>
    <row r="6770" ht="26.25" customHeight="1" x14ac:dyDescent="0.2"/>
    <row r="6771" ht="26.25" customHeight="1" x14ac:dyDescent="0.2"/>
    <row r="6772" ht="26.25" customHeight="1" x14ac:dyDescent="0.2"/>
    <row r="6773" ht="26.25" customHeight="1" x14ac:dyDescent="0.2"/>
    <row r="6774" ht="26.25" customHeight="1" x14ac:dyDescent="0.2"/>
    <row r="6775" ht="26.25" customHeight="1" x14ac:dyDescent="0.2"/>
    <row r="6776" ht="26.25" customHeight="1" x14ac:dyDescent="0.2"/>
    <row r="6777" ht="26.25" customHeight="1" x14ac:dyDescent="0.2"/>
    <row r="6778" ht="26.25" customHeight="1" x14ac:dyDescent="0.2"/>
    <row r="6779" ht="26.25" customHeight="1" x14ac:dyDescent="0.2"/>
    <row r="6780" ht="26.25" customHeight="1" x14ac:dyDescent="0.2"/>
    <row r="6781" ht="26.25" customHeight="1" x14ac:dyDescent="0.2"/>
    <row r="6782" ht="26.25" customHeight="1" x14ac:dyDescent="0.2"/>
    <row r="6783" ht="26.25" customHeight="1" x14ac:dyDescent="0.2"/>
    <row r="6784" ht="26.25" customHeight="1" x14ac:dyDescent="0.2"/>
    <row r="6785" ht="26.25" customHeight="1" x14ac:dyDescent="0.2"/>
    <row r="6786" ht="26.25" customHeight="1" x14ac:dyDescent="0.2"/>
    <row r="6787" ht="26.25" customHeight="1" x14ac:dyDescent="0.2"/>
    <row r="6788" ht="26.25" customHeight="1" x14ac:dyDescent="0.2"/>
    <row r="6789" ht="26.25" customHeight="1" x14ac:dyDescent="0.2"/>
    <row r="6790" ht="26.25" customHeight="1" x14ac:dyDescent="0.2"/>
    <row r="6791" ht="26.25" customHeight="1" x14ac:dyDescent="0.2"/>
    <row r="6792" ht="26.25" customHeight="1" x14ac:dyDescent="0.2"/>
    <row r="6793" ht="26.25" customHeight="1" x14ac:dyDescent="0.2"/>
    <row r="6794" ht="26.25" customHeight="1" x14ac:dyDescent="0.2"/>
    <row r="6795" ht="26.25" customHeight="1" x14ac:dyDescent="0.2"/>
    <row r="6796" ht="26.25" customHeight="1" x14ac:dyDescent="0.2"/>
    <row r="6797" ht="26.25" customHeight="1" x14ac:dyDescent="0.2"/>
    <row r="6798" ht="26.25" customHeight="1" x14ac:dyDescent="0.2"/>
    <row r="6799" ht="26.25" customHeight="1" x14ac:dyDescent="0.2"/>
    <row r="6800" ht="26.25" customHeight="1" x14ac:dyDescent="0.2"/>
    <row r="6801" ht="26.25" customHeight="1" x14ac:dyDescent="0.2"/>
    <row r="6802" ht="26.25" customHeight="1" x14ac:dyDescent="0.2"/>
    <row r="6803" ht="26.25" customHeight="1" x14ac:dyDescent="0.2"/>
    <row r="6804" ht="26.25" customHeight="1" x14ac:dyDescent="0.2"/>
    <row r="6805" ht="26.25" customHeight="1" x14ac:dyDescent="0.2"/>
    <row r="6806" ht="26.25" customHeight="1" x14ac:dyDescent="0.2"/>
    <row r="6807" ht="26.25" customHeight="1" x14ac:dyDescent="0.2"/>
    <row r="6808" ht="26.25" customHeight="1" x14ac:dyDescent="0.2"/>
    <row r="6809" ht="26.25" customHeight="1" x14ac:dyDescent="0.2"/>
    <row r="6810" ht="26.25" customHeight="1" x14ac:dyDescent="0.2"/>
    <row r="6811" ht="26.25" customHeight="1" x14ac:dyDescent="0.2"/>
    <row r="6812" ht="26.25" customHeight="1" x14ac:dyDescent="0.2"/>
    <row r="6813" ht="26.25" customHeight="1" x14ac:dyDescent="0.2"/>
    <row r="6814" ht="26.25" customHeight="1" x14ac:dyDescent="0.2"/>
    <row r="6815" ht="26.25" customHeight="1" x14ac:dyDescent="0.2"/>
    <row r="6816" ht="26.25" customHeight="1" x14ac:dyDescent="0.2"/>
    <row r="6817" ht="26.25" customHeight="1" x14ac:dyDescent="0.2"/>
    <row r="6818" ht="26.25" customHeight="1" x14ac:dyDescent="0.2"/>
    <row r="6819" ht="26.25" customHeight="1" x14ac:dyDescent="0.2"/>
    <row r="6820" ht="26.25" customHeight="1" x14ac:dyDescent="0.2"/>
    <row r="6821" ht="26.25" customHeight="1" x14ac:dyDescent="0.2"/>
    <row r="6822" ht="26.25" customHeight="1" x14ac:dyDescent="0.2"/>
    <row r="6823" ht="26.25" customHeight="1" x14ac:dyDescent="0.2"/>
    <row r="6824" ht="26.25" customHeight="1" x14ac:dyDescent="0.2"/>
    <row r="6825" ht="26.25" customHeight="1" x14ac:dyDescent="0.2"/>
    <row r="6826" ht="26.25" customHeight="1" x14ac:dyDescent="0.2"/>
    <row r="6827" ht="26.25" customHeight="1" x14ac:dyDescent="0.2"/>
    <row r="6828" ht="26.25" customHeight="1" x14ac:dyDescent="0.2"/>
    <row r="6829" ht="26.25" customHeight="1" x14ac:dyDescent="0.2"/>
    <row r="6830" ht="26.25" customHeight="1" x14ac:dyDescent="0.2"/>
    <row r="6831" ht="26.25" customHeight="1" x14ac:dyDescent="0.2"/>
    <row r="6832" ht="26.25" customHeight="1" x14ac:dyDescent="0.2"/>
    <row r="6833" ht="26.25" customHeight="1" x14ac:dyDescent="0.2"/>
    <row r="6834" ht="26.25" customHeight="1" x14ac:dyDescent="0.2"/>
    <row r="6835" ht="26.25" customHeight="1" x14ac:dyDescent="0.2"/>
    <row r="6836" ht="26.25" customHeight="1" x14ac:dyDescent="0.2"/>
    <row r="6837" ht="26.25" customHeight="1" x14ac:dyDescent="0.2"/>
    <row r="6838" ht="26.25" customHeight="1" x14ac:dyDescent="0.2"/>
    <row r="6839" ht="26.25" customHeight="1" x14ac:dyDescent="0.2"/>
    <row r="6840" ht="26.25" customHeight="1" x14ac:dyDescent="0.2"/>
    <row r="6841" ht="26.25" customHeight="1" x14ac:dyDescent="0.2"/>
    <row r="6842" ht="26.25" customHeight="1" x14ac:dyDescent="0.2"/>
    <row r="6843" ht="26.25" customHeight="1" x14ac:dyDescent="0.2"/>
    <row r="6844" ht="26.25" customHeight="1" x14ac:dyDescent="0.2"/>
    <row r="6845" ht="26.25" customHeight="1" x14ac:dyDescent="0.2"/>
    <row r="6846" ht="26.25" customHeight="1" x14ac:dyDescent="0.2"/>
    <row r="6847" ht="26.25" customHeight="1" x14ac:dyDescent="0.2"/>
    <row r="6848" ht="26.25" customHeight="1" x14ac:dyDescent="0.2"/>
    <row r="6849" ht="26.25" customHeight="1" x14ac:dyDescent="0.2"/>
    <row r="6850" ht="26.25" customHeight="1" x14ac:dyDescent="0.2"/>
    <row r="6851" ht="26.25" customHeight="1" x14ac:dyDescent="0.2"/>
    <row r="6852" ht="26.25" customHeight="1" x14ac:dyDescent="0.2"/>
    <row r="6853" ht="26.25" customHeight="1" x14ac:dyDescent="0.2"/>
    <row r="6854" ht="26.25" customHeight="1" x14ac:dyDescent="0.2"/>
    <row r="6855" ht="26.25" customHeight="1" x14ac:dyDescent="0.2"/>
    <row r="6856" ht="26.25" customHeight="1" x14ac:dyDescent="0.2"/>
    <row r="6857" ht="26.25" customHeight="1" x14ac:dyDescent="0.2"/>
    <row r="6858" ht="26.25" customHeight="1" x14ac:dyDescent="0.2"/>
    <row r="6859" ht="26.25" customHeight="1" x14ac:dyDescent="0.2"/>
    <row r="6860" ht="26.25" customHeight="1" x14ac:dyDescent="0.2"/>
    <row r="6861" ht="26.25" customHeight="1" x14ac:dyDescent="0.2"/>
    <row r="6862" ht="26.25" customHeight="1" x14ac:dyDescent="0.2"/>
    <row r="6863" ht="26.25" customHeight="1" x14ac:dyDescent="0.2"/>
    <row r="6864" ht="26.25" customHeight="1" x14ac:dyDescent="0.2"/>
    <row r="6865" ht="26.25" customHeight="1" x14ac:dyDescent="0.2"/>
    <row r="6866" ht="26.25" customHeight="1" x14ac:dyDescent="0.2"/>
    <row r="6867" ht="26.25" customHeight="1" x14ac:dyDescent="0.2"/>
    <row r="6868" ht="26.25" customHeight="1" x14ac:dyDescent="0.2"/>
    <row r="6869" ht="26.25" customHeight="1" x14ac:dyDescent="0.2"/>
    <row r="6870" ht="26.25" customHeight="1" x14ac:dyDescent="0.2"/>
    <row r="6871" ht="26.25" customHeight="1" x14ac:dyDescent="0.2"/>
    <row r="6872" ht="26.25" customHeight="1" x14ac:dyDescent="0.2"/>
    <row r="6873" ht="26.25" customHeight="1" x14ac:dyDescent="0.2"/>
    <row r="6874" ht="26.25" customHeight="1" x14ac:dyDescent="0.2"/>
    <row r="6875" ht="26.25" customHeight="1" x14ac:dyDescent="0.2"/>
    <row r="6876" ht="26.25" customHeight="1" x14ac:dyDescent="0.2"/>
    <row r="6877" ht="26.25" customHeight="1" x14ac:dyDescent="0.2"/>
    <row r="6878" ht="26.25" customHeight="1" x14ac:dyDescent="0.2"/>
    <row r="6879" ht="26.25" customHeight="1" x14ac:dyDescent="0.2"/>
    <row r="6880" ht="26.25" customHeight="1" x14ac:dyDescent="0.2"/>
    <row r="6881" ht="26.25" customHeight="1" x14ac:dyDescent="0.2"/>
    <row r="6882" ht="26.25" customHeight="1" x14ac:dyDescent="0.2"/>
    <row r="6883" ht="26.25" customHeight="1" x14ac:dyDescent="0.2"/>
    <row r="6884" ht="26.25" customHeight="1" x14ac:dyDescent="0.2"/>
    <row r="6885" ht="26.25" customHeight="1" x14ac:dyDescent="0.2"/>
    <row r="6886" ht="26.25" customHeight="1" x14ac:dyDescent="0.2"/>
    <row r="6887" ht="26.25" customHeight="1" x14ac:dyDescent="0.2"/>
    <row r="6888" ht="26.25" customHeight="1" x14ac:dyDescent="0.2"/>
    <row r="6889" ht="26.25" customHeight="1" x14ac:dyDescent="0.2"/>
    <row r="6890" ht="26.25" customHeight="1" x14ac:dyDescent="0.2"/>
    <row r="6891" ht="26.25" customHeight="1" x14ac:dyDescent="0.2"/>
    <row r="6892" ht="26.25" customHeight="1" x14ac:dyDescent="0.2"/>
    <row r="6893" ht="26.25" customHeight="1" x14ac:dyDescent="0.2"/>
    <row r="6894" ht="26.25" customHeight="1" x14ac:dyDescent="0.2"/>
    <row r="6895" ht="26.25" customHeight="1" x14ac:dyDescent="0.2"/>
    <row r="6896" ht="26.25" customHeight="1" x14ac:dyDescent="0.2"/>
    <row r="6897" ht="26.25" customHeight="1" x14ac:dyDescent="0.2"/>
    <row r="6898" ht="26.25" customHeight="1" x14ac:dyDescent="0.2"/>
    <row r="6899" ht="26.25" customHeight="1" x14ac:dyDescent="0.2"/>
    <row r="6900" ht="26.25" customHeight="1" x14ac:dyDescent="0.2"/>
    <row r="6901" ht="26.25" customHeight="1" x14ac:dyDescent="0.2"/>
    <row r="6902" ht="26.25" customHeight="1" x14ac:dyDescent="0.2"/>
    <row r="6903" ht="26.25" customHeight="1" x14ac:dyDescent="0.2"/>
    <row r="6904" ht="26.25" customHeight="1" x14ac:dyDescent="0.2"/>
    <row r="6905" ht="26.25" customHeight="1" x14ac:dyDescent="0.2"/>
    <row r="6906" ht="26.25" customHeight="1" x14ac:dyDescent="0.2"/>
    <row r="6907" ht="26.25" customHeight="1" x14ac:dyDescent="0.2"/>
    <row r="6908" ht="26.25" customHeight="1" x14ac:dyDescent="0.2"/>
    <row r="6909" ht="26.25" customHeight="1" x14ac:dyDescent="0.2"/>
    <row r="6910" ht="26.25" customHeight="1" x14ac:dyDescent="0.2"/>
    <row r="6911" ht="26.25" customHeight="1" x14ac:dyDescent="0.2"/>
    <row r="6912" ht="26.25" customHeight="1" x14ac:dyDescent="0.2"/>
    <row r="6913" ht="26.25" customHeight="1" x14ac:dyDescent="0.2"/>
    <row r="6914" ht="26.25" customHeight="1" x14ac:dyDescent="0.2"/>
    <row r="6915" ht="26.25" customHeight="1" x14ac:dyDescent="0.2"/>
    <row r="6916" ht="26.25" customHeight="1" x14ac:dyDescent="0.2"/>
    <row r="6917" ht="26.25" customHeight="1" x14ac:dyDescent="0.2"/>
    <row r="6918" ht="26.25" customHeight="1" x14ac:dyDescent="0.2"/>
    <row r="6919" ht="26.25" customHeight="1" x14ac:dyDescent="0.2"/>
    <row r="6920" ht="26.25" customHeight="1" x14ac:dyDescent="0.2"/>
    <row r="6921" ht="26.25" customHeight="1" x14ac:dyDescent="0.2"/>
    <row r="6922" ht="26.25" customHeight="1" x14ac:dyDescent="0.2"/>
    <row r="6923" ht="26.25" customHeight="1" x14ac:dyDescent="0.2"/>
    <row r="6924" ht="26.25" customHeight="1" x14ac:dyDescent="0.2"/>
    <row r="6925" ht="26.25" customHeight="1" x14ac:dyDescent="0.2"/>
    <row r="6926" ht="26.25" customHeight="1" x14ac:dyDescent="0.2"/>
    <row r="6927" ht="26.25" customHeight="1" x14ac:dyDescent="0.2"/>
    <row r="6928" ht="26.25" customHeight="1" x14ac:dyDescent="0.2"/>
    <row r="6929" ht="26.25" customHeight="1" x14ac:dyDescent="0.2"/>
    <row r="6930" ht="26.25" customHeight="1" x14ac:dyDescent="0.2"/>
    <row r="6931" ht="26.25" customHeight="1" x14ac:dyDescent="0.2"/>
    <row r="6932" ht="26.25" customHeight="1" x14ac:dyDescent="0.2"/>
    <row r="6933" ht="26.25" customHeight="1" x14ac:dyDescent="0.2"/>
    <row r="6934" ht="26.25" customHeight="1" x14ac:dyDescent="0.2"/>
    <row r="6935" ht="26.25" customHeight="1" x14ac:dyDescent="0.2"/>
    <row r="6936" ht="26.25" customHeight="1" x14ac:dyDescent="0.2"/>
    <row r="6937" ht="26.25" customHeight="1" x14ac:dyDescent="0.2"/>
    <row r="6938" ht="26.25" customHeight="1" x14ac:dyDescent="0.2"/>
    <row r="6939" ht="26.25" customHeight="1" x14ac:dyDescent="0.2"/>
    <row r="6940" ht="26.25" customHeight="1" x14ac:dyDescent="0.2"/>
    <row r="6941" ht="26.25" customHeight="1" x14ac:dyDescent="0.2"/>
    <row r="6942" ht="26.25" customHeight="1" x14ac:dyDescent="0.2"/>
    <row r="6943" ht="26.25" customHeight="1" x14ac:dyDescent="0.2"/>
    <row r="6944" ht="26.25" customHeight="1" x14ac:dyDescent="0.2"/>
    <row r="6945" ht="26.25" customHeight="1" x14ac:dyDescent="0.2"/>
    <row r="6946" ht="26.25" customHeight="1" x14ac:dyDescent="0.2"/>
    <row r="6947" ht="26.25" customHeight="1" x14ac:dyDescent="0.2"/>
    <row r="6948" ht="26.25" customHeight="1" x14ac:dyDescent="0.2"/>
    <row r="6949" ht="26.25" customHeight="1" x14ac:dyDescent="0.2"/>
    <row r="6950" ht="26.25" customHeight="1" x14ac:dyDescent="0.2"/>
    <row r="6951" ht="26.25" customHeight="1" x14ac:dyDescent="0.2"/>
    <row r="6952" ht="26.25" customHeight="1" x14ac:dyDescent="0.2"/>
    <row r="6953" ht="26.25" customHeight="1" x14ac:dyDescent="0.2"/>
    <row r="6954" ht="26.25" customHeight="1" x14ac:dyDescent="0.2"/>
    <row r="6955" ht="26.25" customHeight="1" x14ac:dyDescent="0.2"/>
    <row r="6956" ht="26.25" customHeight="1" x14ac:dyDescent="0.2"/>
    <row r="6957" ht="26.25" customHeight="1" x14ac:dyDescent="0.2"/>
    <row r="6958" ht="26.25" customHeight="1" x14ac:dyDescent="0.2"/>
    <row r="6959" ht="26.25" customHeight="1" x14ac:dyDescent="0.2"/>
    <row r="6960" ht="26.25" customHeight="1" x14ac:dyDescent="0.2"/>
    <row r="6961" ht="26.25" customHeight="1" x14ac:dyDescent="0.2"/>
    <row r="6962" ht="26.25" customHeight="1" x14ac:dyDescent="0.2"/>
    <row r="6963" ht="26.25" customHeight="1" x14ac:dyDescent="0.2"/>
    <row r="6964" ht="26.25" customHeight="1" x14ac:dyDescent="0.2"/>
    <row r="6965" ht="26.25" customHeight="1" x14ac:dyDescent="0.2"/>
    <row r="6966" ht="26.25" customHeight="1" x14ac:dyDescent="0.2"/>
    <row r="6967" ht="26.25" customHeight="1" x14ac:dyDescent="0.2"/>
    <row r="6968" ht="26.25" customHeight="1" x14ac:dyDescent="0.2"/>
    <row r="6969" ht="26.25" customHeight="1" x14ac:dyDescent="0.2"/>
    <row r="6970" ht="26.25" customHeight="1" x14ac:dyDescent="0.2"/>
    <row r="6971" ht="26.25" customHeight="1" x14ac:dyDescent="0.2"/>
    <row r="6972" ht="26.25" customHeight="1" x14ac:dyDescent="0.2"/>
    <row r="6973" ht="26.25" customHeight="1" x14ac:dyDescent="0.2"/>
    <row r="6974" ht="26.25" customHeight="1" x14ac:dyDescent="0.2"/>
    <row r="6975" ht="26.25" customHeight="1" x14ac:dyDescent="0.2"/>
    <row r="6976" ht="26.25" customHeight="1" x14ac:dyDescent="0.2"/>
    <row r="6977" ht="26.25" customHeight="1" x14ac:dyDescent="0.2"/>
    <row r="6978" ht="26.25" customHeight="1" x14ac:dyDescent="0.2"/>
    <row r="6979" ht="26.25" customHeight="1" x14ac:dyDescent="0.2"/>
    <row r="6980" ht="26.25" customHeight="1" x14ac:dyDescent="0.2"/>
    <row r="6981" ht="26.25" customHeight="1" x14ac:dyDescent="0.2"/>
    <row r="6982" ht="26.25" customHeight="1" x14ac:dyDescent="0.2"/>
    <row r="6983" ht="26.25" customHeight="1" x14ac:dyDescent="0.2"/>
    <row r="6984" ht="26.25" customHeight="1" x14ac:dyDescent="0.2"/>
    <row r="6985" ht="26.25" customHeight="1" x14ac:dyDescent="0.2"/>
    <row r="6986" ht="26.25" customHeight="1" x14ac:dyDescent="0.2"/>
    <row r="6987" ht="26.25" customHeight="1" x14ac:dyDescent="0.2"/>
    <row r="6988" ht="26.25" customHeight="1" x14ac:dyDescent="0.2"/>
    <row r="6989" ht="26.25" customHeight="1" x14ac:dyDescent="0.2"/>
    <row r="6990" ht="26.25" customHeight="1" x14ac:dyDescent="0.2"/>
    <row r="6991" ht="26.25" customHeight="1" x14ac:dyDescent="0.2"/>
    <row r="6992" ht="26.25" customHeight="1" x14ac:dyDescent="0.2"/>
    <row r="6993" ht="26.25" customHeight="1" x14ac:dyDescent="0.2"/>
    <row r="6994" ht="26.25" customHeight="1" x14ac:dyDescent="0.2"/>
    <row r="6995" ht="26.25" customHeight="1" x14ac:dyDescent="0.2"/>
    <row r="6996" ht="26.25" customHeight="1" x14ac:dyDescent="0.2"/>
    <row r="6997" ht="26.25" customHeight="1" x14ac:dyDescent="0.2"/>
    <row r="6998" ht="26.25" customHeight="1" x14ac:dyDescent="0.2"/>
    <row r="6999" ht="26.25" customHeight="1" x14ac:dyDescent="0.2"/>
    <row r="7000" ht="26.25" customHeight="1" x14ac:dyDescent="0.2"/>
    <row r="7001" ht="26.25" customHeight="1" x14ac:dyDescent="0.2"/>
    <row r="7002" ht="26.25" customHeight="1" x14ac:dyDescent="0.2"/>
    <row r="7003" ht="26.25" customHeight="1" x14ac:dyDescent="0.2"/>
    <row r="7004" ht="26.25" customHeight="1" x14ac:dyDescent="0.2"/>
    <row r="7005" ht="26.25" customHeight="1" x14ac:dyDescent="0.2"/>
    <row r="7006" ht="26.25" customHeight="1" x14ac:dyDescent="0.2"/>
    <row r="7007" ht="26.25" customHeight="1" x14ac:dyDescent="0.2"/>
    <row r="7008" ht="26.25" customHeight="1" x14ac:dyDescent="0.2"/>
    <row r="7009" ht="26.25" customHeight="1" x14ac:dyDescent="0.2"/>
    <row r="7010" ht="26.25" customHeight="1" x14ac:dyDescent="0.2"/>
    <row r="7011" ht="26.25" customHeight="1" x14ac:dyDescent="0.2"/>
    <row r="7012" ht="26.25" customHeight="1" x14ac:dyDescent="0.2"/>
    <row r="7013" ht="26.25" customHeight="1" x14ac:dyDescent="0.2"/>
    <row r="7014" ht="26.25" customHeight="1" x14ac:dyDescent="0.2"/>
    <row r="7015" ht="26.25" customHeight="1" x14ac:dyDescent="0.2"/>
    <row r="7016" ht="26.25" customHeight="1" x14ac:dyDescent="0.2"/>
    <row r="7017" ht="26.25" customHeight="1" x14ac:dyDescent="0.2"/>
    <row r="7018" ht="26.25" customHeight="1" x14ac:dyDescent="0.2"/>
    <row r="7019" ht="26.25" customHeight="1" x14ac:dyDescent="0.2"/>
    <row r="7020" ht="26.25" customHeight="1" x14ac:dyDescent="0.2"/>
    <row r="7021" ht="26.25" customHeight="1" x14ac:dyDescent="0.2"/>
    <row r="7022" ht="26.25" customHeight="1" x14ac:dyDescent="0.2"/>
    <row r="7023" ht="26.25" customHeight="1" x14ac:dyDescent="0.2"/>
    <row r="7024" ht="26.25" customHeight="1" x14ac:dyDescent="0.2"/>
    <row r="7025" ht="26.25" customHeight="1" x14ac:dyDescent="0.2"/>
    <row r="7026" ht="26.25" customHeight="1" x14ac:dyDescent="0.2"/>
    <row r="7027" ht="26.25" customHeight="1" x14ac:dyDescent="0.2"/>
    <row r="7028" ht="26.25" customHeight="1" x14ac:dyDescent="0.2"/>
    <row r="7029" ht="26.25" customHeight="1" x14ac:dyDescent="0.2"/>
    <row r="7030" ht="26.25" customHeight="1" x14ac:dyDescent="0.2"/>
    <row r="7031" ht="26.25" customHeight="1" x14ac:dyDescent="0.2"/>
    <row r="7032" ht="26.25" customHeight="1" x14ac:dyDescent="0.2"/>
    <row r="7033" ht="26.25" customHeight="1" x14ac:dyDescent="0.2"/>
    <row r="7034" ht="26.25" customHeight="1" x14ac:dyDescent="0.2"/>
    <row r="7035" ht="26.25" customHeight="1" x14ac:dyDescent="0.2"/>
    <row r="7036" ht="26.25" customHeight="1" x14ac:dyDescent="0.2"/>
    <row r="7037" ht="26.25" customHeight="1" x14ac:dyDescent="0.2"/>
    <row r="7038" ht="26.25" customHeight="1" x14ac:dyDescent="0.2"/>
    <row r="7039" ht="26.25" customHeight="1" x14ac:dyDescent="0.2"/>
    <row r="7040" ht="26.25" customHeight="1" x14ac:dyDescent="0.2"/>
    <row r="7041" ht="26.25" customHeight="1" x14ac:dyDescent="0.2"/>
    <row r="7042" ht="26.25" customHeight="1" x14ac:dyDescent="0.2"/>
    <row r="7043" ht="26.25" customHeight="1" x14ac:dyDescent="0.2"/>
    <row r="7044" ht="26.25" customHeight="1" x14ac:dyDescent="0.2"/>
    <row r="7045" ht="26.25" customHeight="1" x14ac:dyDescent="0.2"/>
    <row r="7046" ht="26.25" customHeight="1" x14ac:dyDescent="0.2"/>
    <row r="7047" ht="26.25" customHeight="1" x14ac:dyDescent="0.2"/>
    <row r="7048" ht="26.25" customHeight="1" x14ac:dyDescent="0.2"/>
    <row r="7049" ht="26.25" customHeight="1" x14ac:dyDescent="0.2"/>
    <row r="7050" ht="26.25" customHeight="1" x14ac:dyDescent="0.2"/>
    <row r="7051" ht="26.25" customHeight="1" x14ac:dyDescent="0.2"/>
    <row r="7052" ht="26.25" customHeight="1" x14ac:dyDescent="0.2"/>
    <row r="7053" ht="26.25" customHeight="1" x14ac:dyDescent="0.2"/>
    <row r="7054" ht="26.25" customHeight="1" x14ac:dyDescent="0.2"/>
    <row r="7055" ht="26.25" customHeight="1" x14ac:dyDescent="0.2"/>
    <row r="7056" ht="26.25" customHeight="1" x14ac:dyDescent="0.2"/>
    <row r="7057" ht="26.25" customHeight="1" x14ac:dyDescent="0.2"/>
    <row r="7058" ht="26.25" customHeight="1" x14ac:dyDescent="0.2"/>
    <row r="7059" ht="26.25" customHeight="1" x14ac:dyDescent="0.2"/>
    <row r="7060" ht="26.25" customHeight="1" x14ac:dyDescent="0.2"/>
    <row r="7061" ht="26.25" customHeight="1" x14ac:dyDescent="0.2"/>
    <row r="7062" ht="26.25" customHeight="1" x14ac:dyDescent="0.2"/>
    <row r="7063" ht="26.25" customHeight="1" x14ac:dyDescent="0.2"/>
    <row r="7064" ht="26.25" customHeight="1" x14ac:dyDescent="0.2"/>
    <row r="7065" ht="26.25" customHeight="1" x14ac:dyDescent="0.2"/>
    <row r="7066" ht="26.25" customHeight="1" x14ac:dyDescent="0.2"/>
    <row r="7067" ht="26.25" customHeight="1" x14ac:dyDescent="0.2"/>
    <row r="7068" ht="26.25" customHeight="1" x14ac:dyDescent="0.2"/>
    <row r="7069" ht="26.25" customHeight="1" x14ac:dyDescent="0.2"/>
    <row r="7070" ht="26.25" customHeight="1" x14ac:dyDescent="0.2"/>
    <row r="7071" ht="26.25" customHeight="1" x14ac:dyDescent="0.2"/>
    <row r="7072" ht="26.25" customHeight="1" x14ac:dyDescent="0.2"/>
    <row r="7073" ht="26.25" customHeight="1" x14ac:dyDescent="0.2"/>
    <row r="7074" ht="26.25" customHeight="1" x14ac:dyDescent="0.2"/>
    <row r="7075" ht="26.25" customHeight="1" x14ac:dyDescent="0.2"/>
    <row r="7076" ht="26.25" customHeight="1" x14ac:dyDescent="0.2"/>
    <row r="7077" ht="26.25" customHeight="1" x14ac:dyDescent="0.2"/>
    <row r="7078" ht="26.25" customHeight="1" x14ac:dyDescent="0.2"/>
    <row r="7079" ht="26.25" customHeight="1" x14ac:dyDescent="0.2"/>
    <row r="7080" ht="26.25" customHeight="1" x14ac:dyDescent="0.2"/>
    <row r="7081" ht="26.25" customHeight="1" x14ac:dyDescent="0.2"/>
    <row r="7082" ht="26.25" customHeight="1" x14ac:dyDescent="0.2"/>
    <row r="7083" ht="26.25" customHeight="1" x14ac:dyDescent="0.2"/>
    <row r="7084" ht="26.25" customHeight="1" x14ac:dyDescent="0.2"/>
    <row r="7085" ht="26.25" customHeight="1" x14ac:dyDescent="0.2"/>
    <row r="7086" ht="26.25" customHeight="1" x14ac:dyDescent="0.2"/>
    <row r="7087" ht="26.25" customHeight="1" x14ac:dyDescent="0.2"/>
    <row r="7088" ht="26.25" customHeight="1" x14ac:dyDescent="0.2"/>
    <row r="7089" ht="26.25" customHeight="1" x14ac:dyDescent="0.2"/>
    <row r="7090" ht="26.25" customHeight="1" x14ac:dyDescent="0.2"/>
    <row r="7091" ht="26.25" customHeight="1" x14ac:dyDescent="0.2"/>
    <row r="7092" ht="26.25" customHeight="1" x14ac:dyDescent="0.2"/>
    <row r="7093" ht="26.25" customHeight="1" x14ac:dyDescent="0.2"/>
    <row r="7094" ht="26.25" customHeight="1" x14ac:dyDescent="0.2"/>
    <row r="7095" ht="26.25" customHeight="1" x14ac:dyDescent="0.2"/>
    <row r="7096" ht="26.25" customHeight="1" x14ac:dyDescent="0.2"/>
    <row r="7097" ht="26.25" customHeight="1" x14ac:dyDescent="0.2"/>
    <row r="7098" ht="26.25" customHeight="1" x14ac:dyDescent="0.2"/>
    <row r="7099" ht="26.25" customHeight="1" x14ac:dyDescent="0.2"/>
    <row r="7100" ht="26.25" customHeight="1" x14ac:dyDescent="0.2"/>
    <row r="7101" ht="26.25" customHeight="1" x14ac:dyDescent="0.2"/>
    <row r="7102" ht="26.25" customHeight="1" x14ac:dyDescent="0.2"/>
    <row r="7103" ht="26.25" customHeight="1" x14ac:dyDescent="0.2"/>
    <row r="7104" ht="26.25" customHeight="1" x14ac:dyDescent="0.2"/>
    <row r="7105" ht="26.25" customHeight="1" x14ac:dyDescent="0.2"/>
    <row r="7106" ht="26.25" customHeight="1" x14ac:dyDescent="0.2"/>
    <row r="7107" ht="26.25" customHeight="1" x14ac:dyDescent="0.2"/>
    <row r="7108" ht="26.25" customHeight="1" x14ac:dyDescent="0.2"/>
    <row r="7109" ht="26.25" customHeight="1" x14ac:dyDescent="0.2"/>
    <row r="7110" ht="26.25" customHeight="1" x14ac:dyDescent="0.2"/>
    <row r="7111" ht="26.25" customHeight="1" x14ac:dyDescent="0.2"/>
    <row r="7112" ht="26.25" customHeight="1" x14ac:dyDescent="0.2"/>
    <row r="7113" ht="26.25" customHeight="1" x14ac:dyDescent="0.2"/>
    <row r="7114" ht="26.25" customHeight="1" x14ac:dyDescent="0.2"/>
    <row r="7115" ht="26.25" customHeight="1" x14ac:dyDescent="0.2"/>
    <row r="7116" ht="26.25" customHeight="1" x14ac:dyDescent="0.2"/>
    <row r="7117" ht="26.25" customHeight="1" x14ac:dyDescent="0.2"/>
    <row r="7118" ht="26.25" customHeight="1" x14ac:dyDescent="0.2"/>
    <row r="7119" ht="26.25" customHeight="1" x14ac:dyDescent="0.2"/>
    <row r="7120" ht="26.25" customHeight="1" x14ac:dyDescent="0.2"/>
    <row r="7121" ht="26.25" customHeight="1" x14ac:dyDescent="0.2"/>
    <row r="7122" ht="26.25" customHeight="1" x14ac:dyDescent="0.2"/>
    <row r="7123" ht="26.25" customHeight="1" x14ac:dyDescent="0.2"/>
    <row r="7124" ht="26.25" customHeight="1" x14ac:dyDescent="0.2"/>
    <row r="7125" ht="26.25" customHeight="1" x14ac:dyDescent="0.2"/>
    <row r="7126" ht="26.25" customHeight="1" x14ac:dyDescent="0.2"/>
    <row r="7127" ht="26.25" customHeight="1" x14ac:dyDescent="0.2"/>
    <row r="7128" ht="26.25" customHeight="1" x14ac:dyDescent="0.2"/>
    <row r="7129" ht="26.25" customHeight="1" x14ac:dyDescent="0.2"/>
    <row r="7130" ht="26.25" customHeight="1" x14ac:dyDescent="0.2"/>
    <row r="7131" ht="26.25" customHeight="1" x14ac:dyDescent="0.2"/>
    <row r="7132" ht="26.25" customHeight="1" x14ac:dyDescent="0.2"/>
    <row r="7133" ht="26.25" customHeight="1" x14ac:dyDescent="0.2"/>
    <row r="7134" ht="26.25" customHeight="1" x14ac:dyDescent="0.2"/>
    <row r="7135" ht="26.25" customHeight="1" x14ac:dyDescent="0.2"/>
    <row r="7136" ht="26.25" customHeight="1" x14ac:dyDescent="0.2"/>
    <row r="7137" ht="26.25" customHeight="1" x14ac:dyDescent="0.2"/>
    <row r="7138" ht="26.25" customHeight="1" x14ac:dyDescent="0.2"/>
    <row r="7139" ht="26.25" customHeight="1" x14ac:dyDescent="0.2"/>
    <row r="7140" ht="26.25" customHeight="1" x14ac:dyDescent="0.2"/>
    <row r="7141" ht="26.25" customHeight="1" x14ac:dyDescent="0.2"/>
    <row r="7142" ht="26.25" customHeight="1" x14ac:dyDescent="0.2"/>
    <row r="7143" ht="26.25" customHeight="1" x14ac:dyDescent="0.2"/>
    <row r="7144" ht="26.25" customHeight="1" x14ac:dyDescent="0.2"/>
    <row r="7145" ht="26.25" customHeight="1" x14ac:dyDescent="0.2"/>
    <row r="7146" ht="26.25" customHeight="1" x14ac:dyDescent="0.2"/>
    <row r="7147" ht="26.25" customHeight="1" x14ac:dyDescent="0.2"/>
    <row r="7148" ht="26.25" customHeight="1" x14ac:dyDescent="0.2"/>
    <row r="7149" ht="26.25" customHeight="1" x14ac:dyDescent="0.2"/>
    <row r="7150" ht="26.25" customHeight="1" x14ac:dyDescent="0.2"/>
    <row r="7151" ht="26.25" customHeight="1" x14ac:dyDescent="0.2"/>
    <row r="7152" ht="26.25" customHeight="1" x14ac:dyDescent="0.2"/>
    <row r="7153" ht="26.25" customHeight="1" x14ac:dyDescent="0.2"/>
    <row r="7154" ht="26.25" customHeight="1" x14ac:dyDescent="0.2"/>
    <row r="7155" ht="26.25" customHeight="1" x14ac:dyDescent="0.2"/>
    <row r="7156" ht="26.25" customHeight="1" x14ac:dyDescent="0.2"/>
    <row r="7157" ht="26.25" customHeight="1" x14ac:dyDescent="0.2"/>
    <row r="7158" ht="26.25" customHeight="1" x14ac:dyDescent="0.2"/>
    <row r="7159" ht="26.25" customHeight="1" x14ac:dyDescent="0.2"/>
    <row r="7160" ht="26.25" customHeight="1" x14ac:dyDescent="0.2"/>
    <row r="7161" ht="26.25" customHeight="1" x14ac:dyDescent="0.2"/>
    <row r="7162" ht="26.25" customHeight="1" x14ac:dyDescent="0.2"/>
    <row r="7163" ht="26.25" customHeight="1" x14ac:dyDescent="0.2"/>
    <row r="7164" ht="26.25" customHeight="1" x14ac:dyDescent="0.2"/>
    <row r="7165" ht="26.25" customHeight="1" x14ac:dyDescent="0.2"/>
    <row r="7166" ht="26.25" customHeight="1" x14ac:dyDescent="0.2"/>
    <row r="7167" ht="26.25" customHeight="1" x14ac:dyDescent="0.2"/>
    <row r="7168" ht="26.25" customHeight="1" x14ac:dyDescent="0.2"/>
    <row r="7169" ht="26.25" customHeight="1" x14ac:dyDescent="0.2"/>
    <row r="7170" ht="26.25" customHeight="1" x14ac:dyDescent="0.2"/>
    <row r="7171" ht="26.25" customHeight="1" x14ac:dyDescent="0.2"/>
    <row r="7172" ht="26.25" customHeight="1" x14ac:dyDescent="0.2"/>
    <row r="7173" ht="26.25" customHeight="1" x14ac:dyDescent="0.2"/>
    <row r="7174" ht="26.25" customHeight="1" x14ac:dyDescent="0.2"/>
    <row r="7175" ht="26.25" customHeight="1" x14ac:dyDescent="0.2"/>
    <row r="7176" ht="26.25" customHeight="1" x14ac:dyDescent="0.2"/>
    <row r="7177" ht="26.25" customHeight="1" x14ac:dyDescent="0.2"/>
    <row r="7178" ht="26.25" customHeight="1" x14ac:dyDescent="0.2"/>
    <row r="7179" ht="26.25" customHeight="1" x14ac:dyDescent="0.2"/>
    <row r="7180" ht="26.25" customHeight="1" x14ac:dyDescent="0.2"/>
    <row r="7181" ht="26.25" customHeight="1" x14ac:dyDescent="0.2"/>
    <row r="7182" ht="26.25" customHeight="1" x14ac:dyDescent="0.2"/>
    <row r="7183" ht="26.25" customHeight="1" x14ac:dyDescent="0.2"/>
    <row r="7184" ht="26.25" customHeight="1" x14ac:dyDescent="0.2"/>
    <row r="7185" ht="26.25" customHeight="1" x14ac:dyDescent="0.2"/>
    <row r="7186" ht="26.25" customHeight="1" x14ac:dyDescent="0.2"/>
    <row r="7187" ht="26.25" customHeight="1" x14ac:dyDescent="0.2"/>
    <row r="7188" ht="26.25" customHeight="1" x14ac:dyDescent="0.2"/>
    <row r="7189" ht="26.25" customHeight="1" x14ac:dyDescent="0.2"/>
    <row r="7190" ht="26.25" customHeight="1" x14ac:dyDescent="0.2"/>
    <row r="7191" ht="26.25" customHeight="1" x14ac:dyDescent="0.2"/>
    <row r="7192" ht="26.25" customHeight="1" x14ac:dyDescent="0.2"/>
    <row r="7193" ht="26.25" customHeight="1" x14ac:dyDescent="0.2"/>
    <row r="7194" ht="26.25" customHeight="1" x14ac:dyDescent="0.2"/>
    <row r="7195" ht="26.25" customHeight="1" x14ac:dyDescent="0.2"/>
    <row r="7196" ht="26.25" customHeight="1" x14ac:dyDescent="0.2"/>
    <row r="7197" ht="26.25" customHeight="1" x14ac:dyDescent="0.2"/>
    <row r="7198" ht="26.25" customHeight="1" x14ac:dyDescent="0.2"/>
    <row r="7199" ht="26.25" customHeight="1" x14ac:dyDescent="0.2"/>
    <row r="7200" ht="26.25" customHeight="1" x14ac:dyDescent="0.2"/>
    <row r="7201" ht="26.25" customHeight="1" x14ac:dyDescent="0.2"/>
    <row r="7202" ht="26.25" customHeight="1" x14ac:dyDescent="0.2"/>
    <row r="7203" ht="26.25" customHeight="1" x14ac:dyDescent="0.2"/>
    <row r="7204" ht="26.25" customHeight="1" x14ac:dyDescent="0.2"/>
    <row r="7205" ht="26.25" customHeight="1" x14ac:dyDescent="0.2"/>
    <row r="7206" ht="26.25" customHeight="1" x14ac:dyDescent="0.2"/>
    <row r="7207" ht="26.25" customHeight="1" x14ac:dyDescent="0.2"/>
    <row r="7208" ht="26.25" customHeight="1" x14ac:dyDescent="0.2"/>
    <row r="7209" ht="26.25" customHeight="1" x14ac:dyDescent="0.2"/>
    <row r="7210" ht="26.25" customHeight="1" x14ac:dyDescent="0.2"/>
    <row r="7211" ht="26.25" customHeight="1" x14ac:dyDescent="0.2"/>
    <row r="7212" ht="26.25" customHeight="1" x14ac:dyDescent="0.2"/>
    <row r="7213" ht="26.25" customHeight="1" x14ac:dyDescent="0.2"/>
    <row r="7214" ht="26.25" customHeight="1" x14ac:dyDescent="0.2"/>
    <row r="7215" ht="26.25" customHeight="1" x14ac:dyDescent="0.2"/>
    <row r="7216" ht="26.25" customHeight="1" x14ac:dyDescent="0.2"/>
    <row r="7217" ht="26.25" customHeight="1" x14ac:dyDescent="0.2"/>
    <row r="7218" ht="26.25" customHeight="1" x14ac:dyDescent="0.2"/>
    <row r="7219" ht="26.25" customHeight="1" x14ac:dyDescent="0.2"/>
    <row r="7220" ht="26.25" customHeight="1" x14ac:dyDescent="0.2"/>
    <row r="7221" ht="26.25" customHeight="1" x14ac:dyDescent="0.2"/>
    <row r="7222" ht="26.25" customHeight="1" x14ac:dyDescent="0.2"/>
    <row r="7223" ht="26.25" customHeight="1" x14ac:dyDescent="0.2"/>
    <row r="7224" ht="26.25" customHeight="1" x14ac:dyDescent="0.2"/>
    <row r="7225" ht="26.25" customHeight="1" x14ac:dyDescent="0.2"/>
    <row r="7226" ht="26.25" customHeight="1" x14ac:dyDescent="0.2"/>
    <row r="7227" ht="26.25" customHeight="1" x14ac:dyDescent="0.2"/>
    <row r="7228" ht="26.25" customHeight="1" x14ac:dyDescent="0.2"/>
    <row r="7229" ht="26.25" customHeight="1" x14ac:dyDescent="0.2"/>
    <row r="7230" ht="26.25" customHeight="1" x14ac:dyDescent="0.2"/>
    <row r="7231" ht="26.25" customHeight="1" x14ac:dyDescent="0.2"/>
    <row r="7232" ht="26.25" customHeight="1" x14ac:dyDescent="0.2"/>
    <row r="7233" ht="26.25" customHeight="1" x14ac:dyDescent="0.2"/>
    <row r="7234" ht="26.25" customHeight="1" x14ac:dyDescent="0.2"/>
    <row r="7235" ht="26.25" customHeight="1" x14ac:dyDescent="0.2"/>
    <row r="7236" ht="26.25" customHeight="1" x14ac:dyDescent="0.2"/>
    <row r="7237" ht="26.25" customHeight="1" x14ac:dyDescent="0.2"/>
    <row r="7238" ht="26.25" customHeight="1" x14ac:dyDescent="0.2"/>
    <row r="7239" ht="26.25" customHeight="1" x14ac:dyDescent="0.2"/>
    <row r="7240" ht="26.25" customHeight="1" x14ac:dyDescent="0.2"/>
    <row r="7241" ht="26.25" customHeight="1" x14ac:dyDescent="0.2"/>
    <row r="7242" ht="26.25" customHeight="1" x14ac:dyDescent="0.2"/>
    <row r="7243" ht="26.25" customHeight="1" x14ac:dyDescent="0.2"/>
    <row r="7244" ht="26.25" customHeight="1" x14ac:dyDescent="0.2"/>
    <row r="7245" ht="26.25" customHeight="1" x14ac:dyDescent="0.2"/>
    <row r="7246" ht="26.25" customHeight="1" x14ac:dyDescent="0.2"/>
    <row r="7247" ht="26.25" customHeight="1" x14ac:dyDescent="0.2"/>
    <row r="7248" ht="26.25" customHeight="1" x14ac:dyDescent="0.2"/>
    <row r="7249" ht="26.25" customHeight="1" x14ac:dyDescent="0.2"/>
    <row r="7250" ht="26.25" customHeight="1" x14ac:dyDescent="0.2"/>
    <row r="7251" ht="26.25" customHeight="1" x14ac:dyDescent="0.2"/>
    <row r="7252" ht="26.25" customHeight="1" x14ac:dyDescent="0.2"/>
    <row r="7253" ht="26.25" customHeight="1" x14ac:dyDescent="0.2"/>
    <row r="7254" ht="26.25" customHeight="1" x14ac:dyDescent="0.2"/>
    <row r="7255" ht="26.25" customHeight="1" x14ac:dyDescent="0.2"/>
    <row r="7256" ht="26.25" customHeight="1" x14ac:dyDescent="0.2"/>
    <row r="7257" ht="26.25" customHeight="1" x14ac:dyDescent="0.2"/>
    <row r="7258" ht="26.25" customHeight="1" x14ac:dyDescent="0.2"/>
    <row r="7259" ht="26.25" customHeight="1" x14ac:dyDescent="0.2"/>
    <row r="7260" ht="26.25" customHeight="1" x14ac:dyDescent="0.2"/>
    <row r="7261" ht="26.25" customHeight="1" x14ac:dyDescent="0.2"/>
    <row r="7262" ht="26.25" customHeight="1" x14ac:dyDescent="0.2"/>
    <row r="7263" ht="26.25" customHeight="1" x14ac:dyDescent="0.2"/>
    <row r="7264" ht="26.25" customHeight="1" x14ac:dyDescent="0.2"/>
    <row r="7265" ht="26.25" customHeight="1" x14ac:dyDescent="0.2"/>
    <row r="7266" ht="26.25" customHeight="1" x14ac:dyDescent="0.2"/>
    <row r="7267" ht="26.25" customHeight="1" x14ac:dyDescent="0.2"/>
    <row r="7268" ht="26.25" customHeight="1" x14ac:dyDescent="0.2"/>
    <row r="7269" ht="26.25" customHeight="1" x14ac:dyDescent="0.2"/>
    <row r="7270" ht="26.25" customHeight="1" x14ac:dyDescent="0.2"/>
    <row r="7271" ht="26.25" customHeight="1" x14ac:dyDescent="0.2"/>
    <row r="7272" ht="26.25" customHeight="1" x14ac:dyDescent="0.2"/>
    <row r="7273" ht="26.25" customHeight="1" x14ac:dyDescent="0.2"/>
    <row r="7274" ht="26.25" customHeight="1" x14ac:dyDescent="0.2"/>
    <row r="7275" ht="26.25" customHeight="1" x14ac:dyDescent="0.2"/>
    <row r="7276" ht="26.25" customHeight="1" x14ac:dyDescent="0.2"/>
    <row r="7277" ht="26.25" customHeight="1" x14ac:dyDescent="0.2"/>
    <row r="7278" ht="26.25" customHeight="1" x14ac:dyDescent="0.2"/>
    <row r="7279" ht="26.25" customHeight="1" x14ac:dyDescent="0.2"/>
    <row r="7280" ht="26.25" customHeight="1" x14ac:dyDescent="0.2"/>
    <row r="7281" ht="26.25" customHeight="1" x14ac:dyDescent="0.2"/>
    <row r="7282" ht="26.25" customHeight="1" x14ac:dyDescent="0.2"/>
    <row r="7283" ht="26.25" customHeight="1" x14ac:dyDescent="0.2"/>
    <row r="7284" ht="26.25" customHeight="1" x14ac:dyDescent="0.2"/>
    <row r="7285" ht="26.25" customHeight="1" x14ac:dyDescent="0.2"/>
    <row r="7286" ht="26.25" customHeight="1" x14ac:dyDescent="0.2"/>
    <row r="7287" ht="26.25" customHeight="1" x14ac:dyDescent="0.2"/>
    <row r="7288" ht="26.25" customHeight="1" x14ac:dyDescent="0.2"/>
    <row r="7289" ht="26.25" customHeight="1" x14ac:dyDescent="0.2"/>
    <row r="7290" ht="26.25" customHeight="1" x14ac:dyDescent="0.2"/>
    <row r="7291" ht="26.25" customHeight="1" x14ac:dyDescent="0.2"/>
    <row r="7292" ht="26.25" customHeight="1" x14ac:dyDescent="0.2"/>
    <row r="7293" ht="26.25" customHeight="1" x14ac:dyDescent="0.2"/>
    <row r="7294" ht="26.25" customHeight="1" x14ac:dyDescent="0.2"/>
    <row r="7295" ht="26.25" customHeight="1" x14ac:dyDescent="0.2"/>
    <row r="7296" ht="26.25" customHeight="1" x14ac:dyDescent="0.2"/>
    <row r="7297" ht="26.25" customHeight="1" x14ac:dyDescent="0.2"/>
    <row r="7298" ht="26.25" customHeight="1" x14ac:dyDescent="0.2"/>
    <row r="7299" ht="26.25" customHeight="1" x14ac:dyDescent="0.2"/>
    <row r="7300" ht="26.25" customHeight="1" x14ac:dyDescent="0.2"/>
    <row r="7301" ht="26.25" customHeight="1" x14ac:dyDescent="0.2"/>
    <row r="7302" ht="26.25" customHeight="1" x14ac:dyDescent="0.2"/>
    <row r="7303" ht="26.25" customHeight="1" x14ac:dyDescent="0.2"/>
    <row r="7304" ht="26.25" customHeight="1" x14ac:dyDescent="0.2"/>
    <row r="7305" ht="26.25" customHeight="1" x14ac:dyDescent="0.2"/>
    <row r="7306" ht="26.25" customHeight="1" x14ac:dyDescent="0.2"/>
    <row r="7307" ht="26.25" customHeight="1" x14ac:dyDescent="0.2"/>
    <row r="7308" ht="26.25" customHeight="1" x14ac:dyDescent="0.2"/>
    <row r="7309" ht="26.25" customHeight="1" x14ac:dyDescent="0.2"/>
    <row r="7310" ht="26.25" customHeight="1" x14ac:dyDescent="0.2"/>
    <row r="7311" ht="26.25" customHeight="1" x14ac:dyDescent="0.2"/>
    <row r="7312" ht="26.25" customHeight="1" x14ac:dyDescent="0.2"/>
    <row r="7313" ht="26.25" customHeight="1" x14ac:dyDescent="0.2"/>
    <row r="7314" ht="26.25" customHeight="1" x14ac:dyDescent="0.2"/>
    <row r="7315" ht="26.25" customHeight="1" x14ac:dyDescent="0.2"/>
    <row r="7316" ht="26.25" customHeight="1" x14ac:dyDescent="0.2"/>
    <row r="7317" ht="26.25" customHeight="1" x14ac:dyDescent="0.2"/>
    <row r="7318" ht="26.25" customHeight="1" x14ac:dyDescent="0.2"/>
    <row r="7319" ht="26.25" customHeight="1" x14ac:dyDescent="0.2"/>
    <row r="7320" ht="26.25" customHeight="1" x14ac:dyDescent="0.2"/>
    <row r="7321" ht="26.25" customHeight="1" x14ac:dyDescent="0.2"/>
    <row r="7322" ht="26.25" customHeight="1" x14ac:dyDescent="0.2"/>
    <row r="7323" ht="26.25" customHeight="1" x14ac:dyDescent="0.2"/>
    <row r="7324" ht="26.25" customHeight="1" x14ac:dyDescent="0.2"/>
    <row r="7325" ht="26.25" customHeight="1" x14ac:dyDescent="0.2"/>
    <row r="7326" ht="26.25" customHeight="1" x14ac:dyDescent="0.2"/>
    <row r="7327" ht="26.25" customHeight="1" x14ac:dyDescent="0.2"/>
    <row r="7328" ht="26.25" customHeight="1" x14ac:dyDescent="0.2"/>
    <row r="7329" ht="26.25" customHeight="1" x14ac:dyDescent="0.2"/>
    <row r="7330" ht="26.25" customHeight="1" x14ac:dyDescent="0.2"/>
    <row r="7331" ht="26.25" customHeight="1" x14ac:dyDescent="0.2"/>
    <row r="7332" ht="26.25" customHeight="1" x14ac:dyDescent="0.2"/>
    <row r="7333" ht="26.25" customHeight="1" x14ac:dyDescent="0.2"/>
    <row r="7334" ht="26.25" customHeight="1" x14ac:dyDescent="0.2"/>
    <row r="7335" ht="26.25" customHeight="1" x14ac:dyDescent="0.2"/>
    <row r="7336" ht="26.25" customHeight="1" x14ac:dyDescent="0.2"/>
    <row r="7337" ht="26.25" customHeight="1" x14ac:dyDescent="0.2"/>
    <row r="7338" ht="26.25" customHeight="1" x14ac:dyDescent="0.2"/>
    <row r="7339" ht="26.25" customHeight="1" x14ac:dyDescent="0.2"/>
    <row r="7340" ht="26.25" customHeight="1" x14ac:dyDescent="0.2"/>
    <row r="7341" ht="26.25" customHeight="1" x14ac:dyDescent="0.2"/>
    <row r="7342" ht="26.25" customHeight="1" x14ac:dyDescent="0.2"/>
    <row r="7343" ht="26.25" customHeight="1" x14ac:dyDescent="0.2"/>
    <row r="7344" ht="26.25" customHeight="1" x14ac:dyDescent="0.2"/>
    <row r="7345" ht="26.25" customHeight="1" x14ac:dyDescent="0.2"/>
    <row r="7346" ht="26.25" customHeight="1" x14ac:dyDescent="0.2"/>
    <row r="7347" ht="26.25" customHeight="1" x14ac:dyDescent="0.2"/>
    <row r="7348" ht="26.25" customHeight="1" x14ac:dyDescent="0.2"/>
    <row r="7349" ht="26.25" customHeight="1" x14ac:dyDescent="0.2"/>
    <row r="7350" ht="26.25" customHeight="1" x14ac:dyDescent="0.2"/>
    <row r="7351" ht="26.25" customHeight="1" x14ac:dyDescent="0.2"/>
    <row r="7352" ht="26.25" customHeight="1" x14ac:dyDescent="0.2"/>
    <row r="7353" ht="26.25" customHeight="1" x14ac:dyDescent="0.2"/>
    <row r="7354" ht="26.25" customHeight="1" x14ac:dyDescent="0.2"/>
    <row r="7355" ht="26.25" customHeight="1" x14ac:dyDescent="0.2"/>
    <row r="7356" ht="26.25" customHeight="1" x14ac:dyDescent="0.2"/>
    <row r="7357" ht="26.25" customHeight="1" x14ac:dyDescent="0.2"/>
    <row r="7358" ht="26.25" customHeight="1" x14ac:dyDescent="0.2"/>
    <row r="7359" ht="26.25" customHeight="1" x14ac:dyDescent="0.2"/>
    <row r="7360" ht="26.25" customHeight="1" x14ac:dyDescent="0.2"/>
    <row r="7361" ht="26.25" customHeight="1" x14ac:dyDescent="0.2"/>
    <row r="7362" ht="26.25" customHeight="1" x14ac:dyDescent="0.2"/>
    <row r="7363" ht="26.25" customHeight="1" x14ac:dyDescent="0.2"/>
    <row r="7364" ht="26.25" customHeight="1" x14ac:dyDescent="0.2"/>
    <row r="7365" ht="26.25" customHeight="1" x14ac:dyDescent="0.2"/>
    <row r="7366" ht="26.25" customHeight="1" x14ac:dyDescent="0.2"/>
    <row r="7367" ht="26.25" customHeight="1" x14ac:dyDescent="0.2"/>
    <row r="7368" ht="26.25" customHeight="1" x14ac:dyDescent="0.2"/>
    <row r="7369" ht="26.25" customHeight="1" x14ac:dyDescent="0.2"/>
    <row r="7370" ht="26.25" customHeight="1" x14ac:dyDescent="0.2"/>
    <row r="7371" ht="26.25" customHeight="1" x14ac:dyDescent="0.2"/>
    <row r="7372" ht="26.25" customHeight="1" x14ac:dyDescent="0.2"/>
    <row r="7373" ht="26.25" customHeight="1" x14ac:dyDescent="0.2"/>
    <row r="7374" ht="26.25" customHeight="1" x14ac:dyDescent="0.2"/>
    <row r="7375" ht="26.25" customHeight="1" x14ac:dyDescent="0.2"/>
    <row r="7376" ht="26.25" customHeight="1" x14ac:dyDescent="0.2"/>
    <row r="7377" ht="26.25" customHeight="1" x14ac:dyDescent="0.2"/>
    <row r="7378" ht="26.25" customHeight="1" x14ac:dyDescent="0.2"/>
    <row r="7379" ht="26.25" customHeight="1" x14ac:dyDescent="0.2"/>
    <row r="7380" ht="26.25" customHeight="1" x14ac:dyDescent="0.2"/>
    <row r="7381" ht="26.25" customHeight="1" x14ac:dyDescent="0.2"/>
    <row r="7382" ht="26.25" customHeight="1" x14ac:dyDescent="0.2"/>
    <row r="7383" ht="26.25" customHeight="1" x14ac:dyDescent="0.2"/>
    <row r="7384" ht="26.25" customHeight="1" x14ac:dyDescent="0.2"/>
    <row r="7385" ht="26.25" customHeight="1" x14ac:dyDescent="0.2"/>
    <row r="7386" ht="26.25" customHeight="1" x14ac:dyDescent="0.2"/>
    <row r="7387" ht="26.25" customHeight="1" x14ac:dyDescent="0.2"/>
    <row r="7388" ht="26.25" customHeight="1" x14ac:dyDescent="0.2"/>
    <row r="7389" ht="26.25" customHeight="1" x14ac:dyDescent="0.2"/>
    <row r="7390" ht="26.25" customHeight="1" x14ac:dyDescent="0.2"/>
    <row r="7391" ht="26.25" customHeight="1" x14ac:dyDescent="0.2"/>
    <row r="7392" ht="26.25" customHeight="1" x14ac:dyDescent="0.2"/>
    <row r="7393" ht="26.25" customHeight="1" x14ac:dyDescent="0.2"/>
    <row r="7394" ht="26.25" customHeight="1" x14ac:dyDescent="0.2"/>
    <row r="7395" ht="26.25" customHeight="1" x14ac:dyDescent="0.2"/>
    <row r="7396" ht="26.25" customHeight="1" x14ac:dyDescent="0.2"/>
    <row r="7397" ht="26.25" customHeight="1" x14ac:dyDescent="0.2"/>
    <row r="7398" ht="26.25" customHeight="1" x14ac:dyDescent="0.2"/>
    <row r="7399" ht="26.25" customHeight="1" x14ac:dyDescent="0.2"/>
    <row r="7400" ht="26.25" customHeight="1" x14ac:dyDescent="0.2"/>
    <row r="7401" ht="26.25" customHeight="1" x14ac:dyDescent="0.2"/>
    <row r="7402" ht="26.25" customHeight="1" x14ac:dyDescent="0.2"/>
    <row r="7403" ht="26.25" customHeight="1" x14ac:dyDescent="0.2"/>
    <row r="7404" ht="26.25" customHeight="1" x14ac:dyDescent="0.2"/>
    <row r="7405" ht="26.25" customHeight="1" x14ac:dyDescent="0.2"/>
    <row r="7406" ht="26.25" customHeight="1" x14ac:dyDescent="0.2"/>
    <row r="7407" ht="26.25" customHeight="1" x14ac:dyDescent="0.2"/>
    <row r="7408" ht="26.25" customHeight="1" x14ac:dyDescent="0.2"/>
    <row r="7409" ht="26.25" customHeight="1" x14ac:dyDescent="0.2"/>
    <row r="7410" ht="26.25" customHeight="1" x14ac:dyDescent="0.2"/>
    <row r="7411" ht="26.25" customHeight="1" x14ac:dyDescent="0.2"/>
    <row r="7412" ht="26.25" customHeight="1" x14ac:dyDescent="0.2"/>
    <row r="7413" ht="26.25" customHeight="1" x14ac:dyDescent="0.2"/>
    <row r="7414" ht="26.25" customHeight="1" x14ac:dyDescent="0.2"/>
    <row r="7415" ht="26.25" customHeight="1" x14ac:dyDescent="0.2"/>
    <row r="7416" ht="26.25" customHeight="1" x14ac:dyDescent="0.2"/>
    <row r="7417" ht="26.25" customHeight="1" x14ac:dyDescent="0.2"/>
    <row r="7418" ht="26.25" customHeight="1" x14ac:dyDescent="0.2"/>
    <row r="7419" ht="26.25" customHeight="1" x14ac:dyDescent="0.2"/>
    <row r="7420" ht="26.25" customHeight="1" x14ac:dyDescent="0.2"/>
    <row r="7421" ht="26.25" customHeight="1" x14ac:dyDescent="0.2"/>
    <row r="7422" ht="26.25" customHeight="1" x14ac:dyDescent="0.2"/>
    <row r="7423" ht="26.25" customHeight="1" x14ac:dyDescent="0.2"/>
    <row r="7424" ht="26.25" customHeight="1" x14ac:dyDescent="0.2"/>
    <row r="7425" ht="26.25" customHeight="1" x14ac:dyDescent="0.2"/>
    <row r="7426" ht="26.25" customHeight="1" x14ac:dyDescent="0.2"/>
    <row r="7427" ht="26.25" customHeight="1" x14ac:dyDescent="0.2"/>
    <row r="7428" ht="26.25" customHeight="1" x14ac:dyDescent="0.2"/>
    <row r="7429" ht="26.25" customHeight="1" x14ac:dyDescent="0.2"/>
    <row r="7430" ht="26.25" customHeight="1" x14ac:dyDescent="0.2"/>
    <row r="7431" ht="26.25" customHeight="1" x14ac:dyDescent="0.2"/>
    <row r="7432" ht="26.25" customHeight="1" x14ac:dyDescent="0.2"/>
    <row r="7433" ht="26.25" customHeight="1" x14ac:dyDescent="0.2"/>
    <row r="7434" ht="26.25" customHeight="1" x14ac:dyDescent="0.2"/>
    <row r="7435" ht="26.25" customHeight="1" x14ac:dyDescent="0.2"/>
    <row r="7436" ht="26.25" customHeight="1" x14ac:dyDescent="0.2"/>
    <row r="7437" ht="26.25" customHeight="1" x14ac:dyDescent="0.2"/>
    <row r="7438" ht="26.25" customHeight="1" x14ac:dyDescent="0.2"/>
    <row r="7439" ht="26.25" customHeight="1" x14ac:dyDescent="0.2"/>
    <row r="7440" ht="26.25" customHeight="1" x14ac:dyDescent="0.2"/>
    <row r="7441" ht="26.25" customHeight="1" x14ac:dyDescent="0.2"/>
    <row r="7442" ht="26.25" customHeight="1" x14ac:dyDescent="0.2"/>
    <row r="7443" ht="26.25" customHeight="1" x14ac:dyDescent="0.2"/>
    <row r="7444" ht="26.25" customHeight="1" x14ac:dyDescent="0.2"/>
    <row r="7445" ht="26.25" customHeight="1" x14ac:dyDescent="0.2"/>
    <row r="7446" ht="26.25" customHeight="1" x14ac:dyDescent="0.2"/>
    <row r="7447" ht="26.25" customHeight="1" x14ac:dyDescent="0.2"/>
    <row r="7448" ht="26.25" customHeight="1" x14ac:dyDescent="0.2"/>
    <row r="7449" ht="26.25" customHeight="1" x14ac:dyDescent="0.2"/>
    <row r="7450" ht="26.25" customHeight="1" x14ac:dyDescent="0.2"/>
    <row r="7451" ht="26.25" customHeight="1" x14ac:dyDescent="0.2"/>
    <row r="7452" ht="26.25" customHeight="1" x14ac:dyDescent="0.2"/>
    <row r="7453" ht="26.25" customHeight="1" x14ac:dyDescent="0.2"/>
    <row r="7454" ht="26.25" customHeight="1" x14ac:dyDescent="0.2"/>
    <row r="7455" ht="26.25" customHeight="1" x14ac:dyDescent="0.2"/>
    <row r="7456" ht="26.25" customHeight="1" x14ac:dyDescent="0.2"/>
    <row r="7457" ht="26.25" customHeight="1" x14ac:dyDescent="0.2"/>
    <row r="7458" ht="26.25" customHeight="1" x14ac:dyDescent="0.2"/>
    <row r="7459" ht="26.25" customHeight="1" x14ac:dyDescent="0.2"/>
    <row r="7460" ht="26.25" customHeight="1" x14ac:dyDescent="0.2"/>
    <row r="7461" ht="26.25" customHeight="1" x14ac:dyDescent="0.2"/>
    <row r="7462" ht="26.25" customHeight="1" x14ac:dyDescent="0.2"/>
    <row r="7463" ht="26.25" customHeight="1" x14ac:dyDescent="0.2"/>
    <row r="7464" ht="26.25" customHeight="1" x14ac:dyDescent="0.2"/>
    <row r="7465" ht="26.25" customHeight="1" x14ac:dyDescent="0.2"/>
    <row r="7466" ht="26.25" customHeight="1" x14ac:dyDescent="0.2"/>
    <row r="7467" ht="26.25" customHeight="1" x14ac:dyDescent="0.2"/>
    <row r="7468" ht="26.25" customHeight="1" x14ac:dyDescent="0.2"/>
    <row r="7469" ht="26.25" customHeight="1" x14ac:dyDescent="0.2"/>
    <row r="7470" ht="26.25" customHeight="1" x14ac:dyDescent="0.2"/>
    <row r="7471" ht="26.25" customHeight="1" x14ac:dyDescent="0.2"/>
    <row r="7472" ht="26.25" customHeight="1" x14ac:dyDescent="0.2"/>
    <row r="7473" ht="26.25" customHeight="1" x14ac:dyDescent="0.2"/>
    <row r="7474" ht="26.25" customHeight="1" x14ac:dyDescent="0.2"/>
    <row r="7475" ht="26.25" customHeight="1" x14ac:dyDescent="0.2"/>
    <row r="7476" ht="26.25" customHeight="1" x14ac:dyDescent="0.2"/>
    <row r="7477" ht="26.25" customHeight="1" x14ac:dyDescent="0.2"/>
    <row r="7478" ht="26.25" customHeight="1" x14ac:dyDescent="0.2"/>
    <row r="7479" ht="26.25" customHeight="1" x14ac:dyDescent="0.2"/>
    <row r="7480" ht="26.25" customHeight="1" x14ac:dyDescent="0.2"/>
    <row r="7481" ht="26.25" customHeight="1" x14ac:dyDescent="0.2"/>
    <row r="7482" ht="26.25" customHeight="1" x14ac:dyDescent="0.2"/>
    <row r="7483" ht="26.25" customHeight="1" x14ac:dyDescent="0.2"/>
    <row r="7484" ht="26.25" customHeight="1" x14ac:dyDescent="0.2"/>
    <row r="7485" ht="26.25" customHeight="1" x14ac:dyDescent="0.2"/>
    <row r="7486" ht="26.25" customHeight="1" x14ac:dyDescent="0.2"/>
    <row r="7487" ht="26.25" customHeight="1" x14ac:dyDescent="0.2"/>
    <row r="7488" ht="26.25" customHeight="1" x14ac:dyDescent="0.2"/>
    <row r="7489" ht="26.25" customHeight="1" x14ac:dyDescent="0.2"/>
    <row r="7490" ht="26.25" customHeight="1" x14ac:dyDescent="0.2"/>
    <row r="7491" ht="26.25" customHeight="1" x14ac:dyDescent="0.2"/>
    <row r="7492" ht="26.25" customHeight="1" x14ac:dyDescent="0.2"/>
    <row r="7493" ht="26.25" customHeight="1" x14ac:dyDescent="0.2"/>
    <row r="7494" ht="26.25" customHeight="1" x14ac:dyDescent="0.2"/>
    <row r="7495" ht="26.25" customHeight="1" x14ac:dyDescent="0.2"/>
    <row r="7496" ht="26.25" customHeight="1" x14ac:dyDescent="0.2"/>
    <row r="7497" ht="26.25" customHeight="1" x14ac:dyDescent="0.2"/>
    <row r="7498" ht="26.25" customHeight="1" x14ac:dyDescent="0.2"/>
    <row r="7499" ht="26.25" customHeight="1" x14ac:dyDescent="0.2"/>
    <row r="7500" ht="26.25" customHeight="1" x14ac:dyDescent="0.2"/>
    <row r="7501" ht="26.25" customHeight="1" x14ac:dyDescent="0.2"/>
    <row r="7502" ht="26.25" customHeight="1" x14ac:dyDescent="0.2"/>
    <row r="7503" ht="26.25" customHeight="1" x14ac:dyDescent="0.2"/>
    <row r="7504" ht="26.25" customHeight="1" x14ac:dyDescent="0.2"/>
    <row r="7505" ht="26.25" customHeight="1" x14ac:dyDescent="0.2"/>
    <row r="7506" ht="26.25" customHeight="1" x14ac:dyDescent="0.2"/>
    <row r="7507" ht="26.25" customHeight="1" x14ac:dyDescent="0.2"/>
    <row r="7508" ht="26.25" customHeight="1" x14ac:dyDescent="0.2"/>
    <row r="7509" ht="26.25" customHeight="1" x14ac:dyDescent="0.2"/>
    <row r="7510" ht="26.25" customHeight="1" x14ac:dyDescent="0.2"/>
    <row r="7511" ht="26.25" customHeight="1" x14ac:dyDescent="0.2"/>
    <row r="7512" ht="26.25" customHeight="1" x14ac:dyDescent="0.2"/>
    <row r="7513" ht="26.25" customHeight="1" x14ac:dyDescent="0.2"/>
    <row r="7514" ht="26.25" customHeight="1" x14ac:dyDescent="0.2"/>
    <row r="7515" ht="26.25" customHeight="1" x14ac:dyDescent="0.2"/>
    <row r="7516" ht="26.25" customHeight="1" x14ac:dyDescent="0.2"/>
    <row r="7517" ht="26.25" customHeight="1" x14ac:dyDescent="0.2"/>
    <row r="7518" ht="26.25" customHeight="1" x14ac:dyDescent="0.2"/>
    <row r="7519" ht="26.25" customHeight="1" x14ac:dyDescent="0.2"/>
    <row r="7520" ht="26.25" customHeight="1" x14ac:dyDescent="0.2"/>
    <row r="7521" ht="26.25" customHeight="1" x14ac:dyDescent="0.2"/>
    <row r="7522" ht="26.25" customHeight="1" x14ac:dyDescent="0.2"/>
    <row r="7523" ht="26.25" customHeight="1" x14ac:dyDescent="0.2"/>
    <row r="7524" ht="26.25" customHeight="1" x14ac:dyDescent="0.2"/>
    <row r="7525" ht="26.25" customHeight="1" x14ac:dyDescent="0.2"/>
    <row r="7526" ht="26.25" customHeight="1" x14ac:dyDescent="0.2"/>
    <row r="7527" ht="26.25" customHeight="1" x14ac:dyDescent="0.2"/>
    <row r="7528" ht="26.25" customHeight="1" x14ac:dyDescent="0.2"/>
    <row r="7529" ht="26.25" customHeight="1" x14ac:dyDescent="0.2"/>
    <row r="7530" ht="26.25" customHeight="1" x14ac:dyDescent="0.2"/>
    <row r="7531" ht="26.25" customHeight="1" x14ac:dyDescent="0.2"/>
    <row r="7532" ht="26.25" customHeight="1" x14ac:dyDescent="0.2"/>
    <row r="7533" ht="26.25" customHeight="1" x14ac:dyDescent="0.2"/>
    <row r="7534" ht="26.25" customHeight="1" x14ac:dyDescent="0.2"/>
    <row r="7535" ht="26.25" customHeight="1" x14ac:dyDescent="0.2"/>
    <row r="7536" ht="26.25" customHeight="1" x14ac:dyDescent="0.2"/>
    <row r="7537" ht="26.25" customHeight="1" x14ac:dyDescent="0.2"/>
    <row r="7538" ht="26.25" customHeight="1" x14ac:dyDescent="0.2"/>
    <row r="7539" ht="26.25" customHeight="1" x14ac:dyDescent="0.2"/>
    <row r="7540" ht="26.25" customHeight="1" x14ac:dyDescent="0.2"/>
    <row r="7541" ht="26.25" customHeight="1" x14ac:dyDescent="0.2"/>
    <row r="7542" ht="26.25" customHeight="1" x14ac:dyDescent="0.2"/>
    <row r="7543" ht="26.25" customHeight="1" x14ac:dyDescent="0.2"/>
    <row r="7544" ht="26.25" customHeight="1" x14ac:dyDescent="0.2"/>
    <row r="7545" ht="26.25" customHeight="1" x14ac:dyDescent="0.2"/>
    <row r="7546" ht="26.25" customHeight="1" x14ac:dyDescent="0.2"/>
    <row r="7547" ht="26.25" customHeight="1" x14ac:dyDescent="0.2"/>
    <row r="7548" ht="26.25" customHeight="1" x14ac:dyDescent="0.2"/>
    <row r="7549" ht="26.25" customHeight="1" x14ac:dyDescent="0.2"/>
    <row r="7550" ht="26.25" customHeight="1" x14ac:dyDescent="0.2"/>
    <row r="7551" ht="26.25" customHeight="1" x14ac:dyDescent="0.2"/>
    <row r="7552" ht="26.25" customHeight="1" x14ac:dyDescent="0.2"/>
    <row r="7553" ht="26.25" customHeight="1" x14ac:dyDescent="0.2"/>
    <row r="7554" ht="26.25" customHeight="1" x14ac:dyDescent="0.2"/>
    <row r="7555" ht="26.25" customHeight="1" x14ac:dyDescent="0.2"/>
    <row r="7556" ht="26.25" customHeight="1" x14ac:dyDescent="0.2"/>
    <row r="7557" ht="26.25" customHeight="1" x14ac:dyDescent="0.2"/>
    <row r="7558" ht="26.25" customHeight="1" x14ac:dyDescent="0.2"/>
    <row r="7559" ht="26.25" customHeight="1" x14ac:dyDescent="0.2"/>
    <row r="7560" ht="26.25" customHeight="1" x14ac:dyDescent="0.2"/>
    <row r="7561" ht="26.25" customHeight="1" x14ac:dyDescent="0.2"/>
    <row r="7562" ht="26.25" customHeight="1" x14ac:dyDescent="0.2"/>
    <row r="7563" ht="26.25" customHeight="1" x14ac:dyDescent="0.2"/>
    <row r="7564" ht="26.25" customHeight="1" x14ac:dyDescent="0.2"/>
    <row r="7565" ht="26.25" customHeight="1" x14ac:dyDescent="0.2"/>
    <row r="7566" ht="26.25" customHeight="1" x14ac:dyDescent="0.2"/>
    <row r="7567" ht="26.25" customHeight="1" x14ac:dyDescent="0.2"/>
    <row r="7568" ht="26.25" customHeight="1" x14ac:dyDescent="0.2"/>
    <row r="7569" ht="26.25" customHeight="1" x14ac:dyDescent="0.2"/>
    <row r="7570" ht="26.25" customHeight="1" x14ac:dyDescent="0.2"/>
    <row r="7571" ht="26.25" customHeight="1" x14ac:dyDescent="0.2"/>
    <row r="7572" ht="26.25" customHeight="1" x14ac:dyDescent="0.2"/>
    <row r="7573" ht="26.25" customHeight="1" x14ac:dyDescent="0.2"/>
    <row r="7574" ht="26.25" customHeight="1" x14ac:dyDescent="0.2"/>
    <row r="7575" ht="26.25" customHeight="1" x14ac:dyDescent="0.2"/>
    <row r="7576" ht="26.25" customHeight="1" x14ac:dyDescent="0.2"/>
    <row r="7577" ht="26.25" customHeight="1" x14ac:dyDescent="0.2"/>
    <row r="7578" ht="26.25" customHeight="1" x14ac:dyDescent="0.2"/>
    <row r="7579" ht="26.25" customHeight="1" x14ac:dyDescent="0.2"/>
    <row r="7580" ht="26.25" customHeight="1" x14ac:dyDescent="0.2"/>
    <row r="7581" ht="26.25" customHeight="1" x14ac:dyDescent="0.2"/>
    <row r="7582" ht="26.25" customHeight="1" x14ac:dyDescent="0.2"/>
    <row r="7583" ht="26.25" customHeight="1" x14ac:dyDescent="0.2"/>
    <row r="7584" ht="26.25" customHeight="1" x14ac:dyDescent="0.2"/>
    <row r="7585" ht="26.25" customHeight="1" x14ac:dyDescent="0.2"/>
    <row r="7586" ht="26.25" customHeight="1" x14ac:dyDescent="0.2"/>
    <row r="7587" ht="26.25" customHeight="1" x14ac:dyDescent="0.2"/>
    <row r="7588" ht="26.25" customHeight="1" x14ac:dyDescent="0.2"/>
    <row r="7589" ht="26.25" customHeight="1" x14ac:dyDescent="0.2"/>
    <row r="7590" ht="26.25" customHeight="1" x14ac:dyDescent="0.2"/>
    <row r="7591" ht="26.25" customHeight="1" x14ac:dyDescent="0.2"/>
    <row r="7592" ht="26.25" customHeight="1" x14ac:dyDescent="0.2"/>
    <row r="7593" ht="26.25" customHeight="1" x14ac:dyDescent="0.2"/>
    <row r="7594" ht="26.25" customHeight="1" x14ac:dyDescent="0.2"/>
    <row r="7595" ht="26.25" customHeight="1" x14ac:dyDescent="0.2"/>
    <row r="7596" ht="26.25" customHeight="1" x14ac:dyDescent="0.2"/>
    <row r="7597" ht="26.25" customHeight="1" x14ac:dyDescent="0.2"/>
    <row r="7598" ht="26.25" customHeight="1" x14ac:dyDescent="0.2"/>
    <row r="7599" ht="26.25" customHeight="1" x14ac:dyDescent="0.2"/>
    <row r="7600" ht="26.25" customHeight="1" x14ac:dyDescent="0.2"/>
    <row r="7601" ht="26.25" customHeight="1" x14ac:dyDescent="0.2"/>
    <row r="7602" ht="26.25" customHeight="1" x14ac:dyDescent="0.2"/>
    <row r="7603" ht="26.25" customHeight="1" x14ac:dyDescent="0.2"/>
    <row r="7604" ht="26.25" customHeight="1" x14ac:dyDescent="0.2"/>
    <row r="7605" ht="26.25" customHeight="1" x14ac:dyDescent="0.2"/>
    <row r="7606" ht="26.25" customHeight="1" x14ac:dyDescent="0.2"/>
    <row r="7607" ht="26.25" customHeight="1" x14ac:dyDescent="0.2"/>
    <row r="7608" ht="26.25" customHeight="1" x14ac:dyDescent="0.2"/>
    <row r="7609" ht="26.25" customHeight="1" x14ac:dyDescent="0.2"/>
    <row r="7610" ht="26.25" customHeight="1" x14ac:dyDescent="0.2"/>
    <row r="7611" ht="26.25" customHeight="1" x14ac:dyDescent="0.2"/>
    <row r="7612" ht="26.25" customHeight="1" x14ac:dyDescent="0.2"/>
    <row r="7613" ht="26.25" customHeight="1" x14ac:dyDescent="0.2"/>
    <row r="7614" ht="26.25" customHeight="1" x14ac:dyDescent="0.2"/>
    <row r="7615" ht="26.25" customHeight="1" x14ac:dyDescent="0.2"/>
    <row r="7616" ht="26.25" customHeight="1" x14ac:dyDescent="0.2"/>
    <row r="7617" ht="26.25" customHeight="1" x14ac:dyDescent="0.2"/>
    <row r="7618" ht="26.25" customHeight="1" x14ac:dyDescent="0.2"/>
    <row r="7619" ht="26.25" customHeight="1" x14ac:dyDescent="0.2"/>
    <row r="7620" ht="26.25" customHeight="1" x14ac:dyDescent="0.2"/>
    <row r="7621" ht="26.25" customHeight="1" x14ac:dyDescent="0.2"/>
    <row r="7622" ht="26.25" customHeight="1" x14ac:dyDescent="0.2"/>
    <row r="7623" ht="26.25" customHeight="1" x14ac:dyDescent="0.2"/>
    <row r="7624" ht="26.25" customHeight="1" x14ac:dyDescent="0.2"/>
    <row r="7625" ht="26.25" customHeight="1" x14ac:dyDescent="0.2"/>
    <row r="7626" ht="26.25" customHeight="1" x14ac:dyDescent="0.2"/>
    <row r="7627" ht="26.25" customHeight="1" x14ac:dyDescent="0.2"/>
    <row r="7628" ht="26.25" customHeight="1" x14ac:dyDescent="0.2"/>
    <row r="7629" ht="26.25" customHeight="1" x14ac:dyDescent="0.2"/>
    <row r="7630" ht="26.25" customHeight="1" x14ac:dyDescent="0.2"/>
    <row r="7631" ht="26.25" customHeight="1" x14ac:dyDescent="0.2"/>
    <row r="7632" ht="26.25" customHeight="1" x14ac:dyDescent="0.2"/>
    <row r="7633" ht="26.25" customHeight="1" x14ac:dyDescent="0.2"/>
    <row r="7634" ht="26.25" customHeight="1" x14ac:dyDescent="0.2"/>
    <row r="7635" ht="26.25" customHeight="1" x14ac:dyDescent="0.2"/>
    <row r="7636" ht="26.25" customHeight="1" x14ac:dyDescent="0.2"/>
    <row r="7637" ht="26.25" customHeight="1" x14ac:dyDescent="0.2"/>
    <row r="7638" ht="26.25" customHeight="1" x14ac:dyDescent="0.2"/>
    <row r="7639" ht="26.25" customHeight="1" x14ac:dyDescent="0.2"/>
    <row r="7640" ht="26.25" customHeight="1" x14ac:dyDescent="0.2"/>
    <row r="7641" ht="26.25" customHeight="1" x14ac:dyDescent="0.2"/>
    <row r="7642" ht="26.25" customHeight="1" x14ac:dyDescent="0.2"/>
    <row r="7643" ht="26.25" customHeight="1" x14ac:dyDescent="0.2"/>
    <row r="7644" ht="26.25" customHeight="1" x14ac:dyDescent="0.2"/>
    <row r="7645" ht="26.25" customHeight="1" x14ac:dyDescent="0.2"/>
    <row r="7646" ht="26.25" customHeight="1" x14ac:dyDescent="0.2"/>
    <row r="7647" ht="26.25" customHeight="1" x14ac:dyDescent="0.2"/>
    <row r="7648" ht="26.25" customHeight="1" x14ac:dyDescent="0.2"/>
    <row r="7649" ht="26.25" customHeight="1" x14ac:dyDescent="0.2"/>
    <row r="7650" ht="26.25" customHeight="1" x14ac:dyDescent="0.2"/>
    <row r="7651" ht="26.25" customHeight="1" x14ac:dyDescent="0.2"/>
    <row r="7652" ht="26.25" customHeight="1" x14ac:dyDescent="0.2"/>
    <row r="7653" ht="26.25" customHeight="1" x14ac:dyDescent="0.2"/>
    <row r="7654" ht="26.25" customHeight="1" x14ac:dyDescent="0.2"/>
    <row r="7655" ht="26.25" customHeight="1" x14ac:dyDescent="0.2"/>
    <row r="7656" ht="26.25" customHeight="1" x14ac:dyDescent="0.2"/>
    <row r="7657" ht="26.25" customHeight="1" x14ac:dyDescent="0.2"/>
    <row r="7658" ht="26.25" customHeight="1" x14ac:dyDescent="0.2"/>
    <row r="7659" ht="26.25" customHeight="1" x14ac:dyDescent="0.2"/>
    <row r="7660" ht="26.25" customHeight="1" x14ac:dyDescent="0.2"/>
    <row r="7661" ht="26.25" customHeight="1" x14ac:dyDescent="0.2"/>
    <row r="7662" ht="26.25" customHeight="1" x14ac:dyDescent="0.2"/>
    <row r="7663" ht="26.25" customHeight="1" x14ac:dyDescent="0.2"/>
    <row r="7664" ht="26.25" customHeight="1" x14ac:dyDescent="0.2"/>
    <row r="7665" ht="26.25" customHeight="1" x14ac:dyDescent="0.2"/>
    <row r="7666" ht="26.25" customHeight="1" x14ac:dyDescent="0.2"/>
    <row r="7667" ht="26.25" customHeight="1" x14ac:dyDescent="0.2"/>
    <row r="7668" ht="26.25" customHeight="1" x14ac:dyDescent="0.2"/>
    <row r="7669" ht="26.25" customHeight="1" x14ac:dyDescent="0.2"/>
    <row r="7670" ht="26.25" customHeight="1" x14ac:dyDescent="0.2"/>
    <row r="7671" ht="26.25" customHeight="1" x14ac:dyDescent="0.2"/>
    <row r="7672" ht="26.25" customHeight="1" x14ac:dyDescent="0.2"/>
    <row r="7673" ht="26.25" customHeight="1" x14ac:dyDescent="0.2"/>
    <row r="7674" ht="26.25" customHeight="1" x14ac:dyDescent="0.2"/>
    <row r="7675" ht="26.25" customHeight="1" x14ac:dyDescent="0.2"/>
    <row r="7676" ht="26.25" customHeight="1" x14ac:dyDescent="0.2"/>
    <row r="7677" ht="26.25" customHeight="1" x14ac:dyDescent="0.2"/>
    <row r="7678" ht="26.25" customHeight="1" x14ac:dyDescent="0.2"/>
    <row r="7679" ht="26.25" customHeight="1" x14ac:dyDescent="0.2"/>
    <row r="7680" ht="26.25" customHeight="1" x14ac:dyDescent="0.2"/>
    <row r="7681" ht="26.25" customHeight="1" x14ac:dyDescent="0.2"/>
    <row r="7682" ht="26.25" customHeight="1" x14ac:dyDescent="0.2"/>
    <row r="7683" ht="26.25" customHeight="1" x14ac:dyDescent="0.2"/>
    <row r="7684" ht="26.25" customHeight="1" x14ac:dyDescent="0.2"/>
    <row r="7685" ht="26.25" customHeight="1" x14ac:dyDescent="0.2"/>
    <row r="7686" ht="26.25" customHeight="1" x14ac:dyDescent="0.2"/>
    <row r="7687" ht="26.25" customHeight="1" x14ac:dyDescent="0.2"/>
    <row r="7688" ht="26.25" customHeight="1" x14ac:dyDescent="0.2"/>
    <row r="7689" ht="26.25" customHeight="1" x14ac:dyDescent="0.2"/>
    <row r="7690" ht="26.25" customHeight="1" x14ac:dyDescent="0.2"/>
    <row r="7691" ht="26.25" customHeight="1" x14ac:dyDescent="0.2"/>
    <row r="7692" ht="26.25" customHeight="1" x14ac:dyDescent="0.2"/>
    <row r="7693" ht="26.25" customHeight="1" x14ac:dyDescent="0.2"/>
    <row r="7694" ht="26.25" customHeight="1" x14ac:dyDescent="0.2"/>
    <row r="7695" ht="26.25" customHeight="1" x14ac:dyDescent="0.2"/>
    <row r="7696" ht="26.25" customHeight="1" x14ac:dyDescent="0.2"/>
    <row r="7697" ht="26.25" customHeight="1" x14ac:dyDescent="0.2"/>
    <row r="7698" ht="26.25" customHeight="1" x14ac:dyDescent="0.2"/>
    <row r="7699" ht="26.25" customHeight="1" x14ac:dyDescent="0.2"/>
    <row r="7700" ht="26.25" customHeight="1" x14ac:dyDescent="0.2"/>
    <row r="7701" ht="26.25" customHeight="1" x14ac:dyDescent="0.2"/>
    <row r="7702" ht="26.25" customHeight="1" x14ac:dyDescent="0.2"/>
    <row r="7703" ht="26.25" customHeight="1" x14ac:dyDescent="0.2"/>
    <row r="7704" ht="26.25" customHeight="1" x14ac:dyDescent="0.2"/>
    <row r="7705" ht="26.25" customHeight="1" x14ac:dyDescent="0.2"/>
    <row r="7706" ht="26.25" customHeight="1" x14ac:dyDescent="0.2"/>
    <row r="7707" ht="26.25" customHeight="1" x14ac:dyDescent="0.2"/>
    <row r="7708" ht="26.25" customHeight="1" x14ac:dyDescent="0.2"/>
    <row r="7709" ht="26.25" customHeight="1" x14ac:dyDescent="0.2"/>
    <row r="7710" ht="26.25" customHeight="1" x14ac:dyDescent="0.2"/>
    <row r="7711" ht="26.25" customHeight="1" x14ac:dyDescent="0.2"/>
    <row r="7712" ht="26.25" customHeight="1" x14ac:dyDescent="0.2"/>
    <row r="7713" ht="26.25" customHeight="1" x14ac:dyDescent="0.2"/>
    <row r="7714" ht="26.25" customHeight="1" x14ac:dyDescent="0.2"/>
    <row r="7715" ht="26.25" customHeight="1" x14ac:dyDescent="0.2"/>
    <row r="7716" ht="26.25" customHeight="1" x14ac:dyDescent="0.2"/>
    <row r="7717" ht="26.25" customHeight="1" x14ac:dyDescent="0.2"/>
    <row r="7718" ht="26.25" customHeight="1" x14ac:dyDescent="0.2"/>
    <row r="7719" ht="26.25" customHeight="1" x14ac:dyDescent="0.2"/>
    <row r="7720" ht="26.25" customHeight="1" x14ac:dyDescent="0.2"/>
    <row r="7721" ht="26.25" customHeight="1" x14ac:dyDescent="0.2"/>
    <row r="7722" ht="26.25" customHeight="1" x14ac:dyDescent="0.2"/>
    <row r="7723" ht="26.25" customHeight="1" x14ac:dyDescent="0.2"/>
    <row r="7724" ht="26.25" customHeight="1" x14ac:dyDescent="0.2"/>
    <row r="7725" ht="26.25" customHeight="1" x14ac:dyDescent="0.2"/>
    <row r="7726" ht="26.25" customHeight="1" x14ac:dyDescent="0.2"/>
    <row r="7727" ht="26.25" customHeight="1" x14ac:dyDescent="0.2"/>
    <row r="7728" ht="26.25" customHeight="1" x14ac:dyDescent="0.2"/>
    <row r="7729" ht="26.25" customHeight="1" x14ac:dyDescent="0.2"/>
    <row r="7730" ht="26.25" customHeight="1" x14ac:dyDescent="0.2"/>
    <row r="7731" ht="26.25" customHeight="1" x14ac:dyDescent="0.2"/>
    <row r="7732" ht="26.25" customHeight="1" x14ac:dyDescent="0.2"/>
    <row r="7733" ht="26.25" customHeight="1" x14ac:dyDescent="0.2"/>
    <row r="7734" ht="26.25" customHeight="1" x14ac:dyDescent="0.2"/>
    <row r="7735" ht="26.25" customHeight="1" x14ac:dyDescent="0.2"/>
    <row r="7736" ht="26.25" customHeight="1" x14ac:dyDescent="0.2"/>
    <row r="7737" ht="26.25" customHeight="1" x14ac:dyDescent="0.2"/>
    <row r="7738" ht="26.25" customHeight="1" x14ac:dyDescent="0.2"/>
    <row r="7739" ht="26.25" customHeight="1" x14ac:dyDescent="0.2"/>
    <row r="7740" ht="26.25" customHeight="1" x14ac:dyDescent="0.2"/>
    <row r="7741" ht="26.25" customHeight="1" x14ac:dyDescent="0.2"/>
    <row r="7742" ht="26.25" customHeight="1" x14ac:dyDescent="0.2"/>
    <row r="7743" ht="26.25" customHeight="1" x14ac:dyDescent="0.2"/>
    <row r="7744" ht="26.25" customHeight="1" x14ac:dyDescent="0.2"/>
    <row r="7745" ht="26.25" customHeight="1" x14ac:dyDescent="0.2"/>
    <row r="7746" ht="26.25" customHeight="1" x14ac:dyDescent="0.2"/>
    <row r="7747" ht="26.25" customHeight="1" x14ac:dyDescent="0.2"/>
    <row r="7748" ht="26.25" customHeight="1" x14ac:dyDescent="0.2"/>
    <row r="7749" ht="26.25" customHeight="1" x14ac:dyDescent="0.2"/>
    <row r="7750" ht="26.25" customHeight="1" x14ac:dyDescent="0.2"/>
    <row r="7751" ht="26.25" customHeight="1" x14ac:dyDescent="0.2"/>
    <row r="7752" ht="26.25" customHeight="1" x14ac:dyDescent="0.2"/>
    <row r="7753" ht="26.25" customHeight="1" x14ac:dyDescent="0.2"/>
    <row r="7754" ht="26.25" customHeight="1" x14ac:dyDescent="0.2"/>
    <row r="7755" ht="26.25" customHeight="1" x14ac:dyDescent="0.2"/>
    <row r="7756" ht="26.25" customHeight="1" x14ac:dyDescent="0.2"/>
    <row r="7757" ht="26.25" customHeight="1" x14ac:dyDescent="0.2"/>
    <row r="7758" ht="26.25" customHeight="1" x14ac:dyDescent="0.2"/>
    <row r="7759" ht="26.25" customHeight="1" x14ac:dyDescent="0.2"/>
    <row r="7760" ht="26.25" customHeight="1" x14ac:dyDescent="0.2"/>
    <row r="7761" ht="26.25" customHeight="1" x14ac:dyDescent="0.2"/>
    <row r="7762" ht="26.25" customHeight="1" x14ac:dyDescent="0.2"/>
    <row r="7763" ht="26.25" customHeight="1" x14ac:dyDescent="0.2"/>
    <row r="7764" ht="26.25" customHeight="1" x14ac:dyDescent="0.2"/>
    <row r="7765" ht="26.25" customHeight="1" x14ac:dyDescent="0.2"/>
    <row r="7766" ht="26.25" customHeight="1" x14ac:dyDescent="0.2"/>
    <row r="7767" ht="26.25" customHeight="1" x14ac:dyDescent="0.2"/>
    <row r="7768" ht="26.25" customHeight="1" x14ac:dyDescent="0.2"/>
    <row r="7769" ht="26.25" customHeight="1" x14ac:dyDescent="0.2"/>
    <row r="7770" ht="26.25" customHeight="1" x14ac:dyDescent="0.2"/>
    <row r="7771" ht="26.25" customHeight="1" x14ac:dyDescent="0.2"/>
    <row r="7772" ht="26.25" customHeight="1" x14ac:dyDescent="0.2"/>
    <row r="7773" ht="26.25" customHeight="1" x14ac:dyDescent="0.2"/>
    <row r="7774" ht="26.25" customHeight="1" x14ac:dyDescent="0.2"/>
    <row r="7775" ht="26.25" customHeight="1" x14ac:dyDescent="0.2"/>
    <row r="7776" ht="26.25" customHeight="1" x14ac:dyDescent="0.2"/>
    <row r="7777" ht="26.25" customHeight="1" x14ac:dyDescent="0.2"/>
    <row r="7778" ht="26.25" customHeight="1" x14ac:dyDescent="0.2"/>
    <row r="7779" ht="26.25" customHeight="1" x14ac:dyDescent="0.2"/>
    <row r="7780" ht="26.25" customHeight="1" x14ac:dyDescent="0.2"/>
    <row r="7781" ht="26.25" customHeight="1" x14ac:dyDescent="0.2"/>
    <row r="7782" ht="26.25" customHeight="1" x14ac:dyDescent="0.2"/>
    <row r="7783" ht="26.25" customHeight="1" x14ac:dyDescent="0.2"/>
    <row r="7784" ht="26.25" customHeight="1" x14ac:dyDescent="0.2"/>
    <row r="7785" ht="26.25" customHeight="1" x14ac:dyDescent="0.2"/>
    <row r="7786" ht="26.25" customHeight="1" x14ac:dyDescent="0.2"/>
    <row r="7787" ht="26.25" customHeight="1" x14ac:dyDescent="0.2"/>
    <row r="7788" ht="26.25" customHeight="1" x14ac:dyDescent="0.2"/>
    <row r="7789" ht="26.25" customHeight="1" x14ac:dyDescent="0.2"/>
    <row r="7790" ht="26.25" customHeight="1" x14ac:dyDescent="0.2"/>
    <row r="7791" ht="26.25" customHeight="1" x14ac:dyDescent="0.2"/>
    <row r="7792" ht="26.25" customHeight="1" x14ac:dyDescent="0.2"/>
    <row r="7793" ht="26.25" customHeight="1" x14ac:dyDescent="0.2"/>
    <row r="7794" ht="26.25" customHeight="1" x14ac:dyDescent="0.2"/>
    <row r="7795" ht="26.25" customHeight="1" x14ac:dyDescent="0.2"/>
    <row r="7796" ht="26.25" customHeight="1" x14ac:dyDescent="0.2"/>
    <row r="7797" ht="26.25" customHeight="1" x14ac:dyDescent="0.2"/>
    <row r="7798" ht="26.25" customHeight="1" x14ac:dyDescent="0.2"/>
    <row r="7799" ht="26.25" customHeight="1" x14ac:dyDescent="0.2"/>
    <row r="7800" ht="26.25" customHeight="1" x14ac:dyDescent="0.2"/>
    <row r="7801" ht="26.25" customHeight="1" x14ac:dyDescent="0.2"/>
    <row r="7802" ht="26.25" customHeight="1" x14ac:dyDescent="0.2"/>
    <row r="7803" ht="26.25" customHeight="1" x14ac:dyDescent="0.2"/>
    <row r="7804" ht="26.25" customHeight="1" x14ac:dyDescent="0.2"/>
    <row r="7805" ht="26.25" customHeight="1" x14ac:dyDescent="0.2"/>
    <row r="7806" ht="26.25" customHeight="1" x14ac:dyDescent="0.2"/>
    <row r="7807" ht="26.25" customHeight="1" x14ac:dyDescent="0.2"/>
    <row r="7808" ht="26.25" customHeight="1" x14ac:dyDescent="0.2"/>
    <row r="7809" ht="26.25" customHeight="1" x14ac:dyDescent="0.2"/>
    <row r="7810" ht="26.25" customHeight="1" x14ac:dyDescent="0.2"/>
    <row r="7811" ht="26.25" customHeight="1" x14ac:dyDescent="0.2"/>
    <row r="7812" ht="26.25" customHeight="1" x14ac:dyDescent="0.2"/>
    <row r="7813" ht="26.25" customHeight="1" x14ac:dyDescent="0.2"/>
    <row r="7814" ht="26.25" customHeight="1" x14ac:dyDescent="0.2"/>
    <row r="7815" ht="26.25" customHeight="1" x14ac:dyDescent="0.2"/>
    <row r="7816" ht="26.25" customHeight="1" x14ac:dyDescent="0.2"/>
    <row r="7817" ht="26.25" customHeight="1" x14ac:dyDescent="0.2"/>
    <row r="7818" ht="26.25" customHeight="1" x14ac:dyDescent="0.2"/>
    <row r="7819" ht="26.25" customHeight="1" x14ac:dyDescent="0.2"/>
    <row r="7820" ht="26.25" customHeight="1" x14ac:dyDescent="0.2"/>
    <row r="7821" ht="26.25" customHeight="1" x14ac:dyDescent="0.2"/>
    <row r="7822" ht="26.25" customHeight="1" x14ac:dyDescent="0.2"/>
    <row r="7823" ht="26.25" customHeight="1" x14ac:dyDescent="0.2"/>
    <row r="7824" ht="26.25" customHeight="1" x14ac:dyDescent="0.2"/>
    <row r="7825" ht="26.25" customHeight="1" x14ac:dyDescent="0.2"/>
    <row r="7826" ht="26.25" customHeight="1" x14ac:dyDescent="0.2"/>
    <row r="7827" ht="26.25" customHeight="1" x14ac:dyDescent="0.2"/>
    <row r="7828" ht="26.25" customHeight="1" x14ac:dyDescent="0.2"/>
    <row r="7829" ht="26.25" customHeight="1" x14ac:dyDescent="0.2"/>
    <row r="7830" ht="26.25" customHeight="1" x14ac:dyDescent="0.2"/>
    <row r="7831" ht="26.25" customHeight="1" x14ac:dyDescent="0.2"/>
    <row r="7832" ht="26.25" customHeight="1" x14ac:dyDescent="0.2"/>
    <row r="7833" ht="26.25" customHeight="1" x14ac:dyDescent="0.2"/>
    <row r="7834" ht="26.25" customHeight="1" x14ac:dyDescent="0.2"/>
    <row r="7835" ht="26.25" customHeight="1" x14ac:dyDescent="0.2"/>
    <row r="7836" ht="26.25" customHeight="1" x14ac:dyDescent="0.2"/>
    <row r="7837" ht="26.25" customHeight="1" x14ac:dyDescent="0.2"/>
    <row r="7838" ht="26.25" customHeight="1" x14ac:dyDescent="0.2"/>
    <row r="7839" ht="26.25" customHeight="1" x14ac:dyDescent="0.2"/>
    <row r="7840" ht="26.25" customHeight="1" x14ac:dyDescent="0.2"/>
    <row r="7841" ht="26.25" customHeight="1" x14ac:dyDescent="0.2"/>
    <row r="7842" ht="26.25" customHeight="1" x14ac:dyDescent="0.2"/>
    <row r="7843" ht="26.25" customHeight="1" x14ac:dyDescent="0.2"/>
    <row r="7844" ht="26.25" customHeight="1" x14ac:dyDescent="0.2"/>
    <row r="7845" ht="26.25" customHeight="1" x14ac:dyDescent="0.2"/>
    <row r="7846" ht="26.25" customHeight="1" x14ac:dyDescent="0.2"/>
    <row r="7847" ht="26.25" customHeight="1" x14ac:dyDescent="0.2"/>
    <row r="7848" ht="26.25" customHeight="1" x14ac:dyDescent="0.2"/>
    <row r="7849" ht="26.25" customHeight="1" x14ac:dyDescent="0.2"/>
    <row r="7850" ht="26.25" customHeight="1" x14ac:dyDescent="0.2"/>
    <row r="7851" ht="26.25" customHeight="1" x14ac:dyDescent="0.2"/>
    <row r="7852" ht="26.25" customHeight="1" x14ac:dyDescent="0.2"/>
    <row r="7853" ht="26.25" customHeight="1" x14ac:dyDescent="0.2"/>
    <row r="7854" ht="26.25" customHeight="1" x14ac:dyDescent="0.2"/>
    <row r="7855" ht="26.25" customHeight="1" x14ac:dyDescent="0.2"/>
    <row r="7856" ht="26.25" customHeight="1" x14ac:dyDescent="0.2"/>
    <row r="7857" ht="26.25" customHeight="1" x14ac:dyDescent="0.2"/>
    <row r="7858" ht="26.25" customHeight="1" x14ac:dyDescent="0.2"/>
    <row r="7859" ht="26.25" customHeight="1" x14ac:dyDescent="0.2"/>
    <row r="7860" ht="26.25" customHeight="1" x14ac:dyDescent="0.2"/>
    <row r="7861" ht="26.25" customHeight="1" x14ac:dyDescent="0.2"/>
    <row r="7862" ht="26.25" customHeight="1" x14ac:dyDescent="0.2"/>
    <row r="7863" ht="26.25" customHeight="1" x14ac:dyDescent="0.2"/>
    <row r="7864" ht="26.25" customHeight="1" x14ac:dyDescent="0.2"/>
    <row r="7865" ht="26.25" customHeight="1" x14ac:dyDescent="0.2"/>
    <row r="7866" ht="26.25" customHeight="1" x14ac:dyDescent="0.2"/>
    <row r="7867" ht="26.25" customHeight="1" x14ac:dyDescent="0.2"/>
    <row r="7868" ht="26.25" customHeight="1" x14ac:dyDescent="0.2"/>
    <row r="7869" ht="26.25" customHeight="1" x14ac:dyDescent="0.2"/>
    <row r="7870" ht="26.25" customHeight="1" x14ac:dyDescent="0.2"/>
    <row r="7871" ht="26.25" customHeight="1" x14ac:dyDescent="0.2"/>
    <row r="7872" ht="26.25" customHeight="1" x14ac:dyDescent="0.2"/>
    <row r="7873" ht="26.25" customHeight="1" x14ac:dyDescent="0.2"/>
    <row r="7874" ht="26.25" customHeight="1" x14ac:dyDescent="0.2"/>
    <row r="7875" ht="26.25" customHeight="1" x14ac:dyDescent="0.2"/>
    <row r="7876" ht="26.25" customHeight="1" x14ac:dyDescent="0.2"/>
    <row r="7877" ht="26.25" customHeight="1" x14ac:dyDescent="0.2"/>
    <row r="7878" ht="26.25" customHeight="1" x14ac:dyDescent="0.2"/>
    <row r="7879" ht="26.25" customHeight="1" x14ac:dyDescent="0.2"/>
    <row r="7880" ht="26.25" customHeight="1" x14ac:dyDescent="0.2"/>
    <row r="7881" ht="26.25" customHeight="1" x14ac:dyDescent="0.2"/>
    <row r="7882" ht="26.25" customHeight="1" x14ac:dyDescent="0.2"/>
    <row r="7883" ht="26.25" customHeight="1" x14ac:dyDescent="0.2"/>
    <row r="7884" ht="26.25" customHeight="1" x14ac:dyDescent="0.2"/>
    <row r="7885" ht="26.25" customHeight="1" x14ac:dyDescent="0.2"/>
    <row r="7886" ht="26.25" customHeight="1" x14ac:dyDescent="0.2"/>
    <row r="7887" ht="26.25" customHeight="1" x14ac:dyDescent="0.2"/>
    <row r="7888" ht="26.25" customHeight="1" x14ac:dyDescent="0.2"/>
    <row r="7889" ht="26.25" customHeight="1" x14ac:dyDescent="0.2"/>
    <row r="7890" ht="26.25" customHeight="1" x14ac:dyDescent="0.2"/>
    <row r="7891" ht="26.25" customHeight="1" x14ac:dyDescent="0.2"/>
    <row r="7892" ht="26.25" customHeight="1" x14ac:dyDescent="0.2"/>
    <row r="7893" ht="26.25" customHeight="1" x14ac:dyDescent="0.2"/>
    <row r="7894" ht="26.25" customHeight="1" x14ac:dyDescent="0.2"/>
    <row r="7895" ht="26.25" customHeight="1" x14ac:dyDescent="0.2"/>
    <row r="7896" ht="26.25" customHeight="1" x14ac:dyDescent="0.2"/>
    <row r="7897" ht="26.25" customHeight="1" x14ac:dyDescent="0.2"/>
    <row r="7898" ht="26.25" customHeight="1" x14ac:dyDescent="0.2"/>
    <row r="7899" ht="26.25" customHeight="1" x14ac:dyDescent="0.2"/>
    <row r="7900" ht="26.25" customHeight="1" x14ac:dyDescent="0.2"/>
    <row r="7901" ht="26.25" customHeight="1" x14ac:dyDescent="0.2"/>
    <row r="7902" ht="26.25" customHeight="1" x14ac:dyDescent="0.2"/>
    <row r="7903" ht="26.25" customHeight="1" x14ac:dyDescent="0.2"/>
    <row r="7904" ht="26.25" customHeight="1" x14ac:dyDescent="0.2"/>
    <row r="7905" ht="26.25" customHeight="1" x14ac:dyDescent="0.2"/>
    <row r="7906" ht="26.25" customHeight="1" x14ac:dyDescent="0.2"/>
    <row r="7907" ht="26.25" customHeight="1" x14ac:dyDescent="0.2"/>
    <row r="7908" ht="26.25" customHeight="1" x14ac:dyDescent="0.2"/>
    <row r="7909" ht="26.25" customHeight="1" x14ac:dyDescent="0.2"/>
    <row r="7910" ht="26.25" customHeight="1" x14ac:dyDescent="0.2"/>
    <row r="7911" ht="26.25" customHeight="1" x14ac:dyDescent="0.2"/>
    <row r="7912" ht="26.25" customHeight="1" x14ac:dyDescent="0.2"/>
    <row r="7913" ht="26.25" customHeight="1" x14ac:dyDescent="0.2"/>
    <row r="7914" ht="26.25" customHeight="1" x14ac:dyDescent="0.2"/>
    <row r="7915" ht="26.25" customHeight="1" x14ac:dyDescent="0.2"/>
    <row r="7916" ht="26.25" customHeight="1" x14ac:dyDescent="0.2"/>
    <row r="7917" ht="26.25" customHeight="1" x14ac:dyDescent="0.2"/>
    <row r="7918" ht="26.25" customHeight="1" x14ac:dyDescent="0.2"/>
    <row r="7919" ht="26.25" customHeight="1" x14ac:dyDescent="0.2"/>
    <row r="7920" ht="26.25" customHeight="1" x14ac:dyDescent="0.2"/>
    <row r="7921" ht="26.25" customHeight="1" x14ac:dyDescent="0.2"/>
    <row r="7922" ht="26.25" customHeight="1" x14ac:dyDescent="0.2"/>
    <row r="7923" ht="26.25" customHeight="1" x14ac:dyDescent="0.2"/>
    <row r="7924" ht="26.25" customHeight="1" x14ac:dyDescent="0.2"/>
    <row r="7925" ht="26.25" customHeight="1" x14ac:dyDescent="0.2"/>
    <row r="7926" ht="26.25" customHeight="1" x14ac:dyDescent="0.2"/>
    <row r="7927" ht="26.25" customHeight="1" x14ac:dyDescent="0.2"/>
    <row r="7928" ht="26.25" customHeight="1" x14ac:dyDescent="0.2"/>
    <row r="7929" ht="26.25" customHeight="1" x14ac:dyDescent="0.2"/>
    <row r="7930" ht="26.25" customHeight="1" x14ac:dyDescent="0.2"/>
    <row r="7931" ht="26.25" customHeight="1" x14ac:dyDescent="0.2"/>
    <row r="7932" ht="26.25" customHeight="1" x14ac:dyDescent="0.2"/>
    <row r="7933" ht="26.25" customHeight="1" x14ac:dyDescent="0.2"/>
    <row r="7934" ht="26.25" customHeight="1" x14ac:dyDescent="0.2"/>
    <row r="7935" ht="26.25" customHeight="1" x14ac:dyDescent="0.2"/>
    <row r="7936" ht="26.25" customHeight="1" x14ac:dyDescent="0.2"/>
    <row r="7937" ht="26.25" customHeight="1" x14ac:dyDescent="0.2"/>
    <row r="7938" ht="26.25" customHeight="1" x14ac:dyDescent="0.2"/>
    <row r="7939" ht="26.25" customHeight="1" x14ac:dyDescent="0.2"/>
    <row r="7940" ht="26.25" customHeight="1" x14ac:dyDescent="0.2"/>
    <row r="7941" ht="26.25" customHeight="1" x14ac:dyDescent="0.2"/>
    <row r="7942" ht="26.25" customHeight="1" x14ac:dyDescent="0.2"/>
    <row r="7943" ht="26.25" customHeight="1" x14ac:dyDescent="0.2"/>
    <row r="7944" ht="26.25" customHeight="1" x14ac:dyDescent="0.2"/>
    <row r="7945" ht="26.25" customHeight="1" x14ac:dyDescent="0.2"/>
    <row r="7946" ht="26.25" customHeight="1" x14ac:dyDescent="0.2"/>
    <row r="7947" ht="26.25" customHeight="1" x14ac:dyDescent="0.2"/>
    <row r="7948" ht="26.25" customHeight="1" x14ac:dyDescent="0.2"/>
    <row r="7949" ht="26.25" customHeight="1" x14ac:dyDescent="0.2"/>
    <row r="7950" ht="26.25" customHeight="1" x14ac:dyDescent="0.2"/>
    <row r="7951" ht="26.25" customHeight="1" x14ac:dyDescent="0.2"/>
    <row r="7952" ht="26.25" customHeight="1" x14ac:dyDescent="0.2"/>
    <row r="7953" ht="26.25" customHeight="1" x14ac:dyDescent="0.2"/>
    <row r="7954" ht="26.25" customHeight="1" x14ac:dyDescent="0.2"/>
    <row r="7955" ht="26.25" customHeight="1" x14ac:dyDescent="0.2"/>
    <row r="7956" ht="26.25" customHeight="1" x14ac:dyDescent="0.2"/>
    <row r="7957" ht="26.25" customHeight="1" x14ac:dyDescent="0.2"/>
    <row r="7958" ht="26.25" customHeight="1" x14ac:dyDescent="0.2"/>
    <row r="7959" ht="26.25" customHeight="1" x14ac:dyDescent="0.2"/>
    <row r="7960" ht="26.25" customHeight="1" x14ac:dyDescent="0.2"/>
    <row r="7961" ht="26.25" customHeight="1" x14ac:dyDescent="0.2"/>
    <row r="7962" ht="26.25" customHeight="1" x14ac:dyDescent="0.2"/>
    <row r="7963" ht="26.25" customHeight="1" x14ac:dyDescent="0.2"/>
    <row r="7964" ht="26.25" customHeight="1" x14ac:dyDescent="0.2"/>
    <row r="7965" ht="26.25" customHeight="1" x14ac:dyDescent="0.2"/>
    <row r="7966" ht="26.25" customHeight="1" x14ac:dyDescent="0.2"/>
    <row r="7967" ht="26.25" customHeight="1" x14ac:dyDescent="0.2"/>
    <row r="7968" ht="26.25" customHeight="1" x14ac:dyDescent="0.2"/>
    <row r="7969" ht="26.25" customHeight="1" x14ac:dyDescent="0.2"/>
    <row r="7970" ht="26.25" customHeight="1" x14ac:dyDescent="0.2"/>
    <row r="7971" ht="26.25" customHeight="1" x14ac:dyDescent="0.2"/>
    <row r="7972" ht="26.25" customHeight="1" x14ac:dyDescent="0.2"/>
    <row r="7973" ht="26.25" customHeight="1" x14ac:dyDescent="0.2"/>
    <row r="7974" ht="26.25" customHeight="1" x14ac:dyDescent="0.2"/>
    <row r="7975" ht="26.25" customHeight="1" x14ac:dyDescent="0.2"/>
    <row r="7976" ht="26.25" customHeight="1" x14ac:dyDescent="0.2"/>
    <row r="7977" ht="26.25" customHeight="1" x14ac:dyDescent="0.2"/>
    <row r="7978" ht="26.25" customHeight="1" x14ac:dyDescent="0.2"/>
    <row r="7979" ht="26.25" customHeight="1" x14ac:dyDescent="0.2"/>
    <row r="7980" ht="26.25" customHeight="1" x14ac:dyDescent="0.2"/>
    <row r="7981" ht="26.25" customHeight="1" x14ac:dyDescent="0.2"/>
    <row r="7982" ht="26.25" customHeight="1" x14ac:dyDescent="0.2"/>
    <row r="7983" ht="26.25" customHeight="1" x14ac:dyDescent="0.2"/>
    <row r="7984" ht="26.25" customHeight="1" x14ac:dyDescent="0.2"/>
    <row r="7985" ht="26.25" customHeight="1" x14ac:dyDescent="0.2"/>
    <row r="7986" ht="26.25" customHeight="1" x14ac:dyDescent="0.2"/>
    <row r="7987" ht="26.25" customHeight="1" x14ac:dyDescent="0.2"/>
    <row r="7988" ht="26.25" customHeight="1" x14ac:dyDescent="0.2"/>
    <row r="7989" ht="26.25" customHeight="1" x14ac:dyDescent="0.2"/>
    <row r="7990" ht="26.25" customHeight="1" x14ac:dyDescent="0.2"/>
    <row r="7991" ht="26.25" customHeight="1" x14ac:dyDescent="0.2"/>
    <row r="7992" ht="26.25" customHeight="1" x14ac:dyDescent="0.2"/>
    <row r="7993" ht="26.25" customHeight="1" x14ac:dyDescent="0.2"/>
    <row r="7994" ht="26.25" customHeight="1" x14ac:dyDescent="0.2"/>
    <row r="7995" ht="26.25" customHeight="1" x14ac:dyDescent="0.2"/>
    <row r="7996" ht="26.25" customHeight="1" x14ac:dyDescent="0.2"/>
    <row r="7997" ht="26.25" customHeight="1" x14ac:dyDescent="0.2"/>
    <row r="7998" ht="26.25" customHeight="1" x14ac:dyDescent="0.2"/>
    <row r="7999" ht="26.25" customHeight="1" x14ac:dyDescent="0.2"/>
    <row r="8000" ht="26.25" customHeight="1" x14ac:dyDescent="0.2"/>
    <row r="8001" ht="26.25" customHeight="1" x14ac:dyDescent="0.2"/>
    <row r="8002" ht="26.25" customHeight="1" x14ac:dyDescent="0.2"/>
    <row r="8003" ht="26.25" customHeight="1" x14ac:dyDescent="0.2"/>
    <row r="8004" ht="26.25" customHeight="1" x14ac:dyDescent="0.2"/>
    <row r="8005" ht="26.25" customHeight="1" x14ac:dyDescent="0.2"/>
    <row r="8006" ht="26.25" customHeight="1" x14ac:dyDescent="0.2"/>
    <row r="8007" ht="26.25" customHeight="1" x14ac:dyDescent="0.2"/>
    <row r="8008" ht="26.25" customHeight="1" x14ac:dyDescent="0.2"/>
    <row r="8009" ht="26.25" customHeight="1" x14ac:dyDescent="0.2"/>
    <row r="8010" ht="26.25" customHeight="1" x14ac:dyDescent="0.2"/>
    <row r="8011" ht="26.25" customHeight="1" x14ac:dyDescent="0.2"/>
    <row r="8012" ht="26.25" customHeight="1" x14ac:dyDescent="0.2"/>
    <row r="8013" ht="26.25" customHeight="1" x14ac:dyDescent="0.2"/>
    <row r="8014" ht="26.25" customHeight="1" x14ac:dyDescent="0.2"/>
    <row r="8015" ht="26.25" customHeight="1" x14ac:dyDescent="0.2"/>
    <row r="8016" ht="26.25" customHeight="1" x14ac:dyDescent="0.2"/>
    <row r="8017" ht="26.25" customHeight="1" x14ac:dyDescent="0.2"/>
    <row r="8018" ht="26.25" customHeight="1" x14ac:dyDescent="0.2"/>
    <row r="8019" ht="26.25" customHeight="1" x14ac:dyDescent="0.2"/>
    <row r="8020" ht="26.25" customHeight="1" x14ac:dyDescent="0.2"/>
    <row r="8021" ht="26.25" customHeight="1" x14ac:dyDescent="0.2"/>
    <row r="8022" ht="26.25" customHeight="1" x14ac:dyDescent="0.2"/>
    <row r="8023" ht="26.25" customHeight="1" x14ac:dyDescent="0.2"/>
    <row r="8024" ht="26.25" customHeight="1" x14ac:dyDescent="0.2"/>
    <row r="8025" ht="26.25" customHeight="1" x14ac:dyDescent="0.2"/>
    <row r="8026" ht="26.25" customHeight="1" x14ac:dyDescent="0.2"/>
    <row r="8027" ht="26.25" customHeight="1" x14ac:dyDescent="0.2"/>
    <row r="8028" ht="26.25" customHeight="1" x14ac:dyDescent="0.2"/>
    <row r="8029" ht="26.25" customHeight="1" x14ac:dyDescent="0.2"/>
    <row r="8030" ht="26.25" customHeight="1" x14ac:dyDescent="0.2"/>
    <row r="8031" ht="26.25" customHeight="1" x14ac:dyDescent="0.2"/>
    <row r="8032" ht="26.25" customHeight="1" x14ac:dyDescent="0.2"/>
  </sheetData>
  <sheetProtection formatCells="0" formatColumns="0" formatRows="0" insertColumns="0" insertRows="0" deleteRows="0" selectLockedCells="1"/>
  <protectedRanges>
    <protectedRange password="CAC3" sqref="B7:H8" name="Sum_Repas1"/>
  </protectedRanges>
  <mergeCells count="4">
    <mergeCell ref="B34:D34"/>
    <mergeCell ref="B35:D35"/>
    <mergeCell ref="B36:D36"/>
    <mergeCell ref="B39:D40"/>
  </mergeCells>
  <hyperlinks>
    <hyperlink ref="B39:D40" location="Dimanche!A1" display="Avancer à la journée suivante"/>
    <hyperlink ref="B42" location="Vendredi!A1" display="Revenir en arrière"/>
  </hyperlinks>
  <pageMargins left="0.7" right="0.7" top="0.75" bottom="0.75" header="0.3" footer="0.3"/>
  <pageSetup paperSize="9" orientation="portrait" horizontalDpi="4294967293" verticalDpi="0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HW8034"/>
  <sheetViews>
    <sheetView zoomScale="70" zoomScaleNormal="70" workbookViewId="0">
      <pane ySplit="4" topLeftCell="A5" activePane="bottomLeft" state="frozen"/>
      <selection pane="bottomLeft" activeCell="B43" sqref="B43"/>
    </sheetView>
  </sheetViews>
  <sheetFormatPr baseColWidth="10" defaultColWidth="9" defaultRowHeight="15" x14ac:dyDescent="0.2"/>
  <cols>
    <col min="1" max="1" width="9.375" style="105" customWidth="1"/>
    <col min="2" max="4" width="28" style="105" customWidth="1"/>
    <col min="5" max="8" width="14.25" style="105" customWidth="1"/>
    <col min="9" max="9" width="28" style="105" customWidth="1"/>
    <col min="10" max="18" width="11.375" style="105" customWidth="1"/>
    <col min="19" max="231" width="11" style="105" customWidth="1"/>
    <col min="232" max="255" width="9" style="106" customWidth="1"/>
    <col min="256" max="16384" width="9" style="106"/>
  </cols>
  <sheetData>
    <row r="1" spans="1:231" ht="30" customHeight="1" x14ac:dyDescent="0.2"/>
    <row r="2" spans="1:231" s="110" customFormat="1" ht="30" customHeight="1" x14ac:dyDescent="0.2">
      <c r="A2" s="107"/>
      <c r="B2" s="34" t="s">
        <v>99</v>
      </c>
      <c r="C2" s="108"/>
      <c r="D2" s="108"/>
      <c r="E2" s="108"/>
      <c r="F2" s="107"/>
      <c r="G2" s="12"/>
      <c r="H2" s="109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  <c r="AL2" s="107"/>
      <c r="AM2" s="107"/>
      <c r="AN2" s="107"/>
      <c r="AO2" s="107"/>
      <c r="AP2" s="107"/>
      <c r="AQ2" s="107"/>
      <c r="AR2" s="107"/>
      <c r="AS2" s="107"/>
      <c r="AT2" s="107"/>
      <c r="AU2" s="107"/>
      <c r="AV2" s="107"/>
      <c r="AW2" s="107"/>
      <c r="AX2" s="107"/>
      <c r="AY2" s="107"/>
      <c r="AZ2" s="107"/>
      <c r="BA2" s="107"/>
      <c r="BB2" s="107"/>
      <c r="BC2" s="107"/>
      <c r="BD2" s="107"/>
      <c r="BE2" s="107"/>
      <c r="BF2" s="107"/>
      <c r="BG2" s="107"/>
      <c r="BH2" s="107"/>
      <c r="BI2" s="107"/>
      <c r="BJ2" s="107"/>
      <c r="BK2" s="107"/>
      <c r="BL2" s="107"/>
      <c r="BM2" s="107"/>
      <c r="BN2" s="107"/>
      <c r="BO2" s="107"/>
      <c r="BP2" s="107"/>
      <c r="BQ2" s="107"/>
      <c r="BR2" s="107"/>
      <c r="BS2" s="107"/>
      <c r="BT2" s="107"/>
      <c r="BU2" s="107"/>
      <c r="BV2" s="107"/>
      <c r="BW2" s="107"/>
      <c r="BX2" s="107"/>
      <c r="BY2" s="107"/>
      <c r="BZ2" s="107"/>
      <c r="CA2" s="107"/>
      <c r="CB2" s="107"/>
      <c r="CC2" s="107"/>
      <c r="CD2" s="107"/>
      <c r="CE2" s="107"/>
      <c r="CF2" s="107"/>
      <c r="CG2" s="107"/>
      <c r="CH2" s="107"/>
      <c r="CI2" s="107"/>
      <c r="CJ2" s="107"/>
      <c r="CK2" s="107"/>
      <c r="CL2" s="107"/>
      <c r="CM2" s="107"/>
      <c r="CN2" s="107"/>
      <c r="CO2" s="107"/>
      <c r="CP2" s="107"/>
      <c r="CQ2" s="107"/>
      <c r="CR2" s="107"/>
      <c r="CS2" s="107"/>
      <c r="CT2" s="107"/>
      <c r="CU2" s="107"/>
      <c r="CV2" s="107"/>
      <c r="CW2" s="107"/>
      <c r="CX2" s="107"/>
      <c r="CY2" s="107"/>
      <c r="CZ2" s="107"/>
      <c r="DA2" s="107"/>
      <c r="DB2" s="107"/>
      <c r="DC2" s="107"/>
      <c r="DD2" s="107"/>
      <c r="DE2" s="107"/>
      <c r="DF2" s="107"/>
      <c r="DG2" s="107"/>
      <c r="DH2" s="107"/>
      <c r="DI2" s="107"/>
      <c r="DJ2" s="107"/>
      <c r="DK2" s="107"/>
      <c r="DL2" s="107"/>
      <c r="DM2" s="107"/>
      <c r="DN2" s="107"/>
      <c r="DO2" s="107"/>
      <c r="DP2" s="107"/>
      <c r="DQ2" s="107"/>
      <c r="DR2" s="107"/>
      <c r="DS2" s="107"/>
      <c r="DT2" s="107"/>
      <c r="DU2" s="107"/>
      <c r="DV2" s="107"/>
      <c r="DW2" s="107"/>
      <c r="DX2" s="107"/>
      <c r="DY2" s="107"/>
      <c r="DZ2" s="107"/>
      <c r="EA2" s="107"/>
      <c r="EB2" s="107"/>
      <c r="EC2" s="107"/>
      <c r="ED2" s="107"/>
      <c r="EE2" s="107"/>
      <c r="EF2" s="107"/>
      <c r="EG2" s="107"/>
      <c r="EH2" s="107"/>
      <c r="EI2" s="107"/>
      <c r="EJ2" s="107"/>
      <c r="EK2" s="107"/>
      <c r="EL2" s="107"/>
      <c r="EM2" s="107"/>
      <c r="EN2" s="107"/>
      <c r="EO2" s="107"/>
      <c r="EP2" s="107"/>
      <c r="EQ2" s="107"/>
      <c r="ER2" s="107"/>
      <c r="ES2" s="107"/>
      <c r="ET2" s="107"/>
      <c r="EU2" s="107"/>
      <c r="EV2" s="107"/>
      <c r="EW2" s="107"/>
      <c r="EX2" s="107"/>
      <c r="EY2" s="107"/>
      <c r="EZ2" s="107"/>
      <c r="FA2" s="107"/>
      <c r="FB2" s="107"/>
      <c r="FC2" s="107"/>
      <c r="FD2" s="107"/>
      <c r="FE2" s="107"/>
      <c r="FF2" s="107"/>
      <c r="FG2" s="107"/>
      <c r="FH2" s="107"/>
      <c r="FI2" s="107"/>
      <c r="FJ2" s="107"/>
      <c r="FK2" s="107"/>
      <c r="FL2" s="107"/>
      <c r="FM2" s="107"/>
      <c r="FN2" s="107"/>
      <c r="FO2" s="107"/>
      <c r="FP2" s="107"/>
      <c r="FQ2" s="107"/>
      <c r="FR2" s="107"/>
      <c r="FS2" s="107"/>
      <c r="FT2" s="107"/>
      <c r="FU2" s="107"/>
      <c r="FV2" s="107"/>
      <c r="FW2" s="107"/>
      <c r="FX2" s="107"/>
      <c r="FY2" s="107"/>
      <c r="FZ2" s="107"/>
      <c r="GA2" s="107"/>
      <c r="GB2" s="107"/>
      <c r="GC2" s="107"/>
      <c r="GD2" s="107"/>
      <c r="GE2" s="107"/>
      <c r="GF2" s="107"/>
      <c r="GG2" s="107"/>
      <c r="GH2" s="107"/>
      <c r="GI2" s="107"/>
      <c r="GJ2" s="107"/>
      <c r="GK2" s="107"/>
      <c r="GL2" s="107"/>
      <c r="GM2" s="107"/>
      <c r="GN2" s="107"/>
      <c r="GO2" s="107"/>
      <c r="GP2" s="107"/>
      <c r="GQ2" s="107"/>
      <c r="GR2" s="107"/>
      <c r="GS2" s="107"/>
      <c r="GT2" s="107"/>
      <c r="GU2" s="107"/>
      <c r="GV2" s="107"/>
      <c r="GW2" s="107"/>
      <c r="GX2" s="107"/>
      <c r="GY2" s="107"/>
      <c r="GZ2" s="107"/>
      <c r="HA2" s="107"/>
      <c r="HB2" s="107"/>
      <c r="HC2" s="107"/>
      <c r="HD2" s="107"/>
      <c r="HE2" s="107"/>
      <c r="HF2" s="107"/>
      <c r="HG2" s="107"/>
      <c r="HH2" s="107"/>
      <c r="HI2" s="107"/>
      <c r="HJ2" s="107"/>
      <c r="HK2" s="107"/>
      <c r="HL2" s="107"/>
      <c r="HM2" s="107"/>
      <c r="HN2" s="107"/>
      <c r="HO2" s="107"/>
      <c r="HP2" s="107"/>
      <c r="HQ2" s="107"/>
      <c r="HR2" s="107"/>
      <c r="HS2" s="107"/>
      <c r="HT2" s="107"/>
      <c r="HU2" s="107"/>
      <c r="HV2" s="107"/>
      <c r="HW2" s="107"/>
    </row>
    <row r="3" spans="1:231" s="110" customFormat="1" ht="30" customHeight="1" x14ac:dyDescent="0.2">
      <c r="A3" s="107"/>
      <c r="B3" s="107"/>
      <c r="C3" s="108"/>
      <c r="D3" s="108"/>
      <c r="E3" s="111"/>
      <c r="F3" s="107"/>
      <c r="G3" s="12"/>
      <c r="H3" s="109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07"/>
      <c r="BN3" s="107"/>
      <c r="BO3" s="107"/>
      <c r="BP3" s="107"/>
      <c r="BQ3" s="107"/>
      <c r="BR3" s="107"/>
      <c r="BS3" s="107"/>
      <c r="BT3" s="107"/>
      <c r="BU3" s="107"/>
      <c r="BV3" s="107"/>
      <c r="BW3" s="107"/>
      <c r="BX3" s="107"/>
      <c r="BY3" s="107"/>
      <c r="BZ3" s="107"/>
      <c r="CA3" s="107"/>
      <c r="CB3" s="107"/>
      <c r="CC3" s="107"/>
      <c r="CD3" s="107"/>
      <c r="CE3" s="107"/>
      <c r="CF3" s="107"/>
      <c r="CG3" s="107"/>
      <c r="CH3" s="107"/>
      <c r="CI3" s="107"/>
      <c r="CJ3" s="107"/>
      <c r="CK3" s="107"/>
      <c r="CL3" s="107"/>
      <c r="CM3" s="107"/>
      <c r="CN3" s="107"/>
      <c r="CO3" s="107"/>
      <c r="CP3" s="107"/>
      <c r="CQ3" s="107"/>
      <c r="CR3" s="107"/>
      <c r="CS3" s="107"/>
      <c r="CT3" s="107"/>
      <c r="CU3" s="107"/>
      <c r="CV3" s="107"/>
      <c r="CW3" s="107"/>
      <c r="CX3" s="107"/>
      <c r="CY3" s="107"/>
      <c r="CZ3" s="107"/>
      <c r="DA3" s="107"/>
      <c r="DB3" s="107"/>
      <c r="DC3" s="107"/>
      <c r="DD3" s="107"/>
      <c r="DE3" s="107"/>
      <c r="DF3" s="107"/>
      <c r="DG3" s="107"/>
      <c r="DH3" s="107"/>
      <c r="DI3" s="107"/>
      <c r="DJ3" s="107"/>
      <c r="DK3" s="107"/>
      <c r="DL3" s="107"/>
      <c r="DM3" s="107"/>
      <c r="DN3" s="107"/>
      <c r="DO3" s="107"/>
      <c r="DP3" s="107"/>
      <c r="DQ3" s="107"/>
      <c r="DR3" s="107"/>
      <c r="DS3" s="107"/>
      <c r="DT3" s="107"/>
      <c r="DU3" s="107"/>
      <c r="DV3" s="107"/>
      <c r="DW3" s="107"/>
      <c r="DX3" s="107"/>
      <c r="DY3" s="107"/>
      <c r="DZ3" s="107"/>
      <c r="EA3" s="107"/>
      <c r="EB3" s="107"/>
      <c r="EC3" s="107"/>
      <c r="ED3" s="107"/>
      <c r="EE3" s="107"/>
      <c r="EF3" s="107"/>
      <c r="EG3" s="107"/>
      <c r="EH3" s="107"/>
      <c r="EI3" s="107"/>
      <c r="EJ3" s="107"/>
      <c r="EK3" s="107"/>
      <c r="EL3" s="107"/>
      <c r="EM3" s="107"/>
      <c r="EN3" s="107"/>
      <c r="EO3" s="107"/>
      <c r="EP3" s="107"/>
      <c r="EQ3" s="107"/>
      <c r="ER3" s="107"/>
      <c r="ES3" s="107"/>
      <c r="ET3" s="107"/>
      <c r="EU3" s="107"/>
      <c r="EV3" s="107"/>
      <c r="EW3" s="107"/>
      <c r="EX3" s="107"/>
      <c r="EY3" s="107"/>
      <c r="EZ3" s="107"/>
      <c r="FA3" s="107"/>
      <c r="FB3" s="107"/>
      <c r="FC3" s="107"/>
      <c r="FD3" s="107"/>
      <c r="FE3" s="107"/>
      <c r="FF3" s="107"/>
      <c r="FG3" s="107"/>
      <c r="FH3" s="107"/>
      <c r="FI3" s="107"/>
      <c r="FJ3" s="107"/>
      <c r="FK3" s="107"/>
      <c r="FL3" s="107"/>
      <c r="FM3" s="107"/>
      <c r="FN3" s="107"/>
      <c r="FO3" s="107"/>
      <c r="FP3" s="107"/>
      <c r="FQ3" s="107"/>
      <c r="FR3" s="107"/>
      <c r="FS3" s="107"/>
      <c r="FT3" s="107"/>
      <c r="FU3" s="107"/>
      <c r="FV3" s="107"/>
      <c r="FW3" s="107"/>
      <c r="FX3" s="107"/>
      <c r="FY3" s="107"/>
      <c r="FZ3" s="107"/>
      <c r="GA3" s="107"/>
      <c r="GB3" s="107"/>
      <c r="GC3" s="107"/>
      <c r="GD3" s="107"/>
      <c r="GE3" s="107"/>
      <c r="GF3" s="107"/>
      <c r="GG3" s="107"/>
      <c r="GH3" s="107"/>
      <c r="GI3" s="107"/>
      <c r="GJ3" s="107"/>
      <c r="GK3" s="107"/>
      <c r="GL3" s="107"/>
      <c r="GM3" s="107"/>
      <c r="GN3" s="107"/>
      <c r="GO3" s="107"/>
      <c r="GP3" s="107"/>
      <c r="GQ3" s="107"/>
      <c r="GR3" s="107"/>
      <c r="GS3" s="107"/>
      <c r="GT3" s="107"/>
      <c r="GU3" s="107"/>
      <c r="GV3" s="107"/>
      <c r="GW3" s="107"/>
      <c r="GX3" s="107"/>
      <c r="GY3" s="107"/>
      <c r="GZ3" s="107"/>
      <c r="HA3" s="107"/>
      <c r="HB3" s="107"/>
      <c r="HC3" s="107"/>
      <c r="HD3" s="107"/>
      <c r="HE3" s="107"/>
      <c r="HF3" s="107"/>
      <c r="HG3" s="107"/>
      <c r="HH3" s="107"/>
      <c r="HI3" s="107"/>
      <c r="HJ3" s="107"/>
      <c r="HK3" s="107"/>
      <c r="HL3" s="107"/>
      <c r="HM3" s="107"/>
      <c r="HN3" s="107"/>
      <c r="HO3" s="107"/>
      <c r="HP3" s="107"/>
      <c r="HQ3" s="107"/>
      <c r="HR3" s="107"/>
      <c r="HS3" s="107"/>
      <c r="HT3" s="107"/>
      <c r="HU3" s="107"/>
      <c r="HV3" s="107"/>
      <c r="HW3" s="107"/>
    </row>
    <row r="4" spans="1:231" s="110" customFormat="1" ht="30" customHeight="1" x14ac:dyDescent="0.2">
      <c r="A4" s="107"/>
      <c r="B4" s="33" t="s">
        <v>22</v>
      </c>
      <c r="C4" s="33" t="s">
        <v>13</v>
      </c>
      <c r="D4" s="33" t="s">
        <v>5</v>
      </c>
      <c r="E4" s="33" t="s">
        <v>0</v>
      </c>
      <c r="F4" s="33" t="s">
        <v>9</v>
      </c>
      <c r="G4" s="33" t="s">
        <v>10</v>
      </c>
      <c r="H4" s="33" t="s">
        <v>11</v>
      </c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07"/>
      <c r="AN4" s="107"/>
      <c r="AO4" s="107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07"/>
      <c r="BN4" s="107"/>
      <c r="BO4" s="107"/>
      <c r="BP4" s="107"/>
      <c r="BQ4" s="107"/>
      <c r="BR4" s="107"/>
      <c r="BS4" s="107"/>
      <c r="BT4" s="107"/>
      <c r="BU4" s="107"/>
      <c r="BV4" s="107"/>
      <c r="BW4" s="107"/>
      <c r="BX4" s="107"/>
      <c r="BY4" s="107"/>
      <c r="BZ4" s="107"/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7"/>
      <c r="CO4" s="107"/>
      <c r="CP4" s="107"/>
      <c r="CQ4" s="107"/>
      <c r="CR4" s="107"/>
      <c r="CS4" s="107"/>
      <c r="CT4" s="107"/>
      <c r="CU4" s="107"/>
      <c r="CV4" s="107"/>
      <c r="CW4" s="107"/>
      <c r="CX4" s="107"/>
      <c r="CY4" s="107"/>
      <c r="CZ4" s="107"/>
      <c r="DA4" s="107"/>
      <c r="DB4" s="107"/>
      <c r="DC4" s="107"/>
      <c r="DD4" s="107"/>
      <c r="DE4" s="107"/>
      <c r="DF4" s="107"/>
      <c r="DG4" s="107"/>
      <c r="DH4" s="107"/>
      <c r="DI4" s="107"/>
      <c r="DJ4" s="107"/>
      <c r="DK4" s="107"/>
      <c r="DL4" s="107"/>
      <c r="DM4" s="107"/>
      <c r="DN4" s="107"/>
      <c r="DO4" s="107"/>
      <c r="DP4" s="107"/>
      <c r="DQ4" s="107"/>
      <c r="DR4" s="107"/>
      <c r="DS4" s="107"/>
      <c r="DT4" s="107"/>
      <c r="DU4" s="107"/>
      <c r="DV4" s="107"/>
      <c r="DW4" s="107"/>
      <c r="DX4" s="107"/>
      <c r="DY4" s="107"/>
      <c r="DZ4" s="107"/>
      <c r="EA4" s="107"/>
      <c r="EB4" s="107"/>
      <c r="EC4" s="107"/>
      <c r="ED4" s="107"/>
      <c r="EE4" s="107"/>
      <c r="EF4" s="107"/>
      <c r="EG4" s="107"/>
      <c r="EH4" s="107"/>
      <c r="EI4" s="107"/>
      <c r="EJ4" s="107"/>
      <c r="EK4" s="107"/>
      <c r="EL4" s="107"/>
      <c r="EM4" s="107"/>
      <c r="EN4" s="107"/>
      <c r="EO4" s="107"/>
      <c r="EP4" s="107"/>
      <c r="EQ4" s="107"/>
      <c r="ER4" s="107"/>
      <c r="ES4" s="107"/>
      <c r="ET4" s="107"/>
      <c r="EU4" s="107"/>
      <c r="EV4" s="107"/>
      <c r="EW4" s="107"/>
      <c r="EX4" s="107"/>
      <c r="EY4" s="107"/>
      <c r="EZ4" s="107"/>
      <c r="FA4" s="107"/>
      <c r="FB4" s="107"/>
      <c r="FC4" s="107"/>
      <c r="FD4" s="107"/>
      <c r="FE4" s="107"/>
      <c r="FF4" s="107"/>
      <c r="FG4" s="107"/>
      <c r="FH4" s="107"/>
      <c r="FI4" s="107"/>
      <c r="FJ4" s="107"/>
      <c r="FK4" s="107"/>
      <c r="FL4" s="107"/>
      <c r="FM4" s="107"/>
      <c r="FN4" s="107"/>
      <c r="FO4" s="107"/>
      <c r="FP4" s="107"/>
      <c r="FQ4" s="107"/>
      <c r="FR4" s="107"/>
      <c r="FS4" s="107"/>
      <c r="FT4" s="107"/>
      <c r="FU4" s="107"/>
      <c r="FV4" s="107"/>
      <c r="FW4" s="107"/>
      <c r="FX4" s="107"/>
      <c r="FY4" s="107"/>
      <c r="FZ4" s="107"/>
      <c r="GA4" s="107"/>
      <c r="GB4" s="107"/>
      <c r="GC4" s="107"/>
      <c r="GD4" s="107"/>
      <c r="GE4" s="107"/>
      <c r="GF4" s="107"/>
      <c r="GG4" s="107"/>
      <c r="GH4" s="107"/>
      <c r="GI4" s="107"/>
      <c r="GJ4" s="107"/>
      <c r="GK4" s="107"/>
      <c r="GL4" s="107"/>
      <c r="GM4" s="107"/>
      <c r="GN4" s="107"/>
      <c r="GO4" s="107"/>
      <c r="GP4" s="107"/>
      <c r="GQ4" s="107"/>
      <c r="GR4" s="107"/>
      <c r="GS4" s="107"/>
      <c r="GT4" s="107"/>
      <c r="GU4" s="107"/>
      <c r="GV4" s="107"/>
      <c r="GW4" s="107"/>
      <c r="GX4" s="107"/>
      <c r="GY4" s="107"/>
      <c r="GZ4" s="107"/>
      <c r="HA4" s="107"/>
      <c r="HB4" s="107"/>
      <c r="HC4" s="107"/>
      <c r="HD4" s="107"/>
      <c r="HE4" s="107"/>
      <c r="HF4" s="107"/>
      <c r="HG4" s="107"/>
      <c r="HH4" s="107"/>
      <c r="HI4" s="107"/>
      <c r="HJ4" s="107"/>
      <c r="HK4" s="107"/>
      <c r="HL4" s="107"/>
      <c r="HM4" s="107"/>
      <c r="HN4" s="107"/>
      <c r="HO4" s="107"/>
      <c r="HP4" s="107"/>
      <c r="HQ4" s="107"/>
      <c r="HR4" s="107"/>
      <c r="HS4" s="107"/>
      <c r="HT4" s="107"/>
      <c r="HU4" s="107"/>
      <c r="HV4" s="107"/>
    </row>
    <row r="5" spans="1:231" ht="26.25" customHeight="1" x14ac:dyDescent="0.2">
      <c r="B5" s="2" t="s">
        <v>14</v>
      </c>
      <c r="C5" s="112"/>
      <c r="D5" s="112"/>
      <c r="E5" s="112"/>
      <c r="F5" s="112"/>
      <c r="G5" s="112"/>
      <c r="H5" s="112"/>
      <c r="HW5" s="106"/>
    </row>
    <row r="6" spans="1:231" ht="26.25" customHeight="1" x14ac:dyDescent="0.2">
      <c r="B6" s="113"/>
      <c r="C6" s="113"/>
      <c r="D6" s="114"/>
      <c r="E6" s="115"/>
      <c r="F6" s="116"/>
      <c r="G6" s="116"/>
      <c r="H6" s="116"/>
      <c r="HW6" s="106"/>
    </row>
    <row r="7" spans="1:231" ht="26.25" customHeight="1" x14ac:dyDescent="0.2">
      <c r="B7" s="113"/>
      <c r="C7" s="113"/>
      <c r="D7" s="114"/>
      <c r="E7" s="115">
        <f>SUBTOTAL(109,Repas16[Kcal])</f>
        <v>0</v>
      </c>
      <c r="F7" s="116">
        <f>SUBTOTAL(109,Repas16[Protéines])</f>
        <v>0</v>
      </c>
      <c r="G7" s="116">
        <f>SUBTOTAL(109,Repas16[Glucides])</f>
        <v>0</v>
      </c>
      <c r="H7" s="116">
        <f>SUBTOTAL(109,Repas16[Lipides])</f>
        <v>0</v>
      </c>
    </row>
    <row r="8" spans="1:231" ht="26.25" customHeight="1" x14ac:dyDescent="0.2">
      <c r="B8" s="117"/>
      <c r="C8" s="117"/>
      <c r="D8" s="118"/>
      <c r="E8" s="119"/>
      <c r="F8" s="120"/>
      <c r="G8" s="120"/>
      <c r="H8" s="120"/>
    </row>
    <row r="9" spans="1:231" ht="26.25" customHeight="1" x14ac:dyDescent="0.2">
      <c r="B9" s="3" t="s">
        <v>15</v>
      </c>
      <c r="C9" s="121"/>
      <c r="D9" s="121"/>
      <c r="E9" s="121"/>
      <c r="F9" s="121"/>
      <c r="G9" s="121"/>
      <c r="H9" s="121"/>
    </row>
    <row r="10" spans="1:231" ht="26.25" customHeight="1" x14ac:dyDescent="0.2">
      <c r="B10" s="113"/>
      <c r="C10" s="113"/>
      <c r="D10" s="114"/>
      <c r="E10" s="115"/>
      <c r="F10" s="116"/>
      <c r="G10" s="116"/>
      <c r="H10" s="116"/>
    </row>
    <row r="11" spans="1:231" ht="26.25" customHeight="1" x14ac:dyDescent="0.2">
      <c r="B11" s="113"/>
      <c r="C11" s="113"/>
      <c r="D11" s="114"/>
      <c r="E11" s="115">
        <f>SUBTOTAL(109,Repas26[Kcal])</f>
        <v>0</v>
      </c>
      <c r="F11" s="116">
        <f>SUBTOTAL(109,Repas26[Protéines])</f>
        <v>0</v>
      </c>
      <c r="G11" s="116">
        <f>SUBTOTAL(109,Repas26[Glucides])</f>
        <v>0</v>
      </c>
      <c r="H11" s="116">
        <f>SUBTOTAL(109,Repas26[Lipides])</f>
        <v>0</v>
      </c>
    </row>
    <row r="12" spans="1:231" ht="26.25" customHeight="1" x14ac:dyDescent="0.2">
      <c r="B12" s="117"/>
      <c r="C12" s="117"/>
      <c r="D12" s="118"/>
      <c r="E12" s="119"/>
      <c r="F12" s="120"/>
      <c r="G12" s="120"/>
      <c r="H12" s="120"/>
    </row>
    <row r="13" spans="1:231" ht="26.25" customHeight="1" x14ac:dyDescent="0.2">
      <c r="B13" s="4" t="s">
        <v>16</v>
      </c>
      <c r="C13" s="122"/>
      <c r="D13" s="122"/>
      <c r="E13" s="122"/>
      <c r="F13" s="122"/>
      <c r="G13" s="122"/>
      <c r="H13" s="122"/>
    </row>
    <row r="14" spans="1:231" ht="26.25" customHeight="1" x14ac:dyDescent="0.2">
      <c r="B14" s="113"/>
      <c r="C14" s="113"/>
      <c r="D14" s="114"/>
      <c r="E14" s="115"/>
      <c r="F14" s="116"/>
      <c r="G14" s="116"/>
      <c r="H14" s="116"/>
    </row>
    <row r="15" spans="1:231" ht="26.25" customHeight="1" x14ac:dyDescent="0.2">
      <c r="B15" s="113"/>
      <c r="C15" s="113"/>
      <c r="D15" s="114"/>
      <c r="E15" s="115">
        <f>SUBTOTAL(109,Repas36[Kcal])</f>
        <v>0</v>
      </c>
      <c r="F15" s="116">
        <f>SUBTOTAL(109,Repas36[Protéines])</f>
        <v>0</v>
      </c>
      <c r="G15" s="116">
        <f>SUBTOTAL(109,Repas36[Glucides])</f>
        <v>0</v>
      </c>
      <c r="H15" s="116">
        <f>SUBTOTAL(109,Repas36[Lipides])</f>
        <v>0</v>
      </c>
    </row>
    <row r="16" spans="1:231" ht="26.25" customHeight="1" x14ac:dyDescent="0.2">
      <c r="B16" s="117"/>
      <c r="C16" s="117"/>
      <c r="D16" s="118"/>
      <c r="E16" s="119"/>
      <c r="F16" s="120"/>
      <c r="G16" s="120"/>
      <c r="H16" s="120"/>
    </row>
    <row r="17" spans="2:8" ht="26.25" customHeight="1" x14ac:dyDescent="0.2">
      <c r="B17" s="5" t="s">
        <v>17</v>
      </c>
      <c r="C17" s="122"/>
      <c r="D17" s="122"/>
      <c r="E17" s="122"/>
      <c r="F17" s="122"/>
      <c r="G17" s="122"/>
      <c r="H17" s="122"/>
    </row>
    <row r="18" spans="2:8" ht="26.25" customHeight="1" x14ac:dyDescent="0.2">
      <c r="B18" s="113"/>
      <c r="C18" s="113"/>
      <c r="D18" s="114"/>
      <c r="E18" s="115"/>
      <c r="F18" s="116"/>
      <c r="G18" s="116"/>
      <c r="H18" s="116"/>
    </row>
    <row r="19" spans="2:8" ht="26.25" customHeight="1" x14ac:dyDescent="0.2">
      <c r="B19" s="113"/>
      <c r="C19" s="113"/>
      <c r="D19" s="114"/>
      <c r="E19" s="115">
        <f>SUBTOTAL(109,Repas46[Kcal])</f>
        <v>0</v>
      </c>
      <c r="F19" s="116">
        <f>SUBTOTAL(109,Repas46[Protéines])</f>
        <v>0</v>
      </c>
      <c r="G19" s="116">
        <f>SUBTOTAL(109,Repas46[Glucides])</f>
        <v>0</v>
      </c>
      <c r="H19" s="116">
        <f>SUBTOTAL(109,Repas46[Lipides])</f>
        <v>0</v>
      </c>
    </row>
    <row r="20" spans="2:8" ht="26.25" customHeight="1" x14ac:dyDescent="0.2">
      <c r="B20" s="117"/>
      <c r="C20" s="117"/>
      <c r="D20" s="117"/>
      <c r="E20" s="119"/>
      <c r="F20" s="120"/>
      <c r="G20" s="120"/>
      <c r="H20" s="120"/>
    </row>
    <row r="21" spans="2:8" ht="26.25" customHeight="1" x14ac:dyDescent="0.2">
      <c r="B21" s="6" t="s">
        <v>18</v>
      </c>
      <c r="C21" s="122"/>
      <c r="D21" s="122"/>
      <c r="E21" s="122"/>
      <c r="F21" s="122"/>
      <c r="G21" s="122"/>
      <c r="H21" s="122"/>
    </row>
    <row r="22" spans="2:8" ht="26.25" customHeight="1" x14ac:dyDescent="0.2">
      <c r="B22" s="113"/>
      <c r="C22" s="113"/>
      <c r="D22" s="113"/>
      <c r="E22" s="115"/>
      <c r="F22" s="116"/>
      <c r="G22" s="116"/>
      <c r="H22" s="116"/>
    </row>
    <row r="23" spans="2:8" ht="26.25" customHeight="1" x14ac:dyDescent="0.2">
      <c r="B23" s="113"/>
      <c r="C23" s="113"/>
      <c r="D23" s="113"/>
      <c r="E23" s="115">
        <f>SUBTOTAL(109,Repas56[Kcal])</f>
        <v>0</v>
      </c>
      <c r="F23" s="116">
        <f>SUBTOTAL(109,Repas56[Protéines])</f>
        <v>0</v>
      </c>
      <c r="G23" s="116">
        <f>SUBTOTAL(109,Repas56[Glucides])</f>
        <v>0</v>
      </c>
      <c r="H23" s="116">
        <f>SUBTOTAL(109,Repas56[Lipides])</f>
        <v>0</v>
      </c>
    </row>
    <row r="24" spans="2:8" ht="26.25" customHeight="1" x14ac:dyDescent="0.2">
      <c r="B24" s="117"/>
      <c r="C24" s="117"/>
      <c r="D24" s="117"/>
      <c r="E24" s="119"/>
      <c r="F24" s="120"/>
      <c r="G24" s="120"/>
      <c r="H24" s="120"/>
    </row>
    <row r="25" spans="2:8" ht="26.25" customHeight="1" x14ac:dyDescent="0.2">
      <c r="B25" s="2" t="s">
        <v>19</v>
      </c>
      <c r="C25" s="123"/>
      <c r="D25" s="123"/>
      <c r="E25" s="122"/>
      <c r="F25" s="122"/>
      <c r="G25" s="122"/>
      <c r="H25" s="122"/>
    </row>
    <row r="26" spans="2:8" ht="26.25" customHeight="1" x14ac:dyDescent="0.2">
      <c r="B26" s="113"/>
      <c r="C26" s="113"/>
      <c r="D26" s="113"/>
      <c r="E26" s="115"/>
      <c r="F26" s="116"/>
      <c r="G26" s="116"/>
      <c r="H26" s="116"/>
    </row>
    <row r="27" spans="2:8" ht="26.25" customHeight="1" x14ac:dyDescent="0.2">
      <c r="B27" s="113"/>
      <c r="C27" s="113"/>
      <c r="D27" s="113"/>
      <c r="E27" s="115">
        <f>SUBTOTAL(109,Repas66[Kcal])</f>
        <v>0</v>
      </c>
      <c r="F27" s="116">
        <f>SUBTOTAL(109,Repas66[Protéines])</f>
        <v>0</v>
      </c>
      <c r="G27" s="116">
        <f>SUBTOTAL(109,Repas66[Glucides])</f>
        <v>0</v>
      </c>
      <c r="H27" s="116">
        <f>SUBTOTAL(109,Repas66[Lipides])</f>
        <v>0</v>
      </c>
    </row>
    <row r="28" spans="2:8" ht="26.25" customHeight="1" x14ac:dyDescent="0.2">
      <c r="B28" s="117"/>
      <c r="C28" s="117"/>
      <c r="D28" s="117"/>
      <c r="E28" s="119"/>
      <c r="F28" s="120"/>
      <c r="G28" s="120"/>
      <c r="H28" s="120"/>
    </row>
    <row r="29" spans="2:8" ht="26.25" customHeight="1" x14ac:dyDescent="0.2">
      <c r="B29" s="3" t="s">
        <v>20</v>
      </c>
      <c r="C29" s="122"/>
      <c r="D29" s="122"/>
      <c r="E29" s="122"/>
      <c r="F29" s="122"/>
      <c r="G29" s="122"/>
      <c r="H29" s="122"/>
    </row>
    <row r="30" spans="2:8" ht="26.25" customHeight="1" x14ac:dyDescent="0.2">
      <c r="B30" s="113"/>
      <c r="C30" s="113"/>
      <c r="D30" s="114"/>
      <c r="E30" s="115"/>
      <c r="F30" s="116"/>
      <c r="G30" s="116"/>
      <c r="H30" s="116"/>
    </row>
    <row r="31" spans="2:8" ht="26.25" customHeight="1" x14ac:dyDescent="0.2">
      <c r="B31" s="113"/>
      <c r="C31" s="113"/>
      <c r="D31" s="114"/>
      <c r="E31" s="115">
        <f>SUBTOTAL(109,Repas76[Kcal])</f>
        <v>0</v>
      </c>
      <c r="F31" s="116">
        <f>SUBTOTAL(109,Repas76[Protéines])</f>
        <v>0</v>
      </c>
      <c r="G31" s="116">
        <f>SUBTOTAL(109,Repas76[Glucides])</f>
        <v>0</v>
      </c>
      <c r="H31" s="116">
        <f>SUBTOTAL(109,Repas76[Lipides])</f>
        <v>0</v>
      </c>
    </row>
    <row r="32" spans="2:8" ht="26.25" customHeight="1" x14ac:dyDescent="0.2">
      <c r="B32" s="117"/>
      <c r="C32" s="117"/>
      <c r="D32" s="118"/>
      <c r="E32" s="119"/>
      <c r="F32" s="120"/>
      <c r="G32" s="120"/>
      <c r="H32" s="120"/>
    </row>
    <row r="33" spans="2:8" ht="26.25" hidden="1" customHeight="1" x14ac:dyDescent="0.2">
      <c r="B33" s="124"/>
      <c r="C33" s="124"/>
      <c r="D33" s="124"/>
      <c r="E33" s="125"/>
      <c r="F33" s="126"/>
      <c r="G33" s="126"/>
      <c r="H33" s="126"/>
    </row>
    <row r="34" spans="2:8" ht="26.25" customHeight="1" x14ac:dyDescent="0.2">
      <c r="B34" s="281" t="s">
        <v>84</v>
      </c>
      <c r="C34" s="281"/>
      <c r="D34" s="281"/>
      <c r="E34" s="127">
        <f>SUM(Repas16[[#Totals],[Kcal]],Repas26[[#Totals],[Kcal]],Repas36[[#Totals],[Kcal]],Repas46[[#Totals],[Kcal]],Repas56[[#Totals],[Kcal]],Repas66[[#Totals],[Kcal]],Repas76[[#Totals],[Kcal]])</f>
        <v>0</v>
      </c>
      <c r="F34" s="128">
        <f>SUM(Repas16[[#Totals],[Protéines]],Repas26[[#Totals],[Protéines]],Repas36[[#Totals],[Protéines]],Repas46[[#Totals],[Protéines]],Repas56[[#Totals],[Protéines]],Repas66[[#Totals],[Protéines]],Repas76[[#Totals],[Protéines]])</f>
        <v>0</v>
      </c>
      <c r="G34" s="128">
        <f>SUM(Repas16[[#Totals],[Glucides]],Repas26[[#Totals],[Glucides]],Repas36[[#Totals],[Glucides]],Repas46[[#Totals],[Glucides]],Repas56[[#Totals],[Glucides]],Repas66[[#Totals],[Glucides]],Repas76[[#Totals],[Glucides]])</f>
        <v>0</v>
      </c>
      <c r="H34" s="128">
        <f>SUM(Repas16[[#Totals],[Lipides]],Repas26[[#Totals],[Lipides]],Repas36[[#Totals],[Lipides]],Repas46[[#Totals],[Lipides]],Repas56[[#Totals],[Lipides]],Repas66[[#Totals],[Lipides]],Repas76[[#Totals],[Lipides]])</f>
        <v>0</v>
      </c>
    </row>
    <row r="35" spans="2:8" ht="26.25" customHeight="1" x14ac:dyDescent="0.2">
      <c r="B35" s="282" t="s">
        <v>135</v>
      </c>
      <c r="C35" s="282"/>
      <c r="D35" s="282"/>
      <c r="E35" s="35"/>
      <c r="F35" s="129" t="str">
        <f>IF(H2&lt;=0,"0,0 g",F34/$H$2)</f>
        <v>0,0 g</v>
      </c>
      <c r="G35" s="129" t="str">
        <f>IF(H2&lt;=0,"0,0 g",G34/$H$2)</f>
        <v>0,0 g</v>
      </c>
      <c r="H35" s="129" t="str">
        <f>IF(H2&lt;=0,"0,0 g",H34/$H$2)</f>
        <v>0,0 g</v>
      </c>
    </row>
    <row r="36" spans="2:8" ht="26.25" customHeight="1" x14ac:dyDescent="0.2">
      <c r="B36" s="283" t="s">
        <v>136</v>
      </c>
      <c r="C36" s="283"/>
      <c r="D36" s="283"/>
      <c r="E36" s="130"/>
      <c r="F36" s="145" t="str">
        <f>IF(F34=0,"0%",(F34*4)/SUM($F34*4,$G34*4,$H34*9))</f>
        <v>0%</v>
      </c>
      <c r="G36" s="145" t="str">
        <f>IF(G34=0,"0%",(G34*4)/SUM($F34*4,$G34*4,$H34*9))</f>
        <v>0%</v>
      </c>
      <c r="H36" s="145" t="str">
        <f>IF(H34=0,"0%",(H34*9)/SUM($F34*4,$G34*4,$H34*9))</f>
        <v>0%</v>
      </c>
    </row>
    <row r="37" spans="2:8" ht="26.25" customHeight="1" x14ac:dyDescent="0.2">
      <c r="B37" s="132"/>
      <c r="C37" s="132"/>
      <c r="D37" s="132"/>
      <c r="E37" s="133"/>
      <c r="F37" s="132"/>
      <c r="G37" s="132"/>
      <c r="H37" s="132"/>
    </row>
    <row r="38" spans="2:8" ht="26.25" customHeight="1" x14ac:dyDescent="0.2">
      <c r="B38" s="132"/>
      <c r="C38" s="132"/>
      <c r="D38" s="132"/>
      <c r="E38" s="133"/>
      <c r="F38" s="132"/>
      <c r="G38" s="132"/>
      <c r="H38" s="132"/>
    </row>
    <row r="39" spans="2:8" ht="26.25" customHeight="1" x14ac:dyDescent="0.2">
      <c r="B39" s="285" t="s">
        <v>88</v>
      </c>
      <c r="C39" s="285"/>
      <c r="D39" s="285"/>
      <c r="E39" s="44"/>
      <c r="F39" s="44"/>
      <c r="G39" s="117"/>
      <c r="H39" s="117"/>
    </row>
    <row r="40" spans="2:8" ht="26.25" customHeight="1" x14ac:dyDescent="0.2">
      <c r="B40" s="285"/>
      <c r="C40" s="285"/>
      <c r="D40" s="285"/>
      <c r="E40" s="44"/>
      <c r="F40" s="44"/>
    </row>
    <row r="41" spans="2:8" ht="26.25" customHeight="1" x14ac:dyDescent="0.2"/>
    <row r="42" spans="2:8" ht="26.25" customHeight="1" x14ac:dyDescent="0.2">
      <c r="B42" s="227" t="s">
        <v>137</v>
      </c>
    </row>
    <row r="43" spans="2:8" ht="26.25" customHeight="1" x14ac:dyDescent="0.2"/>
    <row r="44" spans="2:8" ht="26.25" customHeight="1" x14ac:dyDescent="0.2"/>
    <row r="45" spans="2:8" ht="26.25" customHeight="1" x14ac:dyDescent="0.2"/>
    <row r="46" spans="2:8" ht="26.25" customHeight="1" x14ac:dyDescent="0.2"/>
    <row r="47" spans="2:8" ht="26.25" customHeight="1" x14ac:dyDescent="0.2"/>
    <row r="48" spans="2:8" ht="26.25" customHeight="1" x14ac:dyDescent="0.2"/>
    <row r="49" ht="26.25" customHeight="1" x14ac:dyDescent="0.2"/>
    <row r="50" ht="26.25" customHeight="1" x14ac:dyDescent="0.2"/>
    <row r="51" ht="26.25" customHeight="1" x14ac:dyDescent="0.2"/>
    <row r="52" ht="26.25" customHeight="1" x14ac:dyDescent="0.2"/>
    <row r="53" ht="26.25" customHeight="1" x14ac:dyDescent="0.2"/>
    <row r="54" ht="26.25" customHeight="1" x14ac:dyDescent="0.2"/>
    <row r="55" ht="26.25" customHeight="1" x14ac:dyDescent="0.2"/>
    <row r="56" ht="26.25" customHeight="1" x14ac:dyDescent="0.2"/>
    <row r="57" ht="26.25" customHeight="1" x14ac:dyDescent="0.2"/>
    <row r="58" ht="26.25" customHeight="1" x14ac:dyDescent="0.2"/>
    <row r="59" ht="26.25" customHeight="1" x14ac:dyDescent="0.2"/>
    <row r="60" ht="26.25" customHeight="1" x14ac:dyDescent="0.2"/>
    <row r="61" ht="26.25" customHeight="1" x14ac:dyDescent="0.2"/>
    <row r="62" ht="26.25" customHeight="1" x14ac:dyDescent="0.2"/>
    <row r="63" ht="26.25" customHeight="1" x14ac:dyDescent="0.2"/>
    <row r="64" ht="26.25" customHeight="1" x14ac:dyDescent="0.2"/>
    <row r="65" ht="26.25" customHeight="1" x14ac:dyDescent="0.2"/>
    <row r="66" ht="26.25" customHeight="1" x14ac:dyDescent="0.2"/>
    <row r="67" ht="26.25" customHeight="1" x14ac:dyDescent="0.2"/>
    <row r="68" ht="26.25" customHeight="1" x14ac:dyDescent="0.2"/>
    <row r="69" ht="26.25" customHeight="1" x14ac:dyDescent="0.2"/>
    <row r="70" ht="26.25" customHeight="1" x14ac:dyDescent="0.2"/>
    <row r="71" ht="26.25" customHeight="1" x14ac:dyDescent="0.2"/>
    <row r="72" ht="26.25" customHeight="1" x14ac:dyDescent="0.2"/>
    <row r="73" ht="26.25" customHeight="1" x14ac:dyDescent="0.2"/>
    <row r="74" ht="26.25" customHeight="1" x14ac:dyDescent="0.2"/>
    <row r="75" ht="26.25" customHeight="1" x14ac:dyDescent="0.2"/>
    <row r="76" ht="26.25" customHeight="1" x14ac:dyDescent="0.2"/>
    <row r="77" ht="26.25" customHeight="1" x14ac:dyDescent="0.2"/>
    <row r="78" ht="26.25" customHeight="1" x14ac:dyDescent="0.2"/>
    <row r="79" ht="26.25" customHeight="1" x14ac:dyDescent="0.2"/>
    <row r="80" ht="26.25" customHeight="1" x14ac:dyDescent="0.2"/>
    <row r="81" ht="26.25" customHeight="1" x14ac:dyDescent="0.2"/>
    <row r="82" ht="26.25" customHeight="1" x14ac:dyDescent="0.2"/>
    <row r="83" ht="26.25" customHeight="1" x14ac:dyDescent="0.2"/>
    <row r="84" ht="26.25" customHeight="1" x14ac:dyDescent="0.2"/>
    <row r="85" ht="26.25" customHeight="1" x14ac:dyDescent="0.2"/>
    <row r="86" ht="26.25" customHeight="1" x14ac:dyDescent="0.2"/>
    <row r="87" ht="26.25" customHeight="1" x14ac:dyDescent="0.2"/>
    <row r="88" ht="26.25" customHeight="1" x14ac:dyDescent="0.2"/>
    <row r="89" ht="26.25" customHeight="1" x14ac:dyDescent="0.2"/>
    <row r="90" ht="26.25" customHeight="1" x14ac:dyDescent="0.2"/>
    <row r="91" ht="26.25" customHeight="1" x14ac:dyDescent="0.2"/>
    <row r="92" ht="26.25" customHeight="1" x14ac:dyDescent="0.2"/>
    <row r="93" ht="26.25" customHeight="1" x14ac:dyDescent="0.2"/>
    <row r="94" ht="26.25" customHeight="1" x14ac:dyDescent="0.2"/>
    <row r="95" ht="26.25" customHeight="1" x14ac:dyDescent="0.2"/>
    <row r="96" ht="26.25" customHeight="1" x14ac:dyDescent="0.2"/>
    <row r="97" ht="26.25" customHeight="1" x14ac:dyDescent="0.2"/>
    <row r="98" ht="26.25" customHeight="1" x14ac:dyDescent="0.2"/>
    <row r="99" ht="26.25" customHeight="1" x14ac:dyDescent="0.2"/>
    <row r="100" ht="26.25" customHeight="1" x14ac:dyDescent="0.2"/>
    <row r="101" ht="26.25" customHeight="1" x14ac:dyDescent="0.2"/>
    <row r="102" ht="26.25" customHeight="1" x14ac:dyDescent="0.2"/>
    <row r="103" ht="26.25" customHeight="1" x14ac:dyDescent="0.2"/>
    <row r="104" ht="26.25" customHeight="1" x14ac:dyDescent="0.2"/>
    <row r="105" ht="26.25" customHeight="1" x14ac:dyDescent="0.2"/>
    <row r="106" ht="26.25" customHeight="1" x14ac:dyDescent="0.2"/>
    <row r="107" ht="26.25" customHeight="1" x14ac:dyDescent="0.2"/>
    <row r="108" ht="26.25" customHeight="1" x14ac:dyDescent="0.2"/>
    <row r="109" ht="26.25" customHeight="1" x14ac:dyDescent="0.2"/>
    <row r="110" ht="26.25" customHeight="1" x14ac:dyDescent="0.2"/>
    <row r="111" ht="26.25" customHeight="1" x14ac:dyDescent="0.2"/>
    <row r="112" ht="26.25" customHeight="1" x14ac:dyDescent="0.2"/>
    <row r="113" ht="26.25" customHeight="1" x14ac:dyDescent="0.2"/>
    <row r="114" ht="26.25" customHeight="1" x14ac:dyDescent="0.2"/>
    <row r="115" ht="26.25" customHeight="1" x14ac:dyDescent="0.2"/>
    <row r="116" ht="26.25" customHeight="1" x14ac:dyDescent="0.2"/>
    <row r="117" ht="26.25" customHeight="1" x14ac:dyDescent="0.2"/>
    <row r="118" ht="26.25" customHeight="1" x14ac:dyDescent="0.2"/>
    <row r="119" ht="26.25" customHeight="1" x14ac:dyDescent="0.2"/>
    <row r="120" ht="26.25" customHeight="1" x14ac:dyDescent="0.2"/>
    <row r="121" ht="26.25" customHeight="1" x14ac:dyDescent="0.2"/>
    <row r="122" ht="26.25" customHeight="1" x14ac:dyDescent="0.2"/>
    <row r="123" ht="26.25" customHeight="1" x14ac:dyDescent="0.2"/>
    <row r="124" ht="26.25" customHeight="1" x14ac:dyDescent="0.2"/>
    <row r="125" ht="26.25" customHeight="1" x14ac:dyDescent="0.2"/>
    <row r="126" ht="26.25" customHeight="1" x14ac:dyDescent="0.2"/>
    <row r="127" ht="26.25" customHeight="1" x14ac:dyDescent="0.2"/>
    <row r="128" ht="26.25" customHeight="1" x14ac:dyDescent="0.2"/>
    <row r="129" ht="26.25" customHeight="1" x14ac:dyDescent="0.2"/>
    <row r="130" ht="26.25" customHeight="1" x14ac:dyDescent="0.2"/>
    <row r="131" ht="26.25" customHeight="1" x14ac:dyDescent="0.2"/>
    <row r="132" ht="26.25" customHeight="1" x14ac:dyDescent="0.2"/>
    <row r="133" ht="26.25" customHeight="1" x14ac:dyDescent="0.2"/>
    <row r="134" ht="26.25" customHeight="1" x14ac:dyDescent="0.2"/>
    <row r="135" ht="26.25" customHeight="1" x14ac:dyDescent="0.2"/>
    <row r="136" ht="26.25" customHeight="1" x14ac:dyDescent="0.2"/>
    <row r="137" ht="26.25" customHeight="1" x14ac:dyDescent="0.2"/>
    <row r="138" ht="26.25" customHeight="1" x14ac:dyDescent="0.2"/>
    <row r="139" ht="26.25" customHeight="1" x14ac:dyDescent="0.2"/>
    <row r="140" ht="26.25" customHeight="1" x14ac:dyDescent="0.2"/>
    <row r="141" ht="26.25" customHeight="1" x14ac:dyDescent="0.2"/>
    <row r="142" ht="26.25" customHeight="1" x14ac:dyDescent="0.2"/>
    <row r="143" ht="26.25" customHeight="1" x14ac:dyDescent="0.2"/>
    <row r="144" ht="26.25" customHeight="1" x14ac:dyDescent="0.2"/>
    <row r="145" ht="26.25" customHeight="1" x14ac:dyDescent="0.2"/>
    <row r="146" ht="26.25" customHeight="1" x14ac:dyDescent="0.2"/>
    <row r="147" ht="26.25" customHeight="1" x14ac:dyDescent="0.2"/>
    <row r="148" ht="26.25" customHeight="1" x14ac:dyDescent="0.2"/>
    <row r="149" ht="26.25" customHeight="1" x14ac:dyDescent="0.2"/>
    <row r="150" ht="26.25" customHeight="1" x14ac:dyDescent="0.2"/>
    <row r="151" ht="26.25" customHeight="1" x14ac:dyDescent="0.2"/>
    <row r="152" ht="26.25" customHeight="1" x14ac:dyDescent="0.2"/>
    <row r="153" ht="26.25" customHeight="1" x14ac:dyDescent="0.2"/>
    <row r="154" ht="26.25" customHeight="1" x14ac:dyDescent="0.2"/>
    <row r="155" ht="26.25" customHeight="1" x14ac:dyDescent="0.2"/>
    <row r="156" ht="26.25" customHeight="1" x14ac:dyDescent="0.2"/>
    <row r="157" ht="26.25" customHeight="1" x14ac:dyDescent="0.2"/>
    <row r="158" ht="26.25" customHeight="1" x14ac:dyDescent="0.2"/>
    <row r="159" ht="26.25" customHeight="1" x14ac:dyDescent="0.2"/>
    <row r="160" ht="26.25" customHeight="1" x14ac:dyDescent="0.2"/>
    <row r="161" ht="26.25" customHeight="1" x14ac:dyDescent="0.2"/>
    <row r="162" ht="26.25" customHeight="1" x14ac:dyDescent="0.2"/>
    <row r="163" ht="26.25" customHeight="1" x14ac:dyDescent="0.2"/>
    <row r="164" ht="26.25" customHeight="1" x14ac:dyDescent="0.2"/>
    <row r="165" ht="26.25" customHeight="1" x14ac:dyDescent="0.2"/>
    <row r="166" ht="26.25" customHeight="1" x14ac:dyDescent="0.2"/>
    <row r="167" ht="26.25" customHeight="1" x14ac:dyDescent="0.2"/>
    <row r="168" ht="26.25" customHeight="1" x14ac:dyDescent="0.2"/>
    <row r="169" ht="26.25" customHeight="1" x14ac:dyDescent="0.2"/>
    <row r="170" ht="26.25" customHeight="1" x14ac:dyDescent="0.2"/>
    <row r="171" ht="26.25" customHeight="1" x14ac:dyDescent="0.2"/>
    <row r="172" ht="26.25" customHeight="1" x14ac:dyDescent="0.2"/>
    <row r="173" ht="26.25" customHeight="1" x14ac:dyDescent="0.2"/>
    <row r="174" ht="26.25" customHeight="1" x14ac:dyDescent="0.2"/>
    <row r="175" ht="26.25" customHeight="1" x14ac:dyDescent="0.2"/>
    <row r="176" ht="26.25" customHeight="1" x14ac:dyDescent="0.2"/>
    <row r="177" ht="26.25" customHeight="1" x14ac:dyDescent="0.2"/>
    <row r="178" ht="26.25" customHeight="1" x14ac:dyDescent="0.2"/>
    <row r="179" ht="26.25" customHeight="1" x14ac:dyDescent="0.2"/>
    <row r="180" ht="26.25" customHeight="1" x14ac:dyDescent="0.2"/>
    <row r="181" ht="26.25" customHeight="1" x14ac:dyDescent="0.2"/>
    <row r="182" ht="26.25" customHeight="1" x14ac:dyDescent="0.2"/>
    <row r="183" ht="26.25" customHeight="1" x14ac:dyDescent="0.2"/>
    <row r="184" ht="26.25" customHeight="1" x14ac:dyDescent="0.2"/>
    <row r="185" ht="26.25" customHeight="1" x14ac:dyDescent="0.2"/>
    <row r="186" ht="26.25" customHeight="1" x14ac:dyDescent="0.2"/>
    <row r="187" ht="26.25" customHeight="1" x14ac:dyDescent="0.2"/>
    <row r="188" ht="26.25" customHeight="1" x14ac:dyDescent="0.2"/>
    <row r="189" ht="26.25" customHeight="1" x14ac:dyDescent="0.2"/>
    <row r="190" ht="26.25" customHeight="1" x14ac:dyDescent="0.2"/>
    <row r="191" ht="26.25" customHeight="1" x14ac:dyDescent="0.2"/>
    <row r="192" ht="26.25" customHeight="1" x14ac:dyDescent="0.2"/>
    <row r="193" ht="26.25" customHeight="1" x14ac:dyDescent="0.2"/>
    <row r="194" ht="26.25" customHeight="1" x14ac:dyDescent="0.2"/>
    <row r="195" ht="26.25" customHeight="1" x14ac:dyDescent="0.2"/>
    <row r="196" ht="26.25" customHeight="1" x14ac:dyDescent="0.2"/>
    <row r="197" ht="26.25" customHeight="1" x14ac:dyDescent="0.2"/>
    <row r="198" ht="26.25" customHeight="1" x14ac:dyDescent="0.2"/>
    <row r="199" ht="26.25" customHeight="1" x14ac:dyDescent="0.2"/>
    <row r="200" ht="26.25" customHeight="1" x14ac:dyDescent="0.2"/>
    <row r="201" ht="26.25" customHeight="1" x14ac:dyDescent="0.2"/>
    <row r="202" ht="26.25" customHeight="1" x14ac:dyDescent="0.2"/>
    <row r="203" ht="26.25" customHeight="1" x14ac:dyDescent="0.2"/>
    <row r="204" ht="26.25" customHeight="1" x14ac:dyDescent="0.2"/>
    <row r="205" ht="26.25" customHeight="1" x14ac:dyDescent="0.2"/>
    <row r="206" ht="26.25" customHeight="1" x14ac:dyDescent="0.2"/>
    <row r="207" ht="26.25" customHeight="1" x14ac:dyDescent="0.2"/>
    <row r="208" ht="26.25" customHeight="1" x14ac:dyDescent="0.2"/>
    <row r="209" ht="26.25" customHeight="1" x14ac:dyDescent="0.2"/>
    <row r="210" ht="26.25" customHeight="1" x14ac:dyDescent="0.2"/>
    <row r="211" ht="26.25" customHeight="1" x14ac:dyDescent="0.2"/>
    <row r="212" ht="26.25" customHeight="1" x14ac:dyDescent="0.2"/>
    <row r="213" ht="26.25" customHeight="1" x14ac:dyDescent="0.2"/>
    <row r="214" ht="26.25" customHeight="1" x14ac:dyDescent="0.2"/>
    <row r="215" ht="26.25" customHeight="1" x14ac:dyDescent="0.2"/>
    <row r="216" ht="26.25" customHeight="1" x14ac:dyDescent="0.2"/>
    <row r="217" ht="26.25" customHeight="1" x14ac:dyDescent="0.2"/>
    <row r="218" ht="26.25" customHeight="1" x14ac:dyDescent="0.2"/>
    <row r="219" ht="26.25" customHeight="1" x14ac:dyDescent="0.2"/>
    <row r="220" ht="26.25" customHeight="1" x14ac:dyDescent="0.2"/>
    <row r="221" ht="26.25" customHeight="1" x14ac:dyDescent="0.2"/>
    <row r="222" ht="26.25" customHeight="1" x14ac:dyDescent="0.2"/>
    <row r="223" ht="26.25" customHeight="1" x14ac:dyDescent="0.2"/>
    <row r="224" ht="26.25" customHeight="1" x14ac:dyDescent="0.2"/>
    <row r="225" ht="26.25" customHeight="1" x14ac:dyDescent="0.2"/>
    <row r="226" ht="26.25" customHeight="1" x14ac:dyDescent="0.2"/>
    <row r="227" ht="26.25" customHeight="1" x14ac:dyDescent="0.2"/>
    <row r="228" ht="26.25" customHeight="1" x14ac:dyDescent="0.2"/>
    <row r="229" ht="26.25" customHeight="1" x14ac:dyDescent="0.2"/>
    <row r="230" ht="26.25" customHeight="1" x14ac:dyDescent="0.2"/>
    <row r="231" ht="26.25" customHeight="1" x14ac:dyDescent="0.2"/>
    <row r="232" ht="26.25" customHeight="1" x14ac:dyDescent="0.2"/>
    <row r="233" ht="26.25" customHeight="1" x14ac:dyDescent="0.2"/>
    <row r="234" ht="26.25" customHeight="1" x14ac:dyDescent="0.2"/>
    <row r="235" ht="26.25" customHeight="1" x14ac:dyDescent="0.2"/>
    <row r="236" ht="26.25" customHeight="1" x14ac:dyDescent="0.2"/>
    <row r="237" ht="26.25" customHeight="1" x14ac:dyDescent="0.2"/>
    <row r="238" ht="26.25" customHeight="1" x14ac:dyDescent="0.2"/>
    <row r="239" ht="26.25" customHeight="1" x14ac:dyDescent="0.2"/>
    <row r="240" ht="26.25" customHeight="1" x14ac:dyDescent="0.2"/>
    <row r="241" ht="26.25" customHeight="1" x14ac:dyDescent="0.2"/>
    <row r="242" ht="26.25" customHeight="1" x14ac:dyDescent="0.2"/>
    <row r="243" ht="26.25" customHeight="1" x14ac:dyDescent="0.2"/>
    <row r="244" ht="26.25" customHeight="1" x14ac:dyDescent="0.2"/>
    <row r="245" ht="26.25" customHeight="1" x14ac:dyDescent="0.2"/>
    <row r="246" ht="26.25" customHeight="1" x14ac:dyDescent="0.2"/>
    <row r="247" ht="26.25" customHeight="1" x14ac:dyDescent="0.2"/>
    <row r="248" ht="26.25" customHeight="1" x14ac:dyDescent="0.2"/>
    <row r="249" ht="26.25" customHeight="1" x14ac:dyDescent="0.2"/>
    <row r="250" ht="26.25" customHeight="1" x14ac:dyDescent="0.2"/>
    <row r="251" ht="26.25" customHeight="1" x14ac:dyDescent="0.2"/>
    <row r="252" ht="26.25" customHeight="1" x14ac:dyDescent="0.2"/>
    <row r="253" ht="26.25" customHeight="1" x14ac:dyDescent="0.2"/>
    <row r="254" ht="26.25" customHeight="1" x14ac:dyDescent="0.2"/>
    <row r="255" ht="26.25" customHeight="1" x14ac:dyDescent="0.2"/>
    <row r="256" ht="26.25" customHeight="1" x14ac:dyDescent="0.2"/>
    <row r="257" ht="26.25" customHeight="1" x14ac:dyDescent="0.2"/>
    <row r="258" ht="26.25" customHeight="1" x14ac:dyDescent="0.2"/>
    <row r="259" ht="26.25" customHeight="1" x14ac:dyDescent="0.2"/>
    <row r="260" ht="26.25" customHeight="1" x14ac:dyDescent="0.2"/>
    <row r="261" ht="26.25" customHeight="1" x14ac:dyDescent="0.2"/>
    <row r="262" ht="26.25" customHeight="1" x14ac:dyDescent="0.2"/>
    <row r="263" ht="26.25" customHeight="1" x14ac:dyDescent="0.2"/>
    <row r="264" ht="26.25" customHeight="1" x14ac:dyDescent="0.2"/>
    <row r="265" ht="26.25" customHeight="1" x14ac:dyDescent="0.2"/>
    <row r="266" ht="26.25" customHeight="1" x14ac:dyDescent="0.2"/>
    <row r="267" ht="26.25" customHeight="1" x14ac:dyDescent="0.2"/>
    <row r="268" ht="26.25" customHeight="1" x14ac:dyDescent="0.2"/>
    <row r="269" ht="26.25" customHeight="1" x14ac:dyDescent="0.2"/>
    <row r="270" ht="26.25" customHeight="1" x14ac:dyDescent="0.2"/>
    <row r="271" ht="26.25" customHeight="1" x14ac:dyDescent="0.2"/>
    <row r="272" ht="26.25" customHeight="1" x14ac:dyDescent="0.2"/>
    <row r="273" ht="26.25" customHeight="1" x14ac:dyDescent="0.2"/>
    <row r="274" ht="26.25" customHeight="1" x14ac:dyDescent="0.2"/>
    <row r="275" ht="26.25" customHeight="1" x14ac:dyDescent="0.2"/>
    <row r="276" ht="26.25" customHeight="1" x14ac:dyDescent="0.2"/>
    <row r="277" ht="26.25" customHeight="1" x14ac:dyDescent="0.2"/>
    <row r="278" ht="26.25" customHeight="1" x14ac:dyDescent="0.2"/>
    <row r="279" ht="26.25" customHeight="1" x14ac:dyDescent="0.2"/>
    <row r="280" ht="26.25" customHeight="1" x14ac:dyDescent="0.2"/>
    <row r="281" ht="26.25" customHeight="1" x14ac:dyDescent="0.2"/>
    <row r="282" ht="26.25" customHeight="1" x14ac:dyDescent="0.2"/>
    <row r="283" ht="26.25" customHeight="1" x14ac:dyDescent="0.2"/>
    <row r="284" ht="26.25" customHeight="1" x14ac:dyDescent="0.2"/>
    <row r="285" ht="26.25" customHeight="1" x14ac:dyDescent="0.2"/>
    <row r="286" ht="26.25" customHeight="1" x14ac:dyDescent="0.2"/>
    <row r="287" ht="26.25" customHeight="1" x14ac:dyDescent="0.2"/>
    <row r="288" ht="26.25" customHeight="1" x14ac:dyDescent="0.2"/>
    <row r="289" ht="26.25" customHeight="1" x14ac:dyDescent="0.2"/>
    <row r="290" ht="26.25" customHeight="1" x14ac:dyDescent="0.2"/>
    <row r="291" ht="26.25" customHeight="1" x14ac:dyDescent="0.2"/>
    <row r="292" ht="26.25" customHeight="1" x14ac:dyDescent="0.2"/>
    <row r="293" ht="26.25" customHeight="1" x14ac:dyDescent="0.2"/>
    <row r="294" ht="26.25" customHeight="1" x14ac:dyDescent="0.2"/>
    <row r="295" ht="26.25" customHeight="1" x14ac:dyDescent="0.2"/>
    <row r="296" ht="26.25" customHeight="1" x14ac:dyDescent="0.2"/>
    <row r="297" ht="26.25" customHeight="1" x14ac:dyDescent="0.2"/>
    <row r="298" ht="26.25" customHeight="1" x14ac:dyDescent="0.2"/>
    <row r="299" ht="26.25" customHeight="1" x14ac:dyDescent="0.2"/>
    <row r="300" ht="26.25" customHeight="1" x14ac:dyDescent="0.2"/>
    <row r="301" ht="26.25" customHeight="1" x14ac:dyDescent="0.2"/>
    <row r="302" ht="26.25" customHeight="1" x14ac:dyDescent="0.2"/>
    <row r="303" ht="26.25" customHeight="1" x14ac:dyDescent="0.2"/>
    <row r="304" ht="26.25" customHeight="1" x14ac:dyDescent="0.2"/>
    <row r="305" ht="26.25" customHeight="1" x14ac:dyDescent="0.2"/>
    <row r="306" ht="26.25" customHeight="1" x14ac:dyDescent="0.2"/>
    <row r="307" ht="26.25" customHeight="1" x14ac:dyDescent="0.2"/>
    <row r="308" ht="26.25" customHeight="1" x14ac:dyDescent="0.2"/>
    <row r="309" ht="26.25" customHeight="1" x14ac:dyDescent="0.2"/>
    <row r="310" ht="26.25" customHeight="1" x14ac:dyDescent="0.2"/>
    <row r="311" ht="26.25" customHeight="1" x14ac:dyDescent="0.2"/>
    <row r="312" ht="26.25" customHeight="1" x14ac:dyDescent="0.2"/>
    <row r="313" ht="26.25" customHeight="1" x14ac:dyDescent="0.2"/>
    <row r="314" ht="26.25" customHeight="1" x14ac:dyDescent="0.2"/>
    <row r="315" ht="26.25" customHeight="1" x14ac:dyDescent="0.2"/>
    <row r="316" ht="26.25" customHeight="1" x14ac:dyDescent="0.2"/>
    <row r="317" ht="26.25" customHeight="1" x14ac:dyDescent="0.2"/>
    <row r="318" ht="26.25" customHeight="1" x14ac:dyDescent="0.2"/>
    <row r="319" ht="26.25" customHeight="1" x14ac:dyDescent="0.2"/>
    <row r="320" ht="26.25" customHeight="1" x14ac:dyDescent="0.2"/>
    <row r="321" ht="26.25" customHeight="1" x14ac:dyDescent="0.2"/>
    <row r="322" ht="26.25" customHeight="1" x14ac:dyDescent="0.2"/>
    <row r="323" ht="26.25" customHeight="1" x14ac:dyDescent="0.2"/>
    <row r="324" ht="26.25" customHeight="1" x14ac:dyDescent="0.2"/>
    <row r="325" ht="26.25" customHeight="1" x14ac:dyDescent="0.2"/>
    <row r="326" ht="26.25" customHeight="1" x14ac:dyDescent="0.2"/>
    <row r="327" ht="26.25" customHeight="1" x14ac:dyDescent="0.2"/>
    <row r="328" ht="26.25" customHeight="1" x14ac:dyDescent="0.2"/>
    <row r="329" ht="26.25" customHeight="1" x14ac:dyDescent="0.2"/>
    <row r="330" ht="26.25" customHeight="1" x14ac:dyDescent="0.2"/>
    <row r="331" ht="26.25" customHeight="1" x14ac:dyDescent="0.2"/>
    <row r="332" ht="26.25" customHeight="1" x14ac:dyDescent="0.2"/>
    <row r="333" ht="26.25" customHeight="1" x14ac:dyDescent="0.2"/>
    <row r="334" ht="26.25" customHeight="1" x14ac:dyDescent="0.2"/>
    <row r="335" ht="26.25" customHeight="1" x14ac:dyDescent="0.2"/>
    <row r="336" ht="26.25" customHeight="1" x14ac:dyDescent="0.2"/>
    <row r="337" ht="26.25" customHeight="1" x14ac:dyDescent="0.2"/>
    <row r="338" ht="26.25" customHeight="1" x14ac:dyDescent="0.2"/>
    <row r="339" ht="26.25" customHeight="1" x14ac:dyDescent="0.2"/>
    <row r="340" ht="26.25" customHeight="1" x14ac:dyDescent="0.2"/>
    <row r="341" ht="26.25" customHeight="1" x14ac:dyDescent="0.2"/>
    <row r="342" ht="26.25" customHeight="1" x14ac:dyDescent="0.2"/>
    <row r="343" ht="26.25" customHeight="1" x14ac:dyDescent="0.2"/>
    <row r="344" ht="26.25" customHeight="1" x14ac:dyDescent="0.2"/>
    <row r="345" ht="26.25" customHeight="1" x14ac:dyDescent="0.2"/>
    <row r="346" ht="26.25" customHeight="1" x14ac:dyDescent="0.2"/>
    <row r="347" ht="26.25" customHeight="1" x14ac:dyDescent="0.2"/>
    <row r="348" ht="26.25" customHeight="1" x14ac:dyDescent="0.2"/>
    <row r="349" ht="26.25" customHeight="1" x14ac:dyDescent="0.2"/>
    <row r="350" ht="26.25" customHeight="1" x14ac:dyDescent="0.2"/>
    <row r="351" ht="26.25" customHeight="1" x14ac:dyDescent="0.2"/>
    <row r="352" ht="26.25" customHeight="1" x14ac:dyDescent="0.2"/>
    <row r="353" ht="26.25" customHeight="1" x14ac:dyDescent="0.2"/>
    <row r="354" ht="26.25" customHeight="1" x14ac:dyDescent="0.2"/>
    <row r="355" ht="26.25" customHeight="1" x14ac:dyDescent="0.2"/>
    <row r="356" ht="26.25" customHeight="1" x14ac:dyDescent="0.2"/>
    <row r="357" ht="26.25" customHeight="1" x14ac:dyDescent="0.2"/>
    <row r="358" ht="26.25" customHeight="1" x14ac:dyDescent="0.2"/>
    <row r="359" ht="26.25" customHeight="1" x14ac:dyDescent="0.2"/>
    <row r="360" ht="26.25" customHeight="1" x14ac:dyDescent="0.2"/>
    <row r="361" ht="26.25" customHeight="1" x14ac:dyDescent="0.2"/>
    <row r="362" ht="26.25" customHeight="1" x14ac:dyDescent="0.2"/>
    <row r="363" ht="26.25" customHeight="1" x14ac:dyDescent="0.2"/>
    <row r="364" ht="26.25" customHeight="1" x14ac:dyDescent="0.2"/>
    <row r="365" ht="26.25" customHeight="1" x14ac:dyDescent="0.2"/>
    <row r="366" ht="26.25" customHeight="1" x14ac:dyDescent="0.2"/>
    <row r="367" ht="26.25" customHeight="1" x14ac:dyDescent="0.2"/>
    <row r="368" ht="26.25" customHeight="1" x14ac:dyDescent="0.2"/>
    <row r="369" ht="26.25" customHeight="1" x14ac:dyDescent="0.2"/>
    <row r="370" ht="26.25" customHeight="1" x14ac:dyDescent="0.2"/>
    <row r="371" ht="26.25" customHeight="1" x14ac:dyDescent="0.2"/>
    <row r="372" ht="26.25" customHeight="1" x14ac:dyDescent="0.2"/>
    <row r="373" ht="26.25" customHeight="1" x14ac:dyDescent="0.2"/>
    <row r="374" ht="26.25" customHeight="1" x14ac:dyDescent="0.2"/>
    <row r="375" ht="26.25" customHeight="1" x14ac:dyDescent="0.2"/>
    <row r="376" ht="26.25" customHeight="1" x14ac:dyDescent="0.2"/>
    <row r="377" ht="26.25" customHeight="1" x14ac:dyDescent="0.2"/>
    <row r="378" ht="26.25" customHeight="1" x14ac:dyDescent="0.2"/>
    <row r="379" ht="26.25" customHeight="1" x14ac:dyDescent="0.2"/>
    <row r="380" ht="26.25" customHeight="1" x14ac:dyDescent="0.2"/>
    <row r="381" ht="26.25" customHeight="1" x14ac:dyDescent="0.2"/>
    <row r="382" ht="26.25" customHeight="1" x14ac:dyDescent="0.2"/>
    <row r="383" ht="26.25" customHeight="1" x14ac:dyDescent="0.2"/>
    <row r="384" ht="26.25" customHeight="1" x14ac:dyDescent="0.2"/>
    <row r="385" ht="26.25" customHeight="1" x14ac:dyDescent="0.2"/>
    <row r="386" ht="26.25" customHeight="1" x14ac:dyDescent="0.2"/>
    <row r="387" ht="26.25" customHeight="1" x14ac:dyDescent="0.2"/>
    <row r="388" ht="26.25" customHeight="1" x14ac:dyDescent="0.2"/>
    <row r="389" ht="26.25" customHeight="1" x14ac:dyDescent="0.2"/>
    <row r="390" ht="26.25" customHeight="1" x14ac:dyDescent="0.2"/>
    <row r="391" ht="26.25" customHeight="1" x14ac:dyDescent="0.2"/>
    <row r="392" ht="26.25" customHeight="1" x14ac:dyDescent="0.2"/>
    <row r="393" ht="26.25" customHeight="1" x14ac:dyDescent="0.2"/>
    <row r="394" ht="26.25" customHeight="1" x14ac:dyDescent="0.2"/>
    <row r="395" ht="26.25" customHeight="1" x14ac:dyDescent="0.2"/>
    <row r="396" ht="26.25" customHeight="1" x14ac:dyDescent="0.2"/>
    <row r="397" ht="26.25" customHeight="1" x14ac:dyDescent="0.2"/>
    <row r="398" ht="26.25" customHeight="1" x14ac:dyDescent="0.2"/>
    <row r="399" ht="26.25" customHeight="1" x14ac:dyDescent="0.2"/>
    <row r="400" ht="26.25" customHeight="1" x14ac:dyDescent="0.2"/>
    <row r="401" ht="26.25" customHeight="1" x14ac:dyDescent="0.2"/>
    <row r="402" ht="26.25" customHeight="1" x14ac:dyDescent="0.2"/>
    <row r="403" ht="26.25" customHeight="1" x14ac:dyDescent="0.2"/>
    <row r="404" ht="26.25" customHeight="1" x14ac:dyDescent="0.2"/>
    <row r="405" ht="26.25" customHeight="1" x14ac:dyDescent="0.2"/>
    <row r="406" ht="26.25" customHeight="1" x14ac:dyDescent="0.2"/>
    <row r="407" ht="26.25" customHeight="1" x14ac:dyDescent="0.2"/>
    <row r="408" ht="26.25" customHeight="1" x14ac:dyDescent="0.2"/>
    <row r="409" ht="26.25" customHeight="1" x14ac:dyDescent="0.2"/>
    <row r="410" ht="26.25" customHeight="1" x14ac:dyDescent="0.2"/>
    <row r="411" ht="26.25" customHeight="1" x14ac:dyDescent="0.2"/>
    <row r="412" ht="26.25" customHeight="1" x14ac:dyDescent="0.2"/>
    <row r="413" ht="26.25" customHeight="1" x14ac:dyDescent="0.2"/>
    <row r="414" ht="26.25" customHeight="1" x14ac:dyDescent="0.2"/>
    <row r="415" ht="26.25" customHeight="1" x14ac:dyDescent="0.2"/>
    <row r="416" ht="26.25" customHeight="1" x14ac:dyDescent="0.2"/>
    <row r="417" ht="26.25" customHeight="1" x14ac:dyDescent="0.2"/>
    <row r="418" ht="26.25" customHeight="1" x14ac:dyDescent="0.2"/>
    <row r="419" ht="26.25" customHeight="1" x14ac:dyDescent="0.2"/>
    <row r="420" ht="26.25" customHeight="1" x14ac:dyDescent="0.2"/>
    <row r="421" ht="26.25" customHeight="1" x14ac:dyDescent="0.2"/>
    <row r="422" ht="26.25" customHeight="1" x14ac:dyDescent="0.2"/>
    <row r="423" ht="26.25" customHeight="1" x14ac:dyDescent="0.2"/>
    <row r="424" ht="26.25" customHeight="1" x14ac:dyDescent="0.2"/>
    <row r="425" ht="26.25" customHeight="1" x14ac:dyDescent="0.2"/>
    <row r="426" ht="26.25" customHeight="1" x14ac:dyDescent="0.2"/>
    <row r="427" ht="26.25" customHeight="1" x14ac:dyDescent="0.2"/>
    <row r="428" ht="26.25" customHeight="1" x14ac:dyDescent="0.2"/>
    <row r="429" ht="26.25" customHeight="1" x14ac:dyDescent="0.2"/>
    <row r="430" ht="26.25" customHeight="1" x14ac:dyDescent="0.2"/>
    <row r="431" ht="26.25" customHeight="1" x14ac:dyDescent="0.2"/>
    <row r="432" ht="26.25" customHeight="1" x14ac:dyDescent="0.2"/>
    <row r="433" ht="26.25" customHeight="1" x14ac:dyDescent="0.2"/>
    <row r="434" ht="26.25" customHeight="1" x14ac:dyDescent="0.2"/>
    <row r="435" ht="26.25" customHeight="1" x14ac:dyDescent="0.2"/>
    <row r="436" ht="26.25" customHeight="1" x14ac:dyDescent="0.2"/>
    <row r="437" ht="26.25" customHeight="1" x14ac:dyDescent="0.2"/>
    <row r="438" ht="26.25" customHeight="1" x14ac:dyDescent="0.2"/>
    <row r="439" ht="26.25" customHeight="1" x14ac:dyDescent="0.2"/>
    <row r="440" ht="26.25" customHeight="1" x14ac:dyDescent="0.2"/>
    <row r="441" ht="26.25" customHeight="1" x14ac:dyDescent="0.2"/>
    <row r="442" ht="26.25" customHeight="1" x14ac:dyDescent="0.2"/>
    <row r="443" ht="26.25" customHeight="1" x14ac:dyDescent="0.2"/>
    <row r="444" ht="26.25" customHeight="1" x14ac:dyDescent="0.2"/>
    <row r="445" ht="26.25" customHeight="1" x14ac:dyDescent="0.2"/>
    <row r="446" ht="26.25" customHeight="1" x14ac:dyDescent="0.2"/>
    <row r="447" ht="26.25" customHeight="1" x14ac:dyDescent="0.2"/>
    <row r="448" ht="26.25" customHeight="1" x14ac:dyDescent="0.2"/>
    <row r="449" ht="26.25" customHeight="1" x14ac:dyDescent="0.2"/>
    <row r="450" ht="26.25" customHeight="1" x14ac:dyDescent="0.2"/>
    <row r="451" ht="26.25" customHeight="1" x14ac:dyDescent="0.2"/>
    <row r="452" ht="26.25" customHeight="1" x14ac:dyDescent="0.2"/>
    <row r="453" ht="26.25" customHeight="1" x14ac:dyDescent="0.2"/>
    <row r="454" ht="26.25" customHeight="1" x14ac:dyDescent="0.2"/>
    <row r="455" ht="26.25" customHeight="1" x14ac:dyDescent="0.2"/>
    <row r="456" ht="26.25" customHeight="1" x14ac:dyDescent="0.2"/>
    <row r="457" ht="26.25" customHeight="1" x14ac:dyDescent="0.2"/>
    <row r="458" ht="26.25" customHeight="1" x14ac:dyDescent="0.2"/>
    <row r="459" ht="26.25" customHeight="1" x14ac:dyDescent="0.2"/>
    <row r="460" ht="26.25" customHeight="1" x14ac:dyDescent="0.2"/>
    <row r="461" ht="26.25" customHeight="1" x14ac:dyDescent="0.2"/>
    <row r="462" ht="26.25" customHeight="1" x14ac:dyDescent="0.2"/>
    <row r="463" ht="26.25" customHeight="1" x14ac:dyDescent="0.2"/>
    <row r="464" ht="26.25" customHeight="1" x14ac:dyDescent="0.2"/>
    <row r="465" ht="26.25" customHeight="1" x14ac:dyDescent="0.2"/>
    <row r="466" ht="26.25" customHeight="1" x14ac:dyDescent="0.2"/>
    <row r="467" ht="26.25" customHeight="1" x14ac:dyDescent="0.2"/>
    <row r="468" ht="26.25" customHeight="1" x14ac:dyDescent="0.2"/>
    <row r="469" ht="26.25" customHeight="1" x14ac:dyDescent="0.2"/>
    <row r="470" ht="26.25" customHeight="1" x14ac:dyDescent="0.2"/>
    <row r="471" ht="26.25" customHeight="1" x14ac:dyDescent="0.2"/>
    <row r="472" ht="26.25" customHeight="1" x14ac:dyDescent="0.2"/>
    <row r="473" ht="26.25" customHeight="1" x14ac:dyDescent="0.2"/>
    <row r="474" ht="26.25" customHeight="1" x14ac:dyDescent="0.2"/>
    <row r="475" ht="26.25" customHeight="1" x14ac:dyDescent="0.2"/>
    <row r="476" ht="26.25" customHeight="1" x14ac:dyDescent="0.2"/>
    <row r="477" ht="26.25" customHeight="1" x14ac:dyDescent="0.2"/>
    <row r="478" ht="26.25" customHeight="1" x14ac:dyDescent="0.2"/>
    <row r="479" ht="26.25" customHeight="1" x14ac:dyDescent="0.2"/>
    <row r="480" ht="26.25" customHeight="1" x14ac:dyDescent="0.2"/>
    <row r="481" ht="26.25" customHeight="1" x14ac:dyDescent="0.2"/>
    <row r="482" ht="26.25" customHeight="1" x14ac:dyDescent="0.2"/>
    <row r="483" ht="26.25" customHeight="1" x14ac:dyDescent="0.2"/>
    <row r="484" ht="26.25" customHeight="1" x14ac:dyDescent="0.2"/>
    <row r="485" ht="26.25" customHeight="1" x14ac:dyDescent="0.2"/>
    <row r="486" ht="26.25" customHeight="1" x14ac:dyDescent="0.2"/>
    <row r="487" ht="26.25" customHeight="1" x14ac:dyDescent="0.2"/>
    <row r="488" ht="26.25" customHeight="1" x14ac:dyDescent="0.2"/>
    <row r="489" ht="26.25" customHeight="1" x14ac:dyDescent="0.2"/>
    <row r="490" ht="26.25" customHeight="1" x14ac:dyDescent="0.2"/>
    <row r="491" ht="26.25" customHeight="1" x14ac:dyDescent="0.2"/>
    <row r="492" ht="26.25" customHeight="1" x14ac:dyDescent="0.2"/>
    <row r="493" ht="26.25" customHeight="1" x14ac:dyDescent="0.2"/>
    <row r="494" ht="26.25" customHeight="1" x14ac:dyDescent="0.2"/>
    <row r="495" ht="26.25" customHeight="1" x14ac:dyDescent="0.2"/>
    <row r="496" ht="26.25" customHeight="1" x14ac:dyDescent="0.2"/>
    <row r="497" ht="26.25" customHeight="1" x14ac:dyDescent="0.2"/>
    <row r="498" ht="26.25" customHeight="1" x14ac:dyDescent="0.2"/>
    <row r="499" ht="26.25" customHeight="1" x14ac:dyDescent="0.2"/>
    <row r="500" ht="26.25" customHeight="1" x14ac:dyDescent="0.2"/>
    <row r="501" ht="26.25" customHeight="1" x14ac:dyDescent="0.2"/>
    <row r="502" ht="26.25" customHeight="1" x14ac:dyDescent="0.2"/>
    <row r="503" ht="26.25" customHeight="1" x14ac:dyDescent="0.2"/>
    <row r="504" ht="26.25" customHeight="1" x14ac:dyDescent="0.2"/>
    <row r="505" ht="26.25" customHeight="1" x14ac:dyDescent="0.2"/>
    <row r="506" ht="26.25" customHeight="1" x14ac:dyDescent="0.2"/>
    <row r="507" ht="26.25" customHeight="1" x14ac:dyDescent="0.2"/>
    <row r="508" ht="26.25" customHeight="1" x14ac:dyDescent="0.2"/>
    <row r="509" ht="26.25" customHeight="1" x14ac:dyDescent="0.2"/>
    <row r="510" ht="26.25" customHeight="1" x14ac:dyDescent="0.2"/>
    <row r="511" ht="26.25" customHeight="1" x14ac:dyDescent="0.2"/>
    <row r="512" ht="26.25" customHeight="1" x14ac:dyDescent="0.2"/>
    <row r="513" ht="26.25" customHeight="1" x14ac:dyDescent="0.2"/>
    <row r="514" ht="26.25" customHeight="1" x14ac:dyDescent="0.2"/>
    <row r="515" ht="26.25" customHeight="1" x14ac:dyDescent="0.2"/>
    <row r="516" ht="26.25" customHeight="1" x14ac:dyDescent="0.2"/>
    <row r="517" ht="26.25" customHeight="1" x14ac:dyDescent="0.2"/>
    <row r="518" ht="26.25" customHeight="1" x14ac:dyDescent="0.2"/>
    <row r="519" ht="26.25" customHeight="1" x14ac:dyDescent="0.2"/>
    <row r="520" ht="26.25" customHeight="1" x14ac:dyDescent="0.2"/>
    <row r="521" ht="26.25" customHeight="1" x14ac:dyDescent="0.2"/>
    <row r="522" ht="26.25" customHeight="1" x14ac:dyDescent="0.2"/>
    <row r="523" ht="26.25" customHeight="1" x14ac:dyDescent="0.2"/>
    <row r="524" ht="26.25" customHeight="1" x14ac:dyDescent="0.2"/>
    <row r="525" ht="26.25" customHeight="1" x14ac:dyDescent="0.2"/>
    <row r="526" ht="26.25" customHeight="1" x14ac:dyDescent="0.2"/>
    <row r="527" ht="26.25" customHeight="1" x14ac:dyDescent="0.2"/>
    <row r="528" ht="26.25" customHeight="1" x14ac:dyDescent="0.2"/>
    <row r="529" ht="26.25" customHeight="1" x14ac:dyDescent="0.2"/>
    <row r="530" ht="26.25" customHeight="1" x14ac:dyDescent="0.2"/>
    <row r="531" ht="26.25" customHeight="1" x14ac:dyDescent="0.2"/>
    <row r="532" ht="26.25" customHeight="1" x14ac:dyDescent="0.2"/>
    <row r="533" ht="26.25" customHeight="1" x14ac:dyDescent="0.2"/>
    <row r="534" ht="26.25" customHeight="1" x14ac:dyDescent="0.2"/>
    <row r="535" ht="26.25" customHeight="1" x14ac:dyDescent="0.2"/>
    <row r="536" ht="26.25" customHeight="1" x14ac:dyDescent="0.2"/>
    <row r="537" ht="26.25" customHeight="1" x14ac:dyDescent="0.2"/>
    <row r="538" ht="26.25" customHeight="1" x14ac:dyDescent="0.2"/>
    <row r="539" ht="26.25" customHeight="1" x14ac:dyDescent="0.2"/>
    <row r="540" ht="26.25" customHeight="1" x14ac:dyDescent="0.2"/>
    <row r="541" ht="26.25" customHeight="1" x14ac:dyDescent="0.2"/>
    <row r="542" ht="26.25" customHeight="1" x14ac:dyDescent="0.2"/>
    <row r="543" ht="26.25" customHeight="1" x14ac:dyDescent="0.2"/>
    <row r="544" ht="26.25" customHeight="1" x14ac:dyDescent="0.2"/>
    <row r="545" ht="26.25" customHeight="1" x14ac:dyDescent="0.2"/>
    <row r="546" ht="26.25" customHeight="1" x14ac:dyDescent="0.2"/>
    <row r="547" ht="26.25" customHeight="1" x14ac:dyDescent="0.2"/>
    <row r="548" ht="26.25" customHeight="1" x14ac:dyDescent="0.2"/>
    <row r="549" ht="26.25" customHeight="1" x14ac:dyDescent="0.2"/>
    <row r="550" ht="26.25" customHeight="1" x14ac:dyDescent="0.2"/>
    <row r="551" ht="26.25" customHeight="1" x14ac:dyDescent="0.2"/>
    <row r="552" ht="26.25" customHeight="1" x14ac:dyDescent="0.2"/>
    <row r="553" ht="26.25" customHeight="1" x14ac:dyDescent="0.2"/>
    <row r="554" ht="26.25" customHeight="1" x14ac:dyDescent="0.2"/>
    <row r="555" ht="26.25" customHeight="1" x14ac:dyDescent="0.2"/>
    <row r="556" ht="26.25" customHeight="1" x14ac:dyDescent="0.2"/>
    <row r="557" ht="26.25" customHeight="1" x14ac:dyDescent="0.2"/>
    <row r="558" ht="26.25" customHeight="1" x14ac:dyDescent="0.2"/>
    <row r="559" ht="26.25" customHeight="1" x14ac:dyDescent="0.2"/>
    <row r="560" ht="26.25" customHeight="1" x14ac:dyDescent="0.2"/>
    <row r="561" ht="26.25" customHeight="1" x14ac:dyDescent="0.2"/>
    <row r="562" ht="26.25" customHeight="1" x14ac:dyDescent="0.2"/>
    <row r="563" ht="26.25" customHeight="1" x14ac:dyDescent="0.2"/>
    <row r="564" ht="26.25" customHeight="1" x14ac:dyDescent="0.2"/>
    <row r="565" ht="26.25" customHeight="1" x14ac:dyDescent="0.2"/>
    <row r="566" ht="26.25" customHeight="1" x14ac:dyDescent="0.2"/>
    <row r="567" ht="26.25" customHeight="1" x14ac:dyDescent="0.2"/>
    <row r="568" ht="26.25" customHeight="1" x14ac:dyDescent="0.2"/>
    <row r="569" ht="26.25" customHeight="1" x14ac:dyDescent="0.2"/>
    <row r="570" ht="26.25" customHeight="1" x14ac:dyDescent="0.2"/>
    <row r="571" ht="26.25" customHeight="1" x14ac:dyDescent="0.2"/>
    <row r="572" ht="26.25" customHeight="1" x14ac:dyDescent="0.2"/>
    <row r="573" ht="26.25" customHeight="1" x14ac:dyDescent="0.2"/>
    <row r="574" ht="26.25" customHeight="1" x14ac:dyDescent="0.2"/>
    <row r="575" ht="26.25" customHeight="1" x14ac:dyDescent="0.2"/>
    <row r="576" ht="26.25" customHeight="1" x14ac:dyDescent="0.2"/>
    <row r="577" ht="26.25" customHeight="1" x14ac:dyDescent="0.2"/>
    <row r="578" ht="26.25" customHeight="1" x14ac:dyDescent="0.2"/>
    <row r="579" ht="26.25" customHeight="1" x14ac:dyDescent="0.2"/>
    <row r="580" ht="26.25" customHeight="1" x14ac:dyDescent="0.2"/>
    <row r="581" ht="26.25" customHeight="1" x14ac:dyDescent="0.2"/>
    <row r="582" ht="26.25" customHeight="1" x14ac:dyDescent="0.2"/>
    <row r="583" ht="26.25" customHeight="1" x14ac:dyDescent="0.2"/>
    <row r="584" ht="26.25" customHeight="1" x14ac:dyDescent="0.2"/>
    <row r="585" ht="26.25" customHeight="1" x14ac:dyDescent="0.2"/>
    <row r="586" ht="26.25" customHeight="1" x14ac:dyDescent="0.2"/>
    <row r="587" ht="26.25" customHeight="1" x14ac:dyDescent="0.2"/>
    <row r="588" ht="26.25" customHeight="1" x14ac:dyDescent="0.2"/>
    <row r="589" ht="26.25" customHeight="1" x14ac:dyDescent="0.2"/>
    <row r="590" ht="26.25" customHeight="1" x14ac:dyDescent="0.2"/>
    <row r="591" ht="26.25" customHeight="1" x14ac:dyDescent="0.2"/>
    <row r="592" ht="26.25" customHeight="1" x14ac:dyDescent="0.2"/>
    <row r="593" ht="26.25" customHeight="1" x14ac:dyDescent="0.2"/>
    <row r="594" ht="26.25" customHeight="1" x14ac:dyDescent="0.2"/>
    <row r="595" ht="26.25" customHeight="1" x14ac:dyDescent="0.2"/>
    <row r="596" ht="26.25" customHeight="1" x14ac:dyDescent="0.2"/>
    <row r="597" ht="26.25" customHeight="1" x14ac:dyDescent="0.2"/>
    <row r="598" ht="26.25" customHeight="1" x14ac:dyDescent="0.2"/>
    <row r="599" ht="26.25" customHeight="1" x14ac:dyDescent="0.2"/>
    <row r="600" ht="26.25" customHeight="1" x14ac:dyDescent="0.2"/>
    <row r="601" ht="26.25" customHeight="1" x14ac:dyDescent="0.2"/>
    <row r="602" ht="26.25" customHeight="1" x14ac:dyDescent="0.2"/>
    <row r="603" ht="26.25" customHeight="1" x14ac:dyDescent="0.2"/>
    <row r="604" ht="26.25" customHeight="1" x14ac:dyDescent="0.2"/>
    <row r="605" ht="26.25" customHeight="1" x14ac:dyDescent="0.2"/>
    <row r="606" ht="26.25" customHeight="1" x14ac:dyDescent="0.2"/>
    <row r="607" ht="26.25" customHeight="1" x14ac:dyDescent="0.2"/>
    <row r="608" ht="26.25" customHeight="1" x14ac:dyDescent="0.2"/>
    <row r="609" ht="26.25" customHeight="1" x14ac:dyDescent="0.2"/>
    <row r="610" ht="26.25" customHeight="1" x14ac:dyDescent="0.2"/>
    <row r="611" ht="26.25" customHeight="1" x14ac:dyDescent="0.2"/>
    <row r="612" ht="26.25" customHeight="1" x14ac:dyDescent="0.2"/>
    <row r="613" ht="26.25" customHeight="1" x14ac:dyDescent="0.2"/>
    <row r="614" ht="26.25" customHeight="1" x14ac:dyDescent="0.2"/>
    <row r="615" ht="26.25" customHeight="1" x14ac:dyDescent="0.2"/>
    <row r="616" ht="26.25" customHeight="1" x14ac:dyDescent="0.2"/>
    <row r="617" ht="26.25" customHeight="1" x14ac:dyDescent="0.2"/>
    <row r="618" ht="26.25" customHeight="1" x14ac:dyDescent="0.2"/>
    <row r="619" ht="26.25" customHeight="1" x14ac:dyDescent="0.2"/>
    <row r="620" ht="26.25" customHeight="1" x14ac:dyDescent="0.2"/>
    <row r="621" ht="26.25" customHeight="1" x14ac:dyDescent="0.2"/>
    <row r="622" ht="26.25" customHeight="1" x14ac:dyDescent="0.2"/>
    <row r="623" ht="26.25" customHeight="1" x14ac:dyDescent="0.2"/>
    <row r="624" ht="26.25" customHeight="1" x14ac:dyDescent="0.2"/>
    <row r="625" ht="26.25" customHeight="1" x14ac:dyDescent="0.2"/>
    <row r="626" ht="26.25" customHeight="1" x14ac:dyDescent="0.2"/>
    <row r="627" ht="26.25" customHeight="1" x14ac:dyDescent="0.2"/>
    <row r="628" ht="26.25" customHeight="1" x14ac:dyDescent="0.2"/>
    <row r="629" ht="26.25" customHeight="1" x14ac:dyDescent="0.2"/>
    <row r="630" ht="26.25" customHeight="1" x14ac:dyDescent="0.2"/>
    <row r="631" ht="26.25" customHeight="1" x14ac:dyDescent="0.2"/>
    <row r="632" ht="26.25" customHeight="1" x14ac:dyDescent="0.2"/>
    <row r="633" ht="26.25" customHeight="1" x14ac:dyDescent="0.2"/>
    <row r="634" ht="26.25" customHeight="1" x14ac:dyDescent="0.2"/>
    <row r="635" ht="26.25" customHeight="1" x14ac:dyDescent="0.2"/>
    <row r="636" ht="26.25" customHeight="1" x14ac:dyDescent="0.2"/>
    <row r="637" ht="26.25" customHeight="1" x14ac:dyDescent="0.2"/>
    <row r="638" ht="26.25" customHeight="1" x14ac:dyDescent="0.2"/>
    <row r="639" ht="26.25" customHeight="1" x14ac:dyDescent="0.2"/>
    <row r="640" ht="26.25" customHeight="1" x14ac:dyDescent="0.2"/>
    <row r="641" ht="26.25" customHeight="1" x14ac:dyDescent="0.2"/>
    <row r="642" ht="26.25" customHeight="1" x14ac:dyDescent="0.2"/>
    <row r="643" ht="26.25" customHeight="1" x14ac:dyDescent="0.2"/>
    <row r="644" ht="26.25" customHeight="1" x14ac:dyDescent="0.2"/>
    <row r="645" ht="26.25" customHeight="1" x14ac:dyDescent="0.2"/>
    <row r="646" ht="26.25" customHeight="1" x14ac:dyDescent="0.2"/>
    <row r="647" ht="26.25" customHeight="1" x14ac:dyDescent="0.2"/>
    <row r="648" ht="26.25" customHeight="1" x14ac:dyDescent="0.2"/>
    <row r="649" ht="26.25" customHeight="1" x14ac:dyDescent="0.2"/>
    <row r="650" ht="26.25" customHeight="1" x14ac:dyDescent="0.2"/>
    <row r="651" ht="26.25" customHeight="1" x14ac:dyDescent="0.2"/>
    <row r="652" ht="26.25" customHeight="1" x14ac:dyDescent="0.2"/>
    <row r="653" ht="26.25" customHeight="1" x14ac:dyDescent="0.2"/>
    <row r="654" ht="26.25" customHeight="1" x14ac:dyDescent="0.2"/>
    <row r="655" ht="26.25" customHeight="1" x14ac:dyDescent="0.2"/>
    <row r="656" ht="26.25" customHeight="1" x14ac:dyDescent="0.2"/>
    <row r="657" ht="26.25" customHeight="1" x14ac:dyDescent="0.2"/>
    <row r="658" ht="26.25" customHeight="1" x14ac:dyDescent="0.2"/>
    <row r="659" ht="26.25" customHeight="1" x14ac:dyDescent="0.2"/>
    <row r="660" ht="26.25" customHeight="1" x14ac:dyDescent="0.2"/>
    <row r="661" ht="26.25" customHeight="1" x14ac:dyDescent="0.2"/>
    <row r="662" ht="26.25" customHeight="1" x14ac:dyDescent="0.2"/>
    <row r="663" ht="26.25" customHeight="1" x14ac:dyDescent="0.2"/>
    <row r="664" ht="26.25" customHeight="1" x14ac:dyDescent="0.2"/>
    <row r="665" ht="26.25" customHeight="1" x14ac:dyDescent="0.2"/>
    <row r="666" ht="26.25" customHeight="1" x14ac:dyDescent="0.2"/>
    <row r="667" ht="26.25" customHeight="1" x14ac:dyDescent="0.2"/>
    <row r="668" ht="26.25" customHeight="1" x14ac:dyDescent="0.2"/>
    <row r="669" ht="26.25" customHeight="1" x14ac:dyDescent="0.2"/>
    <row r="670" ht="26.25" customHeight="1" x14ac:dyDescent="0.2"/>
    <row r="671" ht="26.25" customHeight="1" x14ac:dyDescent="0.2"/>
    <row r="672" ht="26.25" customHeight="1" x14ac:dyDescent="0.2"/>
    <row r="673" ht="26.25" customHeight="1" x14ac:dyDescent="0.2"/>
    <row r="674" ht="26.25" customHeight="1" x14ac:dyDescent="0.2"/>
    <row r="675" ht="26.25" customHeight="1" x14ac:dyDescent="0.2"/>
    <row r="676" ht="26.25" customHeight="1" x14ac:dyDescent="0.2"/>
    <row r="677" ht="26.25" customHeight="1" x14ac:dyDescent="0.2"/>
    <row r="678" ht="26.25" customHeight="1" x14ac:dyDescent="0.2"/>
    <row r="679" ht="26.25" customHeight="1" x14ac:dyDescent="0.2"/>
    <row r="680" ht="26.25" customHeight="1" x14ac:dyDescent="0.2"/>
    <row r="681" ht="26.25" customHeight="1" x14ac:dyDescent="0.2"/>
    <row r="682" ht="26.25" customHeight="1" x14ac:dyDescent="0.2"/>
    <row r="683" ht="26.25" customHeight="1" x14ac:dyDescent="0.2"/>
    <row r="684" ht="26.25" customHeight="1" x14ac:dyDescent="0.2"/>
    <row r="685" ht="26.25" customHeight="1" x14ac:dyDescent="0.2"/>
    <row r="686" ht="26.25" customHeight="1" x14ac:dyDescent="0.2"/>
    <row r="687" ht="26.25" customHeight="1" x14ac:dyDescent="0.2"/>
    <row r="688" ht="26.25" customHeight="1" x14ac:dyDescent="0.2"/>
    <row r="689" ht="26.25" customHeight="1" x14ac:dyDescent="0.2"/>
    <row r="690" ht="26.25" customHeight="1" x14ac:dyDescent="0.2"/>
    <row r="691" ht="26.25" customHeight="1" x14ac:dyDescent="0.2"/>
    <row r="692" ht="26.25" customHeight="1" x14ac:dyDescent="0.2"/>
    <row r="693" ht="26.25" customHeight="1" x14ac:dyDescent="0.2"/>
    <row r="694" ht="26.25" customHeight="1" x14ac:dyDescent="0.2"/>
    <row r="695" ht="26.25" customHeight="1" x14ac:dyDescent="0.2"/>
    <row r="696" ht="26.25" customHeight="1" x14ac:dyDescent="0.2"/>
    <row r="697" ht="26.25" customHeight="1" x14ac:dyDescent="0.2"/>
    <row r="698" ht="26.25" customHeight="1" x14ac:dyDescent="0.2"/>
    <row r="699" ht="26.25" customHeight="1" x14ac:dyDescent="0.2"/>
    <row r="700" ht="26.25" customHeight="1" x14ac:dyDescent="0.2"/>
    <row r="701" ht="26.25" customHeight="1" x14ac:dyDescent="0.2"/>
    <row r="702" ht="26.25" customHeight="1" x14ac:dyDescent="0.2"/>
    <row r="703" ht="26.25" customHeight="1" x14ac:dyDescent="0.2"/>
    <row r="704" ht="26.25" customHeight="1" x14ac:dyDescent="0.2"/>
    <row r="705" ht="26.25" customHeight="1" x14ac:dyDescent="0.2"/>
    <row r="706" ht="26.25" customHeight="1" x14ac:dyDescent="0.2"/>
    <row r="707" ht="26.25" customHeight="1" x14ac:dyDescent="0.2"/>
    <row r="708" ht="26.25" customHeight="1" x14ac:dyDescent="0.2"/>
    <row r="709" ht="26.25" customHeight="1" x14ac:dyDescent="0.2"/>
    <row r="710" ht="26.25" customHeight="1" x14ac:dyDescent="0.2"/>
    <row r="711" ht="26.25" customHeight="1" x14ac:dyDescent="0.2"/>
    <row r="712" ht="26.25" customHeight="1" x14ac:dyDescent="0.2"/>
    <row r="713" ht="26.25" customHeight="1" x14ac:dyDescent="0.2"/>
    <row r="714" ht="26.25" customHeight="1" x14ac:dyDescent="0.2"/>
    <row r="715" ht="26.25" customHeight="1" x14ac:dyDescent="0.2"/>
    <row r="716" ht="26.25" customHeight="1" x14ac:dyDescent="0.2"/>
    <row r="717" ht="26.25" customHeight="1" x14ac:dyDescent="0.2"/>
    <row r="718" ht="26.25" customHeight="1" x14ac:dyDescent="0.2"/>
    <row r="719" ht="26.25" customHeight="1" x14ac:dyDescent="0.2"/>
    <row r="720" ht="26.25" customHeight="1" x14ac:dyDescent="0.2"/>
    <row r="721" ht="26.25" customHeight="1" x14ac:dyDescent="0.2"/>
    <row r="722" ht="26.25" customHeight="1" x14ac:dyDescent="0.2"/>
    <row r="723" ht="26.25" customHeight="1" x14ac:dyDescent="0.2"/>
    <row r="724" ht="26.25" customHeight="1" x14ac:dyDescent="0.2"/>
    <row r="725" ht="26.25" customHeight="1" x14ac:dyDescent="0.2"/>
    <row r="726" ht="26.25" customHeight="1" x14ac:dyDescent="0.2"/>
    <row r="727" ht="26.25" customHeight="1" x14ac:dyDescent="0.2"/>
    <row r="728" ht="26.25" customHeight="1" x14ac:dyDescent="0.2"/>
    <row r="729" ht="26.25" customHeight="1" x14ac:dyDescent="0.2"/>
    <row r="730" ht="26.25" customHeight="1" x14ac:dyDescent="0.2"/>
    <row r="731" ht="26.25" customHeight="1" x14ac:dyDescent="0.2"/>
    <row r="732" ht="26.25" customHeight="1" x14ac:dyDescent="0.2"/>
    <row r="733" ht="26.25" customHeight="1" x14ac:dyDescent="0.2"/>
    <row r="734" ht="26.25" customHeight="1" x14ac:dyDescent="0.2"/>
    <row r="735" ht="26.25" customHeight="1" x14ac:dyDescent="0.2"/>
    <row r="736" ht="26.25" customHeight="1" x14ac:dyDescent="0.2"/>
    <row r="737" ht="26.25" customHeight="1" x14ac:dyDescent="0.2"/>
    <row r="738" ht="26.25" customHeight="1" x14ac:dyDescent="0.2"/>
    <row r="739" ht="26.25" customHeight="1" x14ac:dyDescent="0.2"/>
    <row r="740" ht="26.25" customHeight="1" x14ac:dyDescent="0.2"/>
    <row r="741" ht="26.25" customHeight="1" x14ac:dyDescent="0.2"/>
    <row r="742" ht="26.25" customHeight="1" x14ac:dyDescent="0.2"/>
    <row r="743" ht="26.25" customHeight="1" x14ac:dyDescent="0.2"/>
    <row r="744" ht="26.25" customHeight="1" x14ac:dyDescent="0.2"/>
    <row r="745" ht="26.25" customHeight="1" x14ac:dyDescent="0.2"/>
    <row r="746" ht="26.25" customHeight="1" x14ac:dyDescent="0.2"/>
    <row r="747" ht="26.25" customHeight="1" x14ac:dyDescent="0.2"/>
    <row r="748" ht="26.25" customHeight="1" x14ac:dyDescent="0.2"/>
    <row r="749" ht="26.25" customHeight="1" x14ac:dyDescent="0.2"/>
    <row r="750" ht="26.25" customHeight="1" x14ac:dyDescent="0.2"/>
    <row r="751" ht="26.25" customHeight="1" x14ac:dyDescent="0.2"/>
    <row r="752" ht="26.25" customHeight="1" x14ac:dyDescent="0.2"/>
    <row r="753" ht="26.25" customHeight="1" x14ac:dyDescent="0.2"/>
    <row r="754" ht="26.25" customHeight="1" x14ac:dyDescent="0.2"/>
    <row r="755" ht="26.25" customHeight="1" x14ac:dyDescent="0.2"/>
    <row r="756" ht="26.25" customHeight="1" x14ac:dyDescent="0.2"/>
    <row r="757" ht="26.25" customHeight="1" x14ac:dyDescent="0.2"/>
    <row r="758" ht="26.25" customHeight="1" x14ac:dyDescent="0.2"/>
    <row r="759" ht="26.25" customHeight="1" x14ac:dyDescent="0.2"/>
    <row r="760" ht="26.25" customHeight="1" x14ac:dyDescent="0.2"/>
    <row r="761" ht="26.25" customHeight="1" x14ac:dyDescent="0.2"/>
    <row r="762" ht="26.25" customHeight="1" x14ac:dyDescent="0.2"/>
    <row r="763" ht="26.25" customHeight="1" x14ac:dyDescent="0.2"/>
    <row r="764" ht="26.25" customHeight="1" x14ac:dyDescent="0.2"/>
    <row r="765" ht="26.25" customHeight="1" x14ac:dyDescent="0.2"/>
    <row r="766" ht="26.25" customHeight="1" x14ac:dyDescent="0.2"/>
    <row r="767" ht="26.25" customHeight="1" x14ac:dyDescent="0.2"/>
    <row r="768" ht="26.25" customHeight="1" x14ac:dyDescent="0.2"/>
    <row r="769" ht="26.25" customHeight="1" x14ac:dyDescent="0.2"/>
    <row r="770" ht="26.25" customHeight="1" x14ac:dyDescent="0.2"/>
    <row r="771" ht="26.25" customHeight="1" x14ac:dyDescent="0.2"/>
    <row r="772" ht="26.25" customHeight="1" x14ac:dyDescent="0.2"/>
    <row r="773" ht="26.25" customHeight="1" x14ac:dyDescent="0.2"/>
    <row r="774" ht="26.25" customHeight="1" x14ac:dyDescent="0.2"/>
    <row r="775" ht="26.25" customHeight="1" x14ac:dyDescent="0.2"/>
    <row r="776" ht="26.25" customHeight="1" x14ac:dyDescent="0.2"/>
    <row r="777" ht="26.25" customHeight="1" x14ac:dyDescent="0.2"/>
    <row r="778" ht="26.25" customHeight="1" x14ac:dyDescent="0.2"/>
    <row r="779" ht="26.25" customHeight="1" x14ac:dyDescent="0.2"/>
    <row r="780" ht="26.25" customHeight="1" x14ac:dyDescent="0.2"/>
    <row r="781" ht="26.25" customHeight="1" x14ac:dyDescent="0.2"/>
    <row r="782" ht="26.25" customHeight="1" x14ac:dyDescent="0.2"/>
    <row r="783" ht="26.25" customHeight="1" x14ac:dyDescent="0.2"/>
    <row r="784" ht="26.25" customHeight="1" x14ac:dyDescent="0.2"/>
    <row r="785" ht="26.25" customHeight="1" x14ac:dyDescent="0.2"/>
    <row r="786" ht="26.25" customHeight="1" x14ac:dyDescent="0.2"/>
    <row r="787" ht="26.25" customHeight="1" x14ac:dyDescent="0.2"/>
    <row r="788" ht="26.25" customHeight="1" x14ac:dyDescent="0.2"/>
    <row r="789" ht="26.25" customHeight="1" x14ac:dyDescent="0.2"/>
    <row r="790" ht="26.25" customHeight="1" x14ac:dyDescent="0.2"/>
    <row r="791" ht="26.25" customHeight="1" x14ac:dyDescent="0.2"/>
    <row r="792" ht="26.25" customHeight="1" x14ac:dyDescent="0.2"/>
    <row r="793" ht="26.25" customHeight="1" x14ac:dyDescent="0.2"/>
    <row r="794" ht="26.25" customHeight="1" x14ac:dyDescent="0.2"/>
    <row r="795" ht="26.25" customHeight="1" x14ac:dyDescent="0.2"/>
    <row r="796" ht="26.25" customHeight="1" x14ac:dyDescent="0.2"/>
    <row r="797" ht="26.25" customHeight="1" x14ac:dyDescent="0.2"/>
    <row r="798" ht="26.25" customHeight="1" x14ac:dyDescent="0.2"/>
    <row r="799" ht="26.25" customHeight="1" x14ac:dyDescent="0.2"/>
    <row r="800" ht="26.25" customHeight="1" x14ac:dyDescent="0.2"/>
    <row r="801" ht="26.25" customHeight="1" x14ac:dyDescent="0.2"/>
    <row r="802" ht="26.25" customHeight="1" x14ac:dyDescent="0.2"/>
    <row r="803" ht="26.25" customHeight="1" x14ac:dyDescent="0.2"/>
    <row r="804" ht="26.25" customHeight="1" x14ac:dyDescent="0.2"/>
    <row r="805" ht="26.25" customHeight="1" x14ac:dyDescent="0.2"/>
    <row r="806" ht="26.25" customHeight="1" x14ac:dyDescent="0.2"/>
    <row r="807" ht="26.25" customHeight="1" x14ac:dyDescent="0.2"/>
    <row r="808" ht="26.25" customHeight="1" x14ac:dyDescent="0.2"/>
    <row r="809" ht="26.25" customHeight="1" x14ac:dyDescent="0.2"/>
    <row r="810" ht="26.25" customHeight="1" x14ac:dyDescent="0.2"/>
    <row r="811" ht="26.25" customHeight="1" x14ac:dyDescent="0.2"/>
    <row r="812" ht="26.25" customHeight="1" x14ac:dyDescent="0.2"/>
    <row r="813" ht="26.25" customHeight="1" x14ac:dyDescent="0.2"/>
    <row r="814" ht="26.25" customHeight="1" x14ac:dyDescent="0.2"/>
    <row r="815" ht="26.25" customHeight="1" x14ac:dyDescent="0.2"/>
    <row r="816" ht="26.25" customHeight="1" x14ac:dyDescent="0.2"/>
    <row r="817" ht="26.25" customHeight="1" x14ac:dyDescent="0.2"/>
    <row r="818" ht="26.25" customHeight="1" x14ac:dyDescent="0.2"/>
    <row r="819" ht="26.25" customHeight="1" x14ac:dyDescent="0.2"/>
    <row r="820" ht="26.25" customHeight="1" x14ac:dyDescent="0.2"/>
    <row r="821" ht="26.25" customHeight="1" x14ac:dyDescent="0.2"/>
    <row r="822" ht="26.25" customHeight="1" x14ac:dyDescent="0.2"/>
    <row r="823" ht="26.25" customHeight="1" x14ac:dyDescent="0.2"/>
    <row r="824" ht="26.25" customHeight="1" x14ac:dyDescent="0.2"/>
    <row r="825" ht="26.25" customHeight="1" x14ac:dyDescent="0.2"/>
    <row r="826" ht="26.25" customHeight="1" x14ac:dyDescent="0.2"/>
    <row r="827" ht="26.25" customHeight="1" x14ac:dyDescent="0.2"/>
    <row r="828" ht="26.25" customHeight="1" x14ac:dyDescent="0.2"/>
    <row r="829" ht="26.25" customHeight="1" x14ac:dyDescent="0.2"/>
    <row r="830" ht="26.25" customHeight="1" x14ac:dyDescent="0.2"/>
    <row r="831" ht="26.25" customHeight="1" x14ac:dyDescent="0.2"/>
    <row r="832" ht="26.25" customHeight="1" x14ac:dyDescent="0.2"/>
    <row r="833" ht="26.25" customHeight="1" x14ac:dyDescent="0.2"/>
    <row r="834" ht="26.25" customHeight="1" x14ac:dyDescent="0.2"/>
    <row r="835" ht="26.25" customHeight="1" x14ac:dyDescent="0.2"/>
    <row r="836" ht="26.25" customHeight="1" x14ac:dyDescent="0.2"/>
    <row r="837" ht="26.25" customHeight="1" x14ac:dyDescent="0.2"/>
    <row r="838" ht="26.25" customHeight="1" x14ac:dyDescent="0.2"/>
    <row r="839" ht="26.25" customHeight="1" x14ac:dyDescent="0.2"/>
    <row r="840" ht="26.25" customHeight="1" x14ac:dyDescent="0.2"/>
    <row r="841" ht="26.25" customHeight="1" x14ac:dyDescent="0.2"/>
    <row r="842" ht="26.25" customHeight="1" x14ac:dyDescent="0.2"/>
    <row r="843" ht="26.25" customHeight="1" x14ac:dyDescent="0.2"/>
    <row r="844" ht="26.25" customHeight="1" x14ac:dyDescent="0.2"/>
    <row r="845" ht="26.25" customHeight="1" x14ac:dyDescent="0.2"/>
    <row r="846" ht="26.25" customHeight="1" x14ac:dyDescent="0.2"/>
    <row r="847" ht="26.25" customHeight="1" x14ac:dyDescent="0.2"/>
    <row r="848" ht="26.25" customHeight="1" x14ac:dyDescent="0.2"/>
    <row r="849" ht="26.25" customHeight="1" x14ac:dyDescent="0.2"/>
    <row r="850" ht="26.25" customHeight="1" x14ac:dyDescent="0.2"/>
    <row r="851" ht="26.25" customHeight="1" x14ac:dyDescent="0.2"/>
    <row r="852" ht="26.25" customHeight="1" x14ac:dyDescent="0.2"/>
    <row r="853" ht="26.25" customHeight="1" x14ac:dyDescent="0.2"/>
    <row r="854" ht="26.25" customHeight="1" x14ac:dyDescent="0.2"/>
    <row r="855" ht="26.25" customHeight="1" x14ac:dyDescent="0.2"/>
    <row r="856" ht="26.25" customHeight="1" x14ac:dyDescent="0.2"/>
    <row r="857" ht="26.25" customHeight="1" x14ac:dyDescent="0.2"/>
    <row r="858" ht="26.25" customHeight="1" x14ac:dyDescent="0.2"/>
    <row r="859" ht="26.25" customHeight="1" x14ac:dyDescent="0.2"/>
    <row r="860" ht="26.25" customHeight="1" x14ac:dyDescent="0.2"/>
    <row r="861" ht="26.25" customHeight="1" x14ac:dyDescent="0.2"/>
    <row r="862" ht="26.25" customHeight="1" x14ac:dyDescent="0.2"/>
    <row r="863" ht="26.25" customHeight="1" x14ac:dyDescent="0.2"/>
    <row r="864" ht="26.25" customHeight="1" x14ac:dyDescent="0.2"/>
    <row r="865" ht="26.25" customHeight="1" x14ac:dyDescent="0.2"/>
    <row r="866" ht="26.25" customHeight="1" x14ac:dyDescent="0.2"/>
    <row r="867" ht="26.25" customHeight="1" x14ac:dyDescent="0.2"/>
    <row r="868" ht="26.25" customHeight="1" x14ac:dyDescent="0.2"/>
    <row r="869" ht="26.25" customHeight="1" x14ac:dyDescent="0.2"/>
    <row r="870" ht="26.25" customHeight="1" x14ac:dyDescent="0.2"/>
    <row r="871" ht="26.25" customHeight="1" x14ac:dyDescent="0.2"/>
    <row r="872" ht="26.25" customHeight="1" x14ac:dyDescent="0.2"/>
    <row r="873" ht="26.25" customHeight="1" x14ac:dyDescent="0.2"/>
    <row r="874" ht="26.25" customHeight="1" x14ac:dyDescent="0.2"/>
    <row r="875" ht="26.25" customHeight="1" x14ac:dyDescent="0.2"/>
    <row r="876" ht="26.25" customHeight="1" x14ac:dyDescent="0.2"/>
    <row r="877" ht="26.25" customHeight="1" x14ac:dyDescent="0.2"/>
    <row r="878" ht="26.25" customHeight="1" x14ac:dyDescent="0.2"/>
    <row r="879" ht="26.25" customHeight="1" x14ac:dyDescent="0.2"/>
    <row r="880" ht="26.25" customHeight="1" x14ac:dyDescent="0.2"/>
    <row r="881" ht="26.25" customHeight="1" x14ac:dyDescent="0.2"/>
    <row r="882" ht="26.25" customHeight="1" x14ac:dyDescent="0.2"/>
    <row r="883" ht="26.25" customHeight="1" x14ac:dyDescent="0.2"/>
    <row r="884" ht="26.25" customHeight="1" x14ac:dyDescent="0.2"/>
    <row r="885" ht="26.25" customHeight="1" x14ac:dyDescent="0.2"/>
    <row r="886" ht="26.25" customHeight="1" x14ac:dyDescent="0.2"/>
    <row r="887" ht="26.25" customHeight="1" x14ac:dyDescent="0.2"/>
    <row r="888" ht="26.25" customHeight="1" x14ac:dyDescent="0.2"/>
    <row r="889" ht="26.25" customHeight="1" x14ac:dyDescent="0.2"/>
    <row r="890" ht="26.25" customHeight="1" x14ac:dyDescent="0.2"/>
    <row r="891" ht="26.25" customHeight="1" x14ac:dyDescent="0.2"/>
    <row r="892" ht="26.25" customHeight="1" x14ac:dyDescent="0.2"/>
    <row r="893" ht="26.25" customHeight="1" x14ac:dyDescent="0.2"/>
    <row r="894" ht="26.25" customHeight="1" x14ac:dyDescent="0.2"/>
    <row r="895" ht="26.25" customHeight="1" x14ac:dyDescent="0.2"/>
    <row r="896" ht="26.25" customHeight="1" x14ac:dyDescent="0.2"/>
    <row r="897" ht="26.25" customHeight="1" x14ac:dyDescent="0.2"/>
    <row r="898" ht="26.25" customHeight="1" x14ac:dyDescent="0.2"/>
    <row r="899" ht="26.25" customHeight="1" x14ac:dyDescent="0.2"/>
    <row r="900" ht="26.25" customHeight="1" x14ac:dyDescent="0.2"/>
    <row r="901" ht="26.25" customHeight="1" x14ac:dyDescent="0.2"/>
    <row r="902" ht="26.25" customHeight="1" x14ac:dyDescent="0.2"/>
    <row r="903" ht="26.25" customHeight="1" x14ac:dyDescent="0.2"/>
    <row r="904" ht="26.25" customHeight="1" x14ac:dyDescent="0.2"/>
    <row r="905" ht="26.25" customHeight="1" x14ac:dyDescent="0.2"/>
    <row r="906" ht="26.25" customHeight="1" x14ac:dyDescent="0.2"/>
    <row r="907" ht="26.25" customHeight="1" x14ac:dyDescent="0.2"/>
    <row r="908" ht="26.25" customHeight="1" x14ac:dyDescent="0.2"/>
    <row r="909" ht="26.25" customHeight="1" x14ac:dyDescent="0.2"/>
    <row r="910" ht="26.25" customHeight="1" x14ac:dyDescent="0.2"/>
    <row r="911" ht="26.25" customHeight="1" x14ac:dyDescent="0.2"/>
    <row r="912" ht="26.25" customHeight="1" x14ac:dyDescent="0.2"/>
    <row r="913" ht="26.25" customHeight="1" x14ac:dyDescent="0.2"/>
    <row r="914" ht="26.25" customHeight="1" x14ac:dyDescent="0.2"/>
    <row r="915" ht="26.25" customHeight="1" x14ac:dyDescent="0.2"/>
    <row r="916" ht="26.25" customHeight="1" x14ac:dyDescent="0.2"/>
    <row r="917" ht="26.25" customHeight="1" x14ac:dyDescent="0.2"/>
    <row r="918" ht="26.25" customHeight="1" x14ac:dyDescent="0.2"/>
    <row r="919" ht="26.25" customHeight="1" x14ac:dyDescent="0.2"/>
    <row r="920" ht="26.25" customHeight="1" x14ac:dyDescent="0.2"/>
    <row r="921" ht="26.25" customHeight="1" x14ac:dyDescent="0.2"/>
    <row r="922" ht="26.25" customHeight="1" x14ac:dyDescent="0.2"/>
    <row r="923" ht="26.25" customHeight="1" x14ac:dyDescent="0.2"/>
    <row r="924" ht="26.25" customHeight="1" x14ac:dyDescent="0.2"/>
    <row r="925" ht="26.25" customHeight="1" x14ac:dyDescent="0.2"/>
    <row r="926" ht="26.25" customHeight="1" x14ac:dyDescent="0.2"/>
    <row r="927" ht="26.25" customHeight="1" x14ac:dyDescent="0.2"/>
    <row r="928" ht="26.25" customHeight="1" x14ac:dyDescent="0.2"/>
    <row r="929" ht="26.25" customHeight="1" x14ac:dyDescent="0.2"/>
    <row r="930" ht="26.25" customHeight="1" x14ac:dyDescent="0.2"/>
    <row r="931" ht="26.25" customHeight="1" x14ac:dyDescent="0.2"/>
    <row r="932" ht="26.25" customHeight="1" x14ac:dyDescent="0.2"/>
    <row r="933" ht="26.25" customHeight="1" x14ac:dyDescent="0.2"/>
    <row r="934" ht="26.25" customHeight="1" x14ac:dyDescent="0.2"/>
    <row r="935" ht="26.25" customHeight="1" x14ac:dyDescent="0.2"/>
    <row r="936" ht="26.25" customHeight="1" x14ac:dyDescent="0.2"/>
    <row r="937" ht="26.25" customHeight="1" x14ac:dyDescent="0.2"/>
    <row r="938" ht="26.25" customHeight="1" x14ac:dyDescent="0.2"/>
    <row r="939" ht="26.25" customHeight="1" x14ac:dyDescent="0.2"/>
    <row r="940" ht="26.25" customHeight="1" x14ac:dyDescent="0.2"/>
    <row r="941" ht="26.25" customHeight="1" x14ac:dyDescent="0.2"/>
    <row r="942" ht="26.25" customHeight="1" x14ac:dyDescent="0.2"/>
    <row r="943" ht="26.25" customHeight="1" x14ac:dyDescent="0.2"/>
    <row r="944" ht="26.25" customHeight="1" x14ac:dyDescent="0.2"/>
    <row r="945" ht="26.25" customHeight="1" x14ac:dyDescent="0.2"/>
    <row r="946" ht="26.25" customHeight="1" x14ac:dyDescent="0.2"/>
    <row r="947" ht="26.25" customHeight="1" x14ac:dyDescent="0.2"/>
    <row r="948" ht="26.25" customHeight="1" x14ac:dyDescent="0.2"/>
    <row r="949" ht="26.25" customHeight="1" x14ac:dyDescent="0.2"/>
    <row r="950" ht="26.25" customHeight="1" x14ac:dyDescent="0.2"/>
    <row r="951" ht="26.25" customHeight="1" x14ac:dyDescent="0.2"/>
    <row r="952" ht="26.25" customHeight="1" x14ac:dyDescent="0.2"/>
    <row r="953" ht="26.25" customHeight="1" x14ac:dyDescent="0.2"/>
    <row r="954" ht="26.25" customHeight="1" x14ac:dyDescent="0.2"/>
    <row r="955" ht="26.25" customHeight="1" x14ac:dyDescent="0.2"/>
    <row r="956" ht="26.25" customHeight="1" x14ac:dyDescent="0.2"/>
    <row r="957" ht="26.25" customHeight="1" x14ac:dyDescent="0.2"/>
    <row r="958" ht="26.25" customHeight="1" x14ac:dyDescent="0.2"/>
    <row r="959" ht="26.25" customHeight="1" x14ac:dyDescent="0.2"/>
    <row r="960" ht="26.25" customHeight="1" x14ac:dyDescent="0.2"/>
    <row r="961" ht="26.25" customHeight="1" x14ac:dyDescent="0.2"/>
    <row r="962" ht="26.25" customHeight="1" x14ac:dyDescent="0.2"/>
    <row r="963" ht="26.25" customHeight="1" x14ac:dyDescent="0.2"/>
    <row r="964" ht="26.25" customHeight="1" x14ac:dyDescent="0.2"/>
    <row r="965" ht="26.25" customHeight="1" x14ac:dyDescent="0.2"/>
    <row r="966" ht="26.25" customHeight="1" x14ac:dyDescent="0.2"/>
    <row r="967" ht="26.25" customHeight="1" x14ac:dyDescent="0.2"/>
    <row r="968" ht="26.25" customHeight="1" x14ac:dyDescent="0.2"/>
    <row r="969" ht="26.25" customHeight="1" x14ac:dyDescent="0.2"/>
    <row r="970" ht="26.25" customHeight="1" x14ac:dyDescent="0.2"/>
    <row r="971" ht="26.25" customHeight="1" x14ac:dyDescent="0.2"/>
    <row r="972" ht="26.25" customHeight="1" x14ac:dyDescent="0.2"/>
    <row r="973" ht="26.25" customHeight="1" x14ac:dyDescent="0.2"/>
    <row r="974" ht="26.25" customHeight="1" x14ac:dyDescent="0.2"/>
    <row r="975" ht="26.25" customHeight="1" x14ac:dyDescent="0.2"/>
    <row r="976" ht="26.25" customHeight="1" x14ac:dyDescent="0.2"/>
    <row r="977" ht="26.25" customHeight="1" x14ac:dyDescent="0.2"/>
    <row r="978" ht="26.25" customHeight="1" x14ac:dyDescent="0.2"/>
    <row r="979" ht="26.25" customHeight="1" x14ac:dyDescent="0.2"/>
    <row r="980" ht="26.25" customHeight="1" x14ac:dyDescent="0.2"/>
    <row r="981" ht="26.25" customHeight="1" x14ac:dyDescent="0.2"/>
    <row r="982" ht="26.25" customHeight="1" x14ac:dyDescent="0.2"/>
    <row r="983" ht="26.25" customHeight="1" x14ac:dyDescent="0.2"/>
    <row r="984" ht="26.25" customHeight="1" x14ac:dyDescent="0.2"/>
    <row r="985" ht="26.25" customHeight="1" x14ac:dyDescent="0.2"/>
    <row r="986" ht="26.25" customHeight="1" x14ac:dyDescent="0.2"/>
    <row r="987" ht="26.25" customHeight="1" x14ac:dyDescent="0.2"/>
    <row r="988" ht="26.25" customHeight="1" x14ac:dyDescent="0.2"/>
    <row r="989" ht="26.25" customHeight="1" x14ac:dyDescent="0.2"/>
    <row r="990" ht="26.25" customHeight="1" x14ac:dyDescent="0.2"/>
    <row r="991" ht="26.25" customHeight="1" x14ac:dyDescent="0.2"/>
    <row r="992" ht="26.25" customHeight="1" x14ac:dyDescent="0.2"/>
    <row r="993" ht="26.25" customHeight="1" x14ac:dyDescent="0.2"/>
    <row r="994" ht="26.25" customHeight="1" x14ac:dyDescent="0.2"/>
    <row r="995" ht="26.25" customHeight="1" x14ac:dyDescent="0.2"/>
    <row r="996" ht="26.25" customHeight="1" x14ac:dyDescent="0.2"/>
    <row r="997" ht="26.25" customHeight="1" x14ac:dyDescent="0.2"/>
    <row r="998" ht="26.25" customHeight="1" x14ac:dyDescent="0.2"/>
    <row r="999" ht="26.25" customHeight="1" x14ac:dyDescent="0.2"/>
    <row r="1000" ht="26.25" customHeight="1" x14ac:dyDescent="0.2"/>
    <row r="1001" ht="26.25" customHeight="1" x14ac:dyDescent="0.2"/>
    <row r="1002" ht="26.25" customHeight="1" x14ac:dyDescent="0.2"/>
    <row r="1003" ht="26.25" customHeight="1" x14ac:dyDescent="0.2"/>
    <row r="1004" ht="26.25" customHeight="1" x14ac:dyDescent="0.2"/>
    <row r="1005" ht="26.25" customHeight="1" x14ac:dyDescent="0.2"/>
    <row r="1006" ht="26.25" customHeight="1" x14ac:dyDescent="0.2"/>
    <row r="1007" ht="26.25" customHeight="1" x14ac:dyDescent="0.2"/>
    <row r="1008" ht="26.25" customHeight="1" x14ac:dyDescent="0.2"/>
    <row r="1009" ht="26.25" customHeight="1" x14ac:dyDescent="0.2"/>
    <row r="1010" ht="26.25" customHeight="1" x14ac:dyDescent="0.2"/>
    <row r="1011" ht="26.25" customHeight="1" x14ac:dyDescent="0.2"/>
    <row r="1012" ht="26.25" customHeight="1" x14ac:dyDescent="0.2"/>
    <row r="1013" ht="26.25" customHeight="1" x14ac:dyDescent="0.2"/>
    <row r="1014" ht="26.25" customHeight="1" x14ac:dyDescent="0.2"/>
    <row r="1015" ht="26.25" customHeight="1" x14ac:dyDescent="0.2"/>
    <row r="1016" ht="26.25" customHeight="1" x14ac:dyDescent="0.2"/>
    <row r="1017" ht="26.25" customHeight="1" x14ac:dyDescent="0.2"/>
    <row r="1018" ht="26.25" customHeight="1" x14ac:dyDescent="0.2"/>
    <row r="1019" ht="26.25" customHeight="1" x14ac:dyDescent="0.2"/>
    <row r="1020" ht="26.25" customHeight="1" x14ac:dyDescent="0.2"/>
    <row r="1021" ht="26.25" customHeight="1" x14ac:dyDescent="0.2"/>
    <row r="1022" ht="26.25" customHeight="1" x14ac:dyDescent="0.2"/>
    <row r="1023" ht="26.25" customHeight="1" x14ac:dyDescent="0.2"/>
    <row r="1024" ht="26.25" customHeight="1" x14ac:dyDescent="0.2"/>
    <row r="1025" ht="26.25" customHeight="1" x14ac:dyDescent="0.2"/>
    <row r="1026" ht="26.25" customHeight="1" x14ac:dyDescent="0.2"/>
    <row r="1027" ht="26.25" customHeight="1" x14ac:dyDescent="0.2"/>
    <row r="1028" ht="26.25" customHeight="1" x14ac:dyDescent="0.2"/>
    <row r="1029" ht="26.25" customHeight="1" x14ac:dyDescent="0.2"/>
    <row r="1030" ht="26.25" customHeight="1" x14ac:dyDescent="0.2"/>
    <row r="1031" ht="26.25" customHeight="1" x14ac:dyDescent="0.2"/>
    <row r="1032" ht="26.25" customHeight="1" x14ac:dyDescent="0.2"/>
    <row r="1033" ht="26.25" customHeight="1" x14ac:dyDescent="0.2"/>
    <row r="1034" ht="26.25" customHeight="1" x14ac:dyDescent="0.2"/>
    <row r="1035" ht="26.25" customHeight="1" x14ac:dyDescent="0.2"/>
    <row r="1036" ht="26.25" customHeight="1" x14ac:dyDescent="0.2"/>
    <row r="1037" ht="26.25" customHeight="1" x14ac:dyDescent="0.2"/>
    <row r="1038" ht="26.25" customHeight="1" x14ac:dyDescent="0.2"/>
    <row r="1039" ht="26.25" customHeight="1" x14ac:dyDescent="0.2"/>
    <row r="1040" ht="26.25" customHeight="1" x14ac:dyDescent="0.2"/>
    <row r="1041" ht="26.25" customHeight="1" x14ac:dyDescent="0.2"/>
    <row r="1042" ht="26.25" customHeight="1" x14ac:dyDescent="0.2"/>
    <row r="1043" ht="26.25" customHeight="1" x14ac:dyDescent="0.2"/>
    <row r="1044" ht="26.25" customHeight="1" x14ac:dyDescent="0.2"/>
    <row r="1045" ht="26.25" customHeight="1" x14ac:dyDescent="0.2"/>
    <row r="1046" ht="26.25" customHeight="1" x14ac:dyDescent="0.2"/>
    <row r="1047" ht="26.25" customHeight="1" x14ac:dyDescent="0.2"/>
    <row r="1048" ht="26.25" customHeight="1" x14ac:dyDescent="0.2"/>
    <row r="1049" ht="26.25" customHeight="1" x14ac:dyDescent="0.2"/>
    <row r="1050" ht="26.25" customHeight="1" x14ac:dyDescent="0.2"/>
    <row r="1051" ht="26.25" customHeight="1" x14ac:dyDescent="0.2"/>
    <row r="1052" ht="26.25" customHeight="1" x14ac:dyDescent="0.2"/>
    <row r="1053" ht="26.25" customHeight="1" x14ac:dyDescent="0.2"/>
    <row r="1054" ht="26.25" customHeight="1" x14ac:dyDescent="0.2"/>
    <row r="1055" ht="26.25" customHeight="1" x14ac:dyDescent="0.2"/>
    <row r="1056" ht="26.25" customHeight="1" x14ac:dyDescent="0.2"/>
    <row r="1057" ht="26.25" customHeight="1" x14ac:dyDescent="0.2"/>
    <row r="1058" ht="26.25" customHeight="1" x14ac:dyDescent="0.2"/>
    <row r="1059" ht="26.25" customHeight="1" x14ac:dyDescent="0.2"/>
    <row r="1060" ht="26.25" customHeight="1" x14ac:dyDescent="0.2"/>
    <row r="1061" ht="26.25" customHeight="1" x14ac:dyDescent="0.2"/>
    <row r="1062" ht="26.25" customHeight="1" x14ac:dyDescent="0.2"/>
    <row r="1063" ht="26.25" customHeight="1" x14ac:dyDescent="0.2"/>
    <row r="1064" ht="26.25" customHeight="1" x14ac:dyDescent="0.2"/>
    <row r="1065" ht="26.25" customHeight="1" x14ac:dyDescent="0.2"/>
    <row r="1066" ht="26.25" customHeight="1" x14ac:dyDescent="0.2"/>
    <row r="1067" ht="26.25" customHeight="1" x14ac:dyDescent="0.2"/>
    <row r="1068" ht="26.25" customHeight="1" x14ac:dyDescent="0.2"/>
    <row r="1069" ht="26.25" customHeight="1" x14ac:dyDescent="0.2"/>
    <row r="1070" ht="26.25" customHeight="1" x14ac:dyDescent="0.2"/>
    <row r="1071" ht="26.25" customHeight="1" x14ac:dyDescent="0.2"/>
    <row r="1072" ht="26.25" customHeight="1" x14ac:dyDescent="0.2"/>
    <row r="1073" ht="26.25" customHeight="1" x14ac:dyDescent="0.2"/>
    <row r="1074" ht="26.25" customHeight="1" x14ac:dyDescent="0.2"/>
    <row r="1075" ht="26.25" customHeight="1" x14ac:dyDescent="0.2"/>
    <row r="1076" ht="26.25" customHeight="1" x14ac:dyDescent="0.2"/>
    <row r="1077" ht="26.25" customHeight="1" x14ac:dyDescent="0.2"/>
    <row r="1078" ht="26.25" customHeight="1" x14ac:dyDescent="0.2"/>
    <row r="1079" ht="26.25" customHeight="1" x14ac:dyDescent="0.2"/>
    <row r="1080" ht="26.25" customHeight="1" x14ac:dyDescent="0.2"/>
    <row r="1081" ht="26.25" customHeight="1" x14ac:dyDescent="0.2"/>
    <row r="1082" ht="26.25" customHeight="1" x14ac:dyDescent="0.2"/>
    <row r="1083" ht="26.25" customHeight="1" x14ac:dyDescent="0.2"/>
    <row r="1084" ht="26.25" customHeight="1" x14ac:dyDescent="0.2"/>
    <row r="1085" ht="26.25" customHeight="1" x14ac:dyDescent="0.2"/>
    <row r="1086" ht="26.25" customHeight="1" x14ac:dyDescent="0.2"/>
    <row r="1087" ht="26.25" customHeight="1" x14ac:dyDescent="0.2"/>
    <row r="1088" ht="26.25" customHeight="1" x14ac:dyDescent="0.2"/>
    <row r="1089" ht="26.25" customHeight="1" x14ac:dyDescent="0.2"/>
    <row r="1090" ht="26.25" customHeight="1" x14ac:dyDescent="0.2"/>
    <row r="1091" ht="26.25" customHeight="1" x14ac:dyDescent="0.2"/>
    <row r="1092" ht="26.25" customHeight="1" x14ac:dyDescent="0.2"/>
    <row r="1093" ht="26.25" customHeight="1" x14ac:dyDescent="0.2"/>
    <row r="1094" ht="26.25" customHeight="1" x14ac:dyDescent="0.2"/>
    <row r="1095" ht="26.25" customHeight="1" x14ac:dyDescent="0.2"/>
    <row r="1096" ht="26.25" customHeight="1" x14ac:dyDescent="0.2"/>
    <row r="1097" ht="26.25" customHeight="1" x14ac:dyDescent="0.2"/>
    <row r="1098" ht="26.25" customHeight="1" x14ac:dyDescent="0.2"/>
    <row r="1099" ht="26.25" customHeight="1" x14ac:dyDescent="0.2"/>
    <row r="1100" ht="26.25" customHeight="1" x14ac:dyDescent="0.2"/>
    <row r="1101" ht="26.25" customHeight="1" x14ac:dyDescent="0.2"/>
    <row r="1102" ht="26.25" customHeight="1" x14ac:dyDescent="0.2"/>
    <row r="1103" ht="26.25" customHeight="1" x14ac:dyDescent="0.2"/>
    <row r="1104" ht="26.25" customHeight="1" x14ac:dyDescent="0.2"/>
    <row r="1105" ht="26.25" customHeight="1" x14ac:dyDescent="0.2"/>
    <row r="1106" ht="26.25" customHeight="1" x14ac:dyDescent="0.2"/>
    <row r="1107" ht="26.25" customHeight="1" x14ac:dyDescent="0.2"/>
    <row r="1108" ht="26.25" customHeight="1" x14ac:dyDescent="0.2"/>
    <row r="1109" ht="26.25" customHeight="1" x14ac:dyDescent="0.2"/>
    <row r="1110" ht="26.25" customHeight="1" x14ac:dyDescent="0.2"/>
    <row r="1111" ht="26.25" customHeight="1" x14ac:dyDescent="0.2"/>
    <row r="1112" ht="26.25" customHeight="1" x14ac:dyDescent="0.2"/>
    <row r="1113" ht="26.25" customHeight="1" x14ac:dyDescent="0.2"/>
    <row r="1114" ht="26.25" customHeight="1" x14ac:dyDescent="0.2"/>
    <row r="1115" ht="26.25" customHeight="1" x14ac:dyDescent="0.2"/>
    <row r="1116" ht="26.25" customHeight="1" x14ac:dyDescent="0.2"/>
    <row r="1117" ht="26.25" customHeight="1" x14ac:dyDescent="0.2"/>
    <row r="1118" ht="26.25" customHeight="1" x14ac:dyDescent="0.2"/>
    <row r="1119" ht="26.25" customHeight="1" x14ac:dyDescent="0.2"/>
    <row r="1120" ht="26.25" customHeight="1" x14ac:dyDescent="0.2"/>
    <row r="1121" ht="26.25" customHeight="1" x14ac:dyDescent="0.2"/>
    <row r="1122" ht="26.25" customHeight="1" x14ac:dyDescent="0.2"/>
    <row r="1123" ht="26.25" customHeight="1" x14ac:dyDescent="0.2"/>
    <row r="1124" ht="26.25" customHeight="1" x14ac:dyDescent="0.2"/>
    <row r="1125" ht="26.25" customHeight="1" x14ac:dyDescent="0.2"/>
    <row r="1126" ht="26.25" customHeight="1" x14ac:dyDescent="0.2"/>
    <row r="1127" ht="26.25" customHeight="1" x14ac:dyDescent="0.2"/>
    <row r="1128" ht="26.25" customHeight="1" x14ac:dyDescent="0.2"/>
    <row r="1129" ht="26.25" customHeight="1" x14ac:dyDescent="0.2"/>
    <row r="1130" ht="26.25" customHeight="1" x14ac:dyDescent="0.2"/>
    <row r="1131" ht="26.25" customHeight="1" x14ac:dyDescent="0.2"/>
    <row r="1132" ht="26.25" customHeight="1" x14ac:dyDescent="0.2"/>
    <row r="1133" ht="26.25" customHeight="1" x14ac:dyDescent="0.2"/>
    <row r="1134" ht="26.25" customHeight="1" x14ac:dyDescent="0.2"/>
    <row r="1135" ht="26.25" customHeight="1" x14ac:dyDescent="0.2"/>
    <row r="1136" ht="26.25" customHeight="1" x14ac:dyDescent="0.2"/>
    <row r="1137" ht="26.25" customHeight="1" x14ac:dyDescent="0.2"/>
    <row r="1138" ht="26.25" customHeight="1" x14ac:dyDescent="0.2"/>
    <row r="1139" ht="26.25" customHeight="1" x14ac:dyDescent="0.2"/>
    <row r="1140" ht="26.25" customHeight="1" x14ac:dyDescent="0.2"/>
    <row r="1141" ht="26.25" customHeight="1" x14ac:dyDescent="0.2"/>
    <row r="1142" ht="26.25" customHeight="1" x14ac:dyDescent="0.2"/>
    <row r="1143" ht="26.25" customHeight="1" x14ac:dyDescent="0.2"/>
    <row r="1144" ht="26.25" customHeight="1" x14ac:dyDescent="0.2"/>
    <row r="1145" ht="26.25" customHeight="1" x14ac:dyDescent="0.2"/>
    <row r="1146" ht="26.25" customHeight="1" x14ac:dyDescent="0.2"/>
    <row r="1147" ht="26.25" customHeight="1" x14ac:dyDescent="0.2"/>
    <row r="1148" ht="26.25" customHeight="1" x14ac:dyDescent="0.2"/>
    <row r="1149" ht="26.25" customHeight="1" x14ac:dyDescent="0.2"/>
    <row r="1150" ht="26.25" customHeight="1" x14ac:dyDescent="0.2"/>
    <row r="1151" ht="26.25" customHeight="1" x14ac:dyDescent="0.2"/>
    <row r="1152" ht="26.25" customHeight="1" x14ac:dyDescent="0.2"/>
    <row r="1153" ht="26.25" customHeight="1" x14ac:dyDescent="0.2"/>
    <row r="1154" ht="26.25" customHeight="1" x14ac:dyDescent="0.2"/>
    <row r="1155" ht="26.25" customHeight="1" x14ac:dyDescent="0.2"/>
    <row r="1156" ht="26.25" customHeight="1" x14ac:dyDescent="0.2"/>
    <row r="1157" ht="26.25" customHeight="1" x14ac:dyDescent="0.2"/>
    <row r="1158" ht="26.25" customHeight="1" x14ac:dyDescent="0.2"/>
    <row r="1159" ht="26.25" customHeight="1" x14ac:dyDescent="0.2"/>
    <row r="1160" ht="26.25" customHeight="1" x14ac:dyDescent="0.2"/>
    <row r="1161" ht="26.25" customHeight="1" x14ac:dyDescent="0.2"/>
    <row r="1162" ht="26.25" customHeight="1" x14ac:dyDescent="0.2"/>
    <row r="1163" ht="26.25" customHeight="1" x14ac:dyDescent="0.2"/>
    <row r="1164" ht="26.25" customHeight="1" x14ac:dyDescent="0.2"/>
    <row r="1165" ht="26.25" customHeight="1" x14ac:dyDescent="0.2"/>
    <row r="1166" ht="26.25" customHeight="1" x14ac:dyDescent="0.2"/>
    <row r="1167" ht="26.25" customHeight="1" x14ac:dyDescent="0.2"/>
    <row r="1168" ht="26.25" customHeight="1" x14ac:dyDescent="0.2"/>
    <row r="1169" ht="26.25" customHeight="1" x14ac:dyDescent="0.2"/>
    <row r="1170" ht="26.25" customHeight="1" x14ac:dyDescent="0.2"/>
    <row r="1171" ht="26.25" customHeight="1" x14ac:dyDescent="0.2"/>
    <row r="1172" ht="26.25" customHeight="1" x14ac:dyDescent="0.2"/>
    <row r="1173" ht="26.25" customHeight="1" x14ac:dyDescent="0.2"/>
    <row r="1174" ht="26.25" customHeight="1" x14ac:dyDescent="0.2"/>
    <row r="1175" ht="26.25" customHeight="1" x14ac:dyDescent="0.2"/>
    <row r="1176" ht="26.25" customHeight="1" x14ac:dyDescent="0.2"/>
    <row r="1177" ht="26.25" customHeight="1" x14ac:dyDescent="0.2"/>
    <row r="1178" ht="26.25" customHeight="1" x14ac:dyDescent="0.2"/>
    <row r="1179" ht="26.25" customHeight="1" x14ac:dyDescent="0.2"/>
    <row r="1180" ht="26.25" customHeight="1" x14ac:dyDescent="0.2"/>
    <row r="1181" ht="26.25" customHeight="1" x14ac:dyDescent="0.2"/>
    <row r="1182" ht="26.25" customHeight="1" x14ac:dyDescent="0.2"/>
    <row r="1183" ht="26.25" customHeight="1" x14ac:dyDescent="0.2"/>
    <row r="1184" ht="26.25" customHeight="1" x14ac:dyDescent="0.2"/>
    <row r="1185" ht="26.25" customHeight="1" x14ac:dyDescent="0.2"/>
    <row r="1186" ht="26.25" customHeight="1" x14ac:dyDescent="0.2"/>
    <row r="1187" ht="26.25" customHeight="1" x14ac:dyDescent="0.2"/>
    <row r="1188" ht="26.25" customHeight="1" x14ac:dyDescent="0.2"/>
    <row r="1189" ht="26.25" customHeight="1" x14ac:dyDescent="0.2"/>
    <row r="1190" ht="26.25" customHeight="1" x14ac:dyDescent="0.2"/>
    <row r="1191" ht="26.25" customHeight="1" x14ac:dyDescent="0.2"/>
    <row r="1192" ht="26.25" customHeight="1" x14ac:dyDescent="0.2"/>
    <row r="1193" ht="26.25" customHeight="1" x14ac:dyDescent="0.2"/>
    <row r="1194" ht="26.25" customHeight="1" x14ac:dyDescent="0.2"/>
    <row r="1195" ht="26.25" customHeight="1" x14ac:dyDescent="0.2"/>
    <row r="1196" ht="26.25" customHeight="1" x14ac:dyDescent="0.2"/>
    <row r="1197" ht="26.25" customHeight="1" x14ac:dyDescent="0.2"/>
    <row r="1198" ht="26.25" customHeight="1" x14ac:dyDescent="0.2"/>
    <row r="1199" ht="26.25" customHeight="1" x14ac:dyDescent="0.2"/>
    <row r="1200" ht="26.25" customHeight="1" x14ac:dyDescent="0.2"/>
    <row r="1201" ht="26.25" customHeight="1" x14ac:dyDescent="0.2"/>
    <row r="1202" ht="26.25" customHeight="1" x14ac:dyDescent="0.2"/>
    <row r="1203" ht="26.25" customHeight="1" x14ac:dyDescent="0.2"/>
    <row r="1204" ht="26.25" customHeight="1" x14ac:dyDescent="0.2"/>
    <row r="1205" ht="26.25" customHeight="1" x14ac:dyDescent="0.2"/>
    <row r="1206" ht="26.25" customHeight="1" x14ac:dyDescent="0.2"/>
    <row r="1207" ht="26.25" customHeight="1" x14ac:dyDescent="0.2"/>
    <row r="1208" ht="26.25" customHeight="1" x14ac:dyDescent="0.2"/>
    <row r="1209" ht="26.25" customHeight="1" x14ac:dyDescent="0.2"/>
    <row r="1210" ht="26.25" customHeight="1" x14ac:dyDescent="0.2"/>
    <row r="1211" ht="26.25" customHeight="1" x14ac:dyDescent="0.2"/>
    <row r="1212" ht="26.25" customHeight="1" x14ac:dyDescent="0.2"/>
    <row r="1213" ht="26.25" customHeight="1" x14ac:dyDescent="0.2"/>
    <row r="1214" ht="26.25" customHeight="1" x14ac:dyDescent="0.2"/>
    <row r="1215" ht="26.25" customHeight="1" x14ac:dyDescent="0.2"/>
    <row r="1216" ht="26.25" customHeight="1" x14ac:dyDescent="0.2"/>
    <row r="1217" ht="26.25" customHeight="1" x14ac:dyDescent="0.2"/>
    <row r="1218" ht="26.25" customHeight="1" x14ac:dyDescent="0.2"/>
    <row r="1219" ht="26.25" customHeight="1" x14ac:dyDescent="0.2"/>
    <row r="1220" ht="26.25" customHeight="1" x14ac:dyDescent="0.2"/>
    <row r="1221" ht="26.25" customHeight="1" x14ac:dyDescent="0.2"/>
    <row r="1222" ht="26.25" customHeight="1" x14ac:dyDescent="0.2"/>
    <row r="1223" ht="26.25" customHeight="1" x14ac:dyDescent="0.2"/>
    <row r="1224" ht="26.25" customHeight="1" x14ac:dyDescent="0.2"/>
    <row r="1225" ht="26.25" customHeight="1" x14ac:dyDescent="0.2"/>
    <row r="1226" ht="26.25" customHeight="1" x14ac:dyDescent="0.2"/>
    <row r="1227" ht="26.25" customHeight="1" x14ac:dyDescent="0.2"/>
    <row r="1228" ht="26.25" customHeight="1" x14ac:dyDescent="0.2"/>
    <row r="1229" ht="26.25" customHeight="1" x14ac:dyDescent="0.2"/>
    <row r="1230" ht="26.25" customHeight="1" x14ac:dyDescent="0.2"/>
    <row r="1231" ht="26.25" customHeight="1" x14ac:dyDescent="0.2"/>
    <row r="1232" ht="26.25" customHeight="1" x14ac:dyDescent="0.2"/>
    <row r="1233" ht="26.25" customHeight="1" x14ac:dyDescent="0.2"/>
    <row r="1234" ht="26.25" customHeight="1" x14ac:dyDescent="0.2"/>
    <row r="1235" ht="26.25" customHeight="1" x14ac:dyDescent="0.2"/>
    <row r="1236" ht="26.25" customHeight="1" x14ac:dyDescent="0.2"/>
    <row r="1237" ht="26.25" customHeight="1" x14ac:dyDescent="0.2"/>
    <row r="1238" ht="26.25" customHeight="1" x14ac:dyDescent="0.2"/>
    <row r="1239" ht="26.25" customHeight="1" x14ac:dyDescent="0.2"/>
    <row r="1240" ht="26.25" customHeight="1" x14ac:dyDescent="0.2"/>
    <row r="1241" ht="26.25" customHeight="1" x14ac:dyDescent="0.2"/>
    <row r="1242" ht="26.25" customHeight="1" x14ac:dyDescent="0.2"/>
    <row r="1243" ht="26.25" customHeight="1" x14ac:dyDescent="0.2"/>
    <row r="1244" ht="26.25" customHeight="1" x14ac:dyDescent="0.2"/>
    <row r="1245" ht="26.25" customHeight="1" x14ac:dyDescent="0.2"/>
    <row r="1246" ht="26.25" customHeight="1" x14ac:dyDescent="0.2"/>
    <row r="1247" ht="26.25" customHeight="1" x14ac:dyDescent="0.2"/>
    <row r="1248" ht="26.25" customHeight="1" x14ac:dyDescent="0.2"/>
    <row r="1249" ht="26.25" customHeight="1" x14ac:dyDescent="0.2"/>
    <row r="1250" ht="26.25" customHeight="1" x14ac:dyDescent="0.2"/>
    <row r="1251" ht="26.25" customHeight="1" x14ac:dyDescent="0.2"/>
    <row r="1252" ht="26.25" customHeight="1" x14ac:dyDescent="0.2"/>
    <row r="1253" ht="26.25" customHeight="1" x14ac:dyDescent="0.2"/>
    <row r="1254" ht="26.25" customHeight="1" x14ac:dyDescent="0.2"/>
    <row r="1255" ht="26.25" customHeight="1" x14ac:dyDescent="0.2"/>
    <row r="1256" ht="26.25" customHeight="1" x14ac:dyDescent="0.2"/>
    <row r="1257" ht="26.25" customHeight="1" x14ac:dyDescent="0.2"/>
    <row r="1258" ht="26.25" customHeight="1" x14ac:dyDescent="0.2"/>
    <row r="1259" ht="26.25" customHeight="1" x14ac:dyDescent="0.2"/>
    <row r="1260" ht="26.25" customHeight="1" x14ac:dyDescent="0.2"/>
    <row r="1261" ht="26.25" customHeight="1" x14ac:dyDescent="0.2"/>
    <row r="1262" ht="26.25" customHeight="1" x14ac:dyDescent="0.2"/>
    <row r="1263" ht="26.25" customHeight="1" x14ac:dyDescent="0.2"/>
    <row r="1264" ht="26.25" customHeight="1" x14ac:dyDescent="0.2"/>
    <row r="1265" ht="26.25" customHeight="1" x14ac:dyDescent="0.2"/>
    <row r="1266" ht="26.25" customHeight="1" x14ac:dyDescent="0.2"/>
    <row r="1267" ht="26.25" customHeight="1" x14ac:dyDescent="0.2"/>
    <row r="1268" ht="26.25" customHeight="1" x14ac:dyDescent="0.2"/>
    <row r="1269" ht="26.25" customHeight="1" x14ac:dyDescent="0.2"/>
    <row r="1270" ht="26.25" customHeight="1" x14ac:dyDescent="0.2"/>
    <row r="1271" ht="26.25" customHeight="1" x14ac:dyDescent="0.2"/>
    <row r="1272" ht="26.25" customHeight="1" x14ac:dyDescent="0.2"/>
    <row r="1273" ht="26.25" customHeight="1" x14ac:dyDescent="0.2"/>
    <row r="1274" ht="26.25" customHeight="1" x14ac:dyDescent="0.2"/>
    <row r="1275" ht="26.25" customHeight="1" x14ac:dyDescent="0.2"/>
    <row r="1276" ht="26.25" customHeight="1" x14ac:dyDescent="0.2"/>
    <row r="1277" ht="26.25" customHeight="1" x14ac:dyDescent="0.2"/>
    <row r="1278" ht="26.25" customHeight="1" x14ac:dyDescent="0.2"/>
    <row r="1279" ht="26.25" customHeight="1" x14ac:dyDescent="0.2"/>
    <row r="1280" ht="26.25" customHeight="1" x14ac:dyDescent="0.2"/>
    <row r="1281" ht="26.25" customHeight="1" x14ac:dyDescent="0.2"/>
    <row r="1282" ht="26.25" customHeight="1" x14ac:dyDescent="0.2"/>
    <row r="1283" ht="26.25" customHeight="1" x14ac:dyDescent="0.2"/>
    <row r="1284" ht="26.25" customHeight="1" x14ac:dyDescent="0.2"/>
    <row r="1285" ht="26.25" customHeight="1" x14ac:dyDescent="0.2"/>
    <row r="1286" ht="26.25" customHeight="1" x14ac:dyDescent="0.2"/>
    <row r="1287" ht="26.25" customHeight="1" x14ac:dyDescent="0.2"/>
    <row r="1288" ht="26.25" customHeight="1" x14ac:dyDescent="0.2"/>
    <row r="1289" ht="26.25" customHeight="1" x14ac:dyDescent="0.2"/>
    <row r="1290" ht="26.25" customHeight="1" x14ac:dyDescent="0.2"/>
    <row r="1291" ht="26.25" customHeight="1" x14ac:dyDescent="0.2"/>
    <row r="1292" ht="26.25" customHeight="1" x14ac:dyDescent="0.2"/>
    <row r="1293" ht="26.25" customHeight="1" x14ac:dyDescent="0.2"/>
    <row r="1294" ht="26.25" customHeight="1" x14ac:dyDescent="0.2"/>
    <row r="1295" ht="26.25" customHeight="1" x14ac:dyDescent="0.2"/>
    <row r="1296" ht="26.25" customHeight="1" x14ac:dyDescent="0.2"/>
    <row r="1297" ht="26.25" customHeight="1" x14ac:dyDescent="0.2"/>
    <row r="1298" ht="26.25" customHeight="1" x14ac:dyDescent="0.2"/>
    <row r="1299" ht="26.25" customHeight="1" x14ac:dyDescent="0.2"/>
    <row r="1300" ht="26.25" customHeight="1" x14ac:dyDescent="0.2"/>
    <row r="1301" ht="26.25" customHeight="1" x14ac:dyDescent="0.2"/>
    <row r="1302" ht="26.25" customHeight="1" x14ac:dyDescent="0.2"/>
    <row r="1303" ht="26.25" customHeight="1" x14ac:dyDescent="0.2"/>
    <row r="1304" ht="26.25" customHeight="1" x14ac:dyDescent="0.2"/>
    <row r="1305" ht="26.25" customHeight="1" x14ac:dyDescent="0.2"/>
    <row r="1306" ht="26.25" customHeight="1" x14ac:dyDescent="0.2"/>
    <row r="1307" ht="26.25" customHeight="1" x14ac:dyDescent="0.2"/>
    <row r="1308" ht="26.25" customHeight="1" x14ac:dyDescent="0.2"/>
    <row r="1309" ht="26.25" customHeight="1" x14ac:dyDescent="0.2"/>
    <row r="1310" ht="26.25" customHeight="1" x14ac:dyDescent="0.2"/>
    <row r="1311" ht="26.25" customHeight="1" x14ac:dyDescent="0.2"/>
    <row r="1312" ht="26.25" customHeight="1" x14ac:dyDescent="0.2"/>
    <row r="1313" ht="26.25" customHeight="1" x14ac:dyDescent="0.2"/>
    <row r="1314" ht="26.25" customHeight="1" x14ac:dyDescent="0.2"/>
    <row r="1315" ht="26.25" customHeight="1" x14ac:dyDescent="0.2"/>
    <row r="1316" ht="26.25" customHeight="1" x14ac:dyDescent="0.2"/>
    <row r="1317" ht="26.25" customHeight="1" x14ac:dyDescent="0.2"/>
    <row r="1318" ht="26.25" customHeight="1" x14ac:dyDescent="0.2"/>
    <row r="1319" ht="26.25" customHeight="1" x14ac:dyDescent="0.2"/>
    <row r="1320" ht="26.25" customHeight="1" x14ac:dyDescent="0.2"/>
    <row r="1321" ht="26.25" customHeight="1" x14ac:dyDescent="0.2"/>
    <row r="1322" ht="26.25" customHeight="1" x14ac:dyDescent="0.2"/>
    <row r="1323" ht="26.25" customHeight="1" x14ac:dyDescent="0.2"/>
    <row r="1324" ht="26.25" customHeight="1" x14ac:dyDescent="0.2"/>
    <row r="1325" ht="26.25" customHeight="1" x14ac:dyDescent="0.2"/>
    <row r="1326" ht="26.25" customHeight="1" x14ac:dyDescent="0.2"/>
    <row r="1327" ht="26.25" customHeight="1" x14ac:dyDescent="0.2"/>
    <row r="1328" ht="26.25" customHeight="1" x14ac:dyDescent="0.2"/>
    <row r="1329" ht="26.25" customHeight="1" x14ac:dyDescent="0.2"/>
    <row r="1330" ht="26.25" customHeight="1" x14ac:dyDescent="0.2"/>
    <row r="1331" ht="26.25" customHeight="1" x14ac:dyDescent="0.2"/>
    <row r="1332" ht="26.25" customHeight="1" x14ac:dyDescent="0.2"/>
    <row r="1333" ht="26.25" customHeight="1" x14ac:dyDescent="0.2"/>
    <row r="1334" ht="26.25" customHeight="1" x14ac:dyDescent="0.2"/>
    <row r="1335" ht="26.25" customHeight="1" x14ac:dyDescent="0.2"/>
    <row r="1336" ht="26.25" customHeight="1" x14ac:dyDescent="0.2"/>
    <row r="1337" ht="26.25" customHeight="1" x14ac:dyDescent="0.2"/>
    <row r="1338" ht="26.25" customHeight="1" x14ac:dyDescent="0.2"/>
    <row r="1339" ht="26.25" customHeight="1" x14ac:dyDescent="0.2"/>
    <row r="1340" ht="26.25" customHeight="1" x14ac:dyDescent="0.2"/>
    <row r="1341" ht="26.25" customHeight="1" x14ac:dyDescent="0.2"/>
    <row r="1342" ht="26.25" customHeight="1" x14ac:dyDescent="0.2"/>
    <row r="1343" ht="26.25" customHeight="1" x14ac:dyDescent="0.2"/>
    <row r="1344" ht="26.25" customHeight="1" x14ac:dyDescent="0.2"/>
    <row r="1345" ht="26.25" customHeight="1" x14ac:dyDescent="0.2"/>
    <row r="1346" ht="26.25" customHeight="1" x14ac:dyDescent="0.2"/>
    <row r="1347" ht="26.25" customHeight="1" x14ac:dyDescent="0.2"/>
    <row r="1348" ht="26.25" customHeight="1" x14ac:dyDescent="0.2"/>
    <row r="1349" ht="26.25" customHeight="1" x14ac:dyDescent="0.2"/>
    <row r="1350" ht="26.25" customHeight="1" x14ac:dyDescent="0.2"/>
    <row r="1351" ht="26.25" customHeight="1" x14ac:dyDescent="0.2"/>
    <row r="1352" ht="26.25" customHeight="1" x14ac:dyDescent="0.2"/>
    <row r="1353" ht="26.25" customHeight="1" x14ac:dyDescent="0.2"/>
    <row r="1354" ht="26.25" customHeight="1" x14ac:dyDescent="0.2"/>
    <row r="1355" ht="26.25" customHeight="1" x14ac:dyDescent="0.2"/>
    <row r="1356" ht="26.25" customHeight="1" x14ac:dyDescent="0.2"/>
    <row r="1357" ht="26.25" customHeight="1" x14ac:dyDescent="0.2"/>
    <row r="1358" ht="26.25" customHeight="1" x14ac:dyDescent="0.2"/>
    <row r="1359" ht="26.25" customHeight="1" x14ac:dyDescent="0.2"/>
    <row r="1360" ht="26.25" customHeight="1" x14ac:dyDescent="0.2"/>
    <row r="1361" ht="26.25" customHeight="1" x14ac:dyDescent="0.2"/>
    <row r="1362" ht="26.25" customHeight="1" x14ac:dyDescent="0.2"/>
    <row r="1363" ht="26.25" customHeight="1" x14ac:dyDescent="0.2"/>
    <row r="1364" ht="26.25" customHeight="1" x14ac:dyDescent="0.2"/>
    <row r="1365" ht="26.25" customHeight="1" x14ac:dyDescent="0.2"/>
    <row r="1366" ht="26.25" customHeight="1" x14ac:dyDescent="0.2"/>
    <row r="1367" ht="26.25" customHeight="1" x14ac:dyDescent="0.2"/>
    <row r="1368" ht="26.25" customHeight="1" x14ac:dyDescent="0.2"/>
    <row r="1369" ht="26.25" customHeight="1" x14ac:dyDescent="0.2"/>
    <row r="1370" ht="26.25" customHeight="1" x14ac:dyDescent="0.2"/>
    <row r="1371" ht="26.25" customHeight="1" x14ac:dyDescent="0.2"/>
    <row r="1372" ht="26.25" customHeight="1" x14ac:dyDescent="0.2"/>
    <row r="1373" ht="26.25" customHeight="1" x14ac:dyDescent="0.2"/>
    <row r="1374" ht="26.25" customHeight="1" x14ac:dyDescent="0.2"/>
    <row r="1375" ht="26.25" customHeight="1" x14ac:dyDescent="0.2"/>
    <row r="1376" ht="26.25" customHeight="1" x14ac:dyDescent="0.2"/>
    <row r="1377" ht="26.25" customHeight="1" x14ac:dyDescent="0.2"/>
    <row r="1378" ht="26.25" customHeight="1" x14ac:dyDescent="0.2"/>
    <row r="1379" ht="26.25" customHeight="1" x14ac:dyDescent="0.2"/>
    <row r="1380" ht="26.25" customHeight="1" x14ac:dyDescent="0.2"/>
    <row r="1381" ht="26.25" customHeight="1" x14ac:dyDescent="0.2"/>
    <row r="1382" ht="26.25" customHeight="1" x14ac:dyDescent="0.2"/>
    <row r="1383" ht="26.25" customHeight="1" x14ac:dyDescent="0.2"/>
    <row r="1384" ht="26.25" customHeight="1" x14ac:dyDescent="0.2"/>
    <row r="1385" ht="26.25" customHeight="1" x14ac:dyDescent="0.2"/>
    <row r="1386" ht="26.25" customHeight="1" x14ac:dyDescent="0.2"/>
    <row r="1387" ht="26.25" customHeight="1" x14ac:dyDescent="0.2"/>
    <row r="1388" ht="26.25" customHeight="1" x14ac:dyDescent="0.2"/>
    <row r="1389" ht="26.25" customHeight="1" x14ac:dyDescent="0.2"/>
    <row r="1390" ht="26.25" customHeight="1" x14ac:dyDescent="0.2"/>
    <row r="1391" ht="26.25" customHeight="1" x14ac:dyDescent="0.2"/>
    <row r="1392" ht="26.25" customHeight="1" x14ac:dyDescent="0.2"/>
    <row r="1393" ht="26.25" customHeight="1" x14ac:dyDescent="0.2"/>
    <row r="1394" ht="26.25" customHeight="1" x14ac:dyDescent="0.2"/>
    <row r="1395" ht="26.25" customHeight="1" x14ac:dyDescent="0.2"/>
    <row r="1396" ht="26.25" customHeight="1" x14ac:dyDescent="0.2"/>
    <row r="1397" ht="26.25" customHeight="1" x14ac:dyDescent="0.2"/>
    <row r="1398" ht="26.25" customHeight="1" x14ac:dyDescent="0.2"/>
    <row r="1399" ht="26.25" customHeight="1" x14ac:dyDescent="0.2"/>
    <row r="1400" ht="26.25" customHeight="1" x14ac:dyDescent="0.2"/>
    <row r="1401" ht="26.25" customHeight="1" x14ac:dyDescent="0.2"/>
    <row r="1402" ht="26.25" customHeight="1" x14ac:dyDescent="0.2"/>
    <row r="1403" ht="26.25" customHeight="1" x14ac:dyDescent="0.2"/>
    <row r="1404" ht="26.25" customHeight="1" x14ac:dyDescent="0.2"/>
    <row r="1405" ht="26.25" customHeight="1" x14ac:dyDescent="0.2"/>
    <row r="1406" ht="26.25" customHeight="1" x14ac:dyDescent="0.2"/>
    <row r="1407" ht="26.25" customHeight="1" x14ac:dyDescent="0.2"/>
    <row r="1408" ht="26.25" customHeight="1" x14ac:dyDescent="0.2"/>
    <row r="1409" ht="26.25" customHeight="1" x14ac:dyDescent="0.2"/>
    <row r="1410" ht="26.25" customHeight="1" x14ac:dyDescent="0.2"/>
    <row r="1411" ht="26.25" customHeight="1" x14ac:dyDescent="0.2"/>
    <row r="1412" ht="26.25" customHeight="1" x14ac:dyDescent="0.2"/>
    <row r="1413" ht="26.25" customHeight="1" x14ac:dyDescent="0.2"/>
    <row r="1414" ht="26.25" customHeight="1" x14ac:dyDescent="0.2"/>
    <row r="1415" ht="26.25" customHeight="1" x14ac:dyDescent="0.2"/>
    <row r="1416" ht="26.25" customHeight="1" x14ac:dyDescent="0.2"/>
    <row r="1417" ht="26.25" customHeight="1" x14ac:dyDescent="0.2"/>
    <row r="1418" ht="26.25" customHeight="1" x14ac:dyDescent="0.2"/>
    <row r="1419" ht="26.25" customHeight="1" x14ac:dyDescent="0.2"/>
    <row r="1420" ht="26.25" customHeight="1" x14ac:dyDescent="0.2"/>
    <row r="1421" ht="26.25" customHeight="1" x14ac:dyDescent="0.2"/>
    <row r="1422" ht="26.25" customHeight="1" x14ac:dyDescent="0.2"/>
    <row r="1423" ht="26.25" customHeight="1" x14ac:dyDescent="0.2"/>
    <row r="1424" ht="26.25" customHeight="1" x14ac:dyDescent="0.2"/>
    <row r="1425" ht="26.25" customHeight="1" x14ac:dyDescent="0.2"/>
    <row r="1426" ht="26.25" customHeight="1" x14ac:dyDescent="0.2"/>
    <row r="1427" ht="26.25" customHeight="1" x14ac:dyDescent="0.2"/>
    <row r="1428" ht="26.25" customHeight="1" x14ac:dyDescent="0.2"/>
    <row r="1429" ht="26.25" customHeight="1" x14ac:dyDescent="0.2"/>
    <row r="1430" ht="26.25" customHeight="1" x14ac:dyDescent="0.2"/>
    <row r="1431" ht="26.25" customHeight="1" x14ac:dyDescent="0.2"/>
    <row r="1432" ht="26.25" customHeight="1" x14ac:dyDescent="0.2"/>
    <row r="1433" ht="26.25" customHeight="1" x14ac:dyDescent="0.2"/>
    <row r="1434" ht="26.25" customHeight="1" x14ac:dyDescent="0.2"/>
    <row r="1435" ht="26.25" customHeight="1" x14ac:dyDescent="0.2"/>
    <row r="1436" ht="26.25" customHeight="1" x14ac:dyDescent="0.2"/>
    <row r="1437" ht="26.25" customHeight="1" x14ac:dyDescent="0.2"/>
    <row r="1438" ht="26.25" customHeight="1" x14ac:dyDescent="0.2"/>
    <row r="1439" ht="26.25" customHeight="1" x14ac:dyDescent="0.2"/>
    <row r="1440" ht="26.25" customHeight="1" x14ac:dyDescent="0.2"/>
    <row r="1441" ht="26.25" customHeight="1" x14ac:dyDescent="0.2"/>
    <row r="1442" ht="26.25" customHeight="1" x14ac:dyDescent="0.2"/>
    <row r="1443" ht="26.25" customHeight="1" x14ac:dyDescent="0.2"/>
    <row r="1444" ht="26.25" customHeight="1" x14ac:dyDescent="0.2"/>
    <row r="1445" ht="26.25" customHeight="1" x14ac:dyDescent="0.2"/>
    <row r="1446" ht="26.25" customHeight="1" x14ac:dyDescent="0.2"/>
    <row r="1447" ht="26.25" customHeight="1" x14ac:dyDescent="0.2"/>
    <row r="1448" ht="26.25" customHeight="1" x14ac:dyDescent="0.2"/>
    <row r="1449" ht="26.25" customHeight="1" x14ac:dyDescent="0.2"/>
    <row r="1450" ht="26.25" customHeight="1" x14ac:dyDescent="0.2"/>
    <row r="1451" ht="26.25" customHeight="1" x14ac:dyDescent="0.2"/>
    <row r="1452" ht="26.25" customHeight="1" x14ac:dyDescent="0.2"/>
    <row r="1453" ht="26.25" customHeight="1" x14ac:dyDescent="0.2"/>
    <row r="1454" ht="26.25" customHeight="1" x14ac:dyDescent="0.2"/>
    <row r="1455" ht="26.25" customHeight="1" x14ac:dyDescent="0.2"/>
    <row r="1456" ht="26.25" customHeight="1" x14ac:dyDescent="0.2"/>
    <row r="1457" ht="26.25" customHeight="1" x14ac:dyDescent="0.2"/>
    <row r="1458" ht="26.25" customHeight="1" x14ac:dyDescent="0.2"/>
    <row r="1459" ht="26.25" customHeight="1" x14ac:dyDescent="0.2"/>
    <row r="1460" ht="26.25" customHeight="1" x14ac:dyDescent="0.2"/>
    <row r="1461" ht="26.25" customHeight="1" x14ac:dyDescent="0.2"/>
    <row r="1462" ht="26.25" customHeight="1" x14ac:dyDescent="0.2"/>
    <row r="1463" ht="26.25" customHeight="1" x14ac:dyDescent="0.2"/>
    <row r="1464" ht="26.25" customHeight="1" x14ac:dyDescent="0.2"/>
    <row r="1465" ht="26.25" customHeight="1" x14ac:dyDescent="0.2"/>
    <row r="1466" ht="26.25" customHeight="1" x14ac:dyDescent="0.2"/>
    <row r="1467" ht="26.25" customHeight="1" x14ac:dyDescent="0.2"/>
    <row r="1468" ht="26.25" customHeight="1" x14ac:dyDescent="0.2"/>
    <row r="1469" ht="26.25" customHeight="1" x14ac:dyDescent="0.2"/>
    <row r="1470" ht="26.25" customHeight="1" x14ac:dyDescent="0.2"/>
    <row r="1471" ht="26.25" customHeight="1" x14ac:dyDescent="0.2"/>
    <row r="1472" ht="26.25" customHeight="1" x14ac:dyDescent="0.2"/>
    <row r="1473" ht="26.25" customHeight="1" x14ac:dyDescent="0.2"/>
    <row r="1474" ht="26.25" customHeight="1" x14ac:dyDescent="0.2"/>
    <row r="1475" ht="26.25" customHeight="1" x14ac:dyDescent="0.2"/>
    <row r="1476" ht="26.25" customHeight="1" x14ac:dyDescent="0.2"/>
    <row r="1477" ht="26.25" customHeight="1" x14ac:dyDescent="0.2"/>
    <row r="1478" ht="26.25" customHeight="1" x14ac:dyDescent="0.2"/>
    <row r="1479" ht="26.25" customHeight="1" x14ac:dyDescent="0.2"/>
    <row r="1480" ht="26.25" customHeight="1" x14ac:dyDescent="0.2"/>
    <row r="1481" ht="26.25" customHeight="1" x14ac:dyDescent="0.2"/>
    <row r="1482" ht="26.25" customHeight="1" x14ac:dyDescent="0.2"/>
    <row r="1483" ht="26.25" customHeight="1" x14ac:dyDescent="0.2"/>
    <row r="1484" ht="26.25" customHeight="1" x14ac:dyDescent="0.2"/>
    <row r="1485" ht="26.25" customHeight="1" x14ac:dyDescent="0.2"/>
    <row r="1486" ht="26.25" customHeight="1" x14ac:dyDescent="0.2"/>
    <row r="1487" ht="26.25" customHeight="1" x14ac:dyDescent="0.2"/>
    <row r="1488" ht="26.25" customHeight="1" x14ac:dyDescent="0.2"/>
    <row r="1489" ht="26.25" customHeight="1" x14ac:dyDescent="0.2"/>
    <row r="1490" ht="26.25" customHeight="1" x14ac:dyDescent="0.2"/>
    <row r="1491" ht="26.25" customHeight="1" x14ac:dyDescent="0.2"/>
    <row r="1492" ht="26.25" customHeight="1" x14ac:dyDescent="0.2"/>
    <row r="1493" ht="26.25" customHeight="1" x14ac:dyDescent="0.2"/>
    <row r="1494" ht="26.25" customHeight="1" x14ac:dyDescent="0.2"/>
    <row r="1495" ht="26.25" customHeight="1" x14ac:dyDescent="0.2"/>
    <row r="1496" ht="26.25" customHeight="1" x14ac:dyDescent="0.2"/>
    <row r="1497" ht="26.25" customHeight="1" x14ac:dyDescent="0.2"/>
    <row r="1498" ht="26.25" customHeight="1" x14ac:dyDescent="0.2"/>
    <row r="1499" ht="26.25" customHeight="1" x14ac:dyDescent="0.2"/>
    <row r="1500" ht="26.25" customHeight="1" x14ac:dyDescent="0.2"/>
    <row r="1501" ht="26.25" customHeight="1" x14ac:dyDescent="0.2"/>
    <row r="1502" ht="26.25" customHeight="1" x14ac:dyDescent="0.2"/>
    <row r="1503" ht="26.25" customHeight="1" x14ac:dyDescent="0.2"/>
    <row r="1504" ht="26.25" customHeight="1" x14ac:dyDescent="0.2"/>
    <row r="1505" ht="26.25" customHeight="1" x14ac:dyDescent="0.2"/>
    <row r="1506" ht="26.25" customHeight="1" x14ac:dyDescent="0.2"/>
    <row r="1507" ht="26.25" customHeight="1" x14ac:dyDescent="0.2"/>
    <row r="1508" ht="26.25" customHeight="1" x14ac:dyDescent="0.2"/>
    <row r="1509" ht="26.25" customHeight="1" x14ac:dyDescent="0.2"/>
    <row r="1510" ht="26.25" customHeight="1" x14ac:dyDescent="0.2"/>
    <row r="1511" ht="26.25" customHeight="1" x14ac:dyDescent="0.2"/>
    <row r="1512" ht="26.25" customHeight="1" x14ac:dyDescent="0.2"/>
    <row r="1513" ht="26.25" customHeight="1" x14ac:dyDescent="0.2"/>
    <row r="1514" ht="26.25" customHeight="1" x14ac:dyDescent="0.2"/>
    <row r="1515" ht="26.25" customHeight="1" x14ac:dyDescent="0.2"/>
    <row r="1516" ht="26.25" customHeight="1" x14ac:dyDescent="0.2"/>
    <row r="1517" ht="26.25" customHeight="1" x14ac:dyDescent="0.2"/>
    <row r="1518" ht="26.25" customHeight="1" x14ac:dyDescent="0.2"/>
    <row r="1519" ht="26.25" customHeight="1" x14ac:dyDescent="0.2"/>
    <row r="1520" ht="26.25" customHeight="1" x14ac:dyDescent="0.2"/>
    <row r="1521" ht="26.25" customHeight="1" x14ac:dyDescent="0.2"/>
    <row r="1522" ht="26.25" customHeight="1" x14ac:dyDescent="0.2"/>
    <row r="1523" ht="26.25" customHeight="1" x14ac:dyDescent="0.2"/>
    <row r="1524" ht="26.25" customHeight="1" x14ac:dyDescent="0.2"/>
    <row r="1525" ht="26.25" customHeight="1" x14ac:dyDescent="0.2"/>
    <row r="1526" ht="26.25" customHeight="1" x14ac:dyDescent="0.2"/>
    <row r="1527" ht="26.25" customHeight="1" x14ac:dyDescent="0.2"/>
    <row r="1528" ht="26.25" customHeight="1" x14ac:dyDescent="0.2"/>
    <row r="1529" ht="26.25" customHeight="1" x14ac:dyDescent="0.2"/>
    <row r="1530" ht="26.25" customHeight="1" x14ac:dyDescent="0.2"/>
    <row r="1531" ht="26.25" customHeight="1" x14ac:dyDescent="0.2"/>
    <row r="1532" ht="26.25" customHeight="1" x14ac:dyDescent="0.2"/>
    <row r="1533" ht="26.25" customHeight="1" x14ac:dyDescent="0.2"/>
    <row r="1534" ht="26.25" customHeight="1" x14ac:dyDescent="0.2"/>
    <row r="1535" ht="26.25" customHeight="1" x14ac:dyDescent="0.2"/>
    <row r="1536" ht="26.25" customHeight="1" x14ac:dyDescent="0.2"/>
    <row r="1537" ht="26.25" customHeight="1" x14ac:dyDescent="0.2"/>
    <row r="1538" ht="26.25" customHeight="1" x14ac:dyDescent="0.2"/>
    <row r="1539" ht="26.25" customHeight="1" x14ac:dyDescent="0.2"/>
    <row r="1540" ht="26.25" customHeight="1" x14ac:dyDescent="0.2"/>
    <row r="1541" ht="26.25" customHeight="1" x14ac:dyDescent="0.2"/>
    <row r="1542" ht="26.25" customHeight="1" x14ac:dyDescent="0.2"/>
    <row r="1543" ht="26.25" customHeight="1" x14ac:dyDescent="0.2"/>
    <row r="1544" ht="26.25" customHeight="1" x14ac:dyDescent="0.2"/>
    <row r="1545" ht="26.25" customHeight="1" x14ac:dyDescent="0.2"/>
    <row r="1546" ht="26.25" customHeight="1" x14ac:dyDescent="0.2"/>
    <row r="1547" ht="26.25" customHeight="1" x14ac:dyDescent="0.2"/>
    <row r="1548" ht="26.25" customHeight="1" x14ac:dyDescent="0.2"/>
    <row r="1549" ht="26.25" customHeight="1" x14ac:dyDescent="0.2"/>
    <row r="1550" ht="26.25" customHeight="1" x14ac:dyDescent="0.2"/>
    <row r="1551" ht="26.25" customHeight="1" x14ac:dyDescent="0.2"/>
    <row r="1552" ht="26.25" customHeight="1" x14ac:dyDescent="0.2"/>
    <row r="1553" ht="26.25" customHeight="1" x14ac:dyDescent="0.2"/>
    <row r="1554" ht="26.25" customHeight="1" x14ac:dyDescent="0.2"/>
    <row r="1555" ht="26.25" customHeight="1" x14ac:dyDescent="0.2"/>
    <row r="1556" ht="26.25" customHeight="1" x14ac:dyDescent="0.2"/>
    <row r="1557" ht="26.25" customHeight="1" x14ac:dyDescent="0.2"/>
    <row r="1558" ht="26.25" customHeight="1" x14ac:dyDescent="0.2"/>
    <row r="1559" ht="26.25" customHeight="1" x14ac:dyDescent="0.2"/>
    <row r="1560" ht="26.25" customHeight="1" x14ac:dyDescent="0.2"/>
    <row r="1561" ht="26.25" customHeight="1" x14ac:dyDescent="0.2"/>
    <row r="1562" ht="26.25" customHeight="1" x14ac:dyDescent="0.2"/>
    <row r="1563" ht="26.25" customHeight="1" x14ac:dyDescent="0.2"/>
    <row r="1564" ht="26.25" customHeight="1" x14ac:dyDescent="0.2"/>
    <row r="1565" ht="26.25" customHeight="1" x14ac:dyDescent="0.2"/>
    <row r="1566" ht="26.25" customHeight="1" x14ac:dyDescent="0.2"/>
    <row r="1567" ht="26.25" customHeight="1" x14ac:dyDescent="0.2"/>
    <row r="1568" ht="26.25" customHeight="1" x14ac:dyDescent="0.2"/>
    <row r="1569" ht="26.25" customHeight="1" x14ac:dyDescent="0.2"/>
    <row r="1570" ht="26.25" customHeight="1" x14ac:dyDescent="0.2"/>
    <row r="1571" ht="26.25" customHeight="1" x14ac:dyDescent="0.2"/>
    <row r="1572" ht="26.25" customHeight="1" x14ac:dyDescent="0.2"/>
    <row r="1573" ht="26.25" customHeight="1" x14ac:dyDescent="0.2"/>
    <row r="1574" ht="26.25" customHeight="1" x14ac:dyDescent="0.2"/>
    <row r="1575" ht="26.25" customHeight="1" x14ac:dyDescent="0.2"/>
    <row r="1576" ht="26.25" customHeight="1" x14ac:dyDescent="0.2"/>
    <row r="1577" ht="26.25" customHeight="1" x14ac:dyDescent="0.2"/>
    <row r="1578" ht="26.25" customHeight="1" x14ac:dyDescent="0.2"/>
    <row r="1579" ht="26.25" customHeight="1" x14ac:dyDescent="0.2"/>
    <row r="1580" ht="26.25" customHeight="1" x14ac:dyDescent="0.2"/>
    <row r="1581" ht="26.25" customHeight="1" x14ac:dyDescent="0.2"/>
    <row r="1582" ht="26.25" customHeight="1" x14ac:dyDescent="0.2"/>
    <row r="1583" ht="26.25" customHeight="1" x14ac:dyDescent="0.2"/>
    <row r="1584" ht="26.25" customHeight="1" x14ac:dyDescent="0.2"/>
    <row r="1585" ht="26.25" customHeight="1" x14ac:dyDescent="0.2"/>
    <row r="1586" ht="26.25" customHeight="1" x14ac:dyDescent="0.2"/>
    <row r="1587" ht="26.25" customHeight="1" x14ac:dyDescent="0.2"/>
    <row r="1588" ht="26.25" customHeight="1" x14ac:dyDescent="0.2"/>
    <row r="1589" ht="26.25" customHeight="1" x14ac:dyDescent="0.2"/>
    <row r="1590" ht="26.25" customHeight="1" x14ac:dyDescent="0.2"/>
    <row r="1591" ht="26.25" customHeight="1" x14ac:dyDescent="0.2"/>
    <row r="1592" ht="26.25" customHeight="1" x14ac:dyDescent="0.2"/>
    <row r="1593" ht="26.25" customHeight="1" x14ac:dyDescent="0.2"/>
    <row r="1594" ht="26.25" customHeight="1" x14ac:dyDescent="0.2"/>
    <row r="1595" ht="26.25" customHeight="1" x14ac:dyDescent="0.2"/>
    <row r="1596" ht="26.25" customHeight="1" x14ac:dyDescent="0.2"/>
    <row r="1597" ht="26.25" customHeight="1" x14ac:dyDescent="0.2"/>
    <row r="1598" ht="26.25" customHeight="1" x14ac:dyDescent="0.2"/>
    <row r="1599" ht="26.25" customHeight="1" x14ac:dyDescent="0.2"/>
    <row r="1600" ht="26.25" customHeight="1" x14ac:dyDescent="0.2"/>
    <row r="1601" ht="26.25" customHeight="1" x14ac:dyDescent="0.2"/>
    <row r="1602" ht="26.25" customHeight="1" x14ac:dyDescent="0.2"/>
    <row r="1603" ht="26.25" customHeight="1" x14ac:dyDescent="0.2"/>
    <row r="1604" ht="26.25" customHeight="1" x14ac:dyDescent="0.2"/>
    <row r="1605" ht="26.25" customHeight="1" x14ac:dyDescent="0.2"/>
    <row r="1606" ht="26.25" customHeight="1" x14ac:dyDescent="0.2"/>
    <row r="1607" ht="26.25" customHeight="1" x14ac:dyDescent="0.2"/>
    <row r="1608" ht="26.25" customHeight="1" x14ac:dyDescent="0.2"/>
    <row r="1609" ht="26.25" customHeight="1" x14ac:dyDescent="0.2"/>
    <row r="1610" ht="26.25" customHeight="1" x14ac:dyDescent="0.2"/>
    <row r="1611" ht="26.25" customHeight="1" x14ac:dyDescent="0.2"/>
    <row r="1612" ht="26.25" customHeight="1" x14ac:dyDescent="0.2"/>
    <row r="1613" ht="26.25" customHeight="1" x14ac:dyDescent="0.2"/>
    <row r="1614" ht="26.25" customHeight="1" x14ac:dyDescent="0.2"/>
    <row r="1615" ht="26.25" customHeight="1" x14ac:dyDescent="0.2"/>
    <row r="1616" ht="26.25" customHeight="1" x14ac:dyDescent="0.2"/>
    <row r="1617" ht="26.25" customHeight="1" x14ac:dyDescent="0.2"/>
    <row r="1618" ht="26.25" customHeight="1" x14ac:dyDescent="0.2"/>
    <row r="1619" ht="26.25" customHeight="1" x14ac:dyDescent="0.2"/>
    <row r="1620" ht="26.25" customHeight="1" x14ac:dyDescent="0.2"/>
    <row r="1621" ht="26.25" customHeight="1" x14ac:dyDescent="0.2"/>
    <row r="1622" ht="26.25" customHeight="1" x14ac:dyDescent="0.2"/>
    <row r="1623" ht="26.25" customHeight="1" x14ac:dyDescent="0.2"/>
    <row r="1624" ht="26.25" customHeight="1" x14ac:dyDescent="0.2"/>
    <row r="1625" ht="26.25" customHeight="1" x14ac:dyDescent="0.2"/>
    <row r="1626" ht="26.25" customHeight="1" x14ac:dyDescent="0.2"/>
    <row r="1627" ht="26.25" customHeight="1" x14ac:dyDescent="0.2"/>
    <row r="1628" ht="26.25" customHeight="1" x14ac:dyDescent="0.2"/>
    <row r="1629" ht="26.25" customHeight="1" x14ac:dyDescent="0.2"/>
    <row r="1630" ht="26.25" customHeight="1" x14ac:dyDescent="0.2"/>
    <row r="1631" ht="26.25" customHeight="1" x14ac:dyDescent="0.2"/>
    <row r="1632" ht="26.25" customHeight="1" x14ac:dyDescent="0.2"/>
    <row r="1633" ht="26.25" customHeight="1" x14ac:dyDescent="0.2"/>
    <row r="1634" ht="26.25" customHeight="1" x14ac:dyDescent="0.2"/>
    <row r="1635" ht="26.25" customHeight="1" x14ac:dyDescent="0.2"/>
    <row r="1636" ht="26.25" customHeight="1" x14ac:dyDescent="0.2"/>
    <row r="1637" ht="26.25" customHeight="1" x14ac:dyDescent="0.2"/>
    <row r="1638" ht="26.25" customHeight="1" x14ac:dyDescent="0.2"/>
    <row r="1639" ht="26.25" customHeight="1" x14ac:dyDescent="0.2"/>
    <row r="1640" ht="26.25" customHeight="1" x14ac:dyDescent="0.2"/>
    <row r="1641" ht="26.25" customHeight="1" x14ac:dyDescent="0.2"/>
    <row r="1642" ht="26.25" customHeight="1" x14ac:dyDescent="0.2"/>
    <row r="1643" ht="26.25" customHeight="1" x14ac:dyDescent="0.2"/>
    <row r="1644" ht="26.25" customHeight="1" x14ac:dyDescent="0.2"/>
    <row r="1645" ht="26.25" customHeight="1" x14ac:dyDescent="0.2"/>
    <row r="1646" ht="26.25" customHeight="1" x14ac:dyDescent="0.2"/>
    <row r="1647" ht="26.25" customHeight="1" x14ac:dyDescent="0.2"/>
    <row r="1648" ht="26.25" customHeight="1" x14ac:dyDescent="0.2"/>
    <row r="1649" ht="26.25" customHeight="1" x14ac:dyDescent="0.2"/>
    <row r="1650" ht="26.25" customHeight="1" x14ac:dyDescent="0.2"/>
    <row r="1651" ht="26.25" customHeight="1" x14ac:dyDescent="0.2"/>
    <row r="1652" ht="26.25" customHeight="1" x14ac:dyDescent="0.2"/>
    <row r="1653" ht="26.25" customHeight="1" x14ac:dyDescent="0.2"/>
    <row r="1654" ht="26.25" customHeight="1" x14ac:dyDescent="0.2"/>
    <row r="1655" ht="26.25" customHeight="1" x14ac:dyDescent="0.2"/>
    <row r="1656" ht="26.25" customHeight="1" x14ac:dyDescent="0.2"/>
    <row r="1657" ht="26.25" customHeight="1" x14ac:dyDescent="0.2"/>
    <row r="1658" ht="26.25" customHeight="1" x14ac:dyDescent="0.2"/>
    <row r="1659" ht="26.25" customHeight="1" x14ac:dyDescent="0.2"/>
    <row r="1660" ht="26.25" customHeight="1" x14ac:dyDescent="0.2"/>
    <row r="1661" ht="26.25" customHeight="1" x14ac:dyDescent="0.2"/>
    <row r="1662" ht="26.25" customHeight="1" x14ac:dyDescent="0.2"/>
    <row r="1663" ht="26.25" customHeight="1" x14ac:dyDescent="0.2"/>
    <row r="1664" ht="26.25" customHeight="1" x14ac:dyDescent="0.2"/>
    <row r="1665" ht="26.25" customHeight="1" x14ac:dyDescent="0.2"/>
    <row r="1666" ht="26.25" customHeight="1" x14ac:dyDescent="0.2"/>
    <row r="1667" ht="26.25" customHeight="1" x14ac:dyDescent="0.2"/>
    <row r="1668" ht="26.25" customHeight="1" x14ac:dyDescent="0.2"/>
    <row r="1669" ht="26.25" customHeight="1" x14ac:dyDescent="0.2"/>
    <row r="1670" ht="26.25" customHeight="1" x14ac:dyDescent="0.2"/>
    <row r="1671" ht="26.25" customHeight="1" x14ac:dyDescent="0.2"/>
    <row r="1672" ht="26.25" customHeight="1" x14ac:dyDescent="0.2"/>
    <row r="1673" ht="26.25" customHeight="1" x14ac:dyDescent="0.2"/>
    <row r="1674" ht="26.25" customHeight="1" x14ac:dyDescent="0.2"/>
    <row r="1675" ht="26.25" customHeight="1" x14ac:dyDescent="0.2"/>
    <row r="1676" ht="26.25" customHeight="1" x14ac:dyDescent="0.2"/>
    <row r="1677" ht="26.25" customHeight="1" x14ac:dyDescent="0.2"/>
    <row r="1678" ht="26.25" customHeight="1" x14ac:dyDescent="0.2"/>
    <row r="1679" ht="26.25" customHeight="1" x14ac:dyDescent="0.2"/>
    <row r="1680" ht="26.25" customHeight="1" x14ac:dyDescent="0.2"/>
    <row r="1681" ht="26.25" customHeight="1" x14ac:dyDescent="0.2"/>
    <row r="1682" ht="26.25" customHeight="1" x14ac:dyDescent="0.2"/>
    <row r="1683" ht="26.25" customHeight="1" x14ac:dyDescent="0.2"/>
    <row r="1684" ht="26.25" customHeight="1" x14ac:dyDescent="0.2"/>
    <row r="1685" ht="26.25" customHeight="1" x14ac:dyDescent="0.2"/>
    <row r="1686" ht="26.25" customHeight="1" x14ac:dyDescent="0.2"/>
    <row r="1687" ht="26.25" customHeight="1" x14ac:dyDescent="0.2"/>
    <row r="1688" ht="26.25" customHeight="1" x14ac:dyDescent="0.2"/>
    <row r="1689" ht="26.25" customHeight="1" x14ac:dyDescent="0.2"/>
    <row r="1690" ht="26.25" customHeight="1" x14ac:dyDescent="0.2"/>
    <row r="1691" ht="26.25" customHeight="1" x14ac:dyDescent="0.2"/>
    <row r="1692" ht="26.25" customHeight="1" x14ac:dyDescent="0.2"/>
    <row r="1693" ht="26.25" customHeight="1" x14ac:dyDescent="0.2"/>
    <row r="1694" ht="26.25" customHeight="1" x14ac:dyDescent="0.2"/>
    <row r="1695" ht="26.25" customHeight="1" x14ac:dyDescent="0.2"/>
    <row r="1696" ht="26.25" customHeight="1" x14ac:dyDescent="0.2"/>
    <row r="1697" ht="26.25" customHeight="1" x14ac:dyDescent="0.2"/>
    <row r="1698" ht="26.25" customHeight="1" x14ac:dyDescent="0.2"/>
    <row r="1699" ht="26.25" customHeight="1" x14ac:dyDescent="0.2"/>
    <row r="1700" ht="26.25" customHeight="1" x14ac:dyDescent="0.2"/>
    <row r="1701" ht="26.25" customHeight="1" x14ac:dyDescent="0.2"/>
    <row r="1702" ht="26.25" customHeight="1" x14ac:dyDescent="0.2"/>
    <row r="1703" ht="26.25" customHeight="1" x14ac:dyDescent="0.2"/>
    <row r="1704" ht="26.25" customHeight="1" x14ac:dyDescent="0.2"/>
    <row r="1705" ht="26.25" customHeight="1" x14ac:dyDescent="0.2"/>
    <row r="1706" ht="26.25" customHeight="1" x14ac:dyDescent="0.2"/>
    <row r="1707" ht="26.25" customHeight="1" x14ac:dyDescent="0.2"/>
    <row r="1708" ht="26.25" customHeight="1" x14ac:dyDescent="0.2"/>
    <row r="1709" ht="26.25" customHeight="1" x14ac:dyDescent="0.2"/>
    <row r="1710" ht="26.25" customHeight="1" x14ac:dyDescent="0.2"/>
    <row r="1711" ht="26.25" customHeight="1" x14ac:dyDescent="0.2"/>
    <row r="1712" ht="26.25" customHeight="1" x14ac:dyDescent="0.2"/>
    <row r="1713" ht="26.25" customHeight="1" x14ac:dyDescent="0.2"/>
    <row r="1714" ht="26.25" customHeight="1" x14ac:dyDescent="0.2"/>
    <row r="1715" ht="26.25" customHeight="1" x14ac:dyDescent="0.2"/>
    <row r="1716" ht="26.25" customHeight="1" x14ac:dyDescent="0.2"/>
    <row r="1717" ht="26.25" customHeight="1" x14ac:dyDescent="0.2"/>
    <row r="1718" ht="26.25" customHeight="1" x14ac:dyDescent="0.2"/>
    <row r="1719" ht="26.25" customHeight="1" x14ac:dyDescent="0.2"/>
    <row r="1720" ht="26.25" customHeight="1" x14ac:dyDescent="0.2"/>
    <row r="1721" ht="26.25" customHeight="1" x14ac:dyDescent="0.2"/>
    <row r="1722" ht="26.25" customHeight="1" x14ac:dyDescent="0.2"/>
    <row r="1723" ht="26.25" customHeight="1" x14ac:dyDescent="0.2"/>
    <row r="1724" ht="26.25" customHeight="1" x14ac:dyDescent="0.2"/>
    <row r="1725" ht="26.25" customHeight="1" x14ac:dyDescent="0.2"/>
    <row r="1726" ht="26.25" customHeight="1" x14ac:dyDescent="0.2"/>
    <row r="1727" ht="26.25" customHeight="1" x14ac:dyDescent="0.2"/>
    <row r="1728" ht="26.25" customHeight="1" x14ac:dyDescent="0.2"/>
    <row r="1729" ht="26.25" customHeight="1" x14ac:dyDescent="0.2"/>
    <row r="1730" ht="26.25" customHeight="1" x14ac:dyDescent="0.2"/>
    <row r="1731" ht="26.25" customHeight="1" x14ac:dyDescent="0.2"/>
    <row r="1732" ht="26.25" customHeight="1" x14ac:dyDescent="0.2"/>
    <row r="1733" ht="26.25" customHeight="1" x14ac:dyDescent="0.2"/>
    <row r="1734" ht="26.25" customHeight="1" x14ac:dyDescent="0.2"/>
    <row r="1735" ht="26.25" customHeight="1" x14ac:dyDescent="0.2"/>
    <row r="1736" ht="26.25" customHeight="1" x14ac:dyDescent="0.2"/>
    <row r="1737" ht="26.25" customHeight="1" x14ac:dyDescent="0.2"/>
    <row r="1738" ht="26.25" customHeight="1" x14ac:dyDescent="0.2"/>
    <row r="1739" ht="26.25" customHeight="1" x14ac:dyDescent="0.2"/>
    <row r="1740" ht="26.25" customHeight="1" x14ac:dyDescent="0.2"/>
    <row r="1741" ht="26.25" customHeight="1" x14ac:dyDescent="0.2"/>
    <row r="1742" ht="26.25" customHeight="1" x14ac:dyDescent="0.2"/>
    <row r="1743" ht="26.25" customHeight="1" x14ac:dyDescent="0.2"/>
    <row r="1744" ht="26.25" customHeight="1" x14ac:dyDescent="0.2"/>
    <row r="1745" ht="26.25" customHeight="1" x14ac:dyDescent="0.2"/>
    <row r="1746" ht="26.25" customHeight="1" x14ac:dyDescent="0.2"/>
    <row r="1747" ht="26.25" customHeight="1" x14ac:dyDescent="0.2"/>
    <row r="1748" ht="26.25" customHeight="1" x14ac:dyDescent="0.2"/>
    <row r="1749" ht="26.25" customHeight="1" x14ac:dyDescent="0.2"/>
    <row r="1750" ht="26.25" customHeight="1" x14ac:dyDescent="0.2"/>
    <row r="1751" ht="26.25" customHeight="1" x14ac:dyDescent="0.2"/>
    <row r="1752" ht="26.25" customHeight="1" x14ac:dyDescent="0.2"/>
    <row r="1753" ht="26.25" customHeight="1" x14ac:dyDescent="0.2"/>
    <row r="1754" ht="26.25" customHeight="1" x14ac:dyDescent="0.2"/>
    <row r="1755" ht="26.25" customHeight="1" x14ac:dyDescent="0.2"/>
    <row r="1756" ht="26.25" customHeight="1" x14ac:dyDescent="0.2"/>
    <row r="1757" ht="26.25" customHeight="1" x14ac:dyDescent="0.2"/>
    <row r="1758" ht="26.25" customHeight="1" x14ac:dyDescent="0.2"/>
    <row r="1759" ht="26.25" customHeight="1" x14ac:dyDescent="0.2"/>
    <row r="1760" ht="26.25" customHeight="1" x14ac:dyDescent="0.2"/>
    <row r="1761" ht="26.25" customHeight="1" x14ac:dyDescent="0.2"/>
    <row r="1762" ht="26.25" customHeight="1" x14ac:dyDescent="0.2"/>
    <row r="1763" ht="26.25" customHeight="1" x14ac:dyDescent="0.2"/>
    <row r="1764" ht="26.25" customHeight="1" x14ac:dyDescent="0.2"/>
    <row r="1765" ht="26.25" customHeight="1" x14ac:dyDescent="0.2"/>
    <row r="1766" ht="26.25" customHeight="1" x14ac:dyDescent="0.2"/>
    <row r="1767" ht="26.25" customHeight="1" x14ac:dyDescent="0.2"/>
    <row r="1768" ht="26.25" customHeight="1" x14ac:dyDescent="0.2"/>
    <row r="1769" ht="26.25" customHeight="1" x14ac:dyDescent="0.2"/>
    <row r="1770" ht="26.25" customHeight="1" x14ac:dyDescent="0.2"/>
    <row r="1771" ht="26.25" customHeight="1" x14ac:dyDescent="0.2"/>
    <row r="1772" ht="26.25" customHeight="1" x14ac:dyDescent="0.2"/>
    <row r="1773" ht="26.25" customHeight="1" x14ac:dyDescent="0.2"/>
    <row r="1774" ht="26.25" customHeight="1" x14ac:dyDescent="0.2"/>
    <row r="1775" ht="26.25" customHeight="1" x14ac:dyDescent="0.2"/>
    <row r="1776" ht="26.25" customHeight="1" x14ac:dyDescent="0.2"/>
    <row r="1777" ht="26.25" customHeight="1" x14ac:dyDescent="0.2"/>
    <row r="1778" ht="26.25" customHeight="1" x14ac:dyDescent="0.2"/>
    <row r="1779" ht="26.25" customHeight="1" x14ac:dyDescent="0.2"/>
    <row r="1780" ht="26.25" customHeight="1" x14ac:dyDescent="0.2"/>
    <row r="1781" ht="26.25" customHeight="1" x14ac:dyDescent="0.2"/>
    <row r="1782" ht="26.25" customHeight="1" x14ac:dyDescent="0.2"/>
    <row r="1783" ht="26.25" customHeight="1" x14ac:dyDescent="0.2"/>
    <row r="1784" ht="26.25" customHeight="1" x14ac:dyDescent="0.2"/>
    <row r="1785" ht="26.25" customHeight="1" x14ac:dyDescent="0.2"/>
    <row r="1786" ht="26.25" customHeight="1" x14ac:dyDescent="0.2"/>
    <row r="1787" ht="26.25" customHeight="1" x14ac:dyDescent="0.2"/>
    <row r="1788" ht="26.25" customHeight="1" x14ac:dyDescent="0.2"/>
    <row r="1789" ht="26.25" customHeight="1" x14ac:dyDescent="0.2"/>
    <row r="1790" ht="26.25" customHeight="1" x14ac:dyDescent="0.2"/>
    <row r="1791" ht="26.25" customHeight="1" x14ac:dyDescent="0.2"/>
    <row r="1792" ht="26.25" customHeight="1" x14ac:dyDescent="0.2"/>
    <row r="1793" ht="26.25" customHeight="1" x14ac:dyDescent="0.2"/>
    <row r="1794" ht="26.25" customHeight="1" x14ac:dyDescent="0.2"/>
    <row r="1795" ht="26.25" customHeight="1" x14ac:dyDescent="0.2"/>
    <row r="1796" ht="26.25" customHeight="1" x14ac:dyDescent="0.2"/>
    <row r="1797" ht="26.25" customHeight="1" x14ac:dyDescent="0.2"/>
    <row r="1798" ht="26.25" customHeight="1" x14ac:dyDescent="0.2"/>
    <row r="1799" ht="26.25" customHeight="1" x14ac:dyDescent="0.2"/>
    <row r="1800" ht="26.25" customHeight="1" x14ac:dyDescent="0.2"/>
    <row r="1801" ht="26.25" customHeight="1" x14ac:dyDescent="0.2"/>
    <row r="1802" ht="26.25" customHeight="1" x14ac:dyDescent="0.2"/>
    <row r="1803" ht="26.25" customHeight="1" x14ac:dyDescent="0.2"/>
    <row r="1804" ht="26.25" customHeight="1" x14ac:dyDescent="0.2"/>
    <row r="1805" ht="26.25" customHeight="1" x14ac:dyDescent="0.2"/>
    <row r="1806" ht="26.25" customHeight="1" x14ac:dyDescent="0.2"/>
    <row r="1807" ht="26.25" customHeight="1" x14ac:dyDescent="0.2"/>
    <row r="1808" ht="26.25" customHeight="1" x14ac:dyDescent="0.2"/>
    <row r="1809" ht="26.25" customHeight="1" x14ac:dyDescent="0.2"/>
    <row r="1810" ht="26.25" customHeight="1" x14ac:dyDescent="0.2"/>
    <row r="1811" ht="26.25" customHeight="1" x14ac:dyDescent="0.2"/>
    <row r="1812" ht="26.25" customHeight="1" x14ac:dyDescent="0.2"/>
    <row r="1813" ht="26.25" customHeight="1" x14ac:dyDescent="0.2"/>
    <row r="1814" ht="26.25" customHeight="1" x14ac:dyDescent="0.2"/>
    <row r="1815" ht="26.25" customHeight="1" x14ac:dyDescent="0.2"/>
    <row r="1816" ht="26.25" customHeight="1" x14ac:dyDescent="0.2"/>
    <row r="1817" ht="26.25" customHeight="1" x14ac:dyDescent="0.2"/>
    <row r="1818" ht="26.25" customHeight="1" x14ac:dyDescent="0.2"/>
    <row r="1819" ht="26.25" customHeight="1" x14ac:dyDescent="0.2"/>
    <row r="1820" ht="26.25" customHeight="1" x14ac:dyDescent="0.2"/>
    <row r="1821" ht="26.25" customHeight="1" x14ac:dyDescent="0.2"/>
    <row r="1822" ht="26.25" customHeight="1" x14ac:dyDescent="0.2"/>
    <row r="1823" ht="26.25" customHeight="1" x14ac:dyDescent="0.2"/>
    <row r="1824" ht="26.25" customHeight="1" x14ac:dyDescent="0.2"/>
    <row r="1825" ht="26.25" customHeight="1" x14ac:dyDescent="0.2"/>
    <row r="1826" ht="26.25" customHeight="1" x14ac:dyDescent="0.2"/>
    <row r="1827" ht="26.25" customHeight="1" x14ac:dyDescent="0.2"/>
    <row r="1828" ht="26.25" customHeight="1" x14ac:dyDescent="0.2"/>
    <row r="1829" ht="26.25" customHeight="1" x14ac:dyDescent="0.2"/>
    <row r="1830" ht="26.25" customHeight="1" x14ac:dyDescent="0.2"/>
    <row r="1831" ht="26.25" customHeight="1" x14ac:dyDescent="0.2"/>
    <row r="1832" ht="26.25" customHeight="1" x14ac:dyDescent="0.2"/>
    <row r="1833" ht="26.25" customHeight="1" x14ac:dyDescent="0.2"/>
    <row r="1834" ht="26.25" customHeight="1" x14ac:dyDescent="0.2"/>
    <row r="1835" ht="26.25" customHeight="1" x14ac:dyDescent="0.2"/>
    <row r="1836" ht="26.25" customHeight="1" x14ac:dyDescent="0.2"/>
    <row r="1837" ht="26.25" customHeight="1" x14ac:dyDescent="0.2"/>
    <row r="1838" ht="26.25" customHeight="1" x14ac:dyDescent="0.2"/>
    <row r="1839" ht="26.25" customHeight="1" x14ac:dyDescent="0.2"/>
    <row r="1840" ht="26.25" customHeight="1" x14ac:dyDescent="0.2"/>
    <row r="1841" ht="26.25" customHeight="1" x14ac:dyDescent="0.2"/>
    <row r="1842" ht="26.25" customHeight="1" x14ac:dyDescent="0.2"/>
    <row r="1843" ht="26.25" customHeight="1" x14ac:dyDescent="0.2"/>
    <row r="1844" ht="26.25" customHeight="1" x14ac:dyDescent="0.2"/>
    <row r="1845" ht="26.25" customHeight="1" x14ac:dyDescent="0.2"/>
    <row r="1846" ht="26.25" customHeight="1" x14ac:dyDescent="0.2"/>
    <row r="1847" ht="26.25" customHeight="1" x14ac:dyDescent="0.2"/>
    <row r="1848" ht="26.25" customHeight="1" x14ac:dyDescent="0.2"/>
    <row r="1849" ht="26.25" customHeight="1" x14ac:dyDescent="0.2"/>
    <row r="1850" ht="26.25" customHeight="1" x14ac:dyDescent="0.2"/>
    <row r="1851" ht="26.25" customHeight="1" x14ac:dyDescent="0.2"/>
    <row r="1852" ht="26.25" customHeight="1" x14ac:dyDescent="0.2"/>
    <row r="1853" ht="26.25" customHeight="1" x14ac:dyDescent="0.2"/>
    <row r="1854" ht="26.25" customHeight="1" x14ac:dyDescent="0.2"/>
    <row r="1855" ht="26.25" customHeight="1" x14ac:dyDescent="0.2"/>
    <row r="1856" ht="26.25" customHeight="1" x14ac:dyDescent="0.2"/>
    <row r="1857" ht="26.25" customHeight="1" x14ac:dyDescent="0.2"/>
    <row r="1858" ht="26.25" customHeight="1" x14ac:dyDescent="0.2"/>
    <row r="1859" ht="26.25" customHeight="1" x14ac:dyDescent="0.2"/>
    <row r="1860" ht="26.25" customHeight="1" x14ac:dyDescent="0.2"/>
    <row r="1861" ht="26.25" customHeight="1" x14ac:dyDescent="0.2"/>
    <row r="1862" ht="26.25" customHeight="1" x14ac:dyDescent="0.2"/>
    <row r="1863" ht="26.25" customHeight="1" x14ac:dyDescent="0.2"/>
    <row r="1864" ht="26.25" customHeight="1" x14ac:dyDescent="0.2"/>
    <row r="1865" ht="26.25" customHeight="1" x14ac:dyDescent="0.2"/>
    <row r="1866" ht="26.25" customHeight="1" x14ac:dyDescent="0.2"/>
    <row r="1867" ht="26.25" customHeight="1" x14ac:dyDescent="0.2"/>
    <row r="1868" ht="26.25" customHeight="1" x14ac:dyDescent="0.2"/>
    <row r="1869" ht="26.25" customHeight="1" x14ac:dyDescent="0.2"/>
    <row r="1870" ht="26.25" customHeight="1" x14ac:dyDescent="0.2"/>
    <row r="1871" ht="26.25" customHeight="1" x14ac:dyDescent="0.2"/>
    <row r="1872" ht="26.25" customHeight="1" x14ac:dyDescent="0.2"/>
    <row r="1873" ht="26.25" customHeight="1" x14ac:dyDescent="0.2"/>
    <row r="1874" ht="26.25" customHeight="1" x14ac:dyDescent="0.2"/>
    <row r="1875" ht="26.25" customHeight="1" x14ac:dyDescent="0.2"/>
    <row r="1876" ht="26.25" customHeight="1" x14ac:dyDescent="0.2"/>
    <row r="1877" ht="26.25" customHeight="1" x14ac:dyDescent="0.2"/>
    <row r="1878" ht="26.25" customHeight="1" x14ac:dyDescent="0.2"/>
    <row r="1879" ht="26.25" customHeight="1" x14ac:dyDescent="0.2"/>
    <row r="1880" ht="26.25" customHeight="1" x14ac:dyDescent="0.2"/>
    <row r="1881" ht="26.25" customHeight="1" x14ac:dyDescent="0.2"/>
    <row r="1882" ht="26.25" customHeight="1" x14ac:dyDescent="0.2"/>
    <row r="1883" ht="26.25" customHeight="1" x14ac:dyDescent="0.2"/>
    <row r="1884" ht="26.25" customHeight="1" x14ac:dyDescent="0.2"/>
    <row r="1885" ht="26.25" customHeight="1" x14ac:dyDescent="0.2"/>
    <row r="1886" ht="26.25" customHeight="1" x14ac:dyDescent="0.2"/>
    <row r="1887" ht="26.25" customHeight="1" x14ac:dyDescent="0.2"/>
    <row r="1888" ht="26.25" customHeight="1" x14ac:dyDescent="0.2"/>
    <row r="1889" ht="26.25" customHeight="1" x14ac:dyDescent="0.2"/>
    <row r="1890" ht="26.25" customHeight="1" x14ac:dyDescent="0.2"/>
    <row r="1891" ht="26.25" customHeight="1" x14ac:dyDescent="0.2"/>
    <row r="1892" ht="26.25" customHeight="1" x14ac:dyDescent="0.2"/>
    <row r="1893" ht="26.25" customHeight="1" x14ac:dyDescent="0.2"/>
    <row r="1894" ht="26.25" customHeight="1" x14ac:dyDescent="0.2"/>
    <row r="1895" ht="26.25" customHeight="1" x14ac:dyDescent="0.2"/>
    <row r="1896" ht="26.25" customHeight="1" x14ac:dyDescent="0.2"/>
    <row r="1897" ht="26.25" customHeight="1" x14ac:dyDescent="0.2"/>
    <row r="1898" ht="26.25" customHeight="1" x14ac:dyDescent="0.2"/>
    <row r="1899" ht="26.25" customHeight="1" x14ac:dyDescent="0.2"/>
    <row r="1900" ht="26.25" customHeight="1" x14ac:dyDescent="0.2"/>
    <row r="1901" ht="26.25" customHeight="1" x14ac:dyDescent="0.2"/>
    <row r="1902" ht="26.25" customHeight="1" x14ac:dyDescent="0.2"/>
    <row r="1903" ht="26.25" customHeight="1" x14ac:dyDescent="0.2"/>
    <row r="1904" ht="26.25" customHeight="1" x14ac:dyDescent="0.2"/>
    <row r="1905" ht="26.25" customHeight="1" x14ac:dyDescent="0.2"/>
    <row r="1906" ht="26.25" customHeight="1" x14ac:dyDescent="0.2"/>
    <row r="1907" ht="26.25" customHeight="1" x14ac:dyDescent="0.2"/>
    <row r="1908" ht="26.25" customHeight="1" x14ac:dyDescent="0.2"/>
    <row r="1909" ht="26.25" customHeight="1" x14ac:dyDescent="0.2"/>
    <row r="1910" ht="26.25" customHeight="1" x14ac:dyDescent="0.2"/>
    <row r="1911" ht="26.25" customHeight="1" x14ac:dyDescent="0.2"/>
    <row r="1912" ht="26.25" customHeight="1" x14ac:dyDescent="0.2"/>
    <row r="1913" ht="26.25" customHeight="1" x14ac:dyDescent="0.2"/>
    <row r="1914" ht="26.25" customHeight="1" x14ac:dyDescent="0.2"/>
    <row r="1915" ht="26.25" customHeight="1" x14ac:dyDescent="0.2"/>
    <row r="1916" ht="26.25" customHeight="1" x14ac:dyDescent="0.2"/>
    <row r="1917" ht="26.25" customHeight="1" x14ac:dyDescent="0.2"/>
    <row r="1918" ht="26.25" customHeight="1" x14ac:dyDescent="0.2"/>
    <row r="1919" ht="26.25" customHeight="1" x14ac:dyDescent="0.2"/>
    <row r="1920" ht="26.25" customHeight="1" x14ac:dyDescent="0.2"/>
    <row r="1921" ht="26.25" customHeight="1" x14ac:dyDescent="0.2"/>
    <row r="1922" ht="26.25" customHeight="1" x14ac:dyDescent="0.2"/>
    <row r="1923" ht="26.25" customHeight="1" x14ac:dyDescent="0.2"/>
    <row r="1924" ht="26.25" customHeight="1" x14ac:dyDescent="0.2"/>
    <row r="1925" ht="26.25" customHeight="1" x14ac:dyDescent="0.2"/>
    <row r="1926" ht="26.25" customHeight="1" x14ac:dyDescent="0.2"/>
    <row r="1927" ht="26.25" customHeight="1" x14ac:dyDescent="0.2"/>
    <row r="1928" ht="26.25" customHeight="1" x14ac:dyDescent="0.2"/>
    <row r="1929" ht="26.25" customHeight="1" x14ac:dyDescent="0.2"/>
    <row r="1930" ht="26.25" customHeight="1" x14ac:dyDescent="0.2"/>
    <row r="1931" ht="26.25" customHeight="1" x14ac:dyDescent="0.2"/>
    <row r="1932" ht="26.25" customHeight="1" x14ac:dyDescent="0.2"/>
    <row r="1933" ht="26.25" customHeight="1" x14ac:dyDescent="0.2"/>
    <row r="1934" ht="26.25" customHeight="1" x14ac:dyDescent="0.2"/>
    <row r="1935" ht="26.25" customHeight="1" x14ac:dyDescent="0.2"/>
    <row r="1936" ht="26.25" customHeight="1" x14ac:dyDescent="0.2"/>
    <row r="1937" ht="26.25" customHeight="1" x14ac:dyDescent="0.2"/>
    <row r="1938" ht="26.25" customHeight="1" x14ac:dyDescent="0.2"/>
    <row r="1939" ht="26.25" customHeight="1" x14ac:dyDescent="0.2"/>
    <row r="1940" ht="26.25" customHeight="1" x14ac:dyDescent="0.2"/>
    <row r="1941" ht="26.25" customHeight="1" x14ac:dyDescent="0.2"/>
    <row r="1942" ht="26.25" customHeight="1" x14ac:dyDescent="0.2"/>
    <row r="1943" ht="26.25" customHeight="1" x14ac:dyDescent="0.2"/>
    <row r="1944" ht="26.25" customHeight="1" x14ac:dyDescent="0.2"/>
    <row r="1945" ht="26.25" customHeight="1" x14ac:dyDescent="0.2"/>
    <row r="1946" ht="26.25" customHeight="1" x14ac:dyDescent="0.2"/>
    <row r="1947" ht="26.25" customHeight="1" x14ac:dyDescent="0.2"/>
    <row r="1948" ht="26.25" customHeight="1" x14ac:dyDescent="0.2"/>
    <row r="1949" ht="26.25" customHeight="1" x14ac:dyDescent="0.2"/>
    <row r="1950" ht="26.25" customHeight="1" x14ac:dyDescent="0.2"/>
    <row r="1951" ht="26.25" customHeight="1" x14ac:dyDescent="0.2"/>
    <row r="1952" ht="26.25" customHeight="1" x14ac:dyDescent="0.2"/>
    <row r="1953" ht="26.25" customHeight="1" x14ac:dyDescent="0.2"/>
    <row r="1954" ht="26.25" customHeight="1" x14ac:dyDescent="0.2"/>
    <row r="1955" ht="26.25" customHeight="1" x14ac:dyDescent="0.2"/>
    <row r="1956" ht="26.25" customHeight="1" x14ac:dyDescent="0.2"/>
    <row r="1957" ht="26.25" customHeight="1" x14ac:dyDescent="0.2"/>
    <row r="1958" ht="26.25" customHeight="1" x14ac:dyDescent="0.2"/>
    <row r="1959" ht="26.25" customHeight="1" x14ac:dyDescent="0.2"/>
    <row r="1960" ht="26.25" customHeight="1" x14ac:dyDescent="0.2"/>
    <row r="1961" ht="26.25" customHeight="1" x14ac:dyDescent="0.2"/>
    <row r="1962" ht="26.25" customHeight="1" x14ac:dyDescent="0.2"/>
    <row r="1963" ht="26.25" customHeight="1" x14ac:dyDescent="0.2"/>
    <row r="1964" ht="26.25" customHeight="1" x14ac:dyDescent="0.2"/>
    <row r="1965" ht="26.25" customHeight="1" x14ac:dyDescent="0.2"/>
    <row r="1966" ht="26.25" customHeight="1" x14ac:dyDescent="0.2"/>
    <row r="1967" ht="26.25" customHeight="1" x14ac:dyDescent="0.2"/>
    <row r="1968" ht="26.25" customHeight="1" x14ac:dyDescent="0.2"/>
    <row r="1969" ht="26.25" customHeight="1" x14ac:dyDescent="0.2"/>
    <row r="1970" ht="26.25" customHeight="1" x14ac:dyDescent="0.2"/>
    <row r="1971" ht="26.25" customHeight="1" x14ac:dyDescent="0.2"/>
    <row r="1972" ht="26.25" customHeight="1" x14ac:dyDescent="0.2"/>
    <row r="1973" ht="26.25" customHeight="1" x14ac:dyDescent="0.2"/>
    <row r="1974" ht="26.25" customHeight="1" x14ac:dyDescent="0.2"/>
    <row r="1975" ht="26.25" customHeight="1" x14ac:dyDescent="0.2"/>
    <row r="1976" ht="26.25" customHeight="1" x14ac:dyDescent="0.2"/>
    <row r="1977" ht="26.25" customHeight="1" x14ac:dyDescent="0.2"/>
    <row r="1978" ht="26.25" customHeight="1" x14ac:dyDescent="0.2"/>
    <row r="1979" ht="26.25" customHeight="1" x14ac:dyDescent="0.2"/>
    <row r="1980" ht="26.25" customHeight="1" x14ac:dyDescent="0.2"/>
    <row r="1981" ht="26.25" customHeight="1" x14ac:dyDescent="0.2"/>
    <row r="1982" ht="26.25" customHeight="1" x14ac:dyDescent="0.2"/>
    <row r="1983" ht="26.25" customHeight="1" x14ac:dyDescent="0.2"/>
    <row r="1984" ht="26.25" customHeight="1" x14ac:dyDescent="0.2"/>
    <row r="1985" ht="26.25" customHeight="1" x14ac:dyDescent="0.2"/>
    <row r="1986" ht="26.25" customHeight="1" x14ac:dyDescent="0.2"/>
    <row r="1987" ht="26.25" customHeight="1" x14ac:dyDescent="0.2"/>
    <row r="1988" ht="26.25" customHeight="1" x14ac:dyDescent="0.2"/>
    <row r="1989" ht="26.25" customHeight="1" x14ac:dyDescent="0.2"/>
    <row r="1990" ht="26.25" customHeight="1" x14ac:dyDescent="0.2"/>
    <row r="1991" ht="26.25" customHeight="1" x14ac:dyDescent="0.2"/>
    <row r="1992" ht="26.25" customHeight="1" x14ac:dyDescent="0.2"/>
    <row r="1993" ht="26.25" customHeight="1" x14ac:dyDescent="0.2"/>
    <row r="1994" ht="26.25" customHeight="1" x14ac:dyDescent="0.2"/>
    <row r="1995" ht="26.25" customHeight="1" x14ac:dyDescent="0.2"/>
    <row r="1996" ht="26.25" customHeight="1" x14ac:dyDescent="0.2"/>
    <row r="1997" ht="26.25" customHeight="1" x14ac:dyDescent="0.2"/>
    <row r="1998" ht="26.25" customHeight="1" x14ac:dyDescent="0.2"/>
    <row r="1999" ht="26.25" customHeight="1" x14ac:dyDescent="0.2"/>
    <row r="2000" ht="26.25" customHeight="1" x14ac:dyDescent="0.2"/>
    <row r="2001" ht="26.25" customHeight="1" x14ac:dyDescent="0.2"/>
    <row r="2002" ht="26.25" customHeight="1" x14ac:dyDescent="0.2"/>
    <row r="2003" ht="26.25" customHeight="1" x14ac:dyDescent="0.2"/>
    <row r="2004" ht="26.25" customHeight="1" x14ac:dyDescent="0.2"/>
    <row r="2005" ht="26.25" customHeight="1" x14ac:dyDescent="0.2"/>
    <row r="2006" ht="26.25" customHeight="1" x14ac:dyDescent="0.2"/>
    <row r="2007" ht="26.25" customHeight="1" x14ac:dyDescent="0.2"/>
    <row r="2008" ht="26.25" customHeight="1" x14ac:dyDescent="0.2"/>
    <row r="2009" ht="26.25" customHeight="1" x14ac:dyDescent="0.2"/>
    <row r="2010" ht="26.25" customHeight="1" x14ac:dyDescent="0.2"/>
    <row r="2011" ht="26.25" customHeight="1" x14ac:dyDescent="0.2"/>
    <row r="2012" ht="26.25" customHeight="1" x14ac:dyDescent="0.2"/>
    <row r="2013" ht="26.25" customHeight="1" x14ac:dyDescent="0.2"/>
    <row r="2014" ht="26.25" customHeight="1" x14ac:dyDescent="0.2"/>
    <row r="2015" ht="26.25" customHeight="1" x14ac:dyDescent="0.2"/>
    <row r="2016" ht="26.25" customHeight="1" x14ac:dyDescent="0.2"/>
    <row r="2017" ht="26.25" customHeight="1" x14ac:dyDescent="0.2"/>
    <row r="2018" ht="26.25" customHeight="1" x14ac:dyDescent="0.2"/>
    <row r="2019" ht="26.25" customHeight="1" x14ac:dyDescent="0.2"/>
    <row r="2020" ht="26.25" customHeight="1" x14ac:dyDescent="0.2"/>
    <row r="2021" ht="26.25" customHeight="1" x14ac:dyDescent="0.2"/>
    <row r="2022" ht="26.25" customHeight="1" x14ac:dyDescent="0.2"/>
    <row r="2023" ht="26.25" customHeight="1" x14ac:dyDescent="0.2"/>
    <row r="2024" ht="26.25" customHeight="1" x14ac:dyDescent="0.2"/>
    <row r="2025" ht="26.25" customHeight="1" x14ac:dyDescent="0.2"/>
    <row r="2026" ht="26.25" customHeight="1" x14ac:dyDescent="0.2"/>
    <row r="2027" ht="26.25" customHeight="1" x14ac:dyDescent="0.2"/>
    <row r="2028" ht="26.25" customHeight="1" x14ac:dyDescent="0.2"/>
    <row r="2029" ht="26.25" customHeight="1" x14ac:dyDescent="0.2"/>
    <row r="2030" ht="26.25" customHeight="1" x14ac:dyDescent="0.2"/>
    <row r="2031" ht="26.25" customHeight="1" x14ac:dyDescent="0.2"/>
    <row r="2032" ht="26.25" customHeight="1" x14ac:dyDescent="0.2"/>
    <row r="2033" ht="26.25" customHeight="1" x14ac:dyDescent="0.2"/>
    <row r="2034" ht="26.25" customHeight="1" x14ac:dyDescent="0.2"/>
    <row r="2035" ht="26.25" customHeight="1" x14ac:dyDescent="0.2"/>
    <row r="2036" ht="26.25" customHeight="1" x14ac:dyDescent="0.2"/>
    <row r="2037" ht="26.25" customHeight="1" x14ac:dyDescent="0.2"/>
    <row r="2038" ht="26.25" customHeight="1" x14ac:dyDescent="0.2"/>
    <row r="2039" ht="26.25" customHeight="1" x14ac:dyDescent="0.2"/>
    <row r="2040" ht="26.25" customHeight="1" x14ac:dyDescent="0.2"/>
    <row r="2041" ht="26.25" customHeight="1" x14ac:dyDescent="0.2"/>
    <row r="2042" ht="26.25" customHeight="1" x14ac:dyDescent="0.2"/>
    <row r="2043" ht="26.25" customHeight="1" x14ac:dyDescent="0.2"/>
    <row r="2044" ht="26.25" customHeight="1" x14ac:dyDescent="0.2"/>
    <row r="2045" ht="26.25" customHeight="1" x14ac:dyDescent="0.2"/>
    <row r="2046" ht="26.25" customHeight="1" x14ac:dyDescent="0.2"/>
    <row r="2047" ht="26.25" customHeight="1" x14ac:dyDescent="0.2"/>
    <row r="2048" ht="26.25" customHeight="1" x14ac:dyDescent="0.2"/>
    <row r="2049" ht="26.25" customHeight="1" x14ac:dyDescent="0.2"/>
    <row r="2050" ht="26.25" customHeight="1" x14ac:dyDescent="0.2"/>
    <row r="2051" ht="26.25" customHeight="1" x14ac:dyDescent="0.2"/>
    <row r="2052" ht="26.25" customHeight="1" x14ac:dyDescent="0.2"/>
    <row r="2053" ht="26.25" customHeight="1" x14ac:dyDescent="0.2"/>
    <row r="2054" ht="26.25" customHeight="1" x14ac:dyDescent="0.2"/>
    <row r="2055" ht="26.25" customHeight="1" x14ac:dyDescent="0.2"/>
    <row r="2056" ht="26.25" customHeight="1" x14ac:dyDescent="0.2"/>
    <row r="2057" ht="26.25" customHeight="1" x14ac:dyDescent="0.2"/>
    <row r="2058" ht="26.25" customHeight="1" x14ac:dyDescent="0.2"/>
    <row r="2059" ht="26.25" customHeight="1" x14ac:dyDescent="0.2"/>
    <row r="2060" ht="26.25" customHeight="1" x14ac:dyDescent="0.2"/>
    <row r="2061" ht="26.25" customHeight="1" x14ac:dyDescent="0.2"/>
    <row r="2062" ht="26.25" customHeight="1" x14ac:dyDescent="0.2"/>
    <row r="2063" ht="26.25" customHeight="1" x14ac:dyDescent="0.2"/>
    <row r="2064" ht="26.25" customHeight="1" x14ac:dyDescent="0.2"/>
    <row r="2065" ht="26.25" customHeight="1" x14ac:dyDescent="0.2"/>
    <row r="2066" ht="26.25" customHeight="1" x14ac:dyDescent="0.2"/>
    <row r="2067" ht="26.25" customHeight="1" x14ac:dyDescent="0.2"/>
    <row r="2068" ht="26.25" customHeight="1" x14ac:dyDescent="0.2"/>
    <row r="2069" ht="26.25" customHeight="1" x14ac:dyDescent="0.2"/>
    <row r="2070" ht="26.25" customHeight="1" x14ac:dyDescent="0.2"/>
    <row r="2071" ht="26.25" customHeight="1" x14ac:dyDescent="0.2"/>
    <row r="2072" ht="26.25" customHeight="1" x14ac:dyDescent="0.2"/>
    <row r="2073" ht="26.25" customHeight="1" x14ac:dyDescent="0.2"/>
    <row r="2074" ht="26.25" customHeight="1" x14ac:dyDescent="0.2"/>
    <row r="2075" ht="26.25" customHeight="1" x14ac:dyDescent="0.2"/>
    <row r="2076" ht="26.25" customHeight="1" x14ac:dyDescent="0.2"/>
    <row r="2077" ht="26.25" customHeight="1" x14ac:dyDescent="0.2"/>
    <row r="2078" ht="26.25" customHeight="1" x14ac:dyDescent="0.2"/>
    <row r="2079" ht="26.25" customHeight="1" x14ac:dyDescent="0.2"/>
    <row r="2080" ht="26.25" customHeight="1" x14ac:dyDescent="0.2"/>
    <row r="2081" ht="26.25" customHeight="1" x14ac:dyDescent="0.2"/>
    <row r="2082" ht="26.25" customHeight="1" x14ac:dyDescent="0.2"/>
    <row r="2083" ht="26.25" customHeight="1" x14ac:dyDescent="0.2"/>
    <row r="2084" ht="26.25" customHeight="1" x14ac:dyDescent="0.2"/>
    <row r="2085" ht="26.25" customHeight="1" x14ac:dyDescent="0.2"/>
    <row r="2086" ht="26.25" customHeight="1" x14ac:dyDescent="0.2"/>
    <row r="2087" ht="26.25" customHeight="1" x14ac:dyDescent="0.2"/>
    <row r="2088" ht="26.25" customHeight="1" x14ac:dyDescent="0.2"/>
    <row r="2089" ht="26.25" customHeight="1" x14ac:dyDescent="0.2"/>
    <row r="2090" ht="26.25" customHeight="1" x14ac:dyDescent="0.2"/>
    <row r="2091" ht="26.25" customHeight="1" x14ac:dyDescent="0.2"/>
    <row r="2092" ht="26.25" customHeight="1" x14ac:dyDescent="0.2"/>
    <row r="2093" ht="26.25" customHeight="1" x14ac:dyDescent="0.2"/>
    <row r="2094" ht="26.25" customHeight="1" x14ac:dyDescent="0.2"/>
    <row r="2095" ht="26.25" customHeight="1" x14ac:dyDescent="0.2"/>
    <row r="2096" ht="26.25" customHeight="1" x14ac:dyDescent="0.2"/>
    <row r="2097" ht="26.25" customHeight="1" x14ac:dyDescent="0.2"/>
    <row r="2098" ht="26.25" customHeight="1" x14ac:dyDescent="0.2"/>
    <row r="2099" ht="26.25" customHeight="1" x14ac:dyDescent="0.2"/>
    <row r="2100" ht="26.25" customHeight="1" x14ac:dyDescent="0.2"/>
    <row r="2101" ht="26.25" customHeight="1" x14ac:dyDescent="0.2"/>
    <row r="2102" ht="26.25" customHeight="1" x14ac:dyDescent="0.2"/>
    <row r="2103" ht="26.25" customHeight="1" x14ac:dyDescent="0.2"/>
    <row r="2104" ht="26.25" customHeight="1" x14ac:dyDescent="0.2"/>
    <row r="2105" ht="26.25" customHeight="1" x14ac:dyDescent="0.2"/>
    <row r="2106" ht="26.25" customHeight="1" x14ac:dyDescent="0.2"/>
    <row r="2107" ht="26.25" customHeight="1" x14ac:dyDescent="0.2"/>
    <row r="2108" ht="26.25" customHeight="1" x14ac:dyDescent="0.2"/>
    <row r="2109" ht="26.25" customHeight="1" x14ac:dyDescent="0.2"/>
    <row r="2110" ht="26.25" customHeight="1" x14ac:dyDescent="0.2"/>
    <row r="2111" ht="26.25" customHeight="1" x14ac:dyDescent="0.2"/>
    <row r="2112" ht="26.25" customHeight="1" x14ac:dyDescent="0.2"/>
    <row r="2113" ht="26.25" customHeight="1" x14ac:dyDescent="0.2"/>
    <row r="2114" ht="26.25" customHeight="1" x14ac:dyDescent="0.2"/>
    <row r="2115" ht="26.25" customHeight="1" x14ac:dyDescent="0.2"/>
    <row r="2116" ht="26.25" customHeight="1" x14ac:dyDescent="0.2"/>
    <row r="2117" ht="26.25" customHeight="1" x14ac:dyDescent="0.2"/>
    <row r="2118" ht="26.25" customHeight="1" x14ac:dyDescent="0.2"/>
    <row r="2119" ht="26.25" customHeight="1" x14ac:dyDescent="0.2"/>
    <row r="2120" ht="26.25" customHeight="1" x14ac:dyDescent="0.2"/>
    <row r="2121" ht="26.25" customHeight="1" x14ac:dyDescent="0.2"/>
    <row r="2122" ht="26.25" customHeight="1" x14ac:dyDescent="0.2"/>
    <row r="2123" ht="26.25" customHeight="1" x14ac:dyDescent="0.2"/>
    <row r="2124" ht="26.25" customHeight="1" x14ac:dyDescent="0.2"/>
    <row r="2125" ht="26.25" customHeight="1" x14ac:dyDescent="0.2"/>
    <row r="2126" ht="26.25" customHeight="1" x14ac:dyDescent="0.2"/>
    <row r="2127" ht="26.25" customHeight="1" x14ac:dyDescent="0.2"/>
    <row r="2128" ht="26.25" customHeight="1" x14ac:dyDescent="0.2"/>
    <row r="2129" ht="26.25" customHeight="1" x14ac:dyDescent="0.2"/>
    <row r="2130" ht="26.25" customHeight="1" x14ac:dyDescent="0.2"/>
    <row r="2131" ht="26.25" customHeight="1" x14ac:dyDescent="0.2"/>
    <row r="2132" ht="26.25" customHeight="1" x14ac:dyDescent="0.2"/>
    <row r="2133" ht="26.25" customHeight="1" x14ac:dyDescent="0.2"/>
    <row r="2134" ht="26.25" customHeight="1" x14ac:dyDescent="0.2"/>
    <row r="2135" ht="26.25" customHeight="1" x14ac:dyDescent="0.2"/>
    <row r="2136" ht="26.25" customHeight="1" x14ac:dyDescent="0.2"/>
    <row r="2137" ht="26.25" customHeight="1" x14ac:dyDescent="0.2"/>
    <row r="2138" ht="26.25" customHeight="1" x14ac:dyDescent="0.2"/>
    <row r="2139" ht="26.25" customHeight="1" x14ac:dyDescent="0.2"/>
    <row r="2140" ht="26.25" customHeight="1" x14ac:dyDescent="0.2"/>
    <row r="2141" ht="26.25" customHeight="1" x14ac:dyDescent="0.2"/>
    <row r="2142" ht="26.25" customHeight="1" x14ac:dyDescent="0.2"/>
    <row r="2143" ht="26.25" customHeight="1" x14ac:dyDescent="0.2"/>
    <row r="2144" ht="26.25" customHeight="1" x14ac:dyDescent="0.2"/>
    <row r="2145" ht="26.25" customHeight="1" x14ac:dyDescent="0.2"/>
    <row r="2146" ht="26.25" customHeight="1" x14ac:dyDescent="0.2"/>
    <row r="2147" ht="26.25" customHeight="1" x14ac:dyDescent="0.2"/>
    <row r="2148" ht="26.25" customHeight="1" x14ac:dyDescent="0.2"/>
    <row r="2149" ht="26.25" customHeight="1" x14ac:dyDescent="0.2"/>
    <row r="2150" ht="26.25" customHeight="1" x14ac:dyDescent="0.2"/>
    <row r="2151" ht="26.25" customHeight="1" x14ac:dyDescent="0.2"/>
    <row r="2152" ht="26.25" customHeight="1" x14ac:dyDescent="0.2"/>
    <row r="2153" ht="26.25" customHeight="1" x14ac:dyDescent="0.2"/>
    <row r="2154" ht="26.25" customHeight="1" x14ac:dyDescent="0.2"/>
    <row r="2155" ht="26.25" customHeight="1" x14ac:dyDescent="0.2"/>
    <row r="2156" ht="26.25" customHeight="1" x14ac:dyDescent="0.2"/>
    <row r="2157" ht="26.25" customHeight="1" x14ac:dyDescent="0.2"/>
    <row r="2158" ht="26.25" customHeight="1" x14ac:dyDescent="0.2"/>
    <row r="2159" ht="26.25" customHeight="1" x14ac:dyDescent="0.2"/>
    <row r="2160" ht="26.25" customHeight="1" x14ac:dyDescent="0.2"/>
    <row r="2161" ht="26.25" customHeight="1" x14ac:dyDescent="0.2"/>
    <row r="2162" ht="26.25" customHeight="1" x14ac:dyDescent="0.2"/>
    <row r="2163" ht="26.25" customHeight="1" x14ac:dyDescent="0.2"/>
    <row r="2164" ht="26.25" customHeight="1" x14ac:dyDescent="0.2"/>
    <row r="2165" ht="26.25" customHeight="1" x14ac:dyDescent="0.2"/>
    <row r="2166" ht="26.25" customHeight="1" x14ac:dyDescent="0.2"/>
    <row r="2167" ht="26.25" customHeight="1" x14ac:dyDescent="0.2"/>
    <row r="2168" ht="26.25" customHeight="1" x14ac:dyDescent="0.2"/>
    <row r="2169" ht="26.25" customHeight="1" x14ac:dyDescent="0.2"/>
    <row r="2170" ht="26.25" customHeight="1" x14ac:dyDescent="0.2"/>
    <row r="2171" ht="26.25" customHeight="1" x14ac:dyDescent="0.2"/>
    <row r="2172" ht="26.25" customHeight="1" x14ac:dyDescent="0.2"/>
    <row r="2173" ht="26.25" customHeight="1" x14ac:dyDescent="0.2"/>
    <row r="2174" ht="26.25" customHeight="1" x14ac:dyDescent="0.2"/>
    <row r="2175" ht="26.25" customHeight="1" x14ac:dyDescent="0.2"/>
    <row r="2176" ht="26.25" customHeight="1" x14ac:dyDescent="0.2"/>
    <row r="2177" ht="26.25" customHeight="1" x14ac:dyDescent="0.2"/>
    <row r="2178" ht="26.25" customHeight="1" x14ac:dyDescent="0.2"/>
    <row r="2179" ht="26.25" customHeight="1" x14ac:dyDescent="0.2"/>
    <row r="2180" ht="26.25" customHeight="1" x14ac:dyDescent="0.2"/>
    <row r="2181" ht="26.25" customHeight="1" x14ac:dyDescent="0.2"/>
    <row r="2182" ht="26.25" customHeight="1" x14ac:dyDescent="0.2"/>
    <row r="2183" ht="26.25" customHeight="1" x14ac:dyDescent="0.2"/>
    <row r="2184" ht="26.25" customHeight="1" x14ac:dyDescent="0.2"/>
    <row r="2185" ht="26.25" customHeight="1" x14ac:dyDescent="0.2"/>
    <row r="2186" ht="26.25" customHeight="1" x14ac:dyDescent="0.2"/>
    <row r="2187" ht="26.25" customHeight="1" x14ac:dyDescent="0.2"/>
    <row r="2188" ht="26.25" customHeight="1" x14ac:dyDescent="0.2"/>
    <row r="2189" ht="26.25" customHeight="1" x14ac:dyDescent="0.2"/>
    <row r="2190" ht="26.25" customHeight="1" x14ac:dyDescent="0.2"/>
    <row r="2191" ht="26.25" customHeight="1" x14ac:dyDescent="0.2"/>
    <row r="2192" ht="26.25" customHeight="1" x14ac:dyDescent="0.2"/>
    <row r="2193" ht="26.25" customHeight="1" x14ac:dyDescent="0.2"/>
    <row r="2194" ht="26.25" customHeight="1" x14ac:dyDescent="0.2"/>
    <row r="2195" ht="26.25" customHeight="1" x14ac:dyDescent="0.2"/>
    <row r="2196" ht="26.25" customHeight="1" x14ac:dyDescent="0.2"/>
    <row r="2197" ht="26.25" customHeight="1" x14ac:dyDescent="0.2"/>
    <row r="2198" ht="26.25" customHeight="1" x14ac:dyDescent="0.2"/>
    <row r="2199" ht="26.25" customHeight="1" x14ac:dyDescent="0.2"/>
    <row r="2200" ht="26.25" customHeight="1" x14ac:dyDescent="0.2"/>
    <row r="2201" ht="26.25" customHeight="1" x14ac:dyDescent="0.2"/>
    <row r="2202" ht="26.25" customHeight="1" x14ac:dyDescent="0.2"/>
    <row r="2203" ht="26.25" customHeight="1" x14ac:dyDescent="0.2"/>
    <row r="2204" ht="26.25" customHeight="1" x14ac:dyDescent="0.2"/>
    <row r="2205" ht="26.25" customHeight="1" x14ac:dyDescent="0.2"/>
    <row r="2206" ht="26.25" customHeight="1" x14ac:dyDescent="0.2"/>
    <row r="2207" ht="26.25" customHeight="1" x14ac:dyDescent="0.2"/>
    <row r="2208" ht="26.25" customHeight="1" x14ac:dyDescent="0.2"/>
    <row r="2209" ht="26.25" customHeight="1" x14ac:dyDescent="0.2"/>
    <row r="2210" ht="26.25" customHeight="1" x14ac:dyDescent="0.2"/>
    <row r="2211" ht="26.25" customHeight="1" x14ac:dyDescent="0.2"/>
    <row r="2212" ht="26.25" customHeight="1" x14ac:dyDescent="0.2"/>
    <row r="2213" ht="26.25" customHeight="1" x14ac:dyDescent="0.2"/>
    <row r="2214" ht="26.25" customHeight="1" x14ac:dyDescent="0.2"/>
    <row r="2215" ht="26.25" customHeight="1" x14ac:dyDescent="0.2"/>
    <row r="2216" ht="26.25" customHeight="1" x14ac:dyDescent="0.2"/>
    <row r="2217" ht="26.25" customHeight="1" x14ac:dyDescent="0.2"/>
    <row r="2218" ht="26.25" customHeight="1" x14ac:dyDescent="0.2"/>
    <row r="2219" ht="26.25" customHeight="1" x14ac:dyDescent="0.2"/>
    <row r="2220" ht="26.25" customHeight="1" x14ac:dyDescent="0.2"/>
    <row r="2221" ht="26.25" customHeight="1" x14ac:dyDescent="0.2"/>
    <row r="2222" ht="26.25" customHeight="1" x14ac:dyDescent="0.2"/>
    <row r="2223" ht="26.25" customHeight="1" x14ac:dyDescent="0.2"/>
    <row r="2224" ht="26.25" customHeight="1" x14ac:dyDescent="0.2"/>
    <row r="2225" ht="26.25" customHeight="1" x14ac:dyDescent="0.2"/>
    <row r="2226" ht="26.25" customHeight="1" x14ac:dyDescent="0.2"/>
    <row r="2227" ht="26.25" customHeight="1" x14ac:dyDescent="0.2"/>
    <row r="2228" ht="26.25" customHeight="1" x14ac:dyDescent="0.2"/>
    <row r="2229" ht="26.25" customHeight="1" x14ac:dyDescent="0.2"/>
    <row r="2230" ht="26.25" customHeight="1" x14ac:dyDescent="0.2"/>
    <row r="2231" ht="26.25" customHeight="1" x14ac:dyDescent="0.2"/>
    <row r="2232" ht="26.25" customHeight="1" x14ac:dyDescent="0.2"/>
    <row r="2233" ht="26.25" customHeight="1" x14ac:dyDescent="0.2"/>
    <row r="2234" ht="26.25" customHeight="1" x14ac:dyDescent="0.2"/>
    <row r="2235" ht="26.25" customHeight="1" x14ac:dyDescent="0.2"/>
    <row r="2236" ht="26.25" customHeight="1" x14ac:dyDescent="0.2"/>
    <row r="2237" ht="26.25" customHeight="1" x14ac:dyDescent="0.2"/>
    <row r="2238" ht="26.25" customHeight="1" x14ac:dyDescent="0.2"/>
    <row r="2239" ht="26.25" customHeight="1" x14ac:dyDescent="0.2"/>
    <row r="2240" ht="26.25" customHeight="1" x14ac:dyDescent="0.2"/>
    <row r="2241" ht="26.25" customHeight="1" x14ac:dyDescent="0.2"/>
    <row r="2242" ht="26.25" customHeight="1" x14ac:dyDescent="0.2"/>
    <row r="2243" ht="26.25" customHeight="1" x14ac:dyDescent="0.2"/>
    <row r="2244" ht="26.25" customHeight="1" x14ac:dyDescent="0.2"/>
    <row r="2245" ht="26.25" customHeight="1" x14ac:dyDescent="0.2"/>
    <row r="2246" ht="26.25" customHeight="1" x14ac:dyDescent="0.2"/>
    <row r="2247" ht="26.25" customHeight="1" x14ac:dyDescent="0.2"/>
    <row r="2248" ht="26.25" customHeight="1" x14ac:dyDescent="0.2"/>
    <row r="2249" ht="26.25" customHeight="1" x14ac:dyDescent="0.2"/>
    <row r="2250" ht="26.25" customHeight="1" x14ac:dyDescent="0.2"/>
    <row r="2251" ht="26.25" customHeight="1" x14ac:dyDescent="0.2"/>
    <row r="2252" ht="26.25" customHeight="1" x14ac:dyDescent="0.2"/>
    <row r="2253" ht="26.25" customHeight="1" x14ac:dyDescent="0.2"/>
    <row r="2254" ht="26.25" customHeight="1" x14ac:dyDescent="0.2"/>
    <row r="2255" ht="26.25" customHeight="1" x14ac:dyDescent="0.2"/>
    <row r="2256" ht="26.25" customHeight="1" x14ac:dyDescent="0.2"/>
    <row r="2257" ht="26.25" customHeight="1" x14ac:dyDescent="0.2"/>
    <row r="2258" ht="26.25" customHeight="1" x14ac:dyDescent="0.2"/>
    <row r="2259" ht="26.25" customHeight="1" x14ac:dyDescent="0.2"/>
    <row r="2260" ht="26.25" customHeight="1" x14ac:dyDescent="0.2"/>
    <row r="2261" ht="26.25" customHeight="1" x14ac:dyDescent="0.2"/>
    <row r="2262" ht="26.25" customHeight="1" x14ac:dyDescent="0.2"/>
    <row r="2263" ht="26.25" customHeight="1" x14ac:dyDescent="0.2"/>
    <row r="2264" ht="26.25" customHeight="1" x14ac:dyDescent="0.2"/>
    <row r="2265" ht="26.25" customHeight="1" x14ac:dyDescent="0.2"/>
    <row r="2266" ht="26.25" customHeight="1" x14ac:dyDescent="0.2"/>
    <row r="2267" ht="26.25" customHeight="1" x14ac:dyDescent="0.2"/>
    <row r="2268" ht="26.25" customHeight="1" x14ac:dyDescent="0.2"/>
    <row r="2269" ht="26.25" customHeight="1" x14ac:dyDescent="0.2"/>
    <row r="2270" ht="26.25" customHeight="1" x14ac:dyDescent="0.2"/>
    <row r="2271" ht="26.25" customHeight="1" x14ac:dyDescent="0.2"/>
    <row r="2272" ht="26.25" customHeight="1" x14ac:dyDescent="0.2"/>
    <row r="2273" ht="26.25" customHeight="1" x14ac:dyDescent="0.2"/>
    <row r="2274" ht="26.25" customHeight="1" x14ac:dyDescent="0.2"/>
    <row r="2275" ht="26.25" customHeight="1" x14ac:dyDescent="0.2"/>
    <row r="2276" ht="26.25" customHeight="1" x14ac:dyDescent="0.2"/>
    <row r="2277" ht="26.25" customHeight="1" x14ac:dyDescent="0.2"/>
    <row r="2278" ht="26.25" customHeight="1" x14ac:dyDescent="0.2"/>
    <row r="2279" ht="26.25" customHeight="1" x14ac:dyDescent="0.2"/>
    <row r="2280" ht="26.25" customHeight="1" x14ac:dyDescent="0.2"/>
    <row r="2281" ht="26.25" customHeight="1" x14ac:dyDescent="0.2"/>
    <row r="2282" ht="26.25" customHeight="1" x14ac:dyDescent="0.2"/>
    <row r="2283" ht="26.25" customHeight="1" x14ac:dyDescent="0.2"/>
    <row r="2284" ht="26.25" customHeight="1" x14ac:dyDescent="0.2"/>
    <row r="2285" ht="26.25" customHeight="1" x14ac:dyDescent="0.2"/>
    <row r="2286" ht="26.25" customHeight="1" x14ac:dyDescent="0.2"/>
    <row r="2287" ht="26.25" customHeight="1" x14ac:dyDescent="0.2"/>
    <row r="2288" ht="26.25" customHeight="1" x14ac:dyDescent="0.2"/>
    <row r="2289" ht="26.25" customHeight="1" x14ac:dyDescent="0.2"/>
    <row r="2290" ht="26.25" customHeight="1" x14ac:dyDescent="0.2"/>
    <row r="2291" ht="26.25" customHeight="1" x14ac:dyDescent="0.2"/>
    <row r="2292" ht="26.25" customHeight="1" x14ac:dyDescent="0.2"/>
    <row r="2293" ht="26.25" customHeight="1" x14ac:dyDescent="0.2"/>
    <row r="2294" ht="26.25" customHeight="1" x14ac:dyDescent="0.2"/>
    <row r="2295" ht="26.25" customHeight="1" x14ac:dyDescent="0.2"/>
    <row r="2296" ht="26.25" customHeight="1" x14ac:dyDescent="0.2"/>
    <row r="2297" ht="26.25" customHeight="1" x14ac:dyDescent="0.2"/>
    <row r="2298" ht="26.25" customHeight="1" x14ac:dyDescent="0.2"/>
    <row r="2299" ht="26.25" customHeight="1" x14ac:dyDescent="0.2"/>
    <row r="2300" ht="26.25" customHeight="1" x14ac:dyDescent="0.2"/>
    <row r="2301" ht="26.25" customHeight="1" x14ac:dyDescent="0.2"/>
    <row r="2302" ht="26.25" customHeight="1" x14ac:dyDescent="0.2"/>
    <row r="2303" ht="26.25" customHeight="1" x14ac:dyDescent="0.2"/>
    <row r="2304" ht="26.25" customHeight="1" x14ac:dyDescent="0.2"/>
    <row r="2305" ht="26.25" customHeight="1" x14ac:dyDescent="0.2"/>
    <row r="2306" ht="26.25" customHeight="1" x14ac:dyDescent="0.2"/>
    <row r="2307" ht="26.25" customHeight="1" x14ac:dyDescent="0.2"/>
    <row r="2308" ht="26.25" customHeight="1" x14ac:dyDescent="0.2"/>
    <row r="2309" ht="26.25" customHeight="1" x14ac:dyDescent="0.2"/>
    <row r="2310" ht="26.25" customHeight="1" x14ac:dyDescent="0.2"/>
    <row r="2311" ht="26.25" customHeight="1" x14ac:dyDescent="0.2"/>
    <row r="2312" ht="26.25" customHeight="1" x14ac:dyDescent="0.2"/>
    <row r="2313" ht="26.25" customHeight="1" x14ac:dyDescent="0.2"/>
    <row r="2314" ht="26.25" customHeight="1" x14ac:dyDescent="0.2"/>
    <row r="2315" ht="26.25" customHeight="1" x14ac:dyDescent="0.2"/>
    <row r="2316" ht="26.25" customHeight="1" x14ac:dyDescent="0.2"/>
    <row r="2317" ht="26.25" customHeight="1" x14ac:dyDescent="0.2"/>
    <row r="2318" ht="26.25" customHeight="1" x14ac:dyDescent="0.2"/>
    <row r="2319" ht="26.25" customHeight="1" x14ac:dyDescent="0.2"/>
    <row r="2320" ht="26.25" customHeight="1" x14ac:dyDescent="0.2"/>
    <row r="2321" ht="26.25" customHeight="1" x14ac:dyDescent="0.2"/>
    <row r="2322" ht="26.25" customHeight="1" x14ac:dyDescent="0.2"/>
    <row r="2323" ht="26.25" customHeight="1" x14ac:dyDescent="0.2"/>
    <row r="2324" ht="26.25" customHeight="1" x14ac:dyDescent="0.2"/>
    <row r="2325" ht="26.25" customHeight="1" x14ac:dyDescent="0.2"/>
    <row r="2326" ht="26.25" customHeight="1" x14ac:dyDescent="0.2"/>
    <row r="2327" ht="26.25" customHeight="1" x14ac:dyDescent="0.2"/>
    <row r="2328" ht="26.25" customHeight="1" x14ac:dyDescent="0.2"/>
    <row r="2329" ht="26.25" customHeight="1" x14ac:dyDescent="0.2"/>
    <row r="2330" ht="26.25" customHeight="1" x14ac:dyDescent="0.2"/>
    <row r="2331" ht="26.25" customHeight="1" x14ac:dyDescent="0.2"/>
    <row r="2332" ht="26.25" customHeight="1" x14ac:dyDescent="0.2"/>
    <row r="2333" ht="26.25" customHeight="1" x14ac:dyDescent="0.2"/>
    <row r="2334" ht="26.25" customHeight="1" x14ac:dyDescent="0.2"/>
    <row r="2335" ht="26.25" customHeight="1" x14ac:dyDescent="0.2"/>
    <row r="2336" ht="26.25" customHeight="1" x14ac:dyDescent="0.2"/>
    <row r="2337" ht="26.25" customHeight="1" x14ac:dyDescent="0.2"/>
    <row r="2338" ht="26.25" customHeight="1" x14ac:dyDescent="0.2"/>
    <row r="2339" ht="26.25" customHeight="1" x14ac:dyDescent="0.2"/>
    <row r="2340" ht="26.25" customHeight="1" x14ac:dyDescent="0.2"/>
    <row r="2341" ht="26.25" customHeight="1" x14ac:dyDescent="0.2"/>
    <row r="2342" ht="26.25" customHeight="1" x14ac:dyDescent="0.2"/>
    <row r="2343" ht="26.25" customHeight="1" x14ac:dyDescent="0.2"/>
    <row r="2344" ht="26.25" customHeight="1" x14ac:dyDescent="0.2"/>
    <row r="2345" ht="26.25" customHeight="1" x14ac:dyDescent="0.2"/>
    <row r="2346" ht="26.25" customHeight="1" x14ac:dyDescent="0.2"/>
    <row r="2347" ht="26.25" customHeight="1" x14ac:dyDescent="0.2"/>
    <row r="2348" ht="26.25" customHeight="1" x14ac:dyDescent="0.2"/>
    <row r="2349" ht="26.25" customHeight="1" x14ac:dyDescent="0.2"/>
    <row r="2350" ht="26.25" customHeight="1" x14ac:dyDescent="0.2"/>
    <row r="2351" ht="26.25" customHeight="1" x14ac:dyDescent="0.2"/>
    <row r="2352" ht="26.25" customHeight="1" x14ac:dyDescent="0.2"/>
    <row r="2353" ht="26.25" customHeight="1" x14ac:dyDescent="0.2"/>
    <row r="2354" ht="26.25" customHeight="1" x14ac:dyDescent="0.2"/>
    <row r="2355" ht="26.25" customHeight="1" x14ac:dyDescent="0.2"/>
    <row r="2356" ht="26.25" customHeight="1" x14ac:dyDescent="0.2"/>
    <row r="2357" ht="26.25" customHeight="1" x14ac:dyDescent="0.2"/>
    <row r="2358" ht="26.25" customHeight="1" x14ac:dyDescent="0.2"/>
    <row r="2359" ht="26.25" customHeight="1" x14ac:dyDescent="0.2"/>
    <row r="2360" ht="26.25" customHeight="1" x14ac:dyDescent="0.2"/>
    <row r="2361" ht="26.25" customHeight="1" x14ac:dyDescent="0.2"/>
    <row r="2362" ht="26.25" customHeight="1" x14ac:dyDescent="0.2"/>
    <row r="2363" ht="26.25" customHeight="1" x14ac:dyDescent="0.2"/>
    <row r="2364" ht="26.25" customHeight="1" x14ac:dyDescent="0.2"/>
    <row r="2365" ht="26.25" customHeight="1" x14ac:dyDescent="0.2"/>
    <row r="2366" ht="26.25" customHeight="1" x14ac:dyDescent="0.2"/>
    <row r="2367" ht="26.25" customHeight="1" x14ac:dyDescent="0.2"/>
    <row r="2368" ht="26.25" customHeight="1" x14ac:dyDescent="0.2"/>
    <row r="2369" ht="26.25" customHeight="1" x14ac:dyDescent="0.2"/>
    <row r="2370" ht="26.25" customHeight="1" x14ac:dyDescent="0.2"/>
    <row r="2371" ht="26.25" customHeight="1" x14ac:dyDescent="0.2"/>
    <row r="2372" ht="26.25" customHeight="1" x14ac:dyDescent="0.2"/>
    <row r="2373" ht="26.25" customHeight="1" x14ac:dyDescent="0.2"/>
    <row r="2374" ht="26.25" customHeight="1" x14ac:dyDescent="0.2"/>
    <row r="2375" ht="26.25" customHeight="1" x14ac:dyDescent="0.2"/>
    <row r="2376" ht="26.25" customHeight="1" x14ac:dyDescent="0.2"/>
    <row r="2377" ht="26.25" customHeight="1" x14ac:dyDescent="0.2"/>
    <row r="2378" ht="26.25" customHeight="1" x14ac:dyDescent="0.2"/>
    <row r="2379" ht="26.25" customHeight="1" x14ac:dyDescent="0.2"/>
    <row r="2380" ht="26.25" customHeight="1" x14ac:dyDescent="0.2"/>
    <row r="2381" ht="26.25" customHeight="1" x14ac:dyDescent="0.2"/>
    <row r="2382" ht="26.25" customHeight="1" x14ac:dyDescent="0.2"/>
    <row r="2383" ht="26.25" customHeight="1" x14ac:dyDescent="0.2"/>
    <row r="2384" ht="26.25" customHeight="1" x14ac:dyDescent="0.2"/>
    <row r="2385" ht="26.25" customHeight="1" x14ac:dyDescent="0.2"/>
    <row r="2386" ht="26.25" customHeight="1" x14ac:dyDescent="0.2"/>
    <row r="2387" ht="26.25" customHeight="1" x14ac:dyDescent="0.2"/>
    <row r="2388" ht="26.25" customHeight="1" x14ac:dyDescent="0.2"/>
    <row r="2389" ht="26.25" customHeight="1" x14ac:dyDescent="0.2"/>
    <row r="2390" ht="26.25" customHeight="1" x14ac:dyDescent="0.2"/>
    <row r="2391" ht="26.25" customHeight="1" x14ac:dyDescent="0.2"/>
    <row r="2392" ht="26.25" customHeight="1" x14ac:dyDescent="0.2"/>
    <row r="2393" ht="26.25" customHeight="1" x14ac:dyDescent="0.2"/>
    <row r="2394" ht="26.25" customHeight="1" x14ac:dyDescent="0.2"/>
    <row r="2395" ht="26.25" customHeight="1" x14ac:dyDescent="0.2"/>
    <row r="2396" ht="26.25" customHeight="1" x14ac:dyDescent="0.2"/>
    <row r="2397" ht="26.25" customHeight="1" x14ac:dyDescent="0.2"/>
    <row r="2398" ht="26.25" customHeight="1" x14ac:dyDescent="0.2"/>
    <row r="2399" ht="26.25" customHeight="1" x14ac:dyDescent="0.2"/>
    <row r="2400" ht="26.25" customHeight="1" x14ac:dyDescent="0.2"/>
    <row r="2401" ht="26.25" customHeight="1" x14ac:dyDescent="0.2"/>
    <row r="2402" ht="26.25" customHeight="1" x14ac:dyDescent="0.2"/>
    <row r="2403" ht="26.25" customHeight="1" x14ac:dyDescent="0.2"/>
    <row r="2404" ht="26.25" customHeight="1" x14ac:dyDescent="0.2"/>
    <row r="2405" ht="26.25" customHeight="1" x14ac:dyDescent="0.2"/>
    <row r="2406" ht="26.25" customHeight="1" x14ac:dyDescent="0.2"/>
    <row r="2407" ht="26.25" customHeight="1" x14ac:dyDescent="0.2"/>
    <row r="2408" ht="26.25" customHeight="1" x14ac:dyDescent="0.2"/>
    <row r="2409" ht="26.25" customHeight="1" x14ac:dyDescent="0.2"/>
    <row r="2410" ht="26.25" customHeight="1" x14ac:dyDescent="0.2"/>
    <row r="2411" ht="26.25" customHeight="1" x14ac:dyDescent="0.2"/>
    <row r="2412" ht="26.25" customHeight="1" x14ac:dyDescent="0.2"/>
    <row r="2413" ht="26.25" customHeight="1" x14ac:dyDescent="0.2"/>
    <row r="2414" ht="26.25" customHeight="1" x14ac:dyDescent="0.2"/>
    <row r="2415" ht="26.25" customHeight="1" x14ac:dyDescent="0.2"/>
    <row r="2416" ht="26.25" customHeight="1" x14ac:dyDescent="0.2"/>
    <row r="2417" ht="26.25" customHeight="1" x14ac:dyDescent="0.2"/>
    <row r="2418" ht="26.25" customHeight="1" x14ac:dyDescent="0.2"/>
    <row r="2419" ht="26.25" customHeight="1" x14ac:dyDescent="0.2"/>
    <row r="2420" ht="26.25" customHeight="1" x14ac:dyDescent="0.2"/>
    <row r="2421" ht="26.25" customHeight="1" x14ac:dyDescent="0.2"/>
    <row r="2422" ht="26.25" customHeight="1" x14ac:dyDescent="0.2"/>
    <row r="2423" ht="26.25" customHeight="1" x14ac:dyDescent="0.2"/>
    <row r="2424" ht="26.25" customHeight="1" x14ac:dyDescent="0.2"/>
    <row r="2425" ht="26.25" customHeight="1" x14ac:dyDescent="0.2"/>
    <row r="2426" ht="26.25" customHeight="1" x14ac:dyDescent="0.2"/>
    <row r="2427" ht="26.25" customHeight="1" x14ac:dyDescent="0.2"/>
    <row r="2428" ht="26.25" customHeight="1" x14ac:dyDescent="0.2"/>
    <row r="2429" ht="26.25" customHeight="1" x14ac:dyDescent="0.2"/>
    <row r="2430" ht="26.25" customHeight="1" x14ac:dyDescent="0.2"/>
    <row r="2431" ht="26.25" customHeight="1" x14ac:dyDescent="0.2"/>
    <row r="2432" ht="26.25" customHeight="1" x14ac:dyDescent="0.2"/>
    <row r="2433" ht="26.25" customHeight="1" x14ac:dyDescent="0.2"/>
    <row r="2434" ht="26.25" customHeight="1" x14ac:dyDescent="0.2"/>
    <row r="2435" ht="26.25" customHeight="1" x14ac:dyDescent="0.2"/>
    <row r="2436" ht="26.25" customHeight="1" x14ac:dyDescent="0.2"/>
    <row r="2437" ht="26.25" customHeight="1" x14ac:dyDescent="0.2"/>
    <row r="2438" ht="26.25" customHeight="1" x14ac:dyDescent="0.2"/>
    <row r="2439" ht="26.25" customHeight="1" x14ac:dyDescent="0.2"/>
    <row r="2440" ht="26.25" customHeight="1" x14ac:dyDescent="0.2"/>
    <row r="2441" ht="26.25" customHeight="1" x14ac:dyDescent="0.2"/>
    <row r="2442" ht="26.25" customHeight="1" x14ac:dyDescent="0.2"/>
    <row r="2443" ht="26.25" customHeight="1" x14ac:dyDescent="0.2"/>
    <row r="2444" ht="26.25" customHeight="1" x14ac:dyDescent="0.2"/>
    <row r="2445" ht="26.25" customHeight="1" x14ac:dyDescent="0.2"/>
    <row r="2446" ht="26.25" customHeight="1" x14ac:dyDescent="0.2"/>
    <row r="2447" ht="26.25" customHeight="1" x14ac:dyDescent="0.2"/>
    <row r="2448" ht="26.25" customHeight="1" x14ac:dyDescent="0.2"/>
    <row r="2449" ht="26.25" customHeight="1" x14ac:dyDescent="0.2"/>
    <row r="2450" ht="26.25" customHeight="1" x14ac:dyDescent="0.2"/>
    <row r="2451" ht="26.25" customHeight="1" x14ac:dyDescent="0.2"/>
    <row r="2452" ht="26.25" customHeight="1" x14ac:dyDescent="0.2"/>
    <row r="2453" ht="26.25" customHeight="1" x14ac:dyDescent="0.2"/>
    <row r="2454" ht="26.25" customHeight="1" x14ac:dyDescent="0.2"/>
    <row r="2455" ht="26.25" customHeight="1" x14ac:dyDescent="0.2"/>
    <row r="2456" ht="26.25" customHeight="1" x14ac:dyDescent="0.2"/>
    <row r="2457" ht="26.25" customHeight="1" x14ac:dyDescent="0.2"/>
    <row r="2458" ht="26.25" customHeight="1" x14ac:dyDescent="0.2"/>
    <row r="2459" ht="26.25" customHeight="1" x14ac:dyDescent="0.2"/>
    <row r="2460" ht="26.25" customHeight="1" x14ac:dyDescent="0.2"/>
    <row r="2461" ht="26.25" customHeight="1" x14ac:dyDescent="0.2"/>
    <row r="2462" ht="26.25" customHeight="1" x14ac:dyDescent="0.2"/>
    <row r="2463" ht="26.25" customHeight="1" x14ac:dyDescent="0.2"/>
    <row r="2464" ht="26.25" customHeight="1" x14ac:dyDescent="0.2"/>
    <row r="2465" ht="26.25" customHeight="1" x14ac:dyDescent="0.2"/>
    <row r="2466" ht="26.25" customHeight="1" x14ac:dyDescent="0.2"/>
    <row r="2467" ht="26.25" customHeight="1" x14ac:dyDescent="0.2"/>
    <row r="2468" ht="26.25" customHeight="1" x14ac:dyDescent="0.2"/>
    <row r="2469" ht="26.25" customHeight="1" x14ac:dyDescent="0.2"/>
    <row r="2470" ht="26.25" customHeight="1" x14ac:dyDescent="0.2"/>
    <row r="2471" ht="26.25" customHeight="1" x14ac:dyDescent="0.2"/>
    <row r="2472" ht="26.25" customHeight="1" x14ac:dyDescent="0.2"/>
    <row r="2473" ht="26.25" customHeight="1" x14ac:dyDescent="0.2"/>
    <row r="2474" ht="26.25" customHeight="1" x14ac:dyDescent="0.2"/>
    <row r="2475" ht="26.25" customHeight="1" x14ac:dyDescent="0.2"/>
    <row r="2476" ht="26.25" customHeight="1" x14ac:dyDescent="0.2"/>
    <row r="2477" ht="26.25" customHeight="1" x14ac:dyDescent="0.2"/>
    <row r="2478" ht="26.25" customHeight="1" x14ac:dyDescent="0.2"/>
    <row r="2479" ht="26.25" customHeight="1" x14ac:dyDescent="0.2"/>
    <row r="2480" ht="26.25" customHeight="1" x14ac:dyDescent="0.2"/>
    <row r="2481" ht="26.25" customHeight="1" x14ac:dyDescent="0.2"/>
    <row r="2482" ht="26.25" customHeight="1" x14ac:dyDescent="0.2"/>
    <row r="2483" ht="26.25" customHeight="1" x14ac:dyDescent="0.2"/>
    <row r="2484" ht="26.25" customHeight="1" x14ac:dyDescent="0.2"/>
    <row r="2485" ht="26.25" customHeight="1" x14ac:dyDescent="0.2"/>
    <row r="2486" ht="26.25" customHeight="1" x14ac:dyDescent="0.2"/>
    <row r="2487" ht="26.25" customHeight="1" x14ac:dyDescent="0.2"/>
    <row r="2488" ht="26.25" customHeight="1" x14ac:dyDescent="0.2"/>
    <row r="2489" ht="26.25" customHeight="1" x14ac:dyDescent="0.2"/>
    <row r="2490" ht="26.25" customHeight="1" x14ac:dyDescent="0.2"/>
    <row r="2491" ht="26.25" customHeight="1" x14ac:dyDescent="0.2"/>
    <row r="2492" ht="26.25" customHeight="1" x14ac:dyDescent="0.2"/>
    <row r="2493" ht="26.25" customHeight="1" x14ac:dyDescent="0.2"/>
    <row r="2494" ht="26.25" customHeight="1" x14ac:dyDescent="0.2"/>
    <row r="2495" ht="26.25" customHeight="1" x14ac:dyDescent="0.2"/>
    <row r="2496" ht="26.25" customHeight="1" x14ac:dyDescent="0.2"/>
    <row r="2497" ht="26.25" customHeight="1" x14ac:dyDescent="0.2"/>
    <row r="2498" ht="26.25" customHeight="1" x14ac:dyDescent="0.2"/>
    <row r="2499" ht="26.25" customHeight="1" x14ac:dyDescent="0.2"/>
    <row r="2500" ht="26.25" customHeight="1" x14ac:dyDescent="0.2"/>
    <row r="2501" ht="26.25" customHeight="1" x14ac:dyDescent="0.2"/>
    <row r="2502" ht="26.25" customHeight="1" x14ac:dyDescent="0.2"/>
    <row r="2503" ht="26.25" customHeight="1" x14ac:dyDescent="0.2"/>
    <row r="2504" ht="26.25" customHeight="1" x14ac:dyDescent="0.2"/>
    <row r="2505" ht="26.25" customHeight="1" x14ac:dyDescent="0.2"/>
    <row r="2506" ht="26.25" customHeight="1" x14ac:dyDescent="0.2"/>
    <row r="2507" ht="26.25" customHeight="1" x14ac:dyDescent="0.2"/>
    <row r="2508" ht="26.25" customHeight="1" x14ac:dyDescent="0.2"/>
    <row r="2509" ht="26.25" customHeight="1" x14ac:dyDescent="0.2"/>
    <row r="2510" ht="26.25" customHeight="1" x14ac:dyDescent="0.2"/>
    <row r="2511" ht="26.25" customHeight="1" x14ac:dyDescent="0.2"/>
    <row r="2512" ht="26.25" customHeight="1" x14ac:dyDescent="0.2"/>
    <row r="2513" ht="26.25" customHeight="1" x14ac:dyDescent="0.2"/>
    <row r="2514" ht="26.25" customHeight="1" x14ac:dyDescent="0.2"/>
    <row r="2515" ht="26.25" customHeight="1" x14ac:dyDescent="0.2"/>
    <row r="2516" ht="26.25" customHeight="1" x14ac:dyDescent="0.2"/>
    <row r="2517" ht="26.25" customHeight="1" x14ac:dyDescent="0.2"/>
    <row r="2518" ht="26.25" customHeight="1" x14ac:dyDescent="0.2"/>
    <row r="2519" ht="26.25" customHeight="1" x14ac:dyDescent="0.2"/>
    <row r="2520" ht="26.25" customHeight="1" x14ac:dyDescent="0.2"/>
    <row r="2521" ht="26.25" customHeight="1" x14ac:dyDescent="0.2"/>
    <row r="2522" ht="26.25" customHeight="1" x14ac:dyDescent="0.2"/>
    <row r="2523" ht="26.25" customHeight="1" x14ac:dyDescent="0.2"/>
    <row r="2524" ht="26.25" customHeight="1" x14ac:dyDescent="0.2"/>
    <row r="2525" ht="26.25" customHeight="1" x14ac:dyDescent="0.2"/>
    <row r="2526" ht="26.25" customHeight="1" x14ac:dyDescent="0.2"/>
    <row r="2527" ht="26.25" customHeight="1" x14ac:dyDescent="0.2"/>
    <row r="2528" ht="26.25" customHeight="1" x14ac:dyDescent="0.2"/>
    <row r="2529" ht="26.25" customHeight="1" x14ac:dyDescent="0.2"/>
    <row r="2530" ht="26.25" customHeight="1" x14ac:dyDescent="0.2"/>
    <row r="2531" ht="26.25" customHeight="1" x14ac:dyDescent="0.2"/>
    <row r="2532" ht="26.25" customHeight="1" x14ac:dyDescent="0.2"/>
    <row r="2533" ht="26.25" customHeight="1" x14ac:dyDescent="0.2"/>
    <row r="2534" ht="26.25" customHeight="1" x14ac:dyDescent="0.2"/>
    <row r="2535" ht="26.25" customHeight="1" x14ac:dyDescent="0.2"/>
    <row r="2536" ht="26.25" customHeight="1" x14ac:dyDescent="0.2"/>
    <row r="2537" ht="26.25" customHeight="1" x14ac:dyDescent="0.2"/>
    <row r="2538" ht="26.25" customHeight="1" x14ac:dyDescent="0.2"/>
    <row r="2539" ht="26.25" customHeight="1" x14ac:dyDescent="0.2"/>
    <row r="2540" ht="26.25" customHeight="1" x14ac:dyDescent="0.2"/>
    <row r="2541" ht="26.25" customHeight="1" x14ac:dyDescent="0.2"/>
    <row r="2542" ht="26.25" customHeight="1" x14ac:dyDescent="0.2"/>
    <row r="2543" ht="26.25" customHeight="1" x14ac:dyDescent="0.2"/>
    <row r="2544" ht="26.25" customHeight="1" x14ac:dyDescent="0.2"/>
    <row r="2545" ht="26.25" customHeight="1" x14ac:dyDescent="0.2"/>
    <row r="2546" ht="26.25" customHeight="1" x14ac:dyDescent="0.2"/>
    <row r="2547" ht="26.25" customHeight="1" x14ac:dyDescent="0.2"/>
    <row r="2548" ht="26.25" customHeight="1" x14ac:dyDescent="0.2"/>
    <row r="2549" ht="26.25" customHeight="1" x14ac:dyDescent="0.2"/>
    <row r="2550" ht="26.25" customHeight="1" x14ac:dyDescent="0.2"/>
    <row r="2551" ht="26.25" customHeight="1" x14ac:dyDescent="0.2"/>
    <row r="2552" ht="26.25" customHeight="1" x14ac:dyDescent="0.2"/>
    <row r="2553" ht="26.25" customHeight="1" x14ac:dyDescent="0.2"/>
    <row r="2554" ht="26.25" customHeight="1" x14ac:dyDescent="0.2"/>
    <row r="2555" ht="26.25" customHeight="1" x14ac:dyDescent="0.2"/>
    <row r="2556" ht="26.25" customHeight="1" x14ac:dyDescent="0.2"/>
    <row r="2557" ht="26.25" customHeight="1" x14ac:dyDescent="0.2"/>
    <row r="2558" ht="26.25" customHeight="1" x14ac:dyDescent="0.2"/>
    <row r="2559" ht="26.25" customHeight="1" x14ac:dyDescent="0.2"/>
    <row r="2560" ht="26.25" customHeight="1" x14ac:dyDescent="0.2"/>
    <row r="2561" ht="26.25" customHeight="1" x14ac:dyDescent="0.2"/>
    <row r="2562" ht="26.25" customHeight="1" x14ac:dyDescent="0.2"/>
    <row r="2563" ht="26.25" customHeight="1" x14ac:dyDescent="0.2"/>
    <row r="2564" ht="26.25" customHeight="1" x14ac:dyDescent="0.2"/>
    <row r="2565" ht="26.25" customHeight="1" x14ac:dyDescent="0.2"/>
    <row r="2566" ht="26.25" customHeight="1" x14ac:dyDescent="0.2"/>
    <row r="2567" ht="26.25" customHeight="1" x14ac:dyDescent="0.2"/>
    <row r="2568" ht="26.25" customHeight="1" x14ac:dyDescent="0.2"/>
    <row r="2569" ht="26.25" customHeight="1" x14ac:dyDescent="0.2"/>
    <row r="2570" ht="26.25" customHeight="1" x14ac:dyDescent="0.2"/>
    <row r="2571" ht="26.25" customHeight="1" x14ac:dyDescent="0.2"/>
    <row r="2572" ht="26.25" customHeight="1" x14ac:dyDescent="0.2"/>
    <row r="2573" ht="26.25" customHeight="1" x14ac:dyDescent="0.2"/>
    <row r="2574" ht="26.25" customHeight="1" x14ac:dyDescent="0.2"/>
    <row r="2575" ht="26.25" customHeight="1" x14ac:dyDescent="0.2"/>
    <row r="2576" ht="26.25" customHeight="1" x14ac:dyDescent="0.2"/>
    <row r="2577" ht="26.25" customHeight="1" x14ac:dyDescent="0.2"/>
    <row r="2578" ht="26.25" customHeight="1" x14ac:dyDescent="0.2"/>
    <row r="2579" ht="26.25" customHeight="1" x14ac:dyDescent="0.2"/>
    <row r="2580" ht="26.25" customHeight="1" x14ac:dyDescent="0.2"/>
    <row r="2581" ht="26.25" customHeight="1" x14ac:dyDescent="0.2"/>
    <row r="2582" ht="26.25" customHeight="1" x14ac:dyDescent="0.2"/>
    <row r="2583" ht="26.25" customHeight="1" x14ac:dyDescent="0.2"/>
    <row r="2584" ht="26.25" customHeight="1" x14ac:dyDescent="0.2"/>
    <row r="2585" ht="26.25" customHeight="1" x14ac:dyDescent="0.2"/>
    <row r="2586" ht="26.25" customHeight="1" x14ac:dyDescent="0.2"/>
    <row r="2587" ht="26.25" customHeight="1" x14ac:dyDescent="0.2"/>
    <row r="2588" ht="26.25" customHeight="1" x14ac:dyDescent="0.2"/>
    <row r="2589" ht="26.25" customHeight="1" x14ac:dyDescent="0.2"/>
    <row r="2590" ht="26.25" customHeight="1" x14ac:dyDescent="0.2"/>
    <row r="2591" ht="26.25" customHeight="1" x14ac:dyDescent="0.2"/>
    <row r="2592" ht="26.25" customHeight="1" x14ac:dyDescent="0.2"/>
    <row r="2593" ht="26.25" customHeight="1" x14ac:dyDescent="0.2"/>
    <row r="2594" ht="26.25" customHeight="1" x14ac:dyDescent="0.2"/>
    <row r="2595" ht="26.25" customHeight="1" x14ac:dyDescent="0.2"/>
    <row r="2596" ht="26.25" customHeight="1" x14ac:dyDescent="0.2"/>
    <row r="2597" ht="26.25" customHeight="1" x14ac:dyDescent="0.2"/>
    <row r="2598" ht="26.25" customHeight="1" x14ac:dyDescent="0.2"/>
    <row r="2599" ht="26.25" customHeight="1" x14ac:dyDescent="0.2"/>
    <row r="2600" ht="26.25" customHeight="1" x14ac:dyDescent="0.2"/>
    <row r="2601" ht="26.25" customHeight="1" x14ac:dyDescent="0.2"/>
    <row r="2602" ht="26.25" customHeight="1" x14ac:dyDescent="0.2"/>
    <row r="2603" ht="26.25" customHeight="1" x14ac:dyDescent="0.2"/>
    <row r="2604" ht="26.25" customHeight="1" x14ac:dyDescent="0.2"/>
    <row r="2605" ht="26.25" customHeight="1" x14ac:dyDescent="0.2"/>
    <row r="2606" ht="26.25" customHeight="1" x14ac:dyDescent="0.2"/>
    <row r="2607" ht="26.25" customHeight="1" x14ac:dyDescent="0.2"/>
    <row r="2608" ht="26.25" customHeight="1" x14ac:dyDescent="0.2"/>
    <row r="2609" ht="26.25" customHeight="1" x14ac:dyDescent="0.2"/>
    <row r="2610" ht="26.25" customHeight="1" x14ac:dyDescent="0.2"/>
    <row r="2611" ht="26.25" customHeight="1" x14ac:dyDescent="0.2"/>
    <row r="2612" ht="26.25" customHeight="1" x14ac:dyDescent="0.2"/>
    <row r="2613" ht="26.25" customHeight="1" x14ac:dyDescent="0.2"/>
    <row r="2614" ht="26.25" customHeight="1" x14ac:dyDescent="0.2"/>
    <row r="2615" ht="26.25" customHeight="1" x14ac:dyDescent="0.2"/>
    <row r="2616" ht="26.25" customHeight="1" x14ac:dyDescent="0.2"/>
    <row r="2617" ht="26.25" customHeight="1" x14ac:dyDescent="0.2"/>
    <row r="2618" ht="26.25" customHeight="1" x14ac:dyDescent="0.2"/>
    <row r="2619" ht="26.25" customHeight="1" x14ac:dyDescent="0.2"/>
    <row r="2620" ht="26.25" customHeight="1" x14ac:dyDescent="0.2"/>
    <row r="2621" ht="26.25" customHeight="1" x14ac:dyDescent="0.2"/>
    <row r="2622" ht="26.25" customHeight="1" x14ac:dyDescent="0.2"/>
    <row r="2623" ht="26.25" customHeight="1" x14ac:dyDescent="0.2"/>
    <row r="2624" ht="26.25" customHeight="1" x14ac:dyDescent="0.2"/>
    <row r="2625" ht="26.25" customHeight="1" x14ac:dyDescent="0.2"/>
    <row r="2626" ht="26.25" customHeight="1" x14ac:dyDescent="0.2"/>
    <row r="2627" ht="26.25" customHeight="1" x14ac:dyDescent="0.2"/>
    <row r="2628" ht="26.25" customHeight="1" x14ac:dyDescent="0.2"/>
    <row r="2629" ht="26.25" customHeight="1" x14ac:dyDescent="0.2"/>
    <row r="2630" ht="26.25" customHeight="1" x14ac:dyDescent="0.2"/>
    <row r="2631" ht="26.25" customHeight="1" x14ac:dyDescent="0.2"/>
    <row r="2632" ht="26.25" customHeight="1" x14ac:dyDescent="0.2"/>
    <row r="2633" ht="26.25" customHeight="1" x14ac:dyDescent="0.2"/>
    <row r="2634" ht="26.25" customHeight="1" x14ac:dyDescent="0.2"/>
    <row r="2635" ht="26.25" customHeight="1" x14ac:dyDescent="0.2"/>
    <row r="2636" ht="26.25" customHeight="1" x14ac:dyDescent="0.2"/>
    <row r="2637" ht="26.25" customHeight="1" x14ac:dyDescent="0.2"/>
    <row r="2638" ht="26.25" customHeight="1" x14ac:dyDescent="0.2"/>
    <row r="2639" ht="26.25" customHeight="1" x14ac:dyDescent="0.2"/>
    <row r="2640" ht="26.25" customHeight="1" x14ac:dyDescent="0.2"/>
    <row r="2641" ht="26.25" customHeight="1" x14ac:dyDescent="0.2"/>
    <row r="2642" ht="26.25" customHeight="1" x14ac:dyDescent="0.2"/>
    <row r="2643" ht="26.25" customHeight="1" x14ac:dyDescent="0.2"/>
    <row r="2644" ht="26.25" customHeight="1" x14ac:dyDescent="0.2"/>
    <row r="2645" ht="26.25" customHeight="1" x14ac:dyDescent="0.2"/>
    <row r="2646" ht="26.25" customHeight="1" x14ac:dyDescent="0.2"/>
    <row r="2647" ht="26.25" customHeight="1" x14ac:dyDescent="0.2"/>
    <row r="2648" ht="26.25" customHeight="1" x14ac:dyDescent="0.2"/>
    <row r="2649" ht="26.25" customHeight="1" x14ac:dyDescent="0.2"/>
    <row r="2650" ht="26.25" customHeight="1" x14ac:dyDescent="0.2"/>
    <row r="2651" ht="26.25" customHeight="1" x14ac:dyDescent="0.2"/>
    <row r="2652" ht="26.25" customHeight="1" x14ac:dyDescent="0.2"/>
    <row r="2653" ht="26.25" customHeight="1" x14ac:dyDescent="0.2"/>
    <row r="2654" ht="26.25" customHeight="1" x14ac:dyDescent="0.2"/>
    <row r="2655" ht="26.25" customHeight="1" x14ac:dyDescent="0.2"/>
    <row r="2656" ht="26.25" customHeight="1" x14ac:dyDescent="0.2"/>
    <row r="2657" ht="26.25" customHeight="1" x14ac:dyDescent="0.2"/>
    <row r="2658" ht="26.25" customHeight="1" x14ac:dyDescent="0.2"/>
    <row r="2659" ht="26.25" customHeight="1" x14ac:dyDescent="0.2"/>
    <row r="2660" ht="26.25" customHeight="1" x14ac:dyDescent="0.2"/>
    <row r="2661" ht="26.25" customHeight="1" x14ac:dyDescent="0.2"/>
    <row r="2662" ht="26.25" customHeight="1" x14ac:dyDescent="0.2"/>
    <row r="2663" ht="26.25" customHeight="1" x14ac:dyDescent="0.2"/>
    <row r="2664" ht="26.25" customHeight="1" x14ac:dyDescent="0.2"/>
    <row r="2665" ht="26.25" customHeight="1" x14ac:dyDescent="0.2"/>
    <row r="2666" ht="26.25" customHeight="1" x14ac:dyDescent="0.2"/>
    <row r="2667" ht="26.25" customHeight="1" x14ac:dyDescent="0.2"/>
    <row r="2668" ht="26.25" customHeight="1" x14ac:dyDescent="0.2"/>
    <row r="2669" ht="26.25" customHeight="1" x14ac:dyDescent="0.2"/>
    <row r="2670" ht="26.25" customHeight="1" x14ac:dyDescent="0.2"/>
    <row r="2671" ht="26.25" customHeight="1" x14ac:dyDescent="0.2"/>
    <row r="2672" ht="26.25" customHeight="1" x14ac:dyDescent="0.2"/>
    <row r="2673" ht="26.25" customHeight="1" x14ac:dyDescent="0.2"/>
    <row r="2674" ht="26.25" customHeight="1" x14ac:dyDescent="0.2"/>
    <row r="2675" ht="26.25" customHeight="1" x14ac:dyDescent="0.2"/>
    <row r="2676" ht="26.25" customHeight="1" x14ac:dyDescent="0.2"/>
    <row r="2677" ht="26.25" customHeight="1" x14ac:dyDescent="0.2"/>
    <row r="2678" ht="26.25" customHeight="1" x14ac:dyDescent="0.2"/>
    <row r="2679" ht="26.25" customHeight="1" x14ac:dyDescent="0.2"/>
    <row r="2680" ht="26.25" customHeight="1" x14ac:dyDescent="0.2"/>
    <row r="2681" ht="26.25" customHeight="1" x14ac:dyDescent="0.2"/>
    <row r="2682" ht="26.25" customHeight="1" x14ac:dyDescent="0.2"/>
    <row r="2683" ht="26.25" customHeight="1" x14ac:dyDescent="0.2"/>
    <row r="2684" ht="26.25" customHeight="1" x14ac:dyDescent="0.2"/>
    <row r="2685" ht="26.25" customHeight="1" x14ac:dyDescent="0.2"/>
    <row r="2686" ht="26.25" customHeight="1" x14ac:dyDescent="0.2"/>
    <row r="2687" ht="26.25" customHeight="1" x14ac:dyDescent="0.2"/>
    <row r="2688" ht="26.25" customHeight="1" x14ac:dyDescent="0.2"/>
    <row r="2689" ht="26.25" customHeight="1" x14ac:dyDescent="0.2"/>
    <row r="2690" ht="26.25" customHeight="1" x14ac:dyDescent="0.2"/>
    <row r="2691" ht="26.25" customHeight="1" x14ac:dyDescent="0.2"/>
    <row r="2692" ht="26.25" customHeight="1" x14ac:dyDescent="0.2"/>
    <row r="2693" ht="26.25" customHeight="1" x14ac:dyDescent="0.2"/>
    <row r="2694" ht="26.25" customHeight="1" x14ac:dyDescent="0.2"/>
    <row r="2695" ht="26.25" customHeight="1" x14ac:dyDescent="0.2"/>
    <row r="2696" ht="26.25" customHeight="1" x14ac:dyDescent="0.2"/>
    <row r="2697" ht="26.25" customHeight="1" x14ac:dyDescent="0.2"/>
    <row r="2698" ht="26.25" customHeight="1" x14ac:dyDescent="0.2"/>
    <row r="2699" ht="26.25" customHeight="1" x14ac:dyDescent="0.2"/>
    <row r="2700" ht="26.25" customHeight="1" x14ac:dyDescent="0.2"/>
    <row r="2701" ht="26.25" customHeight="1" x14ac:dyDescent="0.2"/>
    <row r="2702" ht="26.25" customHeight="1" x14ac:dyDescent="0.2"/>
    <row r="2703" ht="26.25" customHeight="1" x14ac:dyDescent="0.2"/>
    <row r="2704" ht="26.25" customHeight="1" x14ac:dyDescent="0.2"/>
    <row r="2705" ht="26.25" customHeight="1" x14ac:dyDescent="0.2"/>
    <row r="2706" ht="26.25" customHeight="1" x14ac:dyDescent="0.2"/>
    <row r="2707" ht="26.25" customHeight="1" x14ac:dyDescent="0.2"/>
    <row r="2708" ht="26.25" customHeight="1" x14ac:dyDescent="0.2"/>
    <row r="2709" ht="26.25" customHeight="1" x14ac:dyDescent="0.2"/>
    <row r="2710" ht="26.25" customHeight="1" x14ac:dyDescent="0.2"/>
    <row r="2711" ht="26.25" customHeight="1" x14ac:dyDescent="0.2"/>
    <row r="2712" ht="26.25" customHeight="1" x14ac:dyDescent="0.2"/>
    <row r="2713" ht="26.25" customHeight="1" x14ac:dyDescent="0.2"/>
    <row r="2714" ht="26.25" customHeight="1" x14ac:dyDescent="0.2"/>
    <row r="2715" ht="26.25" customHeight="1" x14ac:dyDescent="0.2"/>
    <row r="2716" ht="26.25" customHeight="1" x14ac:dyDescent="0.2"/>
    <row r="2717" ht="26.25" customHeight="1" x14ac:dyDescent="0.2"/>
    <row r="2718" ht="26.25" customHeight="1" x14ac:dyDescent="0.2"/>
    <row r="2719" ht="26.25" customHeight="1" x14ac:dyDescent="0.2"/>
    <row r="2720" ht="26.25" customHeight="1" x14ac:dyDescent="0.2"/>
    <row r="2721" ht="26.25" customHeight="1" x14ac:dyDescent="0.2"/>
    <row r="2722" ht="26.25" customHeight="1" x14ac:dyDescent="0.2"/>
    <row r="2723" ht="26.25" customHeight="1" x14ac:dyDescent="0.2"/>
    <row r="2724" ht="26.25" customHeight="1" x14ac:dyDescent="0.2"/>
    <row r="2725" ht="26.25" customHeight="1" x14ac:dyDescent="0.2"/>
    <row r="2726" ht="26.25" customHeight="1" x14ac:dyDescent="0.2"/>
    <row r="2727" ht="26.25" customHeight="1" x14ac:dyDescent="0.2"/>
    <row r="2728" ht="26.25" customHeight="1" x14ac:dyDescent="0.2"/>
    <row r="2729" ht="26.25" customHeight="1" x14ac:dyDescent="0.2"/>
    <row r="2730" ht="26.25" customHeight="1" x14ac:dyDescent="0.2"/>
    <row r="2731" ht="26.25" customHeight="1" x14ac:dyDescent="0.2"/>
    <row r="2732" ht="26.25" customHeight="1" x14ac:dyDescent="0.2"/>
    <row r="2733" ht="26.25" customHeight="1" x14ac:dyDescent="0.2"/>
    <row r="2734" ht="26.25" customHeight="1" x14ac:dyDescent="0.2"/>
    <row r="2735" ht="26.25" customHeight="1" x14ac:dyDescent="0.2"/>
    <row r="2736" ht="26.25" customHeight="1" x14ac:dyDescent="0.2"/>
    <row r="2737" ht="26.25" customHeight="1" x14ac:dyDescent="0.2"/>
    <row r="2738" ht="26.25" customHeight="1" x14ac:dyDescent="0.2"/>
    <row r="2739" ht="26.25" customHeight="1" x14ac:dyDescent="0.2"/>
    <row r="2740" ht="26.25" customHeight="1" x14ac:dyDescent="0.2"/>
    <row r="2741" ht="26.25" customHeight="1" x14ac:dyDescent="0.2"/>
    <row r="2742" ht="26.25" customHeight="1" x14ac:dyDescent="0.2"/>
    <row r="2743" ht="26.25" customHeight="1" x14ac:dyDescent="0.2"/>
    <row r="2744" ht="26.25" customHeight="1" x14ac:dyDescent="0.2"/>
    <row r="2745" ht="26.25" customHeight="1" x14ac:dyDescent="0.2"/>
    <row r="2746" ht="26.25" customHeight="1" x14ac:dyDescent="0.2"/>
    <row r="2747" ht="26.25" customHeight="1" x14ac:dyDescent="0.2"/>
    <row r="2748" ht="26.25" customHeight="1" x14ac:dyDescent="0.2"/>
    <row r="2749" ht="26.25" customHeight="1" x14ac:dyDescent="0.2"/>
    <row r="2750" ht="26.25" customHeight="1" x14ac:dyDescent="0.2"/>
    <row r="2751" ht="26.25" customHeight="1" x14ac:dyDescent="0.2"/>
    <row r="2752" ht="26.25" customHeight="1" x14ac:dyDescent="0.2"/>
    <row r="2753" ht="26.25" customHeight="1" x14ac:dyDescent="0.2"/>
    <row r="2754" ht="26.25" customHeight="1" x14ac:dyDescent="0.2"/>
    <row r="2755" ht="26.25" customHeight="1" x14ac:dyDescent="0.2"/>
    <row r="2756" ht="26.25" customHeight="1" x14ac:dyDescent="0.2"/>
    <row r="2757" ht="26.25" customHeight="1" x14ac:dyDescent="0.2"/>
    <row r="2758" ht="26.25" customHeight="1" x14ac:dyDescent="0.2"/>
    <row r="2759" ht="26.25" customHeight="1" x14ac:dyDescent="0.2"/>
    <row r="2760" ht="26.25" customHeight="1" x14ac:dyDescent="0.2"/>
    <row r="2761" ht="26.25" customHeight="1" x14ac:dyDescent="0.2"/>
    <row r="2762" ht="26.25" customHeight="1" x14ac:dyDescent="0.2"/>
    <row r="2763" ht="26.25" customHeight="1" x14ac:dyDescent="0.2"/>
    <row r="2764" ht="26.25" customHeight="1" x14ac:dyDescent="0.2"/>
    <row r="2765" ht="26.25" customHeight="1" x14ac:dyDescent="0.2"/>
    <row r="2766" ht="26.25" customHeight="1" x14ac:dyDescent="0.2"/>
    <row r="2767" ht="26.25" customHeight="1" x14ac:dyDescent="0.2"/>
    <row r="2768" ht="26.25" customHeight="1" x14ac:dyDescent="0.2"/>
    <row r="2769" ht="26.25" customHeight="1" x14ac:dyDescent="0.2"/>
    <row r="2770" ht="26.25" customHeight="1" x14ac:dyDescent="0.2"/>
    <row r="2771" ht="26.25" customHeight="1" x14ac:dyDescent="0.2"/>
    <row r="2772" ht="26.25" customHeight="1" x14ac:dyDescent="0.2"/>
    <row r="2773" ht="26.25" customHeight="1" x14ac:dyDescent="0.2"/>
    <row r="2774" ht="26.25" customHeight="1" x14ac:dyDescent="0.2"/>
    <row r="2775" ht="26.25" customHeight="1" x14ac:dyDescent="0.2"/>
    <row r="2776" ht="26.25" customHeight="1" x14ac:dyDescent="0.2"/>
    <row r="2777" ht="26.25" customHeight="1" x14ac:dyDescent="0.2"/>
    <row r="2778" ht="26.25" customHeight="1" x14ac:dyDescent="0.2"/>
    <row r="2779" ht="26.25" customHeight="1" x14ac:dyDescent="0.2"/>
    <row r="2780" ht="26.25" customHeight="1" x14ac:dyDescent="0.2"/>
    <row r="2781" ht="26.25" customHeight="1" x14ac:dyDescent="0.2"/>
    <row r="2782" ht="26.25" customHeight="1" x14ac:dyDescent="0.2"/>
    <row r="2783" ht="26.25" customHeight="1" x14ac:dyDescent="0.2"/>
    <row r="2784" ht="26.25" customHeight="1" x14ac:dyDescent="0.2"/>
    <row r="2785" ht="26.25" customHeight="1" x14ac:dyDescent="0.2"/>
    <row r="2786" ht="26.25" customHeight="1" x14ac:dyDescent="0.2"/>
    <row r="2787" ht="26.25" customHeight="1" x14ac:dyDescent="0.2"/>
    <row r="2788" ht="26.25" customHeight="1" x14ac:dyDescent="0.2"/>
    <row r="2789" ht="26.25" customHeight="1" x14ac:dyDescent="0.2"/>
    <row r="2790" ht="26.25" customHeight="1" x14ac:dyDescent="0.2"/>
    <row r="2791" ht="26.25" customHeight="1" x14ac:dyDescent="0.2"/>
    <row r="2792" ht="26.25" customHeight="1" x14ac:dyDescent="0.2"/>
    <row r="2793" ht="26.25" customHeight="1" x14ac:dyDescent="0.2"/>
    <row r="2794" ht="26.25" customHeight="1" x14ac:dyDescent="0.2"/>
    <row r="2795" ht="26.25" customHeight="1" x14ac:dyDescent="0.2"/>
    <row r="2796" ht="26.25" customHeight="1" x14ac:dyDescent="0.2"/>
    <row r="2797" ht="26.25" customHeight="1" x14ac:dyDescent="0.2"/>
    <row r="2798" ht="26.25" customHeight="1" x14ac:dyDescent="0.2"/>
    <row r="2799" ht="26.25" customHeight="1" x14ac:dyDescent="0.2"/>
    <row r="2800" ht="26.25" customHeight="1" x14ac:dyDescent="0.2"/>
    <row r="2801" ht="26.25" customHeight="1" x14ac:dyDescent="0.2"/>
    <row r="2802" ht="26.25" customHeight="1" x14ac:dyDescent="0.2"/>
    <row r="2803" ht="26.25" customHeight="1" x14ac:dyDescent="0.2"/>
    <row r="2804" ht="26.25" customHeight="1" x14ac:dyDescent="0.2"/>
    <row r="2805" ht="26.25" customHeight="1" x14ac:dyDescent="0.2"/>
    <row r="2806" ht="26.25" customHeight="1" x14ac:dyDescent="0.2"/>
    <row r="2807" ht="26.25" customHeight="1" x14ac:dyDescent="0.2"/>
    <row r="2808" ht="26.25" customHeight="1" x14ac:dyDescent="0.2"/>
    <row r="2809" ht="26.25" customHeight="1" x14ac:dyDescent="0.2"/>
    <row r="2810" ht="26.25" customHeight="1" x14ac:dyDescent="0.2"/>
    <row r="2811" ht="26.25" customHeight="1" x14ac:dyDescent="0.2"/>
    <row r="2812" ht="26.25" customHeight="1" x14ac:dyDescent="0.2"/>
    <row r="2813" ht="26.25" customHeight="1" x14ac:dyDescent="0.2"/>
    <row r="2814" ht="26.25" customHeight="1" x14ac:dyDescent="0.2"/>
    <row r="2815" ht="26.25" customHeight="1" x14ac:dyDescent="0.2"/>
    <row r="2816" ht="26.25" customHeight="1" x14ac:dyDescent="0.2"/>
    <row r="2817" ht="26.25" customHeight="1" x14ac:dyDescent="0.2"/>
    <row r="2818" ht="26.25" customHeight="1" x14ac:dyDescent="0.2"/>
    <row r="2819" ht="26.25" customHeight="1" x14ac:dyDescent="0.2"/>
    <row r="2820" ht="26.25" customHeight="1" x14ac:dyDescent="0.2"/>
    <row r="2821" ht="26.25" customHeight="1" x14ac:dyDescent="0.2"/>
    <row r="2822" ht="26.25" customHeight="1" x14ac:dyDescent="0.2"/>
    <row r="2823" ht="26.25" customHeight="1" x14ac:dyDescent="0.2"/>
    <row r="2824" ht="26.25" customHeight="1" x14ac:dyDescent="0.2"/>
    <row r="2825" ht="26.25" customHeight="1" x14ac:dyDescent="0.2"/>
    <row r="2826" ht="26.25" customHeight="1" x14ac:dyDescent="0.2"/>
    <row r="2827" ht="26.25" customHeight="1" x14ac:dyDescent="0.2"/>
    <row r="2828" ht="26.25" customHeight="1" x14ac:dyDescent="0.2"/>
    <row r="2829" ht="26.25" customHeight="1" x14ac:dyDescent="0.2"/>
    <row r="2830" ht="26.25" customHeight="1" x14ac:dyDescent="0.2"/>
    <row r="2831" ht="26.25" customHeight="1" x14ac:dyDescent="0.2"/>
    <row r="2832" ht="26.25" customHeight="1" x14ac:dyDescent="0.2"/>
    <row r="2833" ht="26.25" customHeight="1" x14ac:dyDescent="0.2"/>
    <row r="2834" ht="26.25" customHeight="1" x14ac:dyDescent="0.2"/>
    <row r="2835" ht="26.25" customHeight="1" x14ac:dyDescent="0.2"/>
    <row r="2836" ht="26.25" customHeight="1" x14ac:dyDescent="0.2"/>
    <row r="2837" ht="26.25" customHeight="1" x14ac:dyDescent="0.2"/>
    <row r="2838" ht="26.25" customHeight="1" x14ac:dyDescent="0.2"/>
    <row r="2839" ht="26.25" customHeight="1" x14ac:dyDescent="0.2"/>
    <row r="2840" ht="26.25" customHeight="1" x14ac:dyDescent="0.2"/>
    <row r="2841" ht="26.25" customHeight="1" x14ac:dyDescent="0.2"/>
    <row r="2842" ht="26.25" customHeight="1" x14ac:dyDescent="0.2"/>
    <row r="2843" ht="26.25" customHeight="1" x14ac:dyDescent="0.2"/>
    <row r="2844" ht="26.25" customHeight="1" x14ac:dyDescent="0.2"/>
    <row r="2845" ht="26.25" customHeight="1" x14ac:dyDescent="0.2"/>
    <row r="2846" ht="26.25" customHeight="1" x14ac:dyDescent="0.2"/>
    <row r="2847" ht="26.25" customHeight="1" x14ac:dyDescent="0.2"/>
    <row r="2848" ht="26.25" customHeight="1" x14ac:dyDescent="0.2"/>
    <row r="2849" ht="26.25" customHeight="1" x14ac:dyDescent="0.2"/>
    <row r="2850" ht="26.25" customHeight="1" x14ac:dyDescent="0.2"/>
    <row r="2851" ht="26.25" customHeight="1" x14ac:dyDescent="0.2"/>
    <row r="2852" ht="26.25" customHeight="1" x14ac:dyDescent="0.2"/>
    <row r="2853" ht="26.25" customHeight="1" x14ac:dyDescent="0.2"/>
    <row r="2854" ht="26.25" customHeight="1" x14ac:dyDescent="0.2"/>
    <row r="2855" ht="26.25" customHeight="1" x14ac:dyDescent="0.2"/>
    <row r="2856" ht="26.25" customHeight="1" x14ac:dyDescent="0.2"/>
    <row r="2857" ht="26.25" customHeight="1" x14ac:dyDescent="0.2"/>
    <row r="2858" ht="26.25" customHeight="1" x14ac:dyDescent="0.2"/>
    <row r="2859" ht="26.25" customHeight="1" x14ac:dyDescent="0.2"/>
    <row r="2860" ht="26.25" customHeight="1" x14ac:dyDescent="0.2"/>
    <row r="2861" ht="26.25" customHeight="1" x14ac:dyDescent="0.2"/>
    <row r="2862" ht="26.25" customHeight="1" x14ac:dyDescent="0.2"/>
    <row r="2863" ht="26.25" customHeight="1" x14ac:dyDescent="0.2"/>
    <row r="2864" ht="26.25" customHeight="1" x14ac:dyDescent="0.2"/>
    <row r="2865" ht="26.25" customHeight="1" x14ac:dyDescent="0.2"/>
    <row r="2866" ht="26.25" customHeight="1" x14ac:dyDescent="0.2"/>
    <row r="2867" ht="26.25" customHeight="1" x14ac:dyDescent="0.2"/>
    <row r="2868" ht="26.25" customHeight="1" x14ac:dyDescent="0.2"/>
    <row r="2869" ht="26.25" customHeight="1" x14ac:dyDescent="0.2"/>
    <row r="2870" ht="26.25" customHeight="1" x14ac:dyDescent="0.2"/>
    <row r="2871" ht="26.25" customHeight="1" x14ac:dyDescent="0.2"/>
    <row r="2872" ht="26.25" customHeight="1" x14ac:dyDescent="0.2"/>
    <row r="2873" ht="26.25" customHeight="1" x14ac:dyDescent="0.2"/>
    <row r="2874" ht="26.25" customHeight="1" x14ac:dyDescent="0.2"/>
    <row r="2875" ht="26.25" customHeight="1" x14ac:dyDescent="0.2"/>
    <row r="2876" ht="26.25" customHeight="1" x14ac:dyDescent="0.2"/>
    <row r="2877" ht="26.25" customHeight="1" x14ac:dyDescent="0.2"/>
    <row r="2878" ht="26.25" customHeight="1" x14ac:dyDescent="0.2"/>
    <row r="2879" ht="26.25" customHeight="1" x14ac:dyDescent="0.2"/>
    <row r="2880" ht="26.25" customHeight="1" x14ac:dyDescent="0.2"/>
    <row r="2881" ht="26.25" customHeight="1" x14ac:dyDescent="0.2"/>
    <row r="2882" ht="26.25" customHeight="1" x14ac:dyDescent="0.2"/>
    <row r="2883" ht="26.25" customHeight="1" x14ac:dyDescent="0.2"/>
    <row r="2884" ht="26.25" customHeight="1" x14ac:dyDescent="0.2"/>
    <row r="2885" ht="26.25" customHeight="1" x14ac:dyDescent="0.2"/>
    <row r="2886" ht="26.25" customHeight="1" x14ac:dyDescent="0.2"/>
    <row r="2887" ht="26.25" customHeight="1" x14ac:dyDescent="0.2"/>
    <row r="2888" ht="26.25" customHeight="1" x14ac:dyDescent="0.2"/>
    <row r="2889" ht="26.25" customHeight="1" x14ac:dyDescent="0.2"/>
    <row r="2890" ht="26.25" customHeight="1" x14ac:dyDescent="0.2"/>
    <row r="2891" ht="26.25" customHeight="1" x14ac:dyDescent="0.2"/>
    <row r="2892" ht="26.25" customHeight="1" x14ac:dyDescent="0.2"/>
    <row r="2893" ht="26.25" customHeight="1" x14ac:dyDescent="0.2"/>
    <row r="2894" ht="26.25" customHeight="1" x14ac:dyDescent="0.2"/>
    <row r="2895" ht="26.25" customHeight="1" x14ac:dyDescent="0.2"/>
    <row r="2896" ht="26.25" customHeight="1" x14ac:dyDescent="0.2"/>
    <row r="2897" ht="26.25" customHeight="1" x14ac:dyDescent="0.2"/>
    <row r="2898" ht="26.25" customHeight="1" x14ac:dyDescent="0.2"/>
    <row r="2899" ht="26.25" customHeight="1" x14ac:dyDescent="0.2"/>
    <row r="2900" ht="26.25" customHeight="1" x14ac:dyDescent="0.2"/>
    <row r="2901" ht="26.25" customHeight="1" x14ac:dyDescent="0.2"/>
    <row r="2902" ht="26.25" customHeight="1" x14ac:dyDescent="0.2"/>
    <row r="2903" ht="26.25" customHeight="1" x14ac:dyDescent="0.2"/>
    <row r="2904" ht="26.25" customHeight="1" x14ac:dyDescent="0.2"/>
    <row r="2905" ht="26.25" customHeight="1" x14ac:dyDescent="0.2"/>
    <row r="2906" ht="26.25" customHeight="1" x14ac:dyDescent="0.2"/>
    <row r="2907" ht="26.25" customHeight="1" x14ac:dyDescent="0.2"/>
    <row r="2908" ht="26.25" customHeight="1" x14ac:dyDescent="0.2"/>
    <row r="2909" ht="26.25" customHeight="1" x14ac:dyDescent="0.2"/>
    <row r="2910" ht="26.25" customHeight="1" x14ac:dyDescent="0.2"/>
    <row r="2911" ht="26.25" customHeight="1" x14ac:dyDescent="0.2"/>
    <row r="2912" ht="26.25" customHeight="1" x14ac:dyDescent="0.2"/>
    <row r="2913" ht="26.25" customHeight="1" x14ac:dyDescent="0.2"/>
    <row r="2914" ht="26.25" customHeight="1" x14ac:dyDescent="0.2"/>
    <row r="2915" ht="26.25" customHeight="1" x14ac:dyDescent="0.2"/>
    <row r="2916" ht="26.25" customHeight="1" x14ac:dyDescent="0.2"/>
    <row r="2917" ht="26.25" customHeight="1" x14ac:dyDescent="0.2"/>
    <row r="2918" ht="26.25" customHeight="1" x14ac:dyDescent="0.2"/>
    <row r="2919" ht="26.25" customHeight="1" x14ac:dyDescent="0.2"/>
    <row r="2920" ht="26.25" customHeight="1" x14ac:dyDescent="0.2"/>
    <row r="2921" ht="26.25" customHeight="1" x14ac:dyDescent="0.2"/>
    <row r="2922" ht="26.25" customHeight="1" x14ac:dyDescent="0.2"/>
    <row r="2923" ht="26.25" customHeight="1" x14ac:dyDescent="0.2"/>
    <row r="2924" ht="26.25" customHeight="1" x14ac:dyDescent="0.2"/>
    <row r="2925" ht="26.25" customHeight="1" x14ac:dyDescent="0.2"/>
    <row r="2926" ht="26.25" customHeight="1" x14ac:dyDescent="0.2"/>
    <row r="2927" ht="26.25" customHeight="1" x14ac:dyDescent="0.2"/>
    <row r="2928" ht="26.25" customHeight="1" x14ac:dyDescent="0.2"/>
    <row r="2929" ht="26.25" customHeight="1" x14ac:dyDescent="0.2"/>
    <row r="2930" ht="26.25" customHeight="1" x14ac:dyDescent="0.2"/>
    <row r="2931" ht="26.25" customHeight="1" x14ac:dyDescent="0.2"/>
    <row r="2932" ht="26.25" customHeight="1" x14ac:dyDescent="0.2"/>
    <row r="2933" ht="26.25" customHeight="1" x14ac:dyDescent="0.2"/>
    <row r="2934" ht="26.25" customHeight="1" x14ac:dyDescent="0.2"/>
    <row r="2935" ht="26.25" customHeight="1" x14ac:dyDescent="0.2"/>
    <row r="2936" ht="26.25" customHeight="1" x14ac:dyDescent="0.2"/>
    <row r="2937" ht="26.25" customHeight="1" x14ac:dyDescent="0.2"/>
    <row r="2938" ht="26.25" customHeight="1" x14ac:dyDescent="0.2"/>
    <row r="2939" ht="26.25" customHeight="1" x14ac:dyDescent="0.2"/>
    <row r="2940" ht="26.25" customHeight="1" x14ac:dyDescent="0.2"/>
    <row r="2941" ht="26.25" customHeight="1" x14ac:dyDescent="0.2"/>
    <row r="2942" ht="26.25" customHeight="1" x14ac:dyDescent="0.2"/>
    <row r="2943" ht="26.25" customHeight="1" x14ac:dyDescent="0.2"/>
    <row r="2944" ht="26.25" customHeight="1" x14ac:dyDescent="0.2"/>
    <row r="2945" ht="26.25" customHeight="1" x14ac:dyDescent="0.2"/>
    <row r="2946" ht="26.25" customHeight="1" x14ac:dyDescent="0.2"/>
    <row r="2947" ht="26.25" customHeight="1" x14ac:dyDescent="0.2"/>
    <row r="2948" ht="26.25" customHeight="1" x14ac:dyDescent="0.2"/>
    <row r="2949" ht="26.25" customHeight="1" x14ac:dyDescent="0.2"/>
    <row r="2950" ht="26.25" customHeight="1" x14ac:dyDescent="0.2"/>
    <row r="2951" ht="26.25" customHeight="1" x14ac:dyDescent="0.2"/>
    <row r="2952" ht="26.25" customHeight="1" x14ac:dyDescent="0.2"/>
    <row r="2953" ht="26.25" customHeight="1" x14ac:dyDescent="0.2"/>
    <row r="2954" ht="26.25" customHeight="1" x14ac:dyDescent="0.2"/>
    <row r="2955" ht="26.25" customHeight="1" x14ac:dyDescent="0.2"/>
    <row r="2956" ht="26.25" customHeight="1" x14ac:dyDescent="0.2"/>
    <row r="2957" ht="26.25" customHeight="1" x14ac:dyDescent="0.2"/>
    <row r="2958" ht="26.25" customHeight="1" x14ac:dyDescent="0.2"/>
    <row r="2959" ht="26.25" customHeight="1" x14ac:dyDescent="0.2"/>
    <row r="2960" ht="26.25" customHeight="1" x14ac:dyDescent="0.2"/>
    <row r="2961" ht="26.25" customHeight="1" x14ac:dyDescent="0.2"/>
    <row r="2962" ht="26.25" customHeight="1" x14ac:dyDescent="0.2"/>
    <row r="2963" ht="26.25" customHeight="1" x14ac:dyDescent="0.2"/>
    <row r="2964" ht="26.25" customHeight="1" x14ac:dyDescent="0.2"/>
    <row r="2965" ht="26.25" customHeight="1" x14ac:dyDescent="0.2"/>
    <row r="2966" ht="26.25" customHeight="1" x14ac:dyDescent="0.2"/>
    <row r="2967" ht="26.25" customHeight="1" x14ac:dyDescent="0.2"/>
    <row r="2968" ht="26.25" customHeight="1" x14ac:dyDescent="0.2"/>
    <row r="2969" ht="26.25" customHeight="1" x14ac:dyDescent="0.2"/>
    <row r="2970" ht="26.25" customHeight="1" x14ac:dyDescent="0.2"/>
    <row r="2971" ht="26.25" customHeight="1" x14ac:dyDescent="0.2"/>
    <row r="2972" ht="26.25" customHeight="1" x14ac:dyDescent="0.2"/>
    <row r="2973" ht="26.25" customHeight="1" x14ac:dyDescent="0.2"/>
    <row r="2974" ht="26.25" customHeight="1" x14ac:dyDescent="0.2"/>
    <row r="2975" ht="26.25" customHeight="1" x14ac:dyDescent="0.2"/>
    <row r="2976" ht="26.25" customHeight="1" x14ac:dyDescent="0.2"/>
    <row r="2977" ht="26.25" customHeight="1" x14ac:dyDescent="0.2"/>
    <row r="2978" ht="26.25" customHeight="1" x14ac:dyDescent="0.2"/>
    <row r="2979" ht="26.25" customHeight="1" x14ac:dyDescent="0.2"/>
    <row r="2980" ht="26.25" customHeight="1" x14ac:dyDescent="0.2"/>
    <row r="2981" ht="26.25" customHeight="1" x14ac:dyDescent="0.2"/>
    <row r="2982" ht="26.25" customHeight="1" x14ac:dyDescent="0.2"/>
    <row r="2983" ht="26.25" customHeight="1" x14ac:dyDescent="0.2"/>
    <row r="2984" ht="26.25" customHeight="1" x14ac:dyDescent="0.2"/>
    <row r="2985" ht="26.25" customHeight="1" x14ac:dyDescent="0.2"/>
    <row r="2986" ht="26.25" customHeight="1" x14ac:dyDescent="0.2"/>
    <row r="2987" ht="26.25" customHeight="1" x14ac:dyDescent="0.2"/>
    <row r="2988" ht="26.25" customHeight="1" x14ac:dyDescent="0.2"/>
    <row r="2989" ht="26.25" customHeight="1" x14ac:dyDescent="0.2"/>
    <row r="2990" ht="26.25" customHeight="1" x14ac:dyDescent="0.2"/>
    <row r="2991" ht="26.25" customHeight="1" x14ac:dyDescent="0.2"/>
    <row r="2992" ht="26.25" customHeight="1" x14ac:dyDescent="0.2"/>
    <row r="2993" ht="26.25" customHeight="1" x14ac:dyDescent="0.2"/>
    <row r="2994" ht="26.25" customHeight="1" x14ac:dyDescent="0.2"/>
    <row r="2995" ht="26.25" customHeight="1" x14ac:dyDescent="0.2"/>
    <row r="2996" ht="26.25" customHeight="1" x14ac:dyDescent="0.2"/>
    <row r="2997" ht="26.25" customHeight="1" x14ac:dyDescent="0.2"/>
    <row r="2998" ht="26.25" customHeight="1" x14ac:dyDescent="0.2"/>
    <row r="2999" ht="26.25" customHeight="1" x14ac:dyDescent="0.2"/>
    <row r="3000" ht="26.25" customHeight="1" x14ac:dyDescent="0.2"/>
    <row r="3001" ht="26.25" customHeight="1" x14ac:dyDescent="0.2"/>
    <row r="3002" ht="26.25" customHeight="1" x14ac:dyDescent="0.2"/>
    <row r="3003" ht="26.25" customHeight="1" x14ac:dyDescent="0.2"/>
    <row r="3004" ht="26.25" customHeight="1" x14ac:dyDescent="0.2"/>
    <row r="3005" ht="26.25" customHeight="1" x14ac:dyDescent="0.2"/>
    <row r="3006" ht="26.25" customHeight="1" x14ac:dyDescent="0.2"/>
    <row r="3007" ht="26.25" customHeight="1" x14ac:dyDescent="0.2"/>
    <row r="3008" ht="26.25" customHeight="1" x14ac:dyDescent="0.2"/>
    <row r="3009" ht="26.25" customHeight="1" x14ac:dyDescent="0.2"/>
    <row r="3010" ht="26.25" customHeight="1" x14ac:dyDescent="0.2"/>
    <row r="3011" ht="26.25" customHeight="1" x14ac:dyDescent="0.2"/>
    <row r="3012" ht="26.25" customHeight="1" x14ac:dyDescent="0.2"/>
    <row r="3013" ht="26.25" customHeight="1" x14ac:dyDescent="0.2"/>
    <row r="3014" ht="26.25" customHeight="1" x14ac:dyDescent="0.2"/>
    <row r="3015" ht="26.25" customHeight="1" x14ac:dyDescent="0.2"/>
    <row r="3016" ht="26.25" customHeight="1" x14ac:dyDescent="0.2"/>
    <row r="3017" ht="26.25" customHeight="1" x14ac:dyDescent="0.2"/>
    <row r="3018" ht="26.25" customHeight="1" x14ac:dyDescent="0.2"/>
    <row r="3019" ht="26.25" customHeight="1" x14ac:dyDescent="0.2"/>
    <row r="3020" ht="26.25" customHeight="1" x14ac:dyDescent="0.2"/>
    <row r="3021" ht="26.25" customHeight="1" x14ac:dyDescent="0.2"/>
    <row r="3022" ht="26.25" customHeight="1" x14ac:dyDescent="0.2"/>
    <row r="3023" ht="26.25" customHeight="1" x14ac:dyDescent="0.2"/>
    <row r="3024" ht="26.25" customHeight="1" x14ac:dyDescent="0.2"/>
    <row r="3025" ht="26.25" customHeight="1" x14ac:dyDescent="0.2"/>
    <row r="3026" ht="26.25" customHeight="1" x14ac:dyDescent="0.2"/>
    <row r="3027" ht="26.25" customHeight="1" x14ac:dyDescent="0.2"/>
    <row r="3028" ht="26.25" customHeight="1" x14ac:dyDescent="0.2"/>
    <row r="3029" ht="26.25" customHeight="1" x14ac:dyDescent="0.2"/>
    <row r="3030" ht="26.25" customHeight="1" x14ac:dyDescent="0.2"/>
    <row r="3031" ht="26.25" customHeight="1" x14ac:dyDescent="0.2"/>
    <row r="3032" ht="26.25" customHeight="1" x14ac:dyDescent="0.2"/>
    <row r="3033" ht="26.25" customHeight="1" x14ac:dyDescent="0.2"/>
    <row r="3034" ht="26.25" customHeight="1" x14ac:dyDescent="0.2"/>
    <row r="3035" ht="26.25" customHeight="1" x14ac:dyDescent="0.2"/>
    <row r="3036" ht="26.25" customHeight="1" x14ac:dyDescent="0.2"/>
    <row r="3037" ht="26.25" customHeight="1" x14ac:dyDescent="0.2"/>
    <row r="3038" ht="26.25" customHeight="1" x14ac:dyDescent="0.2"/>
    <row r="3039" ht="26.25" customHeight="1" x14ac:dyDescent="0.2"/>
    <row r="3040" ht="26.25" customHeight="1" x14ac:dyDescent="0.2"/>
    <row r="3041" ht="26.25" customHeight="1" x14ac:dyDescent="0.2"/>
    <row r="3042" ht="26.25" customHeight="1" x14ac:dyDescent="0.2"/>
    <row r="3043" ht="26.25" customHeight="1" x14ac:dyDescent="0.2"/>
    <row r="3044" ht="26.25" customHeight="1" x14ac:dyDescent="0.2"/>
    <row r="3045" ht="26.25" customHeight="1" x14ac:dyDescent="0.2"/>
    <row r="3046" ht="26.25" customHeight="1" x14ac:dyDescent="0.2"/>
    <row r="3047" ht="26.25" customHeight="1" x14ac:dyDescent="0.2"/>
    <row r="3048" ht="26.25" customHeight="1" x14ac:dyDescent="0.2"/>
    <row r="3049" ht="26.25" customHeight="1" x14ac:dyDescent="0.2"/>
    <row r="3050" ht="26.25" customHeight="1" x14ac:dyDescent="0.2"/>
    <row r="3051" ht="26.25" customHeight="1" x14ac:dyDescent="0.2"/>
    <row r="3052" ht="26.25" customHeight="1" x14ac:dyDescent="0.2"/>
    <row r="3053" ht="26.25" customHeight="1" x14ac:dyDescent="0.2"/>
    <row r="3054" ht="26.25" customHeight="1" x14ac:dyDescent="0.2"/>
    <row r="3055" ht="26.25" customHeight="1" x14ac:dyDescent="0.2"/>
    <row r="3056" ht="26.25" customHeight="1" x14ac:dyDescent="0.2"/>
    <row r="3057" ht="26.25" customHeight="1" x14ac:dyDescent="0.2"/>
    <row r="3058" ht="26.25" customHeight="1" x14ac:dyDescent="0.2"/>
    <row r="3059" ht="26.25" customHeight="1" x14ac:dyDescent="0.2"/>
    <row r="3060" ht="26.25" customHeight="1" x14ac:dyDescent="0.2"/>
    <row r="3061" ht="26.25" customHeight="1" x14ac:dyDescent="0.2"/>
    <row r="3062" ht="26.25" customHeight="1" x14ac:dyDescent="0.2"/>
    <row r="3063" ht="26.25" customHeight="1" x14ac:dyDescent="0.2"/>
    <row r="3064" ht="26.25" customHeight="1" x14ac:dyDescent="0.2"/>
    <row r="3065" ht="26.25" customHeight="1" x14ac:dyDescent="0.2"/>
    <row r="3066" ht="26.25" customHeight="1" x14ac:dyDescent="0.2"/>
    <row r="3067" ht="26.25" customHeight="1" x14ac:dyDescent="0.2"/>
    <row r="3068" ht="26.25" customHeight="1" x14ac:dyDescent="0.2"/>
    <row r="3069" ht="26.25" customHeight="1" x14ac:dyDescent="0.2"/>
    <row r="3070" ht="26.25" customHeight="1" x14ac:dyDescent="0.2"/>
    <row r="3071" ht="26.25" customHeight="1" x14ac:dyDescent="0.2"/>
    <row r="3072" ht="26.25" customHeight="1" x14ac:dyDescent="0.2"/>
    <row r="3073" ht="26.25" customHeight="1" x14ac:dyDescent="0.2"/>
    <row r="3074" ht="26.25" customHeight="1" x14ac:dyDescent="0.2"/>
    <row r="3075" ht="26.25" customHeight="1" x14ac:dyDescent="0.2"/>
    <row r="3076" ht="26.25" customHeight="1" x14ac:dyDescent="0.2"/>
    <row r="3077" ht="26.25" customHeight="1" x14ac:dyDescent="0.2"/>
    <row r="3078" ht="26.25" customHeight="1" x14ac:dyDescent="0.2"/>
    <row r="3079" ht="26.25" customHeight="1" x14ac:dyDescent="0.2"/>
    <row r="3080" ht="26.25" customHeight="1" x14ac:dyDescent="0.2"/>
    <row r="3081" ht="26.25" customHeight="1" x14ac:dyDescent="0.2"/>
    <row r="3082" ht="26.25" customHeight="1" x14ac:dyDescent="0.2"/>
    <row r="3083" ht="26.25" customHeight="1" x14ac:dyDescent="0.2"/>
    <row r="3084" ht="26.25" customHeight="1" x14ac:dyDescent="0.2"/>
    <row r="3085" ht="26.25" customHeight="1" x14ac:dyDescent="0.2"/>
    <row r="3086" ht="26.25" customHeight="1" x14ac:dyDescent="0.2"/>
    <row r="3087" ht="26.25" customHeight="1" x14ac:dyDescent="0.2"/>
    <row r="3088" ht="26.25" customHeight="1" x14ac:dyDescent="0.2"/>
    <row r="3089" ht="26.25" customHeight="1" x14ac:dyDescent="0.2"/>
    <row r="3090" ht="26.25" customHeight="1" x14ac:dyDescent="0.2"/>
    <row r="3091" ht="26.25" customHeight="1" x14ac:dyDescent="0.2"/>
    <row r="3092" ht="26.25" customHeight="1" x14ac:dyDescent="0.2"/>
    <row r="3093" ht="26.25" customHeight="1" x14ac:dyDescent="0.2"/>
    <row r="3094" ht="26.25" customHeight="1" x14ac:dyDescent="0.2"/>
    <row r="3095" ht="26.25" customHeight="1" x14ac:dyDescent="0.2"/>
    <row r="3096" ht="26.25" customHeight="1" x14ac:dyDescent="0.2"/>
    <row r="3097" ht="26.25" customHeight="1" x14ac:dyDescent="0.2"/>
    <row r="3098" ht="26.25" customHeight="1" x14ac:dyDescent="0.2"/>
    <row r="3099" ht="26.25" customHeight="1" x14ac:dyDescent="0.2"/>
    <row r="3100" ht="26.25" customHeight="1" x14ac:dyDescent="0.2"/>
    <row r="3101" ht="26.25" customHeight="1" x14ac:dyDescent="0.2"/>
    <row r="3102" ht="26.25" customHeight="1" x14ac:dyDescent="0.2"/>
    <row r="3103" ht="26.25" customHeight="1" x14ac:dyDescent="0.2"/>
    <row r="3104" ht="26.25" customHeight="1" x14ac:dyDescent="0.2"/>
    <row r="3105" ht="26.25" customHeight="1" x14ac:dyDescent="0.2"/>
    <row r="3106" ht="26.25" customHeight="1" x14ac:dyDescent="0.2"/>
    <row r="3107" ht="26.25" customHeight="1" x14ac:dyDescent="0.2"/>
    <row r="3108" ht="26.25" customHeight="1" x14ac:dyDescent="0.2"/>
    <row r="3109" ht="26.25" customHeight="1" x14ac:dyDescent="0.2"/>
    <row r="3110" ht="26.25" customHeight="1" x14ac:dyDescent="0.2"/>
    <row r="3111" ht="26.25" customHeight="1" x14ac:dyDescent="0.2"/>
    <row r="3112" ht="26.25" customHeight="1" x14ac:dyDescent="0.2"/>
    <row r="3113" ht="26.25" customHeight="1" x14ac:dyDescent="0.2"/>
    <row r="3114" ht="26.25" customHeight="1" x14ac:dyDescent="0.2"/>
    <row r="3115" ht="26.25" customHeight="1" x14ac:dyDescent="0.2"/>
    <row r="3116" ht="26.25" customHeight="1" x14ac:dyDescent="0.2"/>
    <row r="3117" ht="26.25" customHeight="1" x14ac:dyDescent="0.2"/>
    <row r="3118" ht="26.25" customHeight="1" x14ac:dyDescent="0.2"/>
    <row r="3119" ht="26.25" customHeight="1" x14ac:dyDescent="0.2"/>
    <row r="3120" ht="26.25" customHeight="1" x14ac:dyDescent="0.2"/>
    <row r="3121" ht="26.25" customHeight="1" x14ac:dyDescent="0.2"/>
    <row r="3122" ht="26.25" customHeight="1" x14ac:dyDescent="0.2"/>
    <row r="3123" ht="26.25" customHeight="1" x14ac:dyDescent="0.2"/>
    <row r="3124" ht="26.25" customHeight="1" x14ac:dyDescent="0.2"/>
    <row r="3125" ht="26.25" customHeight="1" x14ac:dyDescent="0.2"/>
    <row r="3126" ht="26.25" customHeight="1" x14ac:dyDescent="0.2"/>
    <row r="3127" ht="26.25" customHeight="1" x14ac:dyDescent="0.2"/>
    <row r="3128" ht="26.25" customHeight="1" x14ac:dyDescent="0.2"/>
    <row r="3129" ht="26.25" customHeight="1" x14ac:dyDescent="0.2"/>
    <row r="3130" ht="26.25" customHeight="1" x14ac:dyDescent="0.2"/>
    <row r="3131" ht="26.25" customHeight="1" x14ac:dyDescent="0.2"/>
    <row r="3132" ht="26.25" customHeight="1" x14ac:dyDescent="0.2"/>
    <row r="3133" ht="26.25" customHeight="1" x14ac:dyDescent="0.2"/>
    <row r="3134" ht="26.25" customHeight="1" x14ac:dyDescent="0.2"/>
    <row r="3135" ht="26.25" customHeight="1" x14ac:dyDescent="0.2"/>
    <row r="3136" ht="26.25" customHeight="1" x14ac:dyDescent="0.2"/>
    <row r="3137" ht="26.25" customHeight="1" x14ac:dyDescent="0.2"/>
    <row r="3138" ht="26.25" customHeight="1" x14ac:dyDescent="0.2"/>
    <row r="3139" ht="26.25" customHeight="1" x14ac:dyDescent="0.2"/>
    <row r="3140" ht="26.25" customHeight="1" x14ac:dyDescent="0.2"/>
    <row r="3141" ht="26.25" customHeight="1" x14ac:dyDescent="0.2"/>
    <row r="3142" ht="26.25" customHeight="1" x14ac:dyDescent="0.2"/>
    <row r="3143" ht="26.25" customHeight="1" x14ac:dyDescent="0.2"/>
    <row r="3144" ht="26.25" customHeight="1" x14ac:dyDescent="0.2"/>
    <row r="3145" ht="26.25" customHeight="1" x14ac:dyDescent="0.2"/>
    <row r="3146" ht="26.25" customHeight="1" x14ac:dyDescent="0.2"/>
    <row r="3147" ht="26.25" customHeight="1" x14ac:dyDescent="0.2"/>
    <row r="3148" ht="26.25" customHeight="1" x14ac:dyDescent="0.2"/>
    <row r="3149" ht="26.25" customHeight="1" x14ac:dyDescent="0.2"/>
    <row r="3150" ht="26.25" customHeight="1" x14ac:dyDescent="0.2"/>
    <row r="3151" ht="26.25" customHeight="1" x14ac:dyDescent="0.2"/>
    <row r="3152" ht="26.25" customHeight="1" x14ac:dyDescent="0.2"/>
    <row r="3153" ht="26.25" customHeight="1" x14ac:dyDescent="0.2"/>
    <row r="3154" ht="26.25" customHeight="1" x14ac:dyDescent="0.2"/>
    <row r="3155" ht="26.25" customHeight="1" x14ac:dyDescent="0.2"/>
    <row r="3156" ht="26.25" customHeight="1" x14ac:dyDescent="0.2"/>
    <row r="3157" ht="26.25" customHeight="1" x14ac:dyDescent="0.2"/>
    <row r="3158" ht="26.25" customHeight="1" x14ac:dyDescent="0.2"/>
    <row r="3159" ht="26.25" customHeight="1" x14ac:dyDescent="0.2"/>
    <row r="3160" ht="26.25" customHeight="1" x14ac:dyDescent="0.2"/>
    <row r="3161" ht="26.25" customHeight="1" x14ac:dyDescent="0.2"/>
    <row r="3162" ht="26.25" customHeight="1" x14ac:dyDescent="0.2"/>
    <row r="3163" ht="26.25" customHeight="1" x14ac:dyDescent="0.2"/>
    <row r="3164" ht="26.25" customHeight="1" x14ac:dyDescent="0.2"/>
    <row r="3165" ht="26.25" customHeight="1" x14ac:dyDescent="0.2"/>
    <row r="3166" ht="26.25" customHeight="1" x14ac:dyDescent="0.2"/>
    <row r="3167" ht="26.25" customHeight="1" x14ac:dyDescent="0.2"/>
    <row r="3168" ht="26.25" customHeight="1" x14ac:dyDescent="0.2"/>
    <row r="3169" ht="26.25" customHeight="1" x14ac:dyDescent="0.2"/>
    <row r="3170" ht="26.25" customHeight="1" x14ac:dyDescent="0.2"/>
    <row r="3171" ht="26.25" customHeight="1" x14ac:dyDescent="0.2"/>
    <row r="3172" ht="26.25" customHeight="1" x14ac:dyDescent="0.2"/>
    <row r="3173" ht="26.25" customHeight="1" x14ac:dyDescent="0.2"/>
    <row r="3174" ht="26.25" customHeight="1" x14ac:dyDescent="0.2"/>
    <row r="3175" ht="26.25" customHeight="1" x14ac:dyDescent="0.2"/>
    <row r="3176" ht="26.25" customHeight="1" x14ac:dyDescent="0.2"/>
    <row r="3177" ht="26.25" customHeight="1" x14ac:dyDescent="0.2"/>
    <row r="3178" ht="26.25" customHeight="1" x14ac:dyDescent="0.2"/>
    <row r="3179" ht="26.25" customHeight="1" x14ac:dyDescent="0.2"/>
    <row r="3180" ht="26.25" customHeight="1" x14ac:dyDescent="0.2"/>
    <row r="3181" ht="26.25" customHeight="1" x14ac:dyDescent="0.2"/>
    <row r="3182" ht="26.25" customHeight="1" x14ac:dyDescent="0.2"/>
    <row r="3183" ht="26.25" customHeight="1" x14ac:dyDescent="0.2"/>
    <row r="3184" ht="26.25" customHeight="1" x14ac:dyDescent="0.2"/>
    <row r="3185" ht="26.25" customHeight="1" x14ac:dyDescent="0.2"/>
    <row r="3186" ht="26.25" customHeight="1" x14ac:dyDescent="0.2"/>
    <row r="3187" ht="26.25" customHeight="1" x14ac:dyDescent="0.2"/>
    <row r="3188" ht="26.25" customHeight="1" x14ac:dyDescent="0.2"/>
    <row r="3189" ht="26.25" customHeight="1" x14ac:dyDescent="0.2"/>
    <row r="3190" ht="26.25" customHeight="1" x14ac:dyDescent="0.2"/>
    <row r="3191" ht="26.25" customHeight="1" x14ac:dyDescent="0.2"/>
    <row r="3192" ht="26.25" customHeight="1" x14ac:dyDescent="0.2"/>
    <row r="3193" ht="26.25" customHeight="1" x14ac:dyDescent="0.2"/>
    <row r="3194" ht="26.25" customHeight="1" x14ac:dyDescent="0.2"/>
    <row r="3195" ht="26.25" customHeight="1" x14ac:dyDescent="0.2"/>
    <row r="3196" ht="26.25" customHeight="1" x14ac:dyDescent="0.2"/>
    <row r="3197" ht="26.25" customHeight="1" x14ac:dyDescent="0.2"/>
    <row r="3198" ht="26.25" customHeight="1" x14ac:dyDescent="0.2"/>
    <row r="3199" ht="26.25" customHeight="1" x14ac:dyDescent="0.2"/>
    <row r="3200" ht="26.25" customHeight="1" x14ac:dyDescent="0.2"/>
    <row r="3201" ht="26.25" customHeight="1" x14ac:dyDescent="0.2"/>
    <row r="3202" ht="26.25" customHeight="1" x14ac:dyDescent="0.2"/>
    <row r="3203" ht="26.25" customHeight="1" x14ac:dyDescent="0.2"/>
    <row r="3204" ht="26.25" customHeight="1" x14ac:dyDescent="0.2"/>
    <row r="3205" ht="26.25" customHeight="1" x14ac:dyDescent="0.2"/>
    <row r="3206" ht="26.25" customHeight="1" x14ac:dyDescent="0.2"/>
    <row r="3207" ht="26.25" customHeight="1" x14ac:dyDescent="0.2"/>
    <row r="3208" ht="26.25" customHeight="1" x14ac:dyDescent="0.2"/>
    <row r="3209" ht="26.25" customHeight="1" x14ac:dyDescent="0.2"/>
    <row r="3210" ht="26.25" customHeight="1" x14ac:dyDescent="0.2"/>
    <row r="3211" ht="26.25" customHeight="1" x14ac:dyDescent="0.2"/>
    <row r="3212" ht="26.25" customHeight="1" x14ac:dyDescent="0.2"/>
    <row r="3213" ht="26.25" customHeight="1" x14ac:dyDescent="0.2"/>
    <row r="3214" ht="26.25" customHeight="1" x14ac:dyDescent="0.2"/>
    <row r="3215" ht="26.25" customHeight="1" x14ac:dyDescent="0.2"/>
    <row r="3216" ht="26.25" customHeight="1" x14ac:dyDescent="0.2"/>
    <row r="3217" ht="26.25" customHeight="1" x14ac:dyDescent="0.2"/>
    <row r="3218" ht="26.25" customHeight="1" x14ac:dyDescent="0.2"/>
    <row r="3219" ht="26.25" customHeight="1" x14ac:dyDescent="0.2"/>
    <row r="3220" ht="26.25" customHeight="1" x14ac:dyDescent="0.2"/>
    <row r="3221" ht="26.25" customHeight="1" x14ac:dyDescent="0.2"/>
    <row r="3222" ht="26.25" customHeight="1" x14ac:dyDescent="0.2"/>
    <row r="3223" ht="26.25" customHeight="1" x14ac:dyDescent="0.2"/>
    <row r="3224" ht="26.25" customHeight="1" x14ac:dyDescent="0.2"/>
    <row r="3225" ht="26.25" customHeight="1" x14ac:dyDescent="0.2"/>
    <row r="3226" ht="26.25" customHeight="1" x14ac:dyDescent="0.2"/>
    <row r="3227" ht="26.25" customHeight="1" x14ac:dyDescent="0.2"/>
    <row r="3228" ht="26.25" customHeight="1" x14ac:dyDescent="0.2"/>
    <row r="3229" ht="26.25" customHeight="1" x14ac:dyDescent="0.2"/>
    <row r="3230" ht="26.25" customHeight="1" x14ac:dyDescent="0.2"/>
    <row r="3231" ht="26.25" customHeight="1" x14ac:dyDescent="0.2"/>
    <row r="3232" ht="26.25" customHeight="1" x14ac:dyDescent="0.2"/>
    <row r="3233" ht="26.25" customHeight="1" x14ac:dyDescent="0.2"/>
    <row r="3234" ht="26.25" customHeight="1" x14ac:dyDescent="0.2"/>
    <row r="3235" ht="26.25" customHeight="1" x14ac:dyDescent="0.2"/>
    <row r="3236" ht="26.25" customHeight="1" x14ac:dyDescent="0.2"/>
    <row r="3237" ht="26.25" customHeight="1" x14ac:dyDescent="0.2"/>
    <row r="3238" ht="26.25" customHeight="1" x14ac:dyDescent="0.2"/>
    <row r="3239" ht="26.25" customHeight="1" x14ac:dyDescent="0.2"/>
    <row r="3240" ht="26.25" customHeight="1" x14ac:dyDescent="0.2"/>
    <row r="3241" ht="26.25" customHeight="1" x14ac:dyDescent="0.2"/>
    <row r="3242" ht="26.25" customHeight="1" x14ac:dyDescent="0.2"/>
    <row r="3243" ht="26.25" customHeight="1" x14ac:dyDescent="0.2"/>
    <row r="3244" ht="26.25" customHeight="1" x14ac:dyDescent="0.2"/>
    <row r="3245" ht="26.25" customHeight="1" x14ac:dyDescent="0.2"/>
    <row r="3246" ht="26.25" customHeight="1" x14ac:dyDescent="0.2"/>
    <row r="3247" ht="26.25" customHeight="1" x14ac:dyDescent="0.2"/>
    <row r="3248" ht="26.25" customHeight="1" x14ac:dyDescent="0.2"/>
    <row r="3249" ht="26.25" customHeight="1" x14ac:dyDescent="0.2"/>
    <row r="3250" ht="26.25" customHeight="1" x14ac:dyDescent="0.2"/>
    <row r="3251" ht="26.25" customHeight="1" x14ac:dyDescent="0.2"/>
    <row r="3252" ht="26.25" customHeight="1" x14ac:dyDescent="0.2"/>
    <row r="3253" ht="26.25" customHeight="1" x14ac:dyDescent="0.2"/>
    <row r="3254" ht="26.25" customHeight="1" x14ac:dyDescent="0.2"/>
    <row r="3255" ht="26.25" customHeight="1" x14ac:dyDescent="0.2"/>
    <row r="3256" ht="26.25" customHeight="1" x14ac:dyDescent="0.2"/>
    <row r="3257" ht="26.25" customHeight="1" x14ac:dyDescent="0.2"/>
    <row r="3258" ht="26.25" customHeight="1" x14ac:dyDescent="0.2"/>
    <row r="3259" ht="26.25" customHeight="1" x14ac:dyDescent="0.2"/>
    <row r="3260" ht="26.25" customHeight="1" x14ac:dyDescent="0.2"/>
    <row r="3261" ht="26.25" customHeight="1" x14ac:dyDescent="0.2"/>
    <row r="3262" ht="26.25" customHeight="1" x14ac:dyDescent="0.2"/>
    <row r="3263" ht="26.25" customHeight="1" x14ac:dyDescent="0.2"/>
    <row r="3264" ht="26.25" customHeight="1" x14ac:dyDescent="0.2"/>
    <row r="3265" ht="26.25" customHeight="1" x14ac:dyDescent="0.2"/>
    <row r="3266" ht="26.25" customHeight="1" x14ac:dyDescent="0.2"/>
    <row r="3267" ht="26.25" customHeight="1" x14ac:dyDescent="0.2"/>
    <row r="3268" ht="26.25" customHeight="1" x14ac:dyDescent="0.2"/>
    <row r="3269" ht="26.25" customHeight="1" x14ac:dyDescent="0.2"/>
    <row r="3270" ht="26.25" customHeight="1" x14ac:dyDescent="0.2"/>
    <row r="3271" ht="26.25" customHeight="1" x14ac:dyDescent="0.2"/>
    <row r="3272" ht="26.25" customHeight="1" x14ac:dyDescent="0.2"/>
    <row r="3273" ht="26.25" customHeight="1" x14ac:dyDescent="0.2"/>
    <row r="3274" ht="26.25" customHeight="1" x14ac:dyDescent="0.2"/>
    <row r="3275" ht="26.25" customHeight="1" x14ac:dyDescent="0.2"/>
    <row r="3276" ht="26.25" customHeight="1" x14ac:dyDescent="0.2"/>
    <row r="3277" ht="26.25" customHeight="1" x14ac:dyDescent="0.2"/>
    <row r="3278" ht="26.25" customHeight="1" x14ac:dyDescent="0.2"/>
    <row r="3279" ht="26.25" customHeight="1" x14ac:dyDescent="0.2"/>
    <row r="3280" ht="26.25" customHeight="1" x14ac:dyDescent="0.2"/>
    <row r="3281" ht="26.25" customHeight="1" x14ac:dyDescent="0.2"/>
    <row r="3282" ht="26.25" customHeight="1" x14ac:dyDescent="0.2"/>
    <row r="3283" ht="26.25" customHeight="1" x14ac:dyDescent="0.2"/>
    <row r="3284" ht="26.25" customHeight="1" x14ac:dyDescent="0.2"/>
    <row r="3285" ht="26.25" customHeight="1" x14ac:dyDescent="0.2"/>
    <row r="3286" ht="26.25" customHeight="1" x14ac:dyDescent="0.2"/>
    <row r="3287" ht="26.25" customHeight="1" x14ac:dyDescent="0.2"/>
    <row r="3288" ht="26.25" customHeight="1" x14ac:dyDescent="0.2"/>
    <row r="3289" ht="26.25" customHeight="1" x14ac:dyDescent="0.2"/>
    <row r="3290" ht="26.25" customHeight="1" x14ac:dyDescent="0.2"/>
    <row r="3291" ht="26.25" customHeight="1" x14ac:dyDescent="0.2"/>
    <row r="3292" ht="26.25" customHeight="1" x14ac:dyDescent="0.2"/>
    <row r="3293" ht="26.25" customHeight="1" x14ac:dyDescent="0.2"/>
    <row r="3294" ht="26.25" customHeight="1" x14ac:dyDescent="0.2"/>
    <row r="3295" ht="26.25" customHeight="1" x14ac:dyDescent="0.2"/>
    <row r="3296" ht="26.25" customHeight="1" x14ac:dyDescent="0.2"/>
    <row r="3297" ht="26.25" customHeight="1" x14ac:dyDescent="0.2"/>
    <row r="3298" ht="26.25" customHeight="1" x14ac:dyDescent="0.2"/>
    <row r="3299" ht="26.25" customHeight="1" x14ac:dyDescent="0.2"/>
    <row r="3300" ht="26.25" customHeight="1" x14ac:dyDescent="0.2"/>
    <row r="3301" ht="26.25" customHeight="1" x14ac:dyDescent="0.2"/>
    <row r="3302" ht="26.25" customHeight="1" x14ac:dyDescent="0.2"/>
    <row r="3303" ht="26.25" customHeight="1" x14ac:dyDescent="0.2"/>
    <row r="3304" ht="26.25" customHeight="1" x14ac:dyDescent="0.2"/>
    <row r="3305" ht="26.25" customHeight="1" x14ac:dyDescent="0.2"/>
    <row r="3306" ht="26.25" customHeight="1" x14ac:dyDescent="0.2"/>
    <row r="3307" ht="26.25" customHeight="1" x14ac:dyDescent="0.2"/>
    <row r="3308" ht="26.25" customHeight="1" x14ac:dyDescent="0.2"/>
    <row r="3309" ht="26.25" customHeight="1" x14ac:dyDescent="0.2"/>
    <row r="3310" ht="26.25" customHeight="1" x14ac:dyDescent="0.2"/>
    <row r="3311" ht="26.25" customHeight="1" x14ac:dyDescent="0.2"/>
    <row r="3312" ht="26.25" customHeight="1" x14ac:dyDescent="0.2"/>
    <row r="3313" ht="26.25" customHeight="1" x14ac:dyDescent="0.2"/>
    <row r="3314" ht="26.25" customHeight="1" x14ac:dyDescent="0.2"/>
    <row r="3315" ht="26.25" customHeight="1" x14ac:dyDescent="0.2"/>
    <row r="3316" ht="26.25" customHeight="1" x14ac:dyDescent="0.2"/>
    <row r="3317" ht="26.25" customHeight="1" x14ac:dyDescent="0.2"/>
    <row r="3318" ht="26.25" customHeight="1" x14ac:dyDescent="0.2"/>
    <row r="3319" ht="26.25" customHeight="1" x14ac:dyDescent="0.2"/>
    <row r="3320" ht="26.25" customHeight="1" x14ac:dyDescent="0.2"/>
    <row r="3321" ht="26.25" customHeight="1" x14ac:dyDescent="0.2"/>
    <row r="3322" ht="26.25" customHeight="1" x14ac:dyDescent="0.2"/>
    <row r="3323" ht="26.25" customHeight="1" x14ac:dyDescent="0.2"/>
    <row r="3324" ht="26.25" customHeight="1" x14ac:dyDescent="0.2"/>
    <row r="3325" ht="26.25" customHeight="1" x14ac:dyDescent="0.2"/>
    <row r="3326" ht="26.25" customHeight="1" x14ac:dyDescent="0.2"/>
    <row r="3327" ht="26.25" customHeight="1" x14ac:dyDescent="0.2"/>
    <row r="3328" ht="26.25" customHeight="1" x14ac:dyDescent="0.2"/>
    <row r="3329" ht="26.25" customHeight="1" x14ac:dyDescent="0.2"/>
    <row r="3330" ht="26.25" customHeight="1" x14ac:dyDescent="0.2"/>
    <row r="3331" ht="26.25" customHeight="1" x14ac:dyDescent="0.2"/>
    <row r="3332" ht="26.25" customHeight="1" x14ac:dyDescent="0.2"/>
    <row r="3333" ht="26.25" customHeight="1" x14ac:dyDescent="0.2"/>
    <row r="3334" ht="26.25" customHeight="1" x14ac:dyDescent="0.2"/>
    <row r="3335" ht="26.25" customHeight="1" x14ac:dyDescent="0.2"/>
    <row r="3336" ht="26.25" customHeight="1" x14ac:dyDescent="0.2"/>
    <row r="3337" ht="26.25" customHeight="1" x14ac:dyDescent="0.2"/>
    <row r="3338" ht="26.25" customHeight="1" x14ac:dyDescent="0.2"/>
    <row r="3339" ht="26.25" customHeight="1" x14ac:dyDescent="0.2"/>
    <row r="3340" ht="26.25" customHeight="1" x14ac:dyDescent="0.2"/>
    <row r="3341" ht="26.25" customHeight="1" x14ac:dyDescent="0.2"/>
    <row r="3342" ht="26.25" customHeight="1" x14ac:dyDescent="0.2"/>
    <row r="3343" ht="26.25" customHeight="1" x14ac:dyDescent="0.2"/>
    <row r="3344" ht="26.25" customHeight="1" x14ac:dyDescent="0.2"/>
    <row r="3345" ht="26.25" customHeight="1" x14ac:dyDescent="0.2"/>
    <row r="3346" ht="26.25" customHeight="1" x14ac:dyDescent="0.2"/>
    <row r="3347" ht="26.25" customHeight="1" x14ac:dyDescent="0.2"/>
    <row r="3348" ht="26.25" customHeight="1" x14ac:dyDescent="0.2"/>
    <row r="3349" ht="26.25" customHeight="1" x14ac:dyDescent="0.2"/>
    <row r="3350" ht="26.25" customHeight="1" x14ac:dyDescent="0.2"/>
    <row r="3351" ht="26.25" customHeight="1" x14ac:dyDescent="0.2"/>
    <row r="3352" ht="26.25" customHeight="1" x14ac:dyDescent="0.2"/>
    <row r="3353" ht="26.25" customHeight="1" x14ac:dyDescent="0.2"/>
    <row r="3354" ht="26.25" customHeight="1" x14ac:dyDescent="0.2"/>
    <row r="3355" ht="26.25" customHeight="1" x14ac:dyDescent="0.2"/>
    <row r="3356" ht="26.25" customHeight="1" x14ac:dyDescent="0.2"/>
    <row r="3357" ht="26.25" customHeight="1" x14ac:dyDescent="0.2"/>
    <row r="3358" ht="26.25" customHeight="1" x14ac:dyDescent="0.2"/>
    <row r="3359" ht="26.25" customHeight="1" x14ac:dyDescent="0.2"/>
    <row r="3360" ht="26.25" customHeight="1" x14ac:dyDescent="0.2"/>
    <row r="3361" ht="26.25" customHeight="1" x14ac:dyDescent="0.2"/>
    <row r="3362" ht="26.25" customHeight="1" x14ac:dyDescent="0.2"/>
    <row r="3363" ht="26.25" customHeight="1" x14ac:dyDescent="0.2"/>
    <row r="3364" ht="26.25" customHeight="1" x14ac:dyDescent="0.2"/>
    <row r="3365" ht="26.25" customHeight="1" x14ac:dyDescent="0.2"/>
    <row r="3366" ht="26.25" customHeight="1" x14ac:dyDescent="0.2"/>
    <row r="3367" ht="26.25" customHeight="1" x14ac:dyDescent="0.2"/>
    <row r="3368" ht="26.25" customHeight="1" x14ac:dyDescent="0.2"/>
    <row r="3369" ht="26.25" customHeight="1" x14ac:dyDescent="0.2"/>
    <row r="3370" ht="26.25" customHeight="1" x14ac:dyDescent="0.2"/>
    <row r="3371" ht="26.25" customHeight="1" x14ac:dyDescent="0.2"/>
    <row r="3372" ht="26.25" customHeight="1" x14ac:dyDescent="0.2"/>
    <row r="3373" ht="26.25" customHeight="1" x14ac:dyDescent="0.2"/>
    <row r="3374" ht="26.25" customHeight="1" x14ac:dyDescent="0.2"/>
    <row r="3375" ht="26.25" customHeight="1" x14ac:dyDescent="0.2"/>
    <row r="3376" ht="26.25" customHeight="1" x14ac:dyDescent="0.2"/>
    <row r="3377" ht="26.25" customHeight="1" x14ac:dyDescent="0.2"/>
    <row r="3378" ht="26.25" customHeight="1" x14ac:dyDescent="0.2"/>
    <row r="3379" ht="26.25" customHeight="1" x14ac:dyDescent="0.2"/>
    <row r="3380" ht="26.25" customHeight="1" x14ac:dyDescent="0.2"/>
    <row r="3381" ht="26.25" customHeight="1" x14ac:dyDescent="0.2"/>
    <row r="3382" ht="26.25" customHeight="1" x14ac:dyDescent="0.2"/>
    <row r="3383" ht="26.25" customHeight="1" x14ac:dyDescent="0.2"/>
    <row r="3384" ht="26.25" customHeight="1" x14ac:dyDescent="0.2"/>
    <row r="3385" ht="26.25" customHeight="1" x14ac:dyDescent="0.2"/>
    <row r="3386" ht="26.25" customHeight="1" x14ac:dyDescent="0.2"/>
    <row r="3387" ht="26.25" customHeight="1" x14ac:dyDescent="0.2"/>
    <row r="3388" ht="26.25" customHeight="1" x14ac:dyDescent="0.2"/>
    <row r="3389" ht="26.25" customHeight="1" x14ac:dyDescent="0.2"/>
    <row r="3390" ht="26.25" customHeight="1" x14ac:dyDescent="0.2"/>
    <row r="3391" ht="26.25" customHeight="1" x14ac:dyDescent="0.2"/>
    <row r="3392" ht="26.25" customHeight="1" x14ac:dyDescent="0.2"/>
    <row r="3393" ht="26.25" customHeight="1" x14ac:dyDescent="0.2"/>
    <row r="3394" ht="26.25" customHeight="1" x14ac:dyDescent="0.2"/>
    <row r="3395" ht="26.25" customHeight="1" x14ac:dyDescent="0.2"/>
    <row r="3396" ht="26.25" customHeight="1" x14ac:dyDescent="0.2"/>
    <row r="3397" ht="26.25" customHeight="1" x14ac:dyDescent="0.2"/>
    <row r="3398" ht="26.25" customHeight="1" x14ac:dyDescent="0.2"/>
    <row r="3399" ht="26.25" customHeight="1" x14ac:dyDescent="0.2"/>
    <row r="3400" ht="26.25" customHeight="1" x14ac:dyDescent="0.2"/>
    <row r="3401" ht="26.25" customHeight="1" x14ac:dyDescent="0.2"/>
    <row r="3402" ht="26.25" customHeight="1" x14ac:dyDescent="0.2"/>
    <row r="3403" ht="26.25" customHeight="1" x14ac:dyDescent="0.2"/>
    <row r="3404" ht="26.25" customHeight="1" x14ac:dyDescent="0.2"/>
    <row r="3405" ht="26.25" customHeight="1" x14ac:dyDescent="0.2"/>
    <row r="3406" ht="26.25" customHeight="1" x14ac:dyDescent="0.2"/>
    <row r="3407" ht="26.25" customHeight="1" x14ac:dyDescent="0.2"/>
    <row r="3408" ht="26.25" customHeight="1" x14ac:dyDescent="0.2"/>
    <row r="3409" ht="26.25" customHeight="1" x14ac:dyDescent="0.2"/>
    <row r="3410" ht="26.25" customHeight="1" x14ac:dyDescent="0.2"/>
    <row r="3411" ht="26.25" customHeight="1" x14ac:dyDescent="0.2"/>
    <row r="3412" ht="26.25" customHeight="1" x14ac:dyDescent="0.2"/>
    <row r="3413" ht="26.25" customHeight="1" x14ac:dyDescent="0.2"/>
    <row r="3414" ht="26.25" customHeight="1" x14ac:dyDescent="0.2"/>
    <row r="3415" ht="26.25" customHeight="1" x14ac:dyDescent="0.2"/>
    <row r="3416" ht="26.25" customHeight="1" x14ac:dyDescent="0.2"/>
    <row r="3417" ht="26.25" customHeight="1" x14ac:dyDescent="0.2"/>
    <row r="3418" ht="26.25" customHeight="1" x14ac:dyDescent="0.2"/>
    <row r="3419" ht="26.25" customHeight="1" x14ac:dyDescent="0.2"/>
    <row r="3420" ht="26.25" customHeight="1" x14ac:dyDescent="0.2"/>
    <row r="3421" ht="26.25" customHeight="1" x14ac:dyDescent="0.2"/>
    <row r="3422" ht="26.25" customHeight="1" x14ac:dyDescent="0.2"/>
    <row r="3423" ht="26.25" customHeight="1" x14ac:dyDescent="0.2"/>
    <row r="3424" ht="26.25" customHeight="1" x14ac:dyDescent="0.2"/>
    <row r="3425" ht="26.25" customHeight="1" x14ac:dyDescent="0.2"/>
    <row r="3426" ht="26.25" customHeight="1" x14ac:dyDescent="0.2"/>
    <row r="3427" ht="26.25" customHeight="1" x14ac:dyDescent="0.2"/>
    <row r="3428" ht="26.25" customHeight="1" x14ac:dyDescent="0.2"/>
    <row r="3429" ht="26.25" customHeight="1" x14ac:dyDescent="0.2"/>
    <row r="3430" ht="26.25" customHeight="1" x14ac:dyDescent="0.2"/>
    <row r="3431" ht="26.25" customHeight="1" x14ac:dyDescent="0.2"/>
    <row r="3432" ht="26.25" customHeight="1" x14ac:dyDescent="0.2"/>
    <row r="3433" ht="26.25" customHeight="1" x14ac:dyDescent="0.2"/>
    <row r="3434" ht="26.25" customHeight="1" x14ac:dyDescent="0.2"/>
    <row r="3435" ht="26.25" customHeight="1" x14ac:dyDescent="0.2"/>
    <row r="3436" ht="26.25" customHeight="1" x14ac:dyDescent="0.2"/>
    <row r="3437" ht="26.25" customHeight="1" x14ac:dyDescent="0.2"/>
    <row r="3438" ht="26.25" customHeight="1" x14ac:dyDescent="0.2"/>
    <row r="3439" ht="26.25" customHeight="1" x14ac:dyDescent="0.2"/>
    <row r="3440" ht="26.25" customHeight="1" x14ac:dyDescent="0.2"/>
    <row r="3441" ht="26.25" customHeight="1" x14ac:dyDescent="0.2"/>
    <row r="3442" ht="26.25" customHeight="1" x14ac:dyDescent="0.2"/>
    <row r="3443" ht="26.25" customHeight="1" x14ac:dyDescent="0.2"/>
    <row r="3444" ht="26.25" customHeight="1" x14ac:dyDescent="0.2"/>
    <row r="3445" ht="26.25" customHeight="1" x14ac:dyDescent="0.2"/>
    <row r="3446" ht="26.25" customHeight="1" x14ac:dyDescent="0.2"/>
    <row r="3447" ht="26.25" customHeight="1" x14ac:dyDescent="0.2"/>
    <row r="3448" ht="26.25" customHeight="1" x14ac:dyDescent="0.2"/>
    <row r="3449" ht="26.25" customHeight="1" x14ac:dyDescent="0.2"/>
    <row r="3450" ht="26.25" customHeight="1" x14ac:dyDescent="0.2"/>
    <row r="3451" ht="26.25" customHeight="1" x14ac:dyDescent="0.2"/>
    <row r="3452" ht="26.25" customHeight="1" x14ac:dyDescent="0.2"/>
    <row r="3453" ht="26.25" customHeight="1" x14ac:dyDescent="0.2"/>
    <row r="3454" ht="26.25" customHeight="1" x14ac:dyDescent="0.2"/>
    <row r="3455" ht="26.25" customHeight="1" x14ac:dyDescent="0.2"/>
    <row r="3456" ht="26.25" customHeight="1" x14ac:dyDescent="0.2"/>
    <row r="3457" ht="26.25" customHeight="1" x14ac:dyDescent="0.2"/>
    <row r="3458" ht="26.25" customHeight="1" x14ac:dyDescent="0.2"/>
    <row r="3459" ht="26.25" customHeight="1" x14ac:dyDescent="0.2"/>
    <row r="3460" ht="26.25" customHeight="1" x14ac:dyDescent="0.2"/>
    <row r="3461" ht="26.25" customHeight="1" x14ac:dyDescent="0.2"/>
    <row r="3462" ht="26.25" customHeight="1" x14ac:dyDescent="0.2"/>
    <row r="3463" ht="26.25" customHeight="1" x14ac:dyDescent="0.2"/>
    <row r="3464" ht="26.25" customHeight="1" x14ac:dyDescent="0.2"/>
    <row r="3465" ht="26.25" customHeight="1" x14ac:dyDescent="0.2"/>
    <row r="3466" ht="26.25" customHeight="1" x14ac:dyDescent="0.2"/>
    <row r="3467" ht="26.25" customHeight="1" x14ac:dyDescent="0.2"/>
    <row r="3468" ht="26.25" customHeight="1" x14ac:dyDescent="0.2"/>
    <row r="3469" ht="26.25" customHeight="1" x14ac:dyDescent="0.2"/>
    <row r="3470" ht="26.25" customHeight="1" x14ac:dyDescent="0.2"/>
    <row r="3471" ht="26.25" customHeight="1" x14ac:dyDescent="0.2"/>
    <row r="3472" ht="26.25" customHeight="1" x14ac:dyDescent="0.2"/>
    <row r="3473" ht="26.25" customHeight="1" x14ac:dyDescent="0.2"/>
    <row r="3474" ht="26.25" customHeight="1" x14ac:dyDescent="0.2"/>
    <row r="3475" ht="26.25" customHeight="1" x14ac:dyDescent="0.2"/>
    <row r="3476" ht="26.25" customHeight="1" x14ac:dyDescent="0.2"/>
    <row r="3477" ht="26.25" customHeight="1" x14ac:dyDescent="0.2"/>
    <row r="3478" ht="26.25" customHeight="1" x14ac:dyDescent="0.2"/>
    <row r="3479" ht="26.25" customHeight="1" x14ac:dyDescent="0.2"/>
    <row r="3480" ht="26.25" customHeight="1" x14ac:dyDescent="0.2"/>
    <row r="3481" ht="26.25" customHeight="1" x14ac:dyDescent="0.2"/>
    <row r="3482" ht="26.25" customHeight="1" x14ac:dyDescent="0.2"/>
    <row r="3483" ht="26.25" customHeight="1" x14ac:dyDescent="0.2"/>
    <row r="3484" ht="26.25" customHeight="1" x14ac:dyDescent="0.2"/>
    <row r="3485" ht="26.25" customHeight="1" x14ac:dyDescent="0.2"/>
    <row r="3486" ht="26.25" customHeight="1" x14ac:dyDescent="0.2"/>
    <row r="3487" ht="26.25" customHeight="1" x14ac:dyDescent="0.2"/>
    <row r="3488" ht="26.25" customHeight="1" x14ac:dyDescent="0.2"/>
    <row r="3489" ht="26.25" customHeight="1" x14ac:dyDescent="0.2"/>
    <row r="3490" ht="26.25" customHeight="1" x14ac:dyDescent="0.2"/>
    <row r="3491" ht="26.25" customHeight="1" x14ac:dyDescent="0.2"/>
    <row r="3492" ht="26.25" customHeight="1" x14ac:dyDescent="0.2"/>
    <row r="3493" ht="26.25" customHeight="1" x14ac:dyDescent="0.2"/>
    <row r="3494" ht="26.25" customHeight="1" x14ac:dyDescent="0.2"/>
    <row r="3495" ht="26.25" customHeight="1" x14ac:dyDescent="0.2"/>
    <row r="3496" ht="26.25" customHeight="1" x14ac:dyDescent="0.2"/>
    <row r="3497" ht="26.25" customHeight="1" x14ac:dyDescent="0.2"/>
    <row r="3498" ht="26.25" customHeight="1" x14ac:dyDescent="0.2"/>
    <row r="3499" ht="26.25" customHeight="1" x14ac:dyDescent="0.2"/>
    <row r="3500" ht="26.25" customHeight="1" x14ac:dyDescent="0.2"/>
    <row r="3501" ht="26.25" customHeight="1" x14ac:dyDescent="0.2"/>
    <row r="3502" ht="26.25" customHeight="1" x14ac:dyDescent="0.2"/>
    <row r="3503" ht="26.25" customHeight="1" x14ac:dyDescent="0.2"/>
    <row r="3504" ht="26.25" customHeight="1" x14ac:dyDescent="0.2"/>
    <row r="3505" ht="26.25" customHeight="1" x14ac:dyDescent="0.2"/>
    <row r="3506" ht="26.25" customHeight="1" x14ac:dyDescent="0.2"/>
    <row r="3507" ht="26.25" customHeight="1" x14ac:dyDescent="0.2"/>
    <row r="3508" ht="26.25" customHeight="1" x14ac:dyDescent="0.2"/>
    <row r="3509" ht="26.25" customHeight="1" x14ac:dyDescent="0.2"/>
    <row r="3510" ht="26.25" customHeight="1" x14ac:dyDescent="0.2"/>
    <row r="3511" ht="26.25" customHeight="1" x14ac:dyDescent="0.2"/>
    <row r="3512" ht="26.25" customHeight="1" x14ac:dyDescent="0.2"/>
    <row r="3513" ht="26.25" customHeight="1" x14ac:dyDescent="0.2"/>
    <row r="3514" ht="26.25" customHeight="1" x14ac:dyDescent="0.2"/>
    <row r="3515" ht="26.25" customHeight="1" x14ac:dyDescent="0.2"/>
    <row r="3516" ht="26.25" customHeight="1" x14ac:dyDescent="0.2"/>
    <row r="3517" ht="26.25" customHeight="1" x14ac:dyDescent="0.2"/>
    <row r="3518" ht="26.25" customHeight="1" x14ac:dyDescent="0.2"/>
    <row r="3519" ht="26.25" customHeight="1" x14ac:dyDescent="0.2"/>
    <row r="3520" ht="26.25" customHeight="1" x14ac:dyDescent="0.2"/>
    <row r="3521" ht="26.25" customHeight="1" x14ac:dyDescent="0.2"/>
    <row r="3522" ht="26.25" customHeight="1" x14ac:dyDescent="0.2"/>
    <row r="3523" ht="26.25" customHeight="1" x14ac:dyDescent="0.2"/>
    <row r="3524" ht="26.25" customHeight="1" x14ac:dyDescent="0.2"/>
    <row r="3525" ht="26.25" customHeight="1" x14ac:dyDescent="0.2"/>
    <row r="3526" ht="26.25" customHeight="1" x14ac:dyDescent="0.2"/>
    <row r="3527" ht="26.25" customHeight="1" x14ac:dyDescent="0.2"/>
    <row r="3528" ht="26.25" customHeight="1" x14ac:dyDescent="0.2"/>
    <row r="3529" ht="26.25" customHeight="1" x14ac:dyDescent="0.2"/>
    <row r="3530" ht="26.25" customHeight="1" x14ac:dyDescent="0.2"/>
    <row r="3531" ht="26.25" customHeight="1" x14ac:dyDescent="0.2"/>
    <row r="3532" ht="26.25" customHeight="1" x14ac:dyDescent="0.2"/>
    <row r="3533" ht="26.25" customHeight="1" x14ac:dyDescent="0.2"/>
    <row r="3534" ht="26.25" customHeight="1" x14ac:dyDescent="0.2"/>
    <row r="3535" ht="26.25" customHeight="1" x14ac:dyDescent="0.2"/>
    <row r="3536" ht="26.25" customHeight="1" x14ac:dyDescent="0.2"/>
    <row r="3537" ht="26.25" customHeight="1" x14ac:dyDescent="0.2"/>
    <row r="3538" ht="26.25" customHeight="1" x14ac:dyDescent="0.2"/>
    <row r="3539" ht="26.25" customHeight="1" x14ac:dyDescent="0.2"/>
    <row r="3540" ht="26.25" customHeight="1" x14ac:dyDescent="0.2"/>
    <row r="3541" ht="26.25" customHeight="1" x14ac:dyDescent="0.2"/>
    <row r="3542" ht="26.25" customHeight="1" x14ac:dyDescent="0.2"/>
    <row r="3543" ht="26.25" customHeight="1" x14ac:dyDescent="0.2"/>
    <row r="3544" ht="26.25" customHeight="1" x14ac:dyDescent="0.2"/>
    <row r="3545" ht="26.25" customHeight="1" x14ac:dyDescent="0.2"/>
    <row r="3546" ht="26.25" customHeight="1" x14ac:dyDescent="0.2"/>
    <row r="3547" ht="26.25" customHeight="1" x14ac:dyDescent="0.2"/>
    <row r="3548" ht="26.25" customHeight="1" x14ac:dyDescent="0.2"/>
    <row r="3549" ht="26.25" customHeight="1" x14ac:dyDescent="0.2"/>
    <row r="3550" ht="26.25" customHeight="1" x14ac:dyDescent="0.2"/>
    <row r="3551" ht="26.25" customHeight="1" x14ac:dyDescent="0.2"/>
    <row r="3552" ht="26.25" customHeight="1" x14ac:dyDescent="0.2"/>
    <row r="3553" ht="26.25" customHeight="1" x14ac:dyDescent="0.2"/>
    <row r="3554" ht="26.25" customHeight="1" x14ac:dyDescent="0.2"/>
    <row r="3555" ht="26.25" customHeight="1" x14ac:dyDescent="0.2"/>
    <row r="3556" ht="26.25" customHeight="1" x14ac:dyDescent="0.2"/>
    <row r="3557" ht="26.25" customHeight="1" x14ac:dyDescent="0.2"/>
    <row r="3558" ht="26.25" customHeight="1" x14ac:dyDescent="0.2"/>
    <row r="3559" ht="26.25" customHeight="1" x14ac:dyDescent="0.2"/>
    <row r="3560" ht="26.25" customHeight="1" x14ac:dyDescent="0.2"/>
    <row r="3561" ht="26.25" customHeight="1" x14ac:dyDescent="0.2"/>
    <row r="3562" ht="26.25" customHeight="1" x14ac:dyDescent="0.2"/>
    <row r="3563" ht="26.25" customHeight="1" x14ac:dyDescent="0.2"/>
    <row r="3564" ht="26.25" customHeight="1" x14ac:dyDescent="0.2"/>
    <row r="3565" ht="26.25" customHeight="1" x14ac:dyDescent="0.2"/>
    <row r="3566" ht="26.25" customHeight="1" x14ac:dyDescent="0.2"/>
    <row r="3567" ht="26.25" customHeight="1" x14ac:dyDescent="0.2"/>
    <row r="3568" ht="26.25" customHeight="1" x14ac:dyDescent="0.2"/>
    <row r="3569" ht="26.25" customHeight="1" x14ac:dyDescent="0.2"/>
    <row r="3570" ht="26.25" customHeight="1" x14ac:dyDescent="0.2"/>
    <row r="3571" ht="26.25" customHeight="1" x14ac:dyDescent="0.2"/>
    <row r="3572" ht="26.25" customHeight="1" x14ac:dyDescent="0.2"/>
    <row r="3573" ht="26.25" customHeight="1" x14ac:dyDescent="0.2"/>
    <row r="3574" ht="26.25" customHeight="1" x14ac:dyDescent="0.2"/>
    <row r="3575" ht="26.25" customHeight="1" x14ac:dyDescent="0.2"/>
    <row r="3576" ht="26.25" customHeight="1" x14ac:dyDescent="0.2"/>
    <row r="3577" ht="26.25" customHeight="1" x14ac:dyDescent="0.2"/>
    <row r="3578" ht="26.25" customHeight="1" x14ac:dyDescent="0.2"/>
    <row r="3579" ht="26.25" customHeight="1" x14ac:dyDescent="0.2"/>
    <row r="3580" ht="26.25" customHeight="1" x14ac:dyDescent="0.2"/>
    <row r="3581" ht="26.25" customHeight="1" x14ac:dyDescent="0.2"/>
    <row r="3582" ht="26.25" customHeight="1" x14ac:dyDescent="0.2"/>
    <row r="3583" ht="26.25" customHeight="1" x14ac:dyDescent="0.2"/>
    <row r="3584" ht="26.25" customHeight="1" x14ac:dyDescent="0.2"/>
    <row r="3585" ht="26.25" customHeight="1" x14ac:dyDescent="0.2"/>
    <row r="3586" ht="26.25" customHeight="1" x14ac:dyDescent="0.2"/>
    <row r="3587" ht="26.25" customHeight="1" x14ac:dyDescent="0.2"/>
    <row r="3588" ht="26.25" customHeight="1" x14ac:dyDescent="0.2"/>
    <row r="3589" ht="26.25" customHeight="1" x14ac:dyDescent="0.2"/>
    <row r="3590" ht="26.25" customHeight="1" x14ac:dyDescent="0.2"/>
    <row r="3591" ht="26.25" customHeight="1" x14ac:dyDescent="0.2"/>
    <row r="3592" ht="26.25" customHeight="1" x14ac:dyDescent="0.2"/>
    <row r="3593" ht="26.25" customHeight="1" x14ac:dyDescent="0.2"/>
    <row r="3594" ht="26.25" customHeight="1" x14ac:dyDescent="0.2"/>
    <row r="3595" ht="26.25" customHeight="1" x14ac:dyDescent="0.2"/>
    <row r="3596" ht="26.25" customHeight="1" x14ac:dyDescent="0.2"/>
    <row r="3597" ht="26.25" customHeight="1" x14ac:dyDescent="0.2"/>
    <row r="3598" ht="26.25" customHeight="1" x14ac:dyDescent="0.2"/>
    <row r="3599" ht="26.25" customHeight="1" x14ac:dyDescent="0.2"/>
    <row r="3600" ht="26.25" customHeight="1" x14ac:dyDescent="0.2"/>
    <row r="3601" ht="26.25" customHeight="1" x14ac:dyDescent="0.2"/>
    <row r="3602" ht="26.25" customHeight="1" x14ac:dyDescent="0.2"/>
    <row r="3603" ht="26.25" customHeight="1" x14ac:dyDescent="0.2"/>
    <row r="3604" ht="26.25" customHeight="1" x14ac:dyDescent="0.2"/>
    <row r="3605" ht="26.25" customHeight="1" x14ac:dyDescent="0.2"/>
    <row r="3606" ht="26.25" customHeight="1" x14ac:dyDescent="0.2"/>
    <row r="3607" ht="26.25" customHeight="1" x14ac:dyDescent="0.2"/>
    <row r="3608" ht="26.25" customHeight="1" x14ac:dyDescent="0.2"/>
    <row r="3609" ht="26.25" customHeight="1" x14ac:dyDescent="0.2"/>
    <row r="3610" ht="26.25" customHeight="1" x14ac:dyDescent="0.2"/>
    <row r="3611" ht="26.25" customHeight="1" x14ac:dyDescent="0.2"/>
    <row r="3612" ht="26.25" customHeight="1" x14ac:dyDescent="0.2"/>
    <row r="3613" ht="26.25" customHeight="1" x14ac:dyDescent="0.2"/>
    <row r="3614" ht="26.25" customHeight="1" x14ac:dyDescent="0.2"/>
    <row r="3615" ht="26.25" customHeight="1" x14ac:dyDescent="0.2"/>
    <row r="3616" ht="26.25" customHeight="1" x14ac:dyDescent="0.2"/>
    <row r="3617" ht="26.25" customHeight="1" x14ac:dyDescent="0.2"/>
    <row r="3618" ht="26.25" customHeight="1" x14ac:dyDescent="0.2"/>
    <row r="3619" ht="26.25" customHeight="1" x14ac:dyDescent="0.2"/>
    <row r="3620" ht="26.25" customHeight="1" x14ac:dyDescent="0.2"/>
    <row r="3621" ht="26.25" customHeight="1" x14ac:dyDescent="0.2"/>
    <row r="3622" ht="26.25" customHeight="1" x14ac:dyDescent="0.2"/>
    <row r="3623" ht="26.25" customHeight="1" x14ac:dyDescent="0.2"/>
    <row r="3624" ht="26.25" customHeight="1" x14ac:dyDescent="0.2"/>
    <row r="3625" ht="26.25" customHeight="1" x14ac:dyDescent="0.2"/>
    <row r="3626" ht="26.25" customHeight="1" x14ac:dyDescent="0.2"/>
    <row r="3627" ht="26.25" customHeight="1" x14ac:dyDescent="0.2"/>
    <row r="3628" ht="26.25" customHeight="1" x14ac:dyDescent="0.2"/>
    <row r="3629" ht="26.25" customHeight="1" x14ac:dyDescent="0.2"/>
    <row r="3630" ht="26.25" customHeight="1" x14ac:dyDescent="0.2"/>
    <row r="3631" ht="26.25" customHeight="1" x14ac:dyDescent="0.2"/>
    <row r="3632" ht="26.25" customHeight="1" x14ac:dyDescent="0.2"/>
    <row r="3633" ht="26.25" customHeight="1" x14ac:dyDescent="0.2"/>
    <row r="3634" ht="26.25" customHeight="1" x14ac:dyDescent="0.2"/>
    <row r="3635" ht="26.25" customHeight="1" x14ac:dyDescent="0.2"/>
    <row r="3636" ht="26.25" customHeight="1" x14ac:dyDescent="0.2"/>
    <row r="3637" ht="26.25" customHeight="1" x14ac:dyDescent="0.2"/>
    <row r="3638" ht="26.25" customHeight="1" x14ac:dyDescent="0.2"/>
    <row r="3639" ht="26.25" customHeight="1" x14ac:dyDescent="0.2"/>
    <row r="3640" ht="26.25" customHeight="1" x14ac:dyDescent="0.2"/>
    <row r="3641" ht="26.25" customHeight="1" x14ac:dyDescent="0.2"/>
    <row r="3642" ht="26.25" customHeight="1" x14ac:dyDescent="0.2"/>
    <row r="3643" ht="26.25" customHeight="1" x14ac:dyDescent="0.2"/>
    <row r="3644" ht="26.25" customHeight="1" x14ac:dyDescent="0.2"/>
    <row r="3645" ht="26.25" customHeight="1" x14ac:dyDescent="0.2"/>
    <row r="3646" ht="26.25" customHeight="1" x14ac:dyDescent="0.2"/>
    <row r="3647" ht="26.25" customHeight="1" x14ac:dyDescent="0.2"/>
    <row r="3648" ht="26.25" customHeight="1" x14ac:dyDescent="0.2"/>
    <row r="3649" ht="26.25" customHeight="1" x14ac:dyDescent="0.2"/>
    <row r="3650" ht="26.25" customHeight="1" x14ac:dyDescent="0.2"/>
    <row r="3651" ht="26.25" customHeight="1" x14ac:dyDescent="0.2"/>
    <row r="3652" ht="26.25" customHeight="1" x14ac:dyDescent="0.2"/>
    <row r="3653" ht="26.25" customHeight="1" x14ac:dyDescent="0.2"/>
    <row r="3654" ht="26.25" customHeight="1" x14ac:dyDescent="0.2"/>
    <row r="3655" ht="26.25" customHeight="1" x14ac:dyDescent="0.2"/>
    <row r="3656" ht="26.25" customHeight="1" x14ac:dyDescent="0.2"/>
    <row r="3657" ht="26.25" customHeight="1" x14ac:dyDescent="0.2"/>
    <row r="3658" ht="26.25" customHeight="1" x14ac:dyDescent="0.2"/>
    <row r="3659" ht="26.25" customHeight="1" x14ac:dyDescent="0.2"/>
    <row r="3660" ht="26.25" customHeight="1" x14ac:dyDescent="0.2"/>
    <row r="3661" ht="26.25" customHeight="1" x14ac:dyDescent="0.2"/>
    <row r="3662" ht="26.25" customHeight="1" x14ac:dyDescent="0.2"/>
    <row r="3663" ht="26.25" customHeight="1" x14ac:dyDescent="0.2"/>
    <row r="3664" ht="26.25" customHeight="1" x14ac:dyDescent="0.2"/>
    <row r="3665" ht="26.25" customHeight="1" x14ac:dyDescent="0.2"/>
    <row r="3666" ht="26.25" customHeight="1" x14ac:dyDescent="0.2"/>
    <row r="3667" ht="26.25" customHeight="1" x14ac:dyDescent="0.2"/>
    <row r="3668" ht="26.25" customHeight="1" x14ac:dyDescent="0.2"/>
    <row r="3669" ht="26.25" customHeight="1" x14ac:dyDescent="0.2"/>
    <row r="3670" ht="26.25" customHeight="1" x14ac:dyDescent="0.2"/>
    <row r="3671" ht="26.25" customHeight="1" x14ac:dyDescent="0.2"/>
    <row r="3672" ht="26.25" customHeight="1" x14ac:dyDescent="0.2"/>
    <row r="3673" ht="26.25" customHeight="1" x14ac:dyDescent="0.2"/>
    <row r="3674" ht="26.25" customHeight="1" x14ac:dyDescent="0.2"/>
    <row r="3675" ht="26.25" customHeight="1" x14ac:dyDescent="0.2"/>
    <row r="3676" ht="26.25" customHeight="1" x14ac:dyDescent="0.2"/>
    <row r="3677" ht="26.25" customHeight="1" x14ac:dyDescent="0.2"/>
    <row r="3678" ht="26.25" customHeight="1" x14ac:dyDescent="0.2"/>
    <row r="3679" ht="26.25" customHeight="1" x14ac:dyDescent="0.2"/>
    <row r="3680" ht="26.25" customHeight="1" x14ac:dyDescent="0.2"/>
    <row r="3681" ht="26.25" customHeight="1" x14ac:dyDescent="0.2"/>
    <row r="3682" ht="26.25" customHeight="1" x14ac:dyDescent="0.2"/>
    <row r="3683" ht="26.25" customHeight="1" x14ac:dyDescent="0.2"/>
    <row r="3684" ht="26.25" customHeight="1" x14ac:dyDescent="0.2"/>
    <row r="3685" ht="26.25" customHeight="1" x14ac:dyDescent="0.2"/>
    <row r="3686" ht="26.25" customHeight="1" x14ac:dyDescent="0.2"/>
    <row r="3687" ht="26.25" customHeight="1" x14ac:dyDescent="0.2"/>
    <row r="3688" ht="26.25" customHeight="1" x14ac:dyDescent="0.2"/>
    <row r="3689" ht="26.25" customHeight="1" x14ac:dyDescent="0.2"/>
    <row r="3690" ht="26.25" customHeight="1" x14ac:dyDescent="0.2"/>
    <row r="3691" ht="26.25" customHeight="1" x14ac:dyDescent="0.2"/>
    <row r="3692" ht="26.25" customHeight="1" x14ac:dyDescent="0.2"/>
    <row r="3693" ht="26.25" customHeight="1" x14ac:dyDescent="0.2"/>
    <row r="3694" ht="26.25" customHeight="1" x14ac:dyDescent="0.2"/>
    <row r="3695" ht="26.25" customHeight="1" x14ac:dyDescent="0.2"/>
    <row r="3696" ht="26.25" customHeight="1" x14ac:dyDescent="0.2"/>
    <row r="3697" ht="26.25" customHeight="1" x14ac:dyDescent="0.2"/>
    <row r="3698" ht="26.25" customHeight="1" x14ac:dyDescent="0.2"/>
    <row r="3699" ht="26.25" customHeight="1" x14ac:dyDescent="0.2"/>
    <row r="3700" ht="26.25" customHeight="1" x14ac:dyDescent="0.2"/>
    <row r="3701" ht="26.25" customHeight="1" x14ac:dyDescent="0.2"/>
    <row r="3702" ht="26.25" customHeight="1" x14ac:dyDescent="0.2"/>
    <row r="3703" ht="26.25" customHeight="1" x14ac:dyDescent="0.2"/>
    <row r="3704" ht="26.25" customHeight="1" x14ac:dyDescent="0.2"/>
    <row r="3705" ht="26.25" customHeight="1" x14ac:dyDescent="0.2"/>
    <row r="3706" ht="26.25" customHeight="1" x14ac:dyDescent="0.2"/>
    <row r="3707" ht="26.25" customHeight="1" x14ac:dyDescent="0.2"/>
    <row r="3708" ht="26.25" customHeight="1" x14ac:dyDescent="0.2"/>
    <row r="3709" ht="26.25" customHeight="1" x14ac:dyDescent="0.2"/>
    <row r="3710" ht="26.25" customHeight="1" x14ac:dyDescent="0.2"/>
    <row r="3711" ht="26.25" customHeight="1" x14ac:dyDescent="0.2"/>
    <row r="3712" ht="26.25" customHeight="1" x14ac:dyDescent="0.2"/>
    <row r="3713" ht="26.25" customHeight="1" x14ac:dyDescent="0.2"/>
    <row r="3714" ht="26.25" customHeight="1" x14ac:dyDescent="0.2"/>
    <row r="3715" ht="26.25" customHeight="1" x14ac:dyDescent="0.2"/>
    <row r="3716" ht="26.25" customHeight="1" x14ac:dyDescent="0.2"/>
    <row r="3717" ht="26.25" customHeight="1" x14ac:dyDescent="0.2"/>
    <row r="3718" ht="26.25" customHeight="1" x14ac:dyDescent="0.2"/>
    <row r="3719" ht="26.25" customHeight="1" x14ac:dyDescent="0.2"/>
    <row r="3720" ht="26.25" customHeight="1" x14ac:dyDescent="0.2"/>
    <row r="3721" ht="26.25" customHeight="1" x14ac:dyDescent="0.2"/>
    <row r="3722" ht="26.25" customHeight="1" x14ac:dyDescent="0.2"/>
    <row r="3723" ht="26.25" customHeight="1" x14ac:dyDescent="0.2"/>
    <row r="3724" ht="26.25" customHeight="1" x14ac:dyDescent="0.2"/>
    <row r="3725" ht="26.25" customHeight="1" x14ac:dyDescent="0.2"/>
    <row r="3726" ht="26.25" customHeight="1" x14ac:dyDescent="0.2"/>
    <row r="3727" ht="26.25" customHeight="1" x14ac:dyDescent="0.2"/>
    <row r="3728" ht="26.25" customHeight="1" x14ac:dyDescent="0.2"/>
    <row r="3729" ht="26.25" customHeight="1" x14ac:dyDescent="0.2"/>
    <row r="3730" ht="26.25" customHeight="1" x14ac:dyDescent="0.2"/>
    <row r="3731" ht="26.25" customHeight="1" x14ac:dyDescent="0.2"/>
    <row r="3732" ht="26.25" customHeight="1" x14ac:dyDescent="0.2"/>
    <row r="3733" ht="26.25" customHeight="1" x14ac:dyDescent="0.2"/>
    <row r="3734" ht="26.25" customHeight="1" x14ac:dyDescent="0.2"/>
    <row r="3735" ht="26.25" customHeight="1" x14ac:dyDescent="0.2"/>
    <row r="3736" ht="26.25" customHeight="1" x14ac:dyDescent="0.2"/>
    <row r="3737" ht="26.25" customHeight="1" x14ac:dyDescent="0.2"/>
    <row r="3738" ht="26.25" customHeight="1" x14ac:dyDescent="0.2"/>
    <row r="3739" ht="26.25" customHeight="1" x14ac:dyDescent="0.2"/>
    <row r="3740" ht="26.25" customHeight="1" x14ac:dyDescent="0.2"/>
    <row r="3741" ht="26.25" customHeight="1" x14ac:dyDescent="0.2"/>
    <row r="3742" ht="26.25" customHeight="1" x14ac:dyDescent="0.2"/>
    <row r="3743" ht="26.25" customHeight="1" x14ac:dyDescent="0.2"/>
    <row r="3744" ht="26.25" customHeight="1" x14ac:dyDescent="0.2"/>
    <row r="3745" ht="26.25" customHeight="1" x14ac:dyDescent="0.2"/>
    <row r="3746" ht="26.25" customHeight="1" x14ac:dyDescent="0.2"/>
    <row r="3747" ht="26.25" customHeight="1" x14ac:dyDescent="0.2"/>
    <row r="3748" ht="26.25" customHeight="1" x14ac:dyDescent="0.2"/>
    <row r="3749" ht="26.25" customHeight="1" x14ac:dyDescent="0.2"/>
    <row r="3750" ht="26.25" customHeight="1" x14ac:dyDescent="0.2"/>
    <row r="3751" ht="26.25" customHeight="1" x14ac:dyDescent="0.2"/>
    <row r="3752" ht="26.25" customHeight="1" x14ac:dyDescent="0.2"/>
    <row r="3753" ht="26.25" customHeight="1" x14ac:dyDescent="0.2"/>
    <row r="3754" ht="26.25" customHeight="1" x14ac:dyDescent="0.2"/>
    <row r="3755" ht="26.25" customHeight="1" x14ac:dyDescent="0.2"/>
    <row r="3756" ht="26.25" customHeight="1" x14ac:dyDescent="0.2"/>
    <row r="3757" ht="26.25" customHeight="1" x14ac:dyDescent="0.2"/>
    <row r="3758" ht="26.25" customHeight="1" x14ac:dyDescent="0.2"/>
    <row r="3759" ht="26.25" customHeight="1" x14ac:dyDescent="0.2"/>
    <row r="3760" ht="26.25" customHeight="1" x14ac:dyDescent="0.2"/>
    <row r="3761" ht="26.25" customHeight="1" x14ac:dyDescent="0.2"/>
    <row r="3762" ht="26.25" customHeight="1" x14ac:dyDescent="0.2"/>
    <row r="3763" ht="26.25" customHeight="1" x14ac:dyDescent="0.2"/>
    <row r="3764" ht="26.25" customHeight="1" x14ac:dyDescent="0.2"/>
    <row r="3765" ht="26.25" customHeight="1" x14ac:dyDescent="0.2"/>
    <row r="3766" ht="26.25" customHeight="1" x14ac:dyDescent="0.2"/>
    <row r="3767" ht="26.25" customHeight="1" x14ac:dyDescent="0.2"/>
    <row r="3768" ht="26.25" customHeight="1" x14ac:dyDescent="0.2"/>
    <row r="3769" ht="26.25" customHeight="1" x14ac:dyDescent="0.2"/>
    <row r="3770" ht="26.25" customHeight="1" x14ac:dyDescent="0.2"/>
    <row r="3771" ht="26.25" customHeight="1" x14ac:dyDescent="0.2"/>
    <row r="3772" ht="26.25" customHeight="1" x14ac:dyDescent="0.2"/>
    <row r="3773" ht="26.25" customHeight="1" x14ac:dyDescent="0.2"/>
    <row r="3774" ht="26.25" customHeight="1" x14ac:dyDescent="0.2"/>
    <row r="3775" ht="26.25" customHeight="1" x14ac:dyDescent="0.2"/>
    <row r="3776" ht="26.25" customHeight="1" x14ac:dyDescent="0.2"/>
    <row r="3777" ht="26.25" customHeight="1" x14ac:dyDescent="0.2"/>
    <row r="3778" ht="26.25" customHeight="1" x14ac:dyDescent="0.2"/>
    <row r="3779" ht="26.25" customHeight="1" x14ac:dyDescent="0.2"/>
    <row r="3780" ht="26.25" customHeight="1" x14ac:dyDescent="0.2"/>
    <row r="3781" ht="26.25" customHeight="1" x14ac:dyDescent="0.2"/>
    <row r="3782" ht="26.25" customHeight="1" x14ac:dyDescent="0.2"/>
    <row r="3783" ht="26.25" customHeight="1" x14ac:dyDescent="0.2"/>
    <row r="3784" ht="26.25" customHeight="1" x14ac:dyDescent="0.2"/>
    <row r="3785" ht="26.25" customHeight="1" x14ac:dyDescent="0.2"/>
    <row r="3786" ht="26.25" customHeight="1" x14ac:dyDescent="0.2"/>
    <row r="3787" ht="26.25" customHeight="1" x14ac:dyDescent="0.2"/>
    <row r="3788" ht="26.25" customHeight="1" x14ac:dyDescent="0.2"/>
    <row r="3789" ht="26.25" customHeight="1" x14ac:dyDescent="0.2"/>
    <row r="3790" ht="26.25" customHeight="1" x14ac:dyDescent="0.2"/>
    <row r="3791" ht="26.25" customHeight="1" x14ac:dyDescent="0.2"/>
    <row r="3792" ht="26.25" customHeight="1" x14ac:dyDescent="0.2"/>
    <row r="3793" ht="26.25" customHeight="1" x14ac:dyDescent="0.2"/>
    <row r="3794" ht="26.25" customHeight="1" x14ac:dyDescent="0.2"/>
    <row r="3795" ht="26.25" customHeight="1" x14ac:dyDescent="0.2"/>
    <row r="3796" ht="26.25" customHeight="1" x14ac:dyDescent="0.2"/>
    <row r="3797" ht="26.25" customHeight="1" x14ac:dyDescent="0.2"/>
    <row r="3798" ht="26.25" customHeight="1" x14ac:dyDescent="0.2"/>
    <row r="3799" ht="26.25" customHeight="1" x14ac:dyDescent="0.2"/>
    <row r="3800" ht="26.25" customHeight="1" x14ac:dyDescent="0.2"/>
    <row r="3801" ht="26.25" customHeight="1" x14ac:dyDescent="0.2"/>
    <row r="3802" ht="26.25" customHeight="1" x14ac:dyDescent="0.2"/>
    <row r="3803" ht="26.25" customHeight="1" x14ac:dyDescent="0.2"/>
    <row r="3804" ht="26.25" customHeight="1" x14ac:dyDescent="0.2"/>
    <row r="3805" ht="26.25" customHeight="1" x14ac:dyDescent="0.2"/>
    <row r="3806" ht="26.25" customHeight="1" x14ac:dyDescent="0.2"/>
    <row r="3807" ht="26.25" customHeight="1" x14ac:dyDescent="0.2"/>
    <row r="3808" ht="26.25" customHeight="1" x14ac:dyDescent="0.2"/>
    <row r="3809" ht="26.25" customHeight="1" x14ac:dyDescent="0.2"/>
    <row r="3810" ht="26.25" customHeight="1" x14ac:dyDescent="0.2"/>
    <row r="3811" ht="26.25" customHeight="1" x14ac:dyDescent="0.2"/>
    <row r="3812" ht="26.25" customHeight="1" x14ac:dyDescent="0.2"/>
    <row r="3813" ht="26.25" customHeight="1" x14ac:dyDescent="0.2"/>
    <row r="3814" ht="26.25" customHeight="1" x14ac:dyDescent="0.2"/>
    <row r="3815" ht="26.25" customHeight="1" x14ac:dyDescent="0.2"/>
    <row r="3816" ht="26.25" customHeight="1" x14ac:dyDescent="0.2"/>
    <row r="3817" ht="26.25" customHeight="1" x14ac:dyDescent="0.2"/>
    <row r="3818" ht="26.25" customHeight="1" x14ac:dyDescent="0.2"/>
    <row r="3819" ht="26.25" customHeight="1" x14ac:dyDescent="0.2"/>
    <row r="3820" ht="26.25" customHeight="1" x14ac:dyDescent="0.2"/>
    <row r="3821" ht="26.25" customHeight="1" x14ac:dyDescent="0.2"/>
    <row r="3822" ht="26.25" customHeight="1" x14ac:dyDescent="0.2"/>
    <row r="3823" ht="26.25" customHeight="1" x14ac:dyDescent="0.2"/>
    <row r="3824" ht="26.25" customHeight="1" x14ac:dyDescent="0.2"/>
    <row r="3825" ht="26.25" customHeight="1" x14ac:dyDescent="0.2"/>
    <row r="3826" ht="26.25" customHeight="1" x14ac:dyDescent="0.2"/>
    <row r="3827" ht="26.25" customHeight="1" x14ac:dyDescent="0.2"/>
    <row r="3828" ht="26.25" customHeight="1" x14ac:dyDescent="0.2"/>
    <row r="3829" ht="26.25" customHeight="1" x14ac:dyDescent="0.2"/>
    <row r="3830" ht="26.25" customHeight="1" x14ac:dyDescent="0.2"/>
    <row r="3831" ht="26.25" customHeight="1" x14ac:dyDescent="0.2"/>
    <row r="3832" ht="26.25" customHeight="1" x14ac:dyDescent="0.2"/>
    <row r="3833" ht="26.25" customHeight="1" x14ac:dyDescent="0.2"/>
    <row r="3834" ht="26.25" customHeight="1" x14ac:dyDescent="0.2"/>
    <row r="3835" ht="26.25" customHeight="1" x14ac:dyDescent="0.2"/>
    <row r="3836" ht="26.25" customHeight="1" x14ac:dyDescent="0.2"/>
    <row r="3837" ht="26.25" customHeight="1" x14ac:dyDescent="0.2"/>
    <row r="3838" ht="26.25" customHeight="1" x14ac:dyDescent="0.2"/>
    <row r="3839" ht="26.25" customHeight="1" x14ac:dyDescent="0.2"/>
    <row r="3840" ht="26.25" customHeight="1" x14ac:dyDescent="0.2"/>
    <row r="3841" ht="26.25" customHeight="1" x14ac:dyDescent="0.2"/>
    <row r="3842" ht="26.25" customHeight="1" x14ac:dyDescent="0.2"/>
    <row r="3843" ht="26.25" customHeight="1" x14ac:dyDescent="0.2"/>
    <row r="3844" ht="26.25" customHeight="1" x14ac:dyDescent="0.2"/>
    <row r="3845" ht="26.25" customHeight="1" x14ac:dyDescent="0.2"/>
    <row r="3846" ht="26.25" customHeight="1" x14ac:dyDescent="0.2"/>
    <row r="3847" ht="26.25" customHeight="1" x14ac:dyDescent="0.2"/>
    <row r="3848" ht="26.25" customHeight="1" x14ac:dyDescent="0.2"/>
    <row r="3849" ht="26.25" customHeight="1" x14ac:dyDescent="0.2"/>
    <row r="3850" ht="26.25" customHeight="1" x14ac:dyDescent="0.2"/>
    <row r="3851" ht="26.25" customHeight="1" x14ac:dyDescent="0.2"/>
    <row r="3852" ht="26.25" customHeight="1" x14ac:dyDescent="0.2"/>
    <row r="3853" ht="26.25" customHeight="1" x14ac:dyDescent="0.2"/>
    <row r="3854" ht="26.25" customHeight="1" x14ac:dyDescent="0.2"/>
    <row r="3855" ht="26.25" customHeight="1" x14ac:dyDescent="0.2"/>
    <row r="3856" ht="26.25" customHeight="1" x14ac:dyDescent="0.2"/>
    <row r="3857" ht="26.25" customHeight="1" x14ac:dyDescent="0.2"/>
    <row r="3858" ht="26.25" customHeight="1" x14ac:dyDescent="0.2"/>
    <row r="3859" ht="26.25" customHeight="1" x14ac:dyDescent="0.2"/>
    <row r="3860" ht="26.25" customHeight="1" x14ac:dyDescent="0.2"/>
    <row r="3861" ht="26.25" customHeight="1" x14ac:dyDescent="0.2"/>
    <row r="3862" ht="26.25" customHeight="1" x14ac:dyDescent="0.2"/>
    <row r="3863" ht="26.25" customHeight="1" x14ac:dyDescent="0.2"/>
    <row r="3864" ht="26.25" customHeight="1" x14ac:dyDescent="0.2"/>
    <row r="3865" ht="26.25" customHeight="1" x14ac:dyDescent="0.2"/>
    <row r="3866" ht="26.25" customHeight="1" x14ac:dyDescent="0.2"/>
    <row r="3867" ht="26.25" customHeight="1" x14ac:dyDescent="0.2"/>
    <row r="3868" ht="26.25" customHeight="1" x14ac:dyDescent="0.2"/>
    <row r="3869" ht="26.25" customHeight="1" x14ac:dyDescent="0.2"/>
    <row r="3870" ht="26.25" customHeight="1" x14ac:dyDescent="0.2"/>
    <row r="3871" ht="26.25" customHeight="1" x14ac:dyDescent="0.2"/>
    <row r="3872" ht="26.25" customHeight="1" x14ac:dyDescent="0.2"/>
    <row r="3873" ht="26.25" customHeight="1" x14ac:dyDescent="0.2"/>
    <row r="3874" ht="26.25" customHeight="1" x14ac:dyDescent="0.2"/>
    <row r="3875" ht="26.25" customHeight="1" x14ac:dyDescent="0.2"/>
    <row r="3876" ht="26.25" customHeight="1" x14ac:dyDescent="0.2"/>
    <row r="3877" ht="26.25" customHeight="1" x14ac:dyDescent="0.2"/>
    <row r="3878" ht="26.25" customHeight="1" x14ac:dyDescent="0.2"/>
    <row r="3879" ht="26.25" customHeight="1" x14ac:dyDescent="0.2"/>
    <row r="3880" ht="26.25" customHeight="1" x14ac:dyDescent="0.2"/>
    <row r="3881" ht="26.25" customHeight="1" x14ac:dyDescent="0.2"/>
    <row r="3882" ht="26.25" customHeight="1" x14ac:dyDescent="0.2"/>
    <row r="3883" ht="26.25" customHeight="1" x14ac:dyDescent="0.2"/>
    <row r="3884" ht="26.25" customHeight="1" x14ac:dyDescent="0.2"/>
    <row r="3885" ht="26.25" customHeight="1" x14ac:dyDescent="0.2"/>
    <row r="3886" ht="26.25" customHeight="1" x14ac:dyDescent="0.2"/>
    <row r="3887" ht="26.25" customHeight="1" x14ac:dyDescent="0.2"/>
    <row r="3888" ht="26.25" customHeight="1" x14ac:dyDescent="0.2"/>
    <row r="3889" ht="26.25" customHeight="1" x14ac:dyDescent="0.2"/>
    <row r="3890" ht="26.25" customHeight="1" x14ac:dyDescent="0.2"/>
    <row r="3891" ht="26.25" customHeight="1" x14ac:dyDescent="0.2"/>
    <row r="3892" ht="26.25" customHeight="1" x14ac:dyDescent="0.2"/>
    <row r="3893" ht="26.25" customHeight="1" x14ac:dyDescent="0.2"/>
    <row r="3894" ht="26.25" customHeight="1" x14ac:dyDescent="0.2"/>
    <row r="3895" ht="26.25" customHeight="1" x14ac:dyDescent="0.2"/>
    <row r="3896" ht="26.25" customHeight="1" x14ac:dyDescent="0.2"/>
    <row r="3897" ht="26.25" customHeight="1" x14ac:dyDescent="0.2"/>
    <row r="3898" ht="26.25" customHeight="1" x14ac:dyDescent="0.2"/>
    <row r="3899" ht="26.25" customHeight="1" x14ac:dyDescent="0.2"/>
    <row r="3900" ht="26.25" customHeight="1" x14ac:dyDescent="0.2"/>
    <row r="3901" ht="26.25" customHeight="1" x14ac:dyDescent="0.2"/>
    <row r="3902" ht="26.25" customHeight="1" x14ac:dyDescent="0.2"/>
    <row r="3903" ht="26.25" customHeight="1" x14ac:dyDescent="0.2"/>
    <row r="3904" ht="26.25" customHeight="1" x14ac:dyDescent="0.2"/>
    <row r="3905" ht="26.25" customHeight="1" x14ac:dyDescent="0.2"/>
    <row r="3906" ht="26.25" customHeight="1" x14ac:dyDescent="0.2"/>
    <row r="3907" ht="26.25" customHeight="1" x14ac:dyDescent="0.2"/>
    <row r="3908" ht="26.25" customHeight="1" x14ac:dyDescent="0.2"/>
    <row r="3909" ht="26.25" customHeight="1" x14ac:dyDescent="0.2"/>
    <row r="3910" ht="26.25" customHeight="1" x14ac:dyDescent="0.2"/>
    <row r="3911" ht="26.25" customHeight="1" x14ac:dyDescent="0.2"/>
    <row r="3912" ht="26.25" customHeight="1" x14ac:dyDescent="0.2"/>
    <row r="3913" ht="26.25" customHeight="1" x14ac:dyDescent="0.2"/>
    <row r="3914" ht="26.25" customHeight="1" x14ac:dyDescent="0.2"/>
    <row r="3915" ht="26.25" customHeight="1" x14ac:dyDescent="0.2"/>
    <row r="3916" ht="26.25" customHeight="1" x14ac:dyDescent="0.2"/>
    <row r="3917" ht="26.25" customHeight="1" x14ac:dyDescent="0.2"/>
    <row r="3918" ht="26.25" customHeight="1" x14ac:dyDescent="0.2"/>
    <row r="3919" ht="26.25" customHeight="1" x14ac:dyDescent="0.2"/>
    <row r="3920" ht="26.25" customHeight="1" x14ac:dyDescent="0.2"/>
    <row r="3921" ht="26.25" customHeight="1" x14ac:dyDescent="0.2"/>
    <row r="3922" ht="26.25" customHeight="1" x14ac:dyDescent="0.2"/>
    <row r="3923" ht="26.25" customHeight="1" x14ac:dyDescent="0.2"/>
    <row r="3924" ht="26.25" customHeight="1" x14ac:dyDescent="0.2"/>
    <row r="3925" ht="26.25" customHeight="1" x14ac:dyDescent="0.2"/>
    <row r="3926" ht="26.25" customHeight="1" x14ac:dyDescent="0.2"/>
    <row r="3927" ht="26.25" customHeight="1" x14ac:dyDescent="0.2"/>
    <row r="3928" ht="26.25" customHeight="1" x14ac:dyDescent="0.2"/>
    <row r="3929" ht="26.25" customHeight="1" x14ac:dyDescent="0.2"/>
    <row r="3930" ht="26.25" customHeight="1" x14ac:dyDescent="0.2"/>
    <row r="3931" ht="26.25" customHeight="1" x14ac:dyDescent="0.2"/>
    <row r="3932" ht="26.25" customHeight="1" x14ac:dyDescent="0.2"/>
    <row r="3933" ht="26.25" customHeight="1" x14ac:dyDescent="0.2"/>
    <row r="3934" ht="26.25" customHeight="1" x14ac:dyDescent="0.2"/>
    <row r="3935" ht="26.25" customHeight="1" x14ac:dyDescent="0.2"/>
    <row r="3936" ht="26.25" customHeight="1" x14ac:dyDescent="0.2"/>
    <row r="3937" ht="26.25" customHeight="1" x14ac:dyDescent="0.2"/>
    <row r="3938" ht="26.25" customHeight="1" x14ac:dyDescent="0.2"/>
    <row r="3939" ht="26.25" customHeight="1" x14ac:dyDescent="0.2"/>
    <row r="3940" ht="26.25" customHeight="1" x14ac:dyDescent="0.2"/>
    <row r="3941" ht="26.25" customHeight="1" x14ac:dyDescent="0.2"/>
    <row r="3942" ht="26.25" customHeight="1" x14ac:dyDescent="0.2"/>
    <row r="3943" ht="26.25" customHeight="1" x14ac:dyDescent="0.2"/>
    <row r="3944" ht="26.25" customHeight="1" x14ac:dyDescent="0.2"/>
    <row r="3945" ht="26.25" customHeight="1" x14ac:dyDescent="0.2"/>
    <row r="3946" ht="26.25" customHeight="1" x14ac:dyDescent="0.2"/>
    <row r="3947" ht="26.25" customHeight="1" x14ac:dyDescent="0.2"/>
    <row r="3948" ht="26.25" customHeight="1" x14ac:dyDescent="0.2"/>
    <row r="3949" ht="26.25" customHeight="1" x14ac:dyDescent="0.2"/>
    <row r="3950" ht="26.25" customHeight="1" x14ac:dyDescent="0.2"/>
    <row r="3951" ht="26.25" customHeight="1" x14ac:dyDescent="0.2"/>
    <row r="3952" ht="26.25" customHeight="1" x14ac:dyDescent="0.2"/>
    <row r="3953" ht="26.25" customHeight="1" x14ac:dyDescent="0.2"/>
    <row r="3954" ht="26.25" customHeight="1" x14ac:dyDescent="0.2"/>
    <row r="3955" ht="26.25" customHeight="1" x14ac:dyDescent="0.2"/>
    <row r="3956" ht="26.25" customHeight="1" x14ac:dyDescent="0.2"/>
    <row r="3957" ht="26.25" customHeight="1" x14ac:dyDescent="0.2"/>
    <row r="3958" ht="26.25" customHeight="1" x14ac:dyDescent="0.2"/>
    <row r="3959" ht="26.25" customHeight="1" x14ac:dyDescent="0.2"/>
    <row r="3960" ht="26.25" customHeight="1" x14ac:dyDescent="0.2"/>
    <row r="3961" ht="26.25" customHeight="1" x14ac:dyDescent="0.2"/>
    <row r="3962" ht="26.25" customHeight="1" x14ac:dyDescent="0.2"/>
    <row r="3963" ht="26.25" customHeight="1" x14ac:dyDescent="0.2"/>
    <row r="3964" ht="26.25" customHeight="1" x14ac:dyDescent="0.2"/>
    <row r="3965" ht="26.25" customHeight="1" x14ac:dyDescent="0.2"/>
    <row r="3966" ht="26.25" customHeight="1" x14ac:dyDescent="0.2"/>
    <row r="3967" ht="26.25" customHeight="1" x14ac:dyDescent="0.2"/>
    <row r="3968" ht="26.25" customHeight="1" x14ac:dyDescent="0.2"/>
    <row r="3969" ht="26.25" customHeight="1" x14ac:dyDescent="0.2"/>
    <row r="3970" ht="26.25" customHeight="1" x14ac:dyDescent="0.2"/>
    <row r="3971" ht="26.25" customHeight="1" x14ac:dyDescent="0.2"/>
    <row r="3972" ht="26.25" customHeight="1" x14ac:dyDescent="0.2"/>
    <row r="3973" ht="26.25" customHeight="1" x14ac:dyDescent="0.2"/>
    <row r="3974" ht="26.25" customHeight="1" x14ac:dyDescent="0.2"/>
    <row r="3975" ht="26.25" customHeight="1" x14ac:dyDescent="0.2"/>
    <row r="3976" ht="26.25" customHeight="1" x14ac:dyDescent="0.2"/>
    <row r="3977" ht="26.25" customHeight="1" x14ac:dyDescent="0.2"/>
    <row r="3978" ht="26.25" customHeight="1" x14ac:dyDescent="0.2"/>
    <row r="3979" ht="26.25" customHeight="1" x14ac:dyDescent="0.2"/>
    <row r="3980" ht="26.25" customHeight="1" x14ac:dyDescent="0.2"/>
    <row r="3981" ht="26.25" customHeight="1" x14ac:dyDescent="0.2"/>
    <row r="3982" ht="26.25" customHeight="1" x14ac:dyDescent="0.2"/>
    <row r="3983" ht="26.25" customHeight="1" x14ac:dyDescent="0.2"/>
    <row r="3984" ht="26.25" customHeight="1" x14ac:dyDescent="0.2"/>
    <row r="3985" ht="26.25" customHeight="1" x14ac:dyDescent="0.2"/>
    <row r="3986" ht="26.25" customHeight="1" x14ac:dyDescent="0.2"/>
    <row r="3987" ht="26.25" customHeight="1" x14ac:dyDescent="0.2"/>
    <row r="3988" ht="26.25" customHeight="1" x14ac:dyDescent="0.2"/>
    <row r="3989" ht="26.25" customHeight="1" x14ac:dyDescent="0.2"/>
    <row r="3990" ht="26.25" customHeight="1" x14ac:dyDescent="0.2"/>
    <row r="3991" ht="26.25" customHeight="1" x14ac:dyDescent="0.2"/>
    <row r="3992" ht="26.25" customHeight="1" x14ac:dyDescent="0.2"/>
    <row r="3993" ht="26.25" customHeight="1" x14ac:dyDescent="0.2"/>
    <row r="3994" ht="26.25" customHeight="1" x14ac:dyDescent="0.2"/>
    <row r="3995" ht="26.25" customHeight="1" x14ac:dyDescent="0.2"/>
    <row r="3996" ht="26.25" customHeight="1" x14ac:dyDescent="0.2"/>
    <row r="3997" ht="26.25" customHeight="1" x14ac:dyDescent="0.2"/>
    <row r="3998" ht="26.25" customHeight="1" x14ac:dyDescent="0.2"/>
    <row r="3999" ht="26.25" customHeight="1" x14ac:dyDescent="0.2"/>
    <row r="4000" ht="26.25" customHeight="1" x14ac:dyDescent="0.2"/>
    <row r="4001" ht="26.25" customHeight="1" x14ac:dyDescent="0.2"/>
    <row r="4002" ht="26.25" customHeight="1" x14ac:dyDescent="0.2"/>
    <row r="4003" ht="26.25" customHeight="1" x14ac:dyDescent="0.2"/>
    <row r="4004" ht="26.25" customHeight="1" x14ac:dyDescent="0.2"/>
    <row r="4005" ht="26.25" customHeight="1" x14ac:dyDescent="0.2"/>
    <row r="4006" ht="26.25" customHeight="1" x14ac:dyDescent="0.2"/>
    <row r="4007" ht="26.25" customHeight="1" x14ac:dyDescent="0.2"/>
    <row r="4008" ht="26.25" customHeight="1" x14ac:dyDescent="0.2"/>
    <row r="4009" ht="26.25" customHeight="1" x14ac:dyDescent="0.2"/>
    <row r="4010" ht="26.25" customHeight="1" x14ac:dyDescent="0.2"/>
    <row r="4011" ht="26.25" customHeight="1" x14ac:dyDescent="0.2"/>
    <row r="4012" ht="26.25" customHeight="1" x14ac:dyDescent="0.2"/>
    <row r="4013" ht="26.25" customHeight="1" x14ac:dyDescent="0.2"/>
    <row r="4014" ht="26.25" customHeight="1" x14ac:dyDescent="0.2"/>
    <row r="4015" ht="26.25" customHeight="1" x14ac:dyDescent="0.2"/>
    <row r="4016" ht="26.25" customHeight="1" x14ac:dyDescent="0.2"/>
    <row r="4017" ht="26.25" customHeight="1" x14ac:dyDescent="0.2"/>
    <row r="4018" ht="26.25" customHeight="1" x14ac:dyDescent="0.2"/>
    <row r="4019" ht="26.25" customHeight="1" x14ac:dyDescent="0.2"/>
    <row r="4020" ht="26.25" customHeight="1" x14ac:dyDescent="0.2"/>
    <row r="4021" ht="26.25" customHeight="1" x14ac:dyDescent="0.2"/>
    <row r="4022" ht="26.25" customHeight="1" x14ac:dyDescent="0.2"/>
    <row r="4023" ht="26.25" customHeight="1" x14ac:dyDescent="0.2"/>
    <row r="4024" ht="26.25" customHeight="1" x14ac:dyDescent="0.2"/>
    <row r="4025" ht="26.25" customHeight="1" x14ac:dyDescent="0.2"/>
    <row r="4026" ht="26.25" customHeight="1" x14ac:dyDescent="0.2"/>
    <row r="4027" ht="26.25" customHeight="1" x14ac:dyDescent="0.2"/>
    <row r="4028" ht="26.25" customHeight="1" x14ac:dyDescent="0.2"/>
    <row r="4029" ht="26.25" customHeight="1" x14ac:dyDescent="0.2"/>
    <row r="4030" ht="26.25" customHeight="1" x14ac:dyDescent="0.2"/>
    <row r="4031" ht="26.25" customHeight="1" x14ac:dyDescent="0.2"/>
    <row r="4032" ht="26.25" customHeight="1" x14ac:dyDescent="0.2"/>
    <row r="4033" ht="26.25" customHeight="1" x14ac:dyDescent="0.2"/>
    <row r="4034" ht="26.25" customHeight="1" x14ac:dyDescent="0.2"/>
    <row r="4035" ht="26.25" customHeight="1" x14ac:dyDescent="0.2"/>
    <row r="4036" ht="26.25" customHeight="1" x14ac:dyDescent="0.2"/>
    <row r="4037" ht="26.25" customHeight="1" x14ac:dyDescent="0.2"/>
    <row r="4038" ht="26.25" customHeight="1" x14ac:dyDescent="0.2"/>
    <row r="4039" ht="26.25" customHeight="1" x14ac:dyDescent="0.2"/>
    <row r="4040" ht="26.25" customHeight="1" x14ac:dyDescent="0.2"/>
    <row r="4041" ht="26.25" customHeight="1" x14ac:dyDescent="0.2"/>
    <row r="4042" ht="26.25" customHeight="1" x14ac:dyDescent="0.2"/>
    <row r="4043" ht="26.25" customHeight="1" x14ac:dyDescent="0.2"/>
    <row r="4044" ht="26.25" customHeight="1" x14ac:dyDescent="0.2"/>
    <row r="4045" ht="26.25" customHeight="1" x14ac:dyDescent="0.2"/>
    <row r="4046" ht="26.25" customHeight="1" x14ac:dyDescent="0.2"/>
    <row r="4047" ht="26.25" customHeight="1" x14ac:dyDescent="0.2"/>
    <row r="4048" ht="26.25" customHeight="1" x14ac:dyDescent="0.2"/>
    <row r="4049" ht="26.25" customHeight="1" x14ac:dyDescent="0.2"/>
    <row r="4050" ht="26.25" customHeight="1" x14ac:dyDescent="0.2"/>
    <row r="4051" ht="26.25" customHeight="1" x14ac:dyDescent="0.2"/>
    <row r="4052" ht="26.25" customHeight="1" x14ac:dyDescent="0.2"/>
    <row r="4053" ht="26.25" customHeight="1" x14ac:dyDescent="0.2"/>
    <row r="4054" ht="26.25" customHeight="1" x14ac:dyDescent="0.2"/>
    <row r="4055" ht="26.25" customHeight="1" x14ac:dyDescent="0.2"/>
    <row r="4056" ht="26.25" customHeight="1" x14ac:dyDescent="0.2"/>
    <row r="4057" ht="26.25" customHeight="1" x14ac:dyDescent="0.2"/>
    <row r="4058" ht="26.25" customHeight="1" x14ac:dyDescent="0.2"/>
    <row r="4059" ht="26.25" customHeight="1" x14ac:dyDescent="0.2"/>
    <row r="4060" ht="26.25" customHeight="1" x14ac:dyDescent="0.2"/>
    <row r="4061" ht="26.25" customHeight="1" x14ac:dyDescent="0.2"/>
    <row r="4062" ht="26.25" customHeight="1" x14ac:dyDescent="0.2"/>
    <row r="4063" ht="26.25" customHeight="1" x14ac:dyDescent="0.2"/>
    <row r="4064" ht="26.25" customHeight="1" x14ac:dyDescent="0.2"/>
    <row r="4065" ht="26.25" customHeight="1" x14ac:dyDescent="0.2"/>
    <row r="4066" ht="26.25" customHeight="1" x14ac:dyDescent="0.2"/>
    <row r="4067" ht="26.25" customHeight="1" x14ac:dyDescent="0.2"/>
    <row r="4068" ht="26.25" customHeight="1" x14ac:dyDescent="0.2"/>
    <row r="4069" ht="26.25" customHeight="1" x14ac:dyDescent="0.2"/>
    <row r="4070" ht="26.25" customHeight="1" x14ac:dyDescent="0.2"/>
    <row r="4071" ht="26.25" customHeight="1" x14ac:dyDescent="0.2"/>
    <row r="4072" ht="26.25" customHeight="1" x14ac:dyDescent="0.2"/>
    <row r="4073" ht="26.25" customHeight="1" x14ac:dyDescent="0.2"/>
    <row r="4074" ht="26.25" customHeight="1" x14ac:dyDescent="0.2"/>
    <row r="4075" ht="26.25" customHeight="1" x14ac:dyDescent="0.2"/>
    <row r="4076" ht="26.25" customHeight="1" x14ac:dyDescent="0.2"/>
    <row r="4077" ht="26.25" customHeight="1" x14ac:dyDescent="0.2"/>
    <row r="4078" ht="26.25" customHeight="1" x14ac:dyDescent="0.2"/>
    <row r="4079" ht="26.25" customHeight="1" x14ac:dyDescent="0.2"/>
    <row r="4080" ht="26.25" customHeight="1" x14ac:dyDescent="0.2"/>
    <row r="4081" ht="26.25" customHeight="1" x14ac:dyDescent="0.2"/>
    <row r="4082" ht="26.25" customHeight="1" x14ac:dyDescent="0.2"/>
    <row r="4083" ht="26.25" customHeight="1" x14ac:dyDescent="0.2"/>
    <row r="4084" ht="26.25" customHeight="1" x14ac:dyDescent="0.2"/>
    <row r="4085" ht="26.25" customHeight="1" x14ac:dyDescent="0.2"/>
    <row r="4086" ht="26.25" customHeight="1" x14ac:dyDescent="0.2"/>
    <row r="4087" ht="26.25" customHeight="1" x14ac:dyDescent="0.2"/>
    <row r="4088" ht="26.25" customHeight="1" x14ac:dyDescent="0.2"/>
    <row r="4089" ht="26.25" customHeight="1" x14ac:dyDescent="0.2"/>
    <row r="4090" ht="26.25" customHeight="1" x14ac:dyDescent="0.2"/>
    <row r="4091" ht="26.25" customHeight="1" x14ac:dyDescent="0.2"/>
    <row r="4092" ht="26.25" customHeight="1" x14ac:dyDescent="0.2"/>
    <row r="4093" ht="26.25" customHeight="1" x14ac:dyDescent="0.2"/>
    <row r="4094" ht="26.25" customHeight="1" x14ac:dyDescent="0.2"/>
    <row r="4095" ht="26.25" customHeight="1" x14ac:dyDescent="0.2"/>
    <row r="4096" ht="26.25" customHeight="1" x14ac:dyDescent="0.2"/>
    <row r="4097" ht="26.25" customHeight="1" x14ac:dyDescent="0.2"/>
    <row r="4098" ht="26.25" customHeight="1" x14ac:dyDescent="0.2"/>
    <row r="4099" ht="26.25" customHeight="1" x14ac:dyDescent="0.2"/>
    <row r="4100" ht="26.25" customHeight="1" x14ac:dyDescent="0.2"/>
    <row r="4101" ht="26.25" customHeight="1" x14ac:dyDescent="0.2"/>
    <row r="4102" ht="26.25" customHeight="1" x14ac:dyDescent="0.2"/>
    <row r="4103" ht="26.25" customHeight="1" x14ac:dyDescent="0.2"/>
    <row r="4104" ht="26.25" customHeight="1" x14ac:dyDescent="0.2"/>
    <row r="4105" ht="26.25" customHeight="1" x14ac:dyDescent="0.2"/>
    <row r="4106" ht="26.25" customHeight="1" x14ac:dyDescent="0.2"/>
    <row r="4107" ht="26.25" customHeight="1" x14ac:dyDescent="0.2"/>
    <row r="4108" ht="26.25" customHeight="1" x14ac:dyDescent="0.2"/>
    <row r="4109" ht="26.25" customHeight="1" x14ac:dyDescent="0.2"/>
    <row r="4110" ht="26.25" customHeight="1" x14ac:dyDescent="0.2"/>
    <row r="4111" ht="26.25" customHeight="1" x14ac:dyDescent="0.2"/>
    <row r="4112" ht="26.25" customHeight="1" x14ac:dyDescent="0.2"/>
    <row r="4113" ht="26.25" customHeight="1" x14ac:dyDescent="0.2"/>
    <row r="4114" ht="26.25" customHeight="1" x14ac:dyDescent="0.2"/>
    <row r="4115" ht="26.25" customHeight="1" x14ac:dyDescent="0.2"/>
    <row r="4116" ht="26.25" customHeight="1" x14ac:dyDescent="0.2"/>
    <row r="4117" ht="26.25" customHeight="1" x14ac:dyDescent="0.2"/>
    <row r="4118" ht="26.25" customHeight="1" x14ac:dyDescent="0.2"/>
    <row r="4119" ht="26.25" customHeight="1" x14ac:dyDescent="0.2"/>
    <row r="4120" ht="26.25" customHeight="1" x14ac:dyDescent="0.2"/>
    <row r="4121" ht="26.25" customHeight="1" x14ac:dyDescent="0.2"/>
    <row r="4122" ht="26.25" customHeight="1" x14ac:dyDescent="0.2"/>
    <row r="4123" ht="26.25" customHeight="1" x14ac:dyDescent="0.2"/>
    <row r="4124" ht="26.25" customHeight="1" x14ac:dyDescent="0.2"/>
    <row r="4125" ht="26.25" customHeight="1" x14ac:dyDescent="0.2"/>
    <row r="4126" ht="26.25" customHeight="1" x14ac:dyDescent="0.2"/>
    <row r="4127" ht="26.25" customHeight="1" x14ac:dyDescent="0.2"/>
    <row r="4128" ht="26.25" customHeight="1" x14ac:dyDescent="0.2"/>
    <row r="4129" ht="26.25" customHeight="1" x14ac:dyDescent="0.2"/>
    <row r="4130" ht="26.25" customHeight="1" x14ac:dyDescent="0.2"/>
    <row r="4131" ht="26.25" customHeight="1" x14ac:dyDescent="0.2"/>
    <row r="4132" ht="26.25" customHeight="1" x14ac:dyDescent="0.2"/>
    <row r="4133" ht="26.25" customHeight="1" x14ac:dyDescent="0.2"/>
    <row r="4134" ht="26.25" customHeight="1" x14ac:dyDescent="0.2"/>
    <row r="4135" ht="26.25" customHeight="1" x14ac:dyDescent="0.2"/>
    <row r="4136" ht="26.25" customHeight="1" x14ac:dyDescent="0.2"/>
    <row r="4137" ht="26.25" customHeight="1" x14ac:dyDescent="0.2"/>
    <row r="4138" ht="26.25" customHeight="1" x14ac:dyDescent="0.2"/>
    <row r="4139" ht="26.25" customHeight="1" x14ac:dyDescent="0.2"/>
    <row r="4140" ht="26.25" customHeight="1" x14ac:dyDescent="0.2"/>
    <row r="4141" ht="26.25" customHeight="1" x14ac:dyDescent="0.2"/>
    <row r="4142" ht="26.25" customHeight="1" x14ac:dyDescent="0.2"/>
    <row r="4143" ht="26.25" customHeight="1" x14ac:dyDescent="0.2"/>
    <row r="4144" ht="26.25" customHeight="1" x14ac:dyDescent="0.2"/>
    <row r="4145" ht="26.25" customHeight="1" x14ac:dyDescent="0.2"/>
    <row r="4146" ht="26.25" customHeight="1" x14ac:dyDescent="0.2"/>
    <row r="4147" ht="26.25" customHeight="1" x14ac:dyDescent="0.2"/>
    <row r="4148" ht="26.25" customHeight="1" x14ac:dyDescent="0.2"/>
    <row r="4149" ht="26.25" customHeight="1" x14ac:dyDescent="0.2"/>
    <row r="4150" ht="26.25" customHeight="1" x14ac:dyDescent="0.2"/>
    <row r="4151" ht="26.25" customHeight="1" x14ac:dyDescent="0.2"/>
    <row r="4152" ht="26.25" customHeight="1" x14ac:dyDescent="0.2"/>
    <row r="4153" ht="26.25" customHeight="1" x14ac:dyDescent="0.2"/>
    <row r="4154" ht="26.25" customHeight="1" x14ac:dyDescent="0.2"/>
    <row r="4155" ht="26.25" customHeight="1" x14ac:dyDescent="0.2"/>
    <row r="4156" ht="26.25" customHeight="1" x14ac:dyDescent="0.2"/>
    <row r="4157" ht="26.25" customHeight="1" x14ac:dyDescent="0.2"/>
    <row r="4158" ht="26.25" customHeight="1" x14ac:dyDescent="0.2"/>
    <row r="4159" ht="26.25" customHeight="1" x14ac:dyDescent="0.2"/>
    <row r="4160" ht="26.25" customHeight="1" x14ac:dyDescent="0.2"/>
    <row r="4161" ht="26.25" customHeight="1" x14ac:dyDescent="0.2"/>
    <row r="4162" ht="26.25" customHeight="1" x14ac:dyDescent="0.2"/>
    <row r="4163" ht="26.25" customHeight="1" x14ac:dyDescent="0.2"/>
    <row r="4164" ht="26.25" customHeight="1" x14ac:dyDescent="0.2"/>
    <row r="4165" ht="26.25" customHeight="1" x14ac:dyDescent="0.2"/>
    <row r="4166" ht="26.25" customHeight="1" x14ac:dyDescent="0.2"/>
    <row r="4167" ht="26.25" customHeight="1" x14ac:dyDescent="0.2"/>
    <row r="4168" ht="26.25" customHeight="1" x14ac:dyDescent="0.2"/>
    <row r="4169" ht="26.25" customHeight="1" x14ac:dyDescent="0.2"/>
    <row r="4170" ht="26.25" customHeight="1" x14ac:dyDescent="0.2"/>
    <row r="4171" ht="26.25" customHeight="1" x14ac:dyDescent="0.2"/>
    <row r="4172" ht="26.25" customHeight="1" x14ac:dyDescent="0.2"/>
    <row r="4173" ht="26.25" customHeight="1" x14ac:dyDescent="0.2"/>
    <row r="4174" ht="26.25" customHeight="1" x14ac:dyDescent="0.2"/>
    <row r="4175" ht="26.25" customHeight="1" x14ac:dyDescent="0.2"/>
    <row r="4176" ht="26.25" customHeight="1" x14ac:dyDescent="0.2"/>
    <row r="4177" ht="26.25" customHeight="1" x14ac:dyDescent="0.2"/>
    <row r="4178" ht="26.25" customHeight="1" x14ac:dyDescent="0.2"/>
    <row r="4179" ht="26.25" customHeight="1" x14ac:dyDescent="0.2"/>
    <row r="4180" ht="26.25" customHeight="1" x14ac:dyDescent="0.2"/>
    <row r="4181" ht="26.25" customHeight="1" x14ac:dyDescent="0.2"/>
    <row r="4182" ht="26.25" customHeight="1" x14ac:dyDescent="0.2"/>
    <row r="4183" ht="26.25" customHeight="1" x14ac:dyDescent="0.2"/>
    <row r="4184" ht="26.25" customHeight="1" x14ac:dyDescent="0.2"/>
    <row r="4185" ht="26.25" customHeight="1" x14ac:dyDescent="0.2"/>
    <row r="4186" ht="26.25" customHeight="1" x14ac:dyDescent="0.2"/>
    <row r="4187" ht="26.25" customHeight="1" x14ac:dyDescent="0.2"/>
    <row r="4188" ht="26.25" customHeight="1" x14ac:dyDescent="0.2"/>
    <row r="4189" ht="26.25" customHeight="1" x14ac:dyDescent="0.2"/>
    <row r="4190" ht="26.25" customHeight="1" x14ac:dyDescent="0.2"/>
    <row r="4191" ht="26.25" customHeight="1" x14ac:dyDescent="0.2"/>
    <row r="4192" ht="26.25" customHeight="1" x14ac:dyDescent="0.2"/>
    <row r="4193" ht="26.25" customHeight="1" x14ac:dyDescent="0.2"/>
    <row r="4194" ht="26.25" customHeight="1" x14ac:dyDescent="0.2"/>
    <row r="4195" ht="26.25" customHeight="1" x14ac:dyDescent="0.2"/>
    <row r="4196" ht="26.25" customHeight="1" x14ac:dyDescent="0.2"/>
    <row r="4197" ht="26.25" customHeight="1" x14ac:dyDescent="0.2"/>
    <row r="4198" ht="26.25" customHeight="1" x14ac:dyDescent="0.2"/>
    <row r="4199" ht="26.25" customHeight="1" x14ac:dyDescent="0.2"/>
    <row r="4200" ht="26.25" customHeight="1" x14ac:dyDescent="0.2"/>
    <row r="4201" ht="26.25" customHeight="1" x14ac:dyDescent="0.2"/>
    <row r="4202" ht="26.25" customHeight="1" x14ac:dyDescent="0.2"/>
    <row r="4203" ht="26.25" customHeight="1" x14ac:dyDescent="0.2"/>
    <row r="4204" ht="26.25" customHeight="1" x14ac:dyDescent="0.2"/>
    <row r="4205" ht="26.25" customHeight="1" x14ac:dyDescent="0.2"/>
    <row r="4206" ht="26.25" customHeight="1" x14ac:dyDescent="0.2"/>
    <row r="4207" ht="26.25" customHeight="1" x14ac:dyDescent="0.2"/>
    <row r="4208" ht="26.25" customHeight="1" x14ac:dyDescent="0.2"/>
    <row r="4209" ht="26.25" customHeight="1" x14ac:dyDescent="0.2"/>
    <row r="4210" ht="26.25" customHeight="1" x14ac:dyDescent="0.2"/>
    <row r="4211" ht="26.25" customHeight="1" x14ac:dyDescent="0.2"/>
    <row r="4212" ht="26.25" customHeight="1" x14ac:dyDescent="0.2"/>
    <row r="4213" ht="26.25" customHeight="1" x14ac:dyDescent="0.2"/>
    <row r="4214" ht="26.25" customHeight="1" x14ac:dyDescent="0.2"/>
    <row r="4215" ht="26.25" customHeight="1" x14ac:dyDescent="0.2"/>
    <row r="4216" ht="26.25" customHeight="1" x14ac:dyDescent="0.2"/>
    <row r="4217" ht="26.25" customHeight="1" x14ac:dyDescent="0.2"/>
    <row r="4218" ht="26.25" customHeight="1" x14ac:dyDescent="0.2"/>
    <row r="4219" ht="26.25" customHeight="1" x14ac:dyDescent="0.2"/>
    <row r="4220" ht="26.25" customHeight="1" x14ac:dyDescent="0.2"/>
    <row r="4221" ht="26.25" customHeight="1" x14ac:dyDescent="0.2"/>
    <row r="4222" ht="26.25" customHeight="1" x14ac:dyDescent="0.2"/>
    <row r="4223" ht="26.25" customHeight="1" x14ac:dyDescent="0.2"/>
    <row r="4224" ht="26.25" customHeight="1" x14ac:dyDescent="0.2"/>
    <row r="4225" ht="26.25" customHeight="1" x14ac:dyDescent="0.2"/>
    <row r="4226" ht="26.25" customHeight="1" x14ac:dyDescent="0.2"/>
    <row r="4227" ht="26.25" customHeight="1" x14ac:dyDescent="0.2"/>
    <row r="4228" ht="26.25" customHeight="1" x14ac:dyDescent="0.2"/>
    <row r="4229" ht="26.25" customHeight="1" x14ac:dyDescent="0.2"/>
    <row r="4230" ht="26.25" customHeight="1" x14ac:dyDescent="0.2"/>
    <row r="4231" ht="26.25" customHeight="1" x14ac:dyDescent="0.2"/>
    <row r="4232" ht="26.25" customHeight="1" x14ac:dyDescent="0.2"/>
    <row r="4233" ht="26.25" customHeight="1" x14ac:dyDescent="0.2"/>
    <row r="4234" ht="26.25" customHeight="1" x14ac:dyDescent="0.2"/>
    <row r="4235" ht="26.25" customHeight="1" x14ac:dyDescent="0.2"/>
    <row r="4236" ht="26.25" customHeight="1" x14ac:dyDescent="0.2"/>
    <row r="4237" ht="26.25" customHeight="1" x14ac:dyDescent="0.2"/>
    <row r="4238" ht="26.25" customHeight="1" x14ac:dyDescent="0.2"/>
    <row r="4239" ht="26.25" customHeight="1" x14ac:dyDescent="0.2"/>
    <row r="4240" ht="26.25" customHeight="1" x14ac:dyDescent="0.2"/>
    <row r="4241" ht="26.25" customHeight="1" x14ac:dyDescent="0.2"/>
    <row r="4242" ht="26.25" customHeight="1" x14ac:dyDescent="0.2"/>
    <row r="4243" ht="26.25" customHeight="1" x14ac:dyDescent="0.2"/>
    <row r="4244" ht="26.25" customHeight="1" x14ac:dyDescent="0.2"/>
    <row r="4245" ht="26.25" customHeight="1" x14ac:dyDescent="0.2"/>
    <row r="4246" ht="26.25" customHeight="1" x14ac:dyDescent="0.2"/>
    <row r="4247" ht="26.25" customHeight="1" x14ac:dyDescent="0.2"/>
    <row r="4248" ht="26.25" customHeight="1" x14ac:dyDescent="0.2"/>
    <row r="4249" ht="26.25" customHeight="1" x14ac:dyDescent="0.2"/>
    <row r="4250" ht="26.25" customHeight="1" x14ac:dyDescent="0.2"/>
    <row r="4251" ht="26.25" customHeight="1" x14ac:dyDescent="0.2"/>
    <row r="4252" ht="26.25" customHeight="1" x14ac:dyDescent="0.2"/>
    <row r="4253" ht="26.25" customHeight="1" x14ac:dyDescent="0.2"/>
    <row r="4254" ht="26.25" customHeight="1" x14ac:dyDescent="0.2"/>
    <row r="4255" ht="26.25" customHeight="1" x14ac:dyDescent="0.2"/>
    <row r="4256" ht="26.25" customHeight="1" x14ac:dyDescent="0.2"/>
    <row r="4257" ht="26.25" customHeight="1" x14ac:dyDescent="0.2"/>
    <row r="4258" ht="26.25" customHeight="1" x14ac:dyDescent="0.2"/>
    <row r="4259" ht="26.25" customHeight="1" x14ac:dyDescent="0.2"/>
    <row r="4260" ht="26.25" customHeight="1" x14ac:dyDescent="0.2"/>
    <row r="4261" ht="26.25" customHeight="1" x14ac:dyDescent="0.2"/>
    <row r="4262" ht="26.25" customHeight="1" x14ac:dyDescent="0.2"/>
    <row r="4263" ht="26.25" customHeight="1" x14ac:dyDescent="0.2"/>
    <row r="4264" ht="26.25" customHeight="1" x14ac:dyDescent="0.2"/>
    <row r="4265" ht="26.25" customHeight="1" x14ac:dyDescent="0.2"/>
    <row r="4266" ht="26.25" customHeight="1" x14ac:dyDescent="0.2"/>
    <row r="4267" ht="26.25" customHeight="1" x14ac:dyDescent="0.2"/>
    <row r="4268" ht="26.25" customHeight="1" x14ac:dyDescent="0.2"/>
    <row r="4269" ht="26.25" customHeight="1" x14ac:dyDescent="0.2"/>
    <row r="4270" ht="26.25" customHeight="1" x14ac:dyDescent="0.2"/>
    <row r="4271" ht="26.25" customHeight="1" x14ac:dyDescent="0.2"/>
    <row r="4272" ht="26.25" customHeight="1" x14ac:dyDescent="0.2"/>
    <row r="4273" ht="26.25" customHeight="1" x14ac:dyDescent="0.2"/>
    <row r="4274" ht="26.25" customHeight="1" x14ac:dyDescent="0.2"/>
    <row r="4275" ht="26.25" customHeight="1" x14ac:dyDescent="0.2"/>
    <row r="4276" ht="26.25" customHeight="1" x14ac:dyDescent="0.2"/>
    <row r="4277" ht="26.25" customHeight="1" x14ac:dyDescent="0.2"/>
    <row r="4278" ht="26.25" customHeight="1" x14ac:dyDescent="0.2"/>
    <row r="4279" ht="26.25" customHeight="1" x14ac:dyDescent="0.2"/>
    <row r="4280" ht="26.25" customHeight="1" x14ac:dyDescent="0.2"/>
    <row r="4281" ht="26.25" customHeight="1" x14ac:dyDescent="0.2"/>
    <row r="4282" ht="26.25" customHeight="1" x14ac:dyDescent="0.2"/>
    <row r="4283" ht="26.25" customHeight="1" x14ac:dyDescent="0.2"/>
    <row r="4284" ht="26.25" customHeight="1" x14ac:dyDescent="0.2"/>
    <row r="4285" ht="26.25" customHeight="1" x14ac:dyDescent="0.2"/>
    <row r="4286" ht="26.25" customHeight="1" x14ac:dyDescent="0.2"/>
    <row r="4287" ht="26.25" customHeight="1" x14ac:dyDescent="0.2"/>
    <row r="4288" ht="26.25" customHeight="1" x14ac:dyDescent="0.2"/>
    <row r="4289" ht="26.25" customHeight="1" x14ac:dyDescent="0.2"/>
    <row r="4290" ht="26.25" customHeight="1" x14ac:dyDescent="0.2"/>
    <row r="4291" ht="26.25" customHeight="1" x14ac:dyDescent="0.2"/>
    <row r="4292" ht="26.25" customHeight="1" x14ac:dyDescent="0.2"/>
    <row r="4293" ht="26.25" customHeight="1" x14ac:dyDescent="0.2"/>
    <row r="4294" ht="26.25" customHeight="1" x14ac:dyDescent="0.2"/>
    <row r="4295" ht="26.25" customHeight="1" x14ac:dyDescent="0.2"/>
    <row r="4296" ht="26.25" customHeight="1" x14ac:dyDescent="0.2"/>
    <row r="4297" ht="26.25" customHeight="1" x14ac:dyDescent="0.2"/>
    <row r="4298" ht="26.25" customHeight="1" x14ac:dyDescent="0.2"/>
    <row r="4299" ht="26.25" customHeight="1" x14ac:dyDescent="0.2"/>
    <row r="4300" ht="26.25" customHeight="1" x14ac:dyDescent="0.2"/>
    <row r="4301" ht="26.25" customHeight="1" x14ac:dyDescent="0.2"/>
    <row r="4302" ht="26.25" customHeight="1" x14ac:dyDescent="0.2"/>
    <row r="4303" ht="26.25" customHeight="1" x14ac:dyDescent="0.2"/>
    <row r="4304" ht="26.25" customHeight="1" x14ac:dyDescent="0.2"/>
    <row r="4305" ht="26.25" customHeight="1" x14ac:dyDescent="0.2"/>
    <row r="4306" ht="26.25" customHeight="1" x14ac:dyDescent="0.2"/>
    <row r="4307" ht="26.25" customHeight="1" x14ac:dyDescent="0.2"/>
    <row r="4308" ht="26.25" customHeight="1" x14ac:dyDescent="0.2"/>
    <row r="4309" ht="26.25" customHeight="1" x14ac:dyDescent="0.2"/>
    <row r="4310" ht="26.25" customHeight="1" x14ac:dyDescent="0.2"/>
    <row r="4311" ht="26.25" customHeight="1" x14ac:dyDescent="0.2"/>
    <row r="4312" ht="26.25" customHeight="1" x14ac:dyDescent="0.2"/>
    <row r="4313" ht="26.25" customHeight="1" x14ac:dyDescent="0.2"/>
    <row r="4314" ht="26.25" customHeight="1" x14ac:dyDescent="0.2"/>
    <row r="4315" ht="26.25" customHeight="1" x14ac:dyDescent="0.2"/>
    <row r="4316" ht="26.25" customHeight="1" x14ac:dyDescent="0.2"/>
    <row r="4317" ht="26.25" customHeight="1" x14ac:dyDescent="0.2"/>
    <row r="4318" ht="26.25" customHeight="1" x14ac:dyDescent="0.2"/>
    <row r="4319" ht="26.25" customHeight="1" x14ac:dyDescent="0.2"/>
    <row r="4320" ht="26.25" customHeight="1" x14ac:dyDescent="0.2"/>
    <row r="4321" ht="26.25" customHeight="1" x14ac:dyDescent="0.2"/>
    <row r="4322" ht="26.25" customHeight="1" x14ac:dyDescent="0.2"/>
    <row r="4323" ht="26.25" customHeight="1" x14ac:dyDescent="0.2"/>
    <row r="4324" ht="26.25" customHeight="1" x14ac:dyDescent="0.2"/>
    <row r="4325" ht="26.25" customHeight="1" x14ac:dyDescent="0.2"/>
    <row r="4326" ht="26.25" customHeight="1" x14ac:dyDescent="0.2"/>
    <row r="4327" ht="26.25" customHeight="1" x14ac:dyDescent="0.2"/>
    <row r="4328" ht="26.25" customHeight="1" x14ac:dyDescent="0.2"/>
    <row r="4329" ht="26.25" customHeight="1" x14ac:dyDescent="0.2"/>
    <row r="4330" ht="26.25" customHeight="1" x14ac:dyDescent="0.2"/>
    <row r="4331" ht="26.25" customHeight="1" x14ac:dyDescent="0.2"/>
    <row r="4332" ht="26.25" customHeight="1" x14ac:dyDescent="0.2"/>
    <row r="4333" ht="26.25" customHeight="1" x14ac:dyDescent="0.2"/>
    <row r="4334" ht="26.25" customHeight="1" x14ac:dyDescent="0.2"/>
    <row r="4335" ht="26.25" customHeight="1" x14ac:dyDescent="0.2"/>
    <row r="4336" ht="26.25" customHeight="1" x14ac:dyDescent="0.2"/>
    <row r="4337" ht="26.25" customHeight="1" x14ac:dyDescent="0.2"/>
    <row r="4338" ht="26.25" customHeight="1" x14ac:dyDescent="0.2"/>
    <row r="4339" ht="26.25" customHeight="1" x14ac:dyDescent="0.2"/>
    <row r="4340" ht="26.25" customHeight="1" x14ac:dyDescent="0.2"/>
    <row r="4341" ht="26.25" customHeight="1" x14ac:dyDescent="0.2"/>
    <row r="4342" ht="26.25" customHeight="1" x14ac:dyDescent="0.2"/>
    <row r="4343" ht="26.25" customHeight="1" x14ac:dyDescent="0.2"/>
    <row r="4344" ht="26.25" customHeight="1" x14ac:dyDescent="0.2"/>
    <row r="4345" ht="26.25" customHeight="1" x14ac:dyDescent="0.2"/>
    <row r="4346" ht="26.25" customHeight="1" x14ac:dyDescent="0.2"/>
    <row r="4347" ht="26.25" customHeight="1" x14ac:dyDescent="0.2"/>
    <row r="4348" ht="26.25" customHeight="1" x14ac:dyDescent="0.2"/>
    <row r="4349" ht="26.25" customHeight="1" x14ac:dyDescent="0.2"/>
    <row r="4350" ht="26.25" customHeight="1" x14ac:dyDescent="0.2"/>
    <row r="4351" ht="26.25" customHeight="1" x14ac:dyDescent="0.2"/>
    <row r="4352" ht="26.25" customHeight="1" x14ac:dyDescent="0.2"/>
    <row r="4353" ht="26.25" customHeight="1" x14ac:dyDescent="0.2"/>
    <row r="4354" ht="26.25" customHeight="1" x14ac:dyDescent="0.2"/>
    <row r="4355" ht="26.25" customHeight="1" x14ac:dyDescent="0.2"/>
    <row r="4356" ht="26.25" customHeight="1" x14ac:dyDescent="0.2"/>
    <row r="4357" ht="26.25" customHeight="1" x14ac:dyDescent="0.2"/>
    <row r="4358" ht="26.25" customHeight="1" x14ac:dyDescent="0.2"/>
    <row r="4359" ht="26.25" customHeight="1" x14ac:dyDescent="0.2"/>
    <row r="4360" ht="26.25" customHeight="1" x14ac:dyDescent="0.2"/>
    <row r="4361" ht="26.25" customHeight="1" x14ac:dyDescent="0.2"/>
    <row r="4362" ht="26.25" customHeight="1" x14ac:dyDescent="0.2"/>
    <row r="4363" ht="26.25" customHeight="1" x14ac:dyDescent="0.2"/>
    <row r="4364" ht="26.25" customHeight="1" x14ac:dyDescent="0.2"/>
    <row r="4365" ht="26.25" customHeight="1" x14ac:dyDescent="0.2"/>
    <row r="4366" ht="26.25" customHeight="1" x14ac:dyDescent="0.2"/>
    <row r="4367" ht="26.25" customHeight="1" x14ac:dyDescent="0.2"/>
    <row r="4368" ht="26.25" customHeight="1" x14ac:dyDescent="0.2"/>
    <row r="4369" ht="26.25" customHeight="1" x14ac:dyDescent="0.2"/>
    <row r="4370" ht="26.25" customHeight="1" x14ac:dyDescent="0.2"/>
    <row r="4371" ht="26.25" customHeight="1" x14ac:dyDescent="0.2"/>
    <row r="4372" ht="26.25" customHeight="1" x14ac:dyDescent="0.2"/>
    <row r="4373" ht="26.25" customHeight="1" x14ac:dyDescent="0.2"/>
    <row r="4374" ht="26.25" customHeight="1" x14ac:dyDescent="0.2"/>
    <row r="4375" ht="26.25" customHeight="1" x14ac:dyDescent="0.2"/>
    <row r="4376" ht="26.25" customHeight="1" x14ac:dyDescent="0.2"/>
    <row r="4377" ht="26.25" customHeight="1" x14ac:dyDescent="0.2"/>
    <row r="4378" ht="26.25" customHeight="1" x14ac:dyDescent="0.2"/>
    <row r="4379" ht="26.25" customHeight="1" x14ac:dyDescent="0.2"/>
    <row r="4380" ht="26.25" customHeight="1" x14ac:dyDescent="0.2"/>
    <row r="4381" ht="26.25" customHeight="1" x14ac:dyDescent="0.2"/>
    <row r="4382" ht="26.25" customHeight="1" x14ac:dyDescent="0.2"/>
    <row r="4383" ht="26.25" customHeight="1" x14ac:dyDescent="0.2"/>
    <row r="4384" ht="26.25" customHeight="1" x14ac:dyDescent="0.2"/>
    <row r="4385" ht="26.25" customHeight="1" x14ac:dyDescent="0.2"/>
    <row r="4386" ht="26.25" customHeight="1" x14ac:dyDescent="0.2"/>
    <row r="4387" ht="26.25" customHeight="1" x14ac:dyDescent="0.2"/>
    <row r="4388" ht="26.25" customHeight="1" x14ac:dyDescent="0.2"/>
    <row r="4389" ht="26.25" customHeight="1" x14ac:dyDescent="0.2"/>
    <row r="4390" ht="26.25" customHeight="1" x14ac:dyDescent="0.2"/>
    <row r="4391" ht="26.25" customHeight="1" x14ac:dyDescent="0.2"/>
    <row r="4392" ht="26.25" customHeight="1" x14ac:dyDescent="0.2"/>
    <row r="4393" ht="26.25" customHeight="1" x14ac:dyDescent="0.2"/>
    <row r="4394" ht="26.25" customHeight="1" x14ac:dyDescent="0.2"/>
    <row r="4395" ht="26.25" customHeight="1" x14ac:dyDescent="0.2"/>
    <row r="4396" ht="26.25" customHeight="1" x14ac:dyDescent="0.2"/>
    <row r="4397" ht="26.25" customHeight="1" x14ac:dyDescent="0.2"/>
    <row r="4398" ht="26.25" customHeight="1" x14ac:dyDescent="0.2"/>
    <row r="4399" ht="26.25" customHeight="1" x14ac:dyDescent="0.2"/>
    <row r="4400" ht="26.25" customHeight="1" x14ac:dyDescent="0.2"/>
    <row r="4401" ht="26.25" customHeight="1" x14ac:dyDescent="0.2"/>
    <row r="4402" ht="26.25" customHeight="1" x14ac:dyDescent="0.2"/>
    <row r="4403" ht="26.25" customHeight="1" x14ac:dyDescent="0.2"/>
    <row r="4404" ht="26.25" customHeight="1" x14ac:dyDescent="0.2"/>
    <row r="4405" ht="26.25" customHeight="1" x14ac:dyDescent="0.2"/>
    <row r="4406" ht="26.25" customHeight="1" x14ac:dyDescent="0.2"/>
    <row r="4407" ht="26.25" customHeight="1" x14ac:dyDescent="0.2"/>
    <row r="4408" ht="26.25" customHeight="1" x14ac:dyDescent="0.2"/>
    <row r="4409" ht="26.25" customHeight="1" x14ac:dyDescent="0.2"/>
    <row r="4410" ht="26.25" customHeight="1" x14ac:dyDescent="0.2"/>
    <row r="4411" ht="26.25" customHeight="1" x14ac:dyDescent="0.2"/>
    <row r="4412" ht="26.25" customHeight="1" x14ac:dyDescent="0.2"/>
    <row r="4413" ht="26.25" customHeight="1" x14ac:dyDescent="0.2"/>
    <row r="4414" ht="26.25" customHeight="1" x14ac:dyDescent="0.2"/>
    <row r="4415" ht="26.25" customHeight="1" x14ac:dyDescent="0.2"/>
    <row r="4416" ht="26.25" customHeight="1" x14ac:dyDescent="0.2"/>
    <row r="4417" ht="26.25" customHeight="1" x14ac:dyDescent="0.2"/>
    <row r="4418" ht="26.25" customHeight="1" x14ac:dyDescent="0.2"/>
    <row r="4419" ht="26.25" customHeight="1" x14ac:dyDescent="0.2"/>
    <row r="4420" ht="26.25" customHeight="1" x14ac:dyDescent="0.2"/>
    <row r="4421" ht="26.25" customHeight="1" x14ac:dyDescent="0.2"/>
    <row r="4422" ht="26.25" customHeight="1" x14ac:dyDescent="0.2"/>
    <row r="4423" ht="26.25" customHeight="1" x14ac:dyDescent="0.2"/>
    <row r="4424" ht="26.25" customHeight="1" x14ac:dyDescent="0.2"/>
    <row r="4425" ht="26.25" customHeight="1" x14ac:dyDescent="0.2"/>
    <row r="4426" ht="26.25" customHeight="1" x14ac:dyDescent="0.2"/>
    <row r="4427" ht="26.25" customHeight="1" x14ac:dyDescent="0.2"/>
    <row r="4428" ht="26.25" customHeight="1" x14ac:dyDescent="0.2"/>
    <row r="4429" ht="26.25" customHeight="1" x14ac:dyDescent="0.2"/>
    <row r="4430" ht="26.25" customHeight="1" x14ac:dyDescent="0.2"/>
    <row r="4431" ht="26.25" customHeight="1" x14ac:dyDescent="0.2"/>
    <row r="4432" ht="26.25" customHeight="1" x14ac:dyDescent="0.2"/>
    <row r="4433" ht="26.25" customHeight="1" x14ac:dyDescent="0.2"/>
    <row r="4434" ht="26.25" customHeight="1" x14ac:dyDescent="0.2"/>
    <row r="4435" ht="26.25" customHeight="1" x14ac:dyDescent="0.2"/>
    <row r="4436" ht="26.25" customHeight="1" x14ac:dyDescent="0.2"/>
    <row r="4437" ht="26.25" customHeight="1" x14ac:dyDescent="0.2"/>
    <row r="4438" ht="26.25" customHeight="1" x14ac:dyDescent="0.2"/>
    <row r="4439" ht="26.25" customHeight="1" x14ac:dyDescent="0.2"/>
    <row r="4440" ht="26.25" customHeight="1" x14ac:dyDescent="0.2"/>
    <row r="4441" ht="26.25" customHeight="1" x14ac:dyDescent="0.2"/>
    <row r="4442" ht="26.25" customHeight="1" x14ac:dyDescent="0.2"/>
    <row r="4443" ht="26.25" customHeight="1" x14ac:dyDescent="0.2"/>
    <row r="4444" ht="26.25" customHeight="1" x14ac:dyDescent="0.2"/>
    <row r="4445" ht="26.25" customHeight="1" x14ac:dyDescent="0.2"/>
    <row r="4446" ht="26.25" customHeight="1" x14ac:dyDescent="0.2"/>
    <row r="4447" ht="26.25" customHeight="1" x14ac:dyDescent="0.2"/>
    <row r="4448" ht="26.25" customHeight="1" x14ac:dyDescent="0.2"/>
    <row r="4449" ht="26.25" customHeight="1" x14ac:dyDescent="0.2"/>
    <row r="4450" ht="26.25" customHeight="1" x14ac:dyDescent="0.2"/>
    <row r="4451" ht="26.25" customHeight="1" x14ac:dyDescent="0.2"/>
    <row r="4452" ht="26.25" customHeight="1" x14ac:dyDescent="0.2"/>
    <row r="4453" ht="26.25" customHeight="1" x14ac:dyDescent="0.2"/>
    <row r="4454" ht="26.25" customHeight="1" x14ac:dyDescent="0.2"/>
    <row r="4455" ht="26.25" customHeight="1" x14ac:dyDescent="0.2"/>
    <row r="4456" ht="26.25" customHeight="1" x14ac:dyDescent="0.2"/>
    <row r="4457" ht="26.25" customHeight="1" x14ac:dyDescent="0.2"/>
    <row r="4458" ht="26.25" customHeight="1" x14ac:dyDescent="0.2"/>
    <row r="4459" ht="26.25" customHeight="1" x14ac:dyDescent="0.2"/>
    <row r="4460" ht="26.25" customHeight="1" x14ac:dyDescent="0.2"/>
    <row r="4461" ht="26.25" customHeight="1" x14ac:dyDescent="0.2"/>
    <row r="4462" ht="26.25" customHeight="1" x14ac:dyDescent="0.2"/>
    <row r="4463" ht="26.25" customHeight="1" x14ac:dyDescent="0.2"/>
    <row r="4464" ht="26.25" customHeight="1" x14ac:dyDescent="0.2"/>
    <row r="4465" ht="26.25" customHeight="1" x14ac:dyDescent="0.2"/>
    <row r="4466" ht="26.25" customHeight="1" x14ac:dyDescent="0.2"/>
    <row r="4467" ht="26.25" customHeight="1" x14ac:dyDescent="0.2"/>
    <row r="4468" ht="26.25" customHeight="1" x14ac:dyDescent="0.2"/>
    <row r="4469" ht="26.25" customHeight="1" x14ac:dyDescent="0.2"/>
    <row r="4470" ht="26.25" customHeight="1" x14ac:dyDescent="0.2"/>
    <row r="4471" ht="26.25" customHeight="1" x14ac:dyDescent="0.2"/>
    <row r="4472" ht="26.25" customHeight="1" x14ac:dyDescent="0.2"/>
    <row r="4473" ht="26.25" customHeight="1" x14ac:dyDescent="0.2"/>
    <row r="4474" ht="26.25" customHeight="1" x14ac:dyDescent="0.2"/>
    <row r="4475" ht="26.25" customHeight="1" x14ac:dyDescent="0.2"/>
    <row r="4476" ht="26.25" customHeight="1" x14ac:dyDescent="0.2"/>
    <row r="4477" ht="26.25" customHeight="1" x14ac:dyDescent="0.2"/>
    <row r="4478" ht="26.25" customHeight="1" x14ac:dyDescent="0.2"/>
    <row r="4479" ht="26.25" customHeight="1" x14ac:dyDescent="0.2"/>
    <row r="4480" ht="26.25" customHeight="1" x14ac:dyDescent="0.2"/>
    <row r="4481" ht="26.25" customHeight="1" x14ac:dyDescent="0.2"/>
    <row r="4482" ht="26.25" customHeight="1" x14ac:dyDescent="0.2"/>
    <row r="4483" ht="26.25" customHeight="1" x14ac:dyDescent="0.2"/>
    <row r="4484" ht="26.25" customHeight="1" x14ac:dyDescent="0.2"/>
    <row r="4485" ht="26.25" customHeight="1" x14ac:dyDescent="0.2"/>
    <row r="4486" ht="26.25" customHeight="1" x14ac:dyDescent="0.2"/>
    <row r="4487" ht="26.25" customHeight="1" x14ac:dyDescent="0.2"/>
    <row r="4488" ht="26.25" customHeight="1" x14ac:dyDescent="0.2"/>
    <row r="4489" ht="26.25" customHeight="1" x14ac:dyDescent="0.2"/>
    <row r="4490" ht="26.25" customHeight="1" x14ac:dyDescent="0.2"/>
    <row r="4491" ht="26.25" customHeight="1" x14ac:dyDescent="0.2"/>
    <row r="4492" ht="26.25" customHeight="1" x14ac:dyDescent="0.2"/>
    <row r="4493" ht="26.25" customHeight="1" x14ac:dyDescent="0.2"/>
    <row r="4494" ht="26.25" customHeight="1" x14ac:dyDescent="0.2"/>
    <row r="4495" ht="26.25" customHeight="1" x14ac:dyDescent="0.2"/>
    <row r="4496" ht="26.25" customHeight="1" x14ac:dyDescent="0.2"/>
    <row r="4497" ht="26.25" customHeight="1" x14ac:dyDescent="0.2"/>
    <row r="4498" ht="26.25" customHeight="1" x14ac:dyDescent="0.2"/>
    <row r="4499" ht="26.25" customHeight="1" x14ac:dyDescent="0.2"/>
    <row r="4500" ht="26.25" customHeight="1" x14ac:dyDescent="0.2"/>
    <row r="4501" ht="26.25" customHeight="1" x14ac:dyDescent="0.2"/>
    <row r="4502" ht="26.25" customHeight="1" x14ac:dyDescent="0.2"/>
    <row r="4503" ht="26.25" customHeight="1" x14ac:dyDescent="0.2"/>
    <row r="4504" ht="26.25" customHeight="1" x14ac:dyDescent="0.2"/>
    <row r="4505" ht="26.25" customHeight="1" x14ac:dyDescent="0.2"/>
    <row r="4506" ht="26.25" customHeight="1" x14ac:dyDescent="0.2"/>
    <row r="4507" ht="26.25" customHeight="1" x14ac:dyDescent="0.2"/>
    <row r="4508" ht="26.25" customHeight="1" x14ac:dyDescent="0.2"/>
    <row r="4509" ht="26.25" customHeight="1" x14ac:dyDescent="0.2"/>
    <row r="4510" ht="26.25" customHeight="1" x14ac:dyDescent="0.2"/>
    <row r="4511" ht="26.25" customHeight="1" x14ac:dyDescent="0.2"/>
    <row r="4512" ht="26.25" customHeight="1" x14ac:dyDescent="0.2"/>
    <row r="4513" ht="26.25" customHeight="1" x14ac:dyDescent="0.2"/>
    <row r="4514" ht="26.25" customHeight="1" x14ac:dyDescent="0.2"/>
    <row r="4515" ht="26.25" customHeight="1" x14ac:dyDescent="0.2"/>
    <row r="4516" ht="26.25" customHeight="1" x14ac:dyDescent="0.2"/>
    <row r="4517" ht="26.25" customHeight="1" x14ac:dyDescent="0.2"/>
    <row r="4518" ht="26.25" customHeight="1" x14ac:dyDescent="0.2"/>
    <row r="4519" ht="26.25" customHeight="1" x14ac:dyDescent="0.2"/>
    <row r="4520" ht="26.25" customHeight="1" x14ac:dyDescent="0.2"/>
    <row r="4521" ht="26.25" customHeight="1" x14ac:dyDescent="0.2"/>
    <row r="4522" ht="26.25" customHeight="1" x14ac:dyDescent="0.2"/>
    <row r="4523" ht="26.25" customHeight="1" x14ac:dyDescent="0.2"/>
    <row r="4524" ht="26.25" customHeight="1" x14ac:dyDescent="0.2"/>
    <row r="4525" ht="26.25" customHeight="1" x14ac:dyDescent="0.2"/>
    <row r="4526" ht="26.25" customHeight="1" x14ac:dyDescent="0.2"/>
    <row r="4527" ht="26.25" customHeight="1" x14ac:dyDescent="0.2"/>
    <row r="4528" ht="26.25" customHeight="1" x14ac:dyDescent="0.2"/>
    <row r="4529" ht="26.25" customHeight="1" x14ac:dyDescent="0.2"/>
    <row r="4530" ht="26.25" customHeight="1" x14ac:dyDescent="0.2"/>
    <row r="4531" ht="26.25" customHeight="1" x14ac:dyDescent="0.2"/>
    <row r="4532" ht="26.25" customHeight="1" x14ac:dyDescent="0.2"/>
    <row r="4533" ht="26.25" customHeight="1" x14ac:dyDescent="0.2"/>
    <row r="4534" ht="26.25" customHeight="1" x14ac:dyDescent="0.2"/>
    <row r="4535" ht="26.25" customHeight="1" x14ac:dyDescent="0.2"/>
    <row r="4536" ht="26.25" customHeight="1" x14ac:dyDescent="0.2"/>
    <row r="4537" ht="26.25" customHeight="1" x14ac:dyDescent="0.2"/>
    <row r="4538" ht="26.25" customHeight="1" x14ac:dyDescent="0.2"/>
    <row r="4539" ht="26.25" customHeight="1" x14ac:dyDescent="0.2"/>
    <row r="4540" ht="26.25" customHeight="1" x14ac:dyDescent="0.2"/>
    <row r="4541" ht="26.25" customHeight="1" x14ac:dyDescent="0.2"/>
    <row r="4542" ht="26.25" customHeight="1" x14ac:dyDescent="0.2"/>
    <row r="4543" ht="26.25" customHeight="1" x14ac:dyDescent="0.2"/>
    <row r="4544" ht="26.25" customHeight="1" x14ac:dyDescent="0.2"/>
    <row r="4545" ht="26.25" customHeight="1" x14ac:dyDescent="0.2"/>
    <row r="4546" ht="26.25" customHeight="1" x14ac:dyDescent="0.2"/>
    <row r="4547" ht="26.25" customHeight="1" x14ac:dyDescent="0.2"/>
    <row r="4548" ht="26.25" customHeight="1" x14ac:dyDescent="0.2"/>
    <row r="4549" ht="26.25" customHeight="1" x14ac:dyDescent="0.2"/>
    <row r="4550" ht="26.25" customHeight="1" x14ac:dyDescent="0.2"/>
    <row r="4551" ht="26.25" customHeight="1" x14ac:dyDescent="0.2"/>
    <row r="4552" ht="26.25" customHeight="1" x14ac:dyDescent="0.2"/>
    <row r="4553" ht="26.25" customHeight="1" x14ac:dyDescent="0.2"/>
    <row r="4554" ht="26.25" customHeight="1" x14ac:dyDescent="0.2"/>
    <row r="4555" ht="26.25" customHeight="1" x14ac:dyDescent="0.2"/>
    <row r="4556" ht="26.25" customHeight="1" x14ac:dyDescent="0.2"/>
    <row r="4557" ht="26.25" customHeight="1" x14ac:dyDescent="0.2"/>
    <row r="4558" ht="26.25" customHeight="1" x14ac:dyDescent="0.2"/>
    <row r="4559" ht="26.25" customHeight="1" x14ac:dyDescent="0.2"/>
    <row r="4560" ht="26.25" customHeight="1" x14ac:dyDescent="0.2"/>
    <row r="4561" ht="26.25" customHeight="1" x14ac:dyDescent="0.2"/>
    <row r="4562" ht="26.25" customHeight="1" x14ac:dyDescent="0.2"/>
    <row r="4563" ht="26.25" customHeight="1" x14ac:dyDescent="0.2"/>
    <row r="4564" ht="26.25" customHeight="1" x14ac:dyDescent="0.2"/>
    <row r="4565" ht="26.25" customHeight="1" x14ac:dyDescent="0.2"/>
    <row r="4566" ht="26.25" customHeight="1" x14ac:dyDescent="0.2"/>
    <row r="4567" ht="26.25" customHeight="1" x14ac:dyDescent="0.2"/>
    <row r="4568" ht="26.25" customHeight="1" x14ac:dyDescent="0.2"/>
    <row r="4569" ht="26.25" customHeight="1" x14ac:dyDescent="0.2"/>
    <row r="4570" ht="26.25" customHeight="1" x14ac:dyDescent="0.2"/>
    <row r="4571" ht="26.25" customHeight="1" x14ac:dyDescent="0.2"/>
    <row r="4572" ht="26.25" customHeight="1" x14ac:dyDescent="0.2"/>
    <row r="4573" ht="26.25" customHeight="1" x14ac:dyDescent="0.2"/>
    <row r="4574" ht="26.25" customHeight="1" x14ac:dyDescent="0.2"/>
    <row r="4575" ht="26.25" customHeight="1" x14ac:dyDescent="0.2"/>
    <row r="4576" ht="26.25" customHeight="1" x14ac:dyDescent="0.2"/>
    <row r="4577" ht="26.25" customHeight="1" x14ac:dyDescent="0.2"/>
    <row r="4578" ht="26.25" customHeight="1" x14ac:dyDescent="0.2"/>
    <row r="4579" ht="26.25" customHeight="1" x14ac:dyDescent="0.2"/>
    <row r="4580" ht="26.25" customHeight="1" x14ac:dyDescent="0.2"/>
    <row r="4581" ht="26.25" customHeight="1" x14ac:dyDescent="0.2"/>
    <row r="4582" ht="26.25" customHeight="1" x14ac:dyDescent="0.2"/>
    <row r="4583" ht="26.25" customHeight="1" x14ac:dyDescent="0.2"/>
    <row r="4584" ht="26.25" customHeight="1" x14ac:dyDescent="0.2"/>
    <row r="4585" ht="26.25" customHeight="1" x14ac:dyDescent="0.2"/>
    <row r="4586" ht="26.25" customHeight="1" x14ac:dyDescent="0.2"/>
    <row r="4587" ht="26.25" customHeight="1" x14ac:dyDescent="0.2"/>
    <row r="4588" ht="26.25" customHeight="1" x14ac:dyDescent="0.2"/>
    <row r="4589" ht="26.25" customHeight="1" x14ac:dyDescent="0.2"/>
    <row r="4590" ht="26.25" customHeight="1" x14ac:dyDescent="0.2"/>
    <row r="4591" ht="26.25" customHeight="1" x14ac:dyDescent="0.2"/>
    <row r="4592" ht="26.25" customHeight="1" x14ac:dyDescent="0.2"/>
    <row r="4593" ht="26.25" customHeight="1" x14ac:dyDescent="0.2"/>
    <row r="4594" ht="26.25" customHeight="1" x14ac:dyDescent="0.2"/>
    <row r="4595" ht="26.25" customHeight="1" x14ac:dyDescent="0.2"/>
    <row r="4596" ht="26.25" customHeight="1" x14ac:dyDescent="0.2"/>
    <row r="4597" ht="26.25" customHeight="1" x14ac:dyDescent="0.2"/>
    <row r="4598" ht="26.25" customHeight="1" x14ac:dyDescent="0.2"/>
    <row r="4599" ht="26.25" customHeight="1" x14ac:dyDescent="0.2"/>
    <row r="4600" ht="26.25" customHeight="1" x14ac:dyDescent="0.2"/>
    <row r="4601" ht="26.25" customHeight="1" x14ac:dyDescent="0.2"/>
    <row r="4602" ht="26.25" customHeight="1" x14ac:dyDescent="0.2"/>
    <row r="4603" ht="26.25" customHeight="1" x14ac:dyDescent="0.2"/>
    <row r="4604" ht="26.25" customHeight="1" x14ac:dyDescent="0.2"/>
    <row r="4605" ht="26.25" customHeight="1" x14ac:dyDescent="0.2"/>
    <row r="4606" ht="26.25" customHeight="1" x14ac:dyDescent="0.2"/>
    <row r="4607" ht="26.25" customHeight="1" x14ac:dyDescent="0.2"/>
    <row r="4608" ht="26.25" customHeight="1" x14ac:dyDescent="0.2"/>
    <row r="4609" ht="26.25" customHeight="1" x14ac:dyDescent="0.2"/>
    <row r="4610" ht="26.25" customHeight="1" x14ac:dyDescent="0.2"/>
    <row r="4611" ht="26.25" customHeight="1" x14ac:dyDescent="0.2"/>
    <row r="4612" ht="26.25" customHeight="1" x14ac:dyDescent="0.2"/>
    <row r="4613" ht="26.25" customHeight="1" x14ac:dyDescent="0.2"/>
    <row r="4614" ht="26.25" customHeight="1" x14ac:dyDescent="0.2"/>
    <row r="4615" ht="26.25" customHeight="1" x14ac:dyDescent="0.2"/>
    <row r="4616" ht="26.25" customHeight="1" x14ac:dyDescent="0.2"/>
    <row r="4617" ht="26.25" customHeight="1" x14ac:dyDescent="0.2"/>
    <row r="4618" ht="26.25" customHeight="1" x14ac:dyDescent="0.2"/>
    <row r="4619" ht="26.25" customHeight="1" x14ac:dyDescent="0.2"/>
    <row r="4620" ht="26.25" customHeight="1" x14ac:dyDescent="0.2"/>
    <row r="4621" ht="26.25" customHeight="1" x14ac:dyDescent="0.2"/>
    <row r="4622" ht="26.25" customHeight="1" x14ac:dyDescent="0.2"/>
    <row r="4623" ht="26.25" customHeight="1" x14ac:dyDescent="0.2"/>
    <row r="4624" ht="26.25" customHeight="1" x14ac:dyDescent="0.2"/>
    <row r="4625" ht="26.25" customHeight="1" x14ac:dyDescent="0.2"/>
    <row r="4626" ht="26.25" customHeight="1" x14ac:dyDescent="0.2"/>
    <row r="4627" ht="26.25" customHeight="1" x14ac:dyDescent="0.2"/>
    <row r="4628" ht="26.25" customHeight="1" x14ac:dyDescent="0.2"/>
    <row r="4629" ht="26.25" customHeight="1" x14ac:dyDescent="0.2"/>
    <row r="4630" ht="26.25" customHeight="1" x14ac:dyDescent="0.2"/>
    <row r="4631" ht="26.25" customHeight="1" x14ac:dyDescent="0.2"/>
    <row r="4632" ht="26.25" customHeight="1" x14ac:dyDescent="0.2"/>
    <row r="4633" ht="26.25" customHeight="1" x14ac:dyDescent="0.2"/>
    <row r="4634" ht="26.25" customHeight="1" x14ac:dyDescent="0.2"/>
    <row r="4635" ht="26.25" customHeight="1" x14ac:dyDescent="0.2"/>
    <row r="4636" ht="26.25" customHeight="1" x14ac:dyDescent="0.2"/>
    <row r="4637" ht="26.25" customHeight="1" x14ac:dyDescent="0.2"/>
    <row r="4638" ht="26.25" customHeight="1" x14ac:dyDescent="0.2"/>
    <row r="4639" ht="26.25" customHeight="1" x14ac:dyDescent="0.2"/>
    <row r="4640" ht="26.25" customHeight="1" x14ac:dyDescent="0.2"/>
    <row r="4641" ht="26.25" customHeight="1" x14ac:dyDescent="0.2"/>
    <row r="4642" ht="26.25" customHeight="1" x14ac:dyDescent="0.2"/>
    <row r="4643" ht="26.25" customHeight="1" x14ac:dyDescent="0.2"/>
    <row r="4644" ht="26.25" customHeight="1" x14ac:dyDescent="0.2"/>
    <row r="4645" ht="26.25" customHeight="1" x14ac:dyDescent="0.2"/>
    <row r="4646" ht="26.25" customHeight="1" x14ac:dyDescent="0.2"/>
    <row r="4647" ht="26.25" customHeight="1" x14ac:dyDescent="0.2"/>
    <row r="4648" ht="26.25" customHeight="1" x14ac:dyDescent="0.2"/>
    <row r="4649" ht="26.25" customHeight="1" x14ac:dyDescent="0.2"/>
    <row r="4650" ht="26.25" customHeight="1" x14ac:dyDescent="0.2"/>
    <row r="4651" ht="26.25" customHeight="1" x14ac:dyDescent="0.2"/>
    <row r="4652" ht="26.25" customHeight="1" x14ac:dyDescent="0.2"/>
    <row r="4653" ht="26.25" customHeight="1" x14ac:dyDescent="0.2"/>
    <row r="4654" ht="26.25" customHeight="1" x14ac:dyDescent="0.2"/>
    <row r="4655" ht="26.25" customHeight="1" x14ac:dyDescent="0.2"/>
    <row r="4656" ht="26.25" customHeight="1" x14ac:dyDescent="0.2"/>
    <row r="4657" ht="26.25" customHeight="1" x14ac:dyDescent="0.2"/>
    <row r="4658" ht="26.25" customHeight="1" x14ac:dyDescent="0.2"/>
    <row r="4659" ht="26.25" customHeight="1" x14ac:dyDescent="0.2"/>
    <row r="4660" ht="26.25" customHeight="1" x14ac:dyDescent="0.2"/>
    <row r="4661" ht="26.25" customHeight="1" x14ac:dyDescent="0.2"/>
    <row r="4662" ht="26.25" customHeight="1" x14ac:dyDescent="0.2"/>
    <row r="4663" ht="26.25" customHeight="1" x14ac:dyDescent="0.2"/>
    <row r="4664" ht="26.25" customHeight="1" x14ac:dyDescent="0.2"/>
    <row r="4665" ht="26.25" customHeight="1" x14ac:dyDescent="0.2"/>
    <row r="4666" ht="26.25" customHeight="1" x14ac:dyDescent="0.2"/>
    <row r="4667" ht="26.25" customHeight="1" x14ac:dyDescent="0.2"/>
    <row r="4668" ht="26.25" customHeight="1" x14ac:dyDescent="0.2"/>
    <row r="4669" ht="26.25" customHeight="1" x14ac:dyDescent="0.2"/>
    <row r="4670" ht="26.25" customHeight="1" x14ac:dyDescent="0.2"/>
    <row r="4671" ht="26.25" customHeight="1" x14ac:dyDescent="0.2"/>
    <row r="4672" ht="26.25" customHeight="1" x14ac:dyDescent="0.2"/>
    <row r="4673" ht="26.25" customHeight="1" x14ac:dyDescent="0.2"/>
    <row r="4674" ht="26.25" customHeight="1" x14ac:dyDescent="0.2"/>
    <row r="4675" ht="26.25" customHeight="1" x14ac:dyDescent="0.2"/>
    <row r="4676" ht="26.25" customHeight="1" x14ac:dyDescent="0.2"/>
    <row r="4677" ht="26.25" customHeight="1" x14ac:dyDescent="0.2"/>
    <row r="4678" ht="26.25" customHeight="1" x14ac:dyDescent="0.2"/>
    <row r="4679" ht="26.25" customHeight="1" x14ac:dyDescent="0.2"/>
    <row r="4680" ht="26.25" customHeight="1" x14ac:dyDescent="0.2"/>
    <row r="4681" ht="26.25" customHeight="1" x14ac:dyDescent="0.2"/>
    <row r="4682" ht="26.25" customHeight="1" x14ac:dyDescent="0.2"/>
    <row r="4683" ht="26.25" customHeight="1" x14ac:dyDescent="0.2"/>
    <row r="4684" ht="26.25" customHeight="1" x14ac:dyDescent="0.2"/>
    <row r="4685" ht="26.25" customHeight="1" x14ac:dyDescent="0.2"/>
    <row r="4686" ht="26.25" customHeight="1" x14ac:dyDescent="0.2"/>
    <row r="4687" ht="26.25" customHeight="1" x14ac:dyDescent="0.2"/>
    <row r="4688" ht="26.25" customHeight="1" x14ac:dyDescent="0.2"/>
    <row r="4689" ht="26.25" customHeight="1" x14ac:dyDescent="0.2"/>
    <row r="4690" ht="26.25" customHeight="1" x14ac:dyDescent="0.2"/>
    <row r="4691" ht="26.25" customHeight="1" x14ac:dyDescent="0.2"/>
    <row r="4692" ht="26.25" customHeight="1" x14ac:dyDescent="0.2"/>
    <row r="4693" ht="26.25" customHeight="1" x14ac:dyDescent="0.2"/>
    <row r="4694" ht="26.25" customHeight="1" x14ac:dyDescent="0.2"/>
    <row r="4695" ht="26.25" customHeight="1" x14ac:dyDescent="0.2"/>
    <row r="4696" ht="26.25" customHeight="1" x14ac:dyDescent="0.2"/>
    <row r="4697" ht="26.25" customHeight="1" x14ac:dyDescent="0.2"/>
    <row r="4698" ht="26.25" customHeight="1" x14ac:dyDescent="0.2"/>
    <row r="4699" ht="26.25" customHeight="1" x14ac:dyDescent="0.2"/>
    <row r="4700" ht="26.25" customHeight="1" x14ac:dyDescent="0.2"/>
    <row r="4701" ht="26.25" customHeight="1" x14ac:dyDescent="0.2"/>
    <row r="4702" ht="26.25" customHeight="1" x14ac:dyDescent="0.2"/>
    <row r="4703" ht="26.25" customHeight="1" x14ac:dyDescent="0.2"/>
    <row r="4704" ht="26.25" customHeight="1" x14ac:dyDescent="0.2"/>
    <row r="4705" ht="26.25" customHeight="1" x14ac:dyDescent="0.2"/>
    <row r="4706" ht="26.25" customHeight="1" x14ac:dyDescent="0.2"/>
    <row r="4707" ht="26.25" customHeight="1" x14ac:dyDescent="0.2"/>
    <row r="4708" ht="26.25" customHeight="1" x14ac:dyDescent="0.2"/>
    <row r="4709" ht="26.25" customHeight="1" x14ac:dyDescent="0.2"/>
    <row r="4710" ht="26.25" customHeight="1" x14ac:dyDescent="0.2"/>
    <row r="4711" ht="26.25" customHeight="1" x14ac:dyDescent="0.2"/>
    <row r="4712" ht="26.25" customHeight="1" x14ac:dyDescent="0.2"/>
    <row r="4713" ht="26.25" customHeight="1" x14ac:dyDescent="0.2"/>
    <row r="4714" ht="26.25" customHeight="1" x14ac:dyDescent="0.2"/>
    <row r="4715" ht="26.25" customHeight="1" x14ac:dyDescent="0.2"/>
    <row r="4716" ht="26.25" customHeight="1" x14ac:dyDescent="0.2"/>
    <row r="4717" ht="26.25" customHeight="1" x14ac:dyDescent="0.2"/>
    <row r="4718" ht="26.25" customHeight="1" x14ac:dyDescent="0.2"/>
    <row r="4719" ht="26.25" customHeight="1" x14ac:dyDescent="0.2"/>
    <row r="4720" ht="26.25" customHeight="1" x14ac:dyDescent="0.2"/>
    <row r="4721" ht="26.25" customHeight="1" x14ac:dyDescent="0.2"/>
    <row r="4722" ht="26.25" customHeight="1" x14ac:dyDescent="0.2"/>
    <row r="4723" ht="26.25" customHeight="1" x14ac:dyDescent="0.2"/>
    <row r="4724" ht="26.25" customHeight="1" x14ac:dyDescent="0.2"/>
    <row r="4725" ht="26.25" customHeight="1" x14ac:dyDescent="0.2"/>
    <row r="4726" ht="26.25" customHeight="1" x14ac:dyDescent="0.2"/>
    <row r="4727" ht="26.25" customHeight="1" x14ac:dyDescent="0.2"/>
    <row r="4728" ht="26.25" customHeight="1" x14ac:dyDescent="0.2"/>
    <row r="4729" ht="26.25" customHeight="1" x14ac:dyDescent="0.2"/>
    <row r="4730" ht="26.25" customHeight="1" x14ac:dyDescent="0.2"/>
    <row r="4731" ht="26.25" customHeight="1" x14ac:dyDescent="0.2"/>
    <row r="4732" ht="26.25" customHeight="1" x14ac:dyDescent="0.2"/>
    <row r="4733" ht="26.25" customHeight="1" x14ac:dyDescent="0.2"/>
    <row r="4734" ht="26.25" customHeight="1" x14ac:dyDescent="0.2"/>
    <row r="4735" ht="26.25" customHeight="1" x14ac:dyDescent="0.2"/>
    <row r="4736" ht="26.25" customHeight="1" x14ac:dyDescent="0.2"/>
    <row r="4737" ht="26.25" customHeight="1" x14ac:dyDescent="0.2"/>
    <row r="4738" ht="26.25" customHeight="1" x14ac:dyDescent="0.2"/>
    <row r="4739" ht="26.25" customHeight="1" x14ac:dyDescent="0.2"/>
    <row r="4740" ht="26.25" customHeight="1" x14ac:dyDescent="0.2"/>
    <row r="4741" ht="26.25" customHeight="1" x14ac:dyDescent="0.2"/>
    <row r="4742" ht="26.25" customHeight="1" x14ac:dyDescent="0.2"/>
    <row r="4743" ht="26.25" customHeight="1" x14ac:dyDescent="0.2"/>
    <row r="4744" ht="26.25" customHeight="1" x14ac:dyDescent="0.2"/>
    <row r="4745" ht="26.25" customHeight="1" x14ac:dyDescent="0.2"/>
    <row r="4746" ht="26.25" customHeight="1" x14ac:dyDescent="0.2"/>
    <row r="4747" ht="26.25" customHeight="1" x14ac:dyDescent="0.2"/>
    <row r="4748" ht="26.25" customHeight="1" x14ac:dyDescent="0.2"/>
    <row r="4749" ht="26.25" customHeight="1" x14ac:dyDescent="0.2"/>
    <row r="4750" ht="26.25" customHeight="1" x14ac:dyDescent="0.2"/>
    <row r="4751" ht="26.25" customHeight="1" x14ac:dyDescent="0.2"/>
    <row r="4752" ht="26.25" customHeight="1" x14ac:dyDescent="0.2"/>
    <row r="4753" ht="26.25" customHeight="1" x14ac:dyDescent="0.2"/>
    <row r="4754" ht="26.25" customHeight="1" x14ac:dyDescent="0.2"/>
    <row r="4755" ht="26.25" customHeight="1" x14ac:dyDescent="0.2"/>
    <row r="4756" ht="26.25" customHeight="1" x14ac:dyDescent="0.2"/>
    <row r="4757" ht="26.25" customHeight="1" x14ac:dyDescent="0.2"/>
    <row r="4758" ht="26.25" customHeight="1" x14ac:dyDescent="0.2"/>
    <row r="4759" ht="26.25" customHeight="1" x14ac:dyDescent="0.2"/>
    <row r="4760" ht="26.25" customHeight="1" x14ac:dyDescent="0.2"/>
    <row r="4761" ht="26.25" customHeight="1" x14ac:dyDescent="0.2"/>
    <row r="4762" ht="26.25" customHeight="1" x14ac:dyDescent="0.2"/>
    <row r="4763" ht="26.25" customHeight="1" x14ac:dyDescent="0.2"/>
    <row r="4764" ht="26.25" customHeight="1" x14ac:dyDescent="0.2"/>
    <row r="4765" ht="26.25" customHeight="1" x14ac:dyDescent="0.2"/>
    <row r="4766" ht="26.25" customHeight="1" x14ac:dyDescent="0.2"/>
    <row r="4767" ht="26.25" customHeight="1" x14ac:dyDescent="0.2"/>
    <row r="4768" ht="26.25" customHeight="1" x14ac:dyDescent="0.2"/>
    <row r="4769" ht="26.25" customHeight="1" x14ac:dyDescent="0.2"/>
    <row r="4770" ht="26.25" customHeight="1" x14ac:dyDescent="0.2"/>
    <row r="4771" ht="26.25" customHeight="1" x14ac:dyDescent="0.2"/>
    <row r="4772" ht="26.25" customHeight="1" x14ac:dyDescent="0.2"/>
    <row r="4773" ht="26.25" customHeight="1" x14ac:dyDescent="0.2"/>
    <row r="4774" ht="26.25" customHeight="1" x14ac:dyDescent="0.2"/>
    <row r="4775" ht="26.25" customHeight="1" x14ac:dyDescent="0.2"/>
    <row r="4776" ht="26.25" customHeight="1" x14ac:dyDescent="0.2"/>
    <row r="4777" ht="26.25" customHeight="1" x14ac:dyDescent="0.2"/>
    <row r="4778" ht="26.25" customHeight="1" x14ac:dyDescent="0.2"/>
    <row r="4779" ht="26.25" customHeight="1" x14ac:dyDescent="0.2"/>
    <row r="4780" ht="26.25" customHeight="1" x14ac:dyDescent="0.2"/>
    <row r="4781" ht="26.25" customHeight="1" x14ac:dyDescent="0.2"/>
    <row r="4782" ht="26.25" customHeight="1" x14ac:dyDescent="0.2"/>
    <row r="4783" ht="26.25" customHeight="1" x14ac:dyDescent="0.2"/>
    <row r="4784" ht="26.25" customHeight="1" x14ac:dyDescent="0.2"/>
    <row r="4785" ht="26.25" customHeight="1" x14ac:dyDescent="0.2"/>
    <row r="4786" ht="26.25" customHeight="1" x14ac:dyDescent="0.2"/>
    <row r="4787" ht="26.25" customHeight="1" x14ac:dyDescent="0.2"/>
    <row r="4788" ht="26.25" customHeight="1" x14ac:dyDescent="0.2"/>
    <row r="4789" ht="26.25" customHeight="1" x14ac:dyDescent="0.2"/>
    <row r="4790" ht="26.25" customHeight="1" x14ac:dyDescent="0.2"/>
    <row r="4791" ht="26.25" customHeight="1" x14ac:dyDescent="0.2"/>
    <row r="4792" ht="26.25" customHeight="1" x14ac:dyDescent="0.2"/>
    <row r="4793" ht="26.25" customHeight="1" x14ac:dyDescent="0.2"/>
    <row r="4794" ht="26.25" customHeight="1" x14ac:dyDescent="0.2"/>
    <row r="4795" ht="26.25" customHeight="1" x14ac:dyDescent="0.2"/>
    <row r="4796" ht="26.25" customHeight="1" x14ac:dyDescent="0.2"/>
    <row r="4797" ht="26.25" customHeight="1" x14ac:dyDescent="0.2"/>
    <row r="4798" ht="26.25" customHeight="1" x14ac:dyDescent="0.2"/>
    <row r="4799" ht="26.25" customHeight="1" x14ac:dyDescent="0.2"/>
    <row r="4800" ht="26.25" customHeight="1" x14ac:dyDescent="0.2"/>
    <row r="4801" ht="26.25" customHeight="1" x14ac:dyDescent="0.2"/>
    <row r="4802" ht="26.25" customHeight="1" x14ac:dyDescent="0.2"/>
    <row r="4803" ht="26.25" customHeight="1" x14ac:dyDescent="0.2"/>
    <row r="4804" ht="26.25" customHeight="1" x14ac:dyDescent="0.2"/>
    <row r="4805" ht="26.25" customHeight="1" x14ac:dyDescent="0.2"/>
    <row r="4806" ht="26.25" customHeight="1" x14ac:dyDescent="0.2"/>
    <row r="4807" ht="26.25" customHeight="1" x14ac:dyDescent="0.2"/>
    <row r="4808" ht="26.25" customHeight="1" x14ac:dyDescent="0.2"/>
    <row r="4809" ht="26.25" customHeight="1" x14ac:dyDescent="0.2"/>
    <row r="4810" ht="26.25" customHeight="1" x14ac:dyDescent="0.2"/>
    <row r="4811" ht="26.25" customHeight="1" x14ac:dyDescent="0.2"/>
    <row r="4812" ht="26.25" customHeight="1" x14ac:dyDescent="0.2"/>
    <row r="4813" ht="26.25" customHeight="1" x14ac:dyDescent="0.2"/>
    <row r="4814" ht="26.25" customHeight="1" x14ac:dyDescent="0.2"/>
    <row r="4815" ht="26.25" customHeight="1" x14ac:dyDescent="0.2"/>
    <row r="4816" ht="26.25" customHeight="1" x14ac:dyDescent="0.2"/>
    <row r="4817" ht="26.25" customHeight="1" x14ac:dyDescent="0.2"/>
    <row r="4818" ht="26.25" customHeight="1" x14ac:dyDescent="0.2"/>
    <row r="4819" ht="26.25" customHeight="1" x14ac:dyDescent="0.2"/>
    <row r="4820" ht="26.25" customHeight="1" x14ac:dyDescent="0.2"/>
    <row r="4821" ht="26.25" customHeight="1" x14ac:dyDescent="0.2"/>
    <row r="4822" ht="26.25" customHeight="1" x14ac:dyDescent="0.2"/>
    <row r="4823" ht="26.25" customHeight="1" x14ac:dyDescent="0.2"/>
    <row r="4824" ht="26.25" customHeight="1" x14ac:dyDescent="0.2"/>
    <row r="4825" ht="26.25" customHeight="1" x14ac:dyDescent="0.2"/>
    <row r="4826" ht="26.25" customHeight="1" x14ac:dyDescent="0.2"/>
    <row r="4827" ht="26.25" customHeight="1" x14ac:dyDescent="0.2"/>
    <row r="4828" ht="26.25" customHeight="1" x14ac:dyDescent="0.2"/>
    <row r="4829" ht="26.25" customHeight="1" x14ac:dyDescent="0.2"/>
    <row r="4830" ht="26.25" customHeight="1" x14ac:dyDescent="0.2"/>
    <row r="4831" ht="26.25" customHeight="1" x14ac:dyDescent="0.2"/>
    <row r="4832" ht="26.25" customHeight="1" x14ac:dyDescent="0.2"/>
    <row r="4833" ht="26.25" customHeight="1" x14ac:dyDescent="0.2"/>
    <row r="4834" ht="26.25" customHeight="1" x14ac:dyDescent="0.2"/>
    <row r="4835" ht="26.25" customHeight="1" x14ac:dyDescent="0.2"/>
    <row r="4836" ht="26.25" customHeight="1" x14ac:dyDescent="0.2"/>
    <row r="4837" ht="26.25" customHeight="1" x14ac:dyDescent="0.2"/>
    <row r="4838" ht="26.25" customHeight="1" x14ac:dyDescent="0.2"/>
    <row r="4839" ht="26.25" customHeight="1" x14ac:dyDescent="0.2"/>
    <row r="4840" ht="26.25" customHeight="1" x14ac:dyDescent="0.2"/>
    <row r="4841" ht="26.25" customHeight="1" x14ac:dyDescent="0.2"/>
    <row r="4842" ht="26.25" customHeight="1" x14ac:dyDescent="0.2"/>
    <row r="4843" ht="26.25" customHeight="1" x14ac:dyDescent="0.2"/>
    <row r="4844" ht="26.25" customHeight="1" x14ac:dyDescent="0.2"/>
    <row r="4845" ht="26.25" customHeight="1" x14ac:dyDescent="0.2"/>
    <row r="4846" ht="26.25" customHeight="1" x14ac:dyDescent="0.2"/>
    <row r="4847" ht="26.25" customHeight="1" x14ac:dyDescent="0.2"/>
    <row r="4848" ht="26.25" customHeight="1" x14ac:dyDescent="0.2"/>
    <row r="4849" ht="26.25" customHeight="1" x14ac:dyDescent="0.2"/>
    <row r="4850" ht="26.25" customHeight="1" x14ac:dyDescent="0.2"/>
    <row r="4851" ht="26.25" customHeight="1" x14ac:dyDescent="0.2"/>
    <row r="4852" ht="26.25" customHeight="1" x14ac:dyDescent="0.2"/>
    <row r="4853" ht="26.25" customHeight="1" x14ac:dyDescent="0.2"/>
    <row r="4854" ht="26.25" customHeight="1" x14ac:dyDescent="0.2"/>
    <row r="4855" ht="26.25" customHeight="1" x14ac:dyDescent="0.2"/>
    <row r="4856" ht="26.25" customHeight="1" x14ac:dyDescent="0.2"/>
    <row r="4857" ht="26.25" customHeight="1" x14ac:dyDescent="0.2"/>
    <row r="4858" ht="26.25" customHeight="1" x14ac:dyDescent="0.2"/>
    <row r="4859" ht="26.25" customHeight="1" x14ac:dyDescent="0.2"/>
    <row r="4860" ht="26.25" customHeight="1" x14ac:dyDescent="0.2"/>
    <row r="4861" ht="26.25" customHeight="1" x14ac:dyDescent="0.2"/>
    <row r="4862" ht="26.25" customHeight="1" x14ac:dyDescent="0.2"/>
    <row r="4863" ht="26.25" customHeight="1" x14ac:dyDescent="0.2"/>
    <row r="4864" ht="26.25" customHeight="1" x14ac:dyDescent="0.2"/>
    <row r="4865" ht="26.25" customHeight="1" x14ac:dyDescent="0.2"/>
    <row r="4866" ht="26.25" customHeight="1" x14ac:dyDescent="0.2"/>
    <row r="4867" ht="26.25" customHeight="1" x14ac:dyDescent="0.2"/>
    <row r="4868" ht="26.25" customHeight="1" x14ac:dyDescent="0.2"/>
    <row r="4869" ht="26.25" customHeight="1" x14ac:dyDescent="0.2"/>
    <row r="4870" ht="26.25" customHeight="1" x14ac:dyDescent="0.2"/>
    <row r="4871" ht="26.25" customHeight="1" x14ac:dyDescent="0.2"/>
    <row r="4872" ht="26.25" customHeight="1" x14ac:dyDescent="0.2"/>
    <row r="4873" ht="26.25" customHeight="1" x14ac:dyDescent="0.2"/>
    <row r="4874" ht="26.25" customHeight="1" x14ac:dyDescent="0.2"/>
    <row r="4875" ht="26.25" customHeight="1" x14ac:dyDescent="0.2"/>
    <row r="4876" ht="26.25" customHeight="1" x14ac:dyDescent="0.2"/>
    <row r="4877" ht="26.25" customHeight="1" x14ac:dyDescent="0.2"/>
    <row r="4878" ht="26.25" customHeight="1" x14ac:dyDescent="0.2"/>
    <row r="4879" ht="26.25" customHeight="1" x14ac:dyDescent="0.2"/>
    <row r="4880" ht="26.25" customHeight="1" x14ac:dyDescent="0.2"/>
    <row r="4881" ht="26.25" customHeight="1" x14ac:dyDescent="0.2"/>
    <row r="4882" ht="26.25" customHeight="1" x14ac:dyDescent="0.2"/>
    <row r="4883" ht="26.25" customHeight="1" x14ac:dyDescent="0.2"/>
    <row r="4884" ht="26.25" customHeight="1" x14ac:dyDescent="0.2"/>
    <row r="4885" ht="26.25" customHeight="1" x14ac:dyDescent="0.2"/>
    <row r="4886" ht="26.25" customHeight="1" x14ac:dyDescent="0.2"/>
    <row r="4887" ht="26.25" customHeight="1" x14ac:dyDescent="0.2"/>
    <row r="4888" ht="26.25" customHeight="1" x14ac:dyDescent="0.2"/>
    <row r="4889" ht="26.25" customHeight="1" x14ac:dyDescent="0.2"/>
    <row r="4890" ht="26.25" customHeight="1" x14ac:dyDescent="0.2"/>
    <row r="4891" ht="26.25" customHeight="1" x14ac:dyDescent="0.2"/>
    <row r="4892" ht="26.25" customHeight="1" x14ac:dyDescent="0.2"/>
    <row r="4893" ht="26.25" customHeight="1" x14ac:dyDescent="0.2"/>
    <row r="4894" ht="26.25" customHeight="1" x14ac:dyDescent="0.2"/>
    <row r="4895" ht="26.25" customHeight="1" x14ac:dyDescent="0.2"/>
    <row r="4896" ht="26.25" customHeight="1" x14ac:dyDescent="0.2"/>
    <row r="4897" ht="26.25" customHeight="1" x14ac:dyDescent="0.2"/>
    <row r="4898" ht="26.25" customHeight="1" x14ac:dyDescent="0.2"/>
    <row r="4899" ht="26.25" customHeight="1" x14ac:dyDescent="0.2"/>
    <row r="4900" ht="26.25" customHeight="1" x14ac:dyDescent="0.2"/>
    <row r="4901" ht="26.25" customHeight="1" x14ac:dyDescent="0.2"/>
    <row r="4902" ht="26.25" customHeight="1" x14ac:dyDescent="0.2"/>
    <row r="4903" ht="26.25" customHeight="1" x14ac:dyDescent="0.2"/>
    <row r="4904" ht="26.25" customHeight="1" x14ac:dyDescent="0.2"/>
    <row r="4905" ht="26.25" customHeight="1" x14ac:dyDescent="0.2"/>
    <row r="4906" ht="26.25" customHeight="1" x14ac:dyDescent="0.2"/>
    <row r="4907" ht="26.25" customHeight="1" x14ac:dyDescent="0.2"/>
    <row r="4908" ht="26.25" customHeight="1" x14ac:dyDescent="0.2"/>
    <row r="4909" ht="26.25" customHeight="1" x14ac:dyDescent="0.2"/>
    <row r="4910" ht="26.25" customHeight="1" x14ac:dyDescent="0.2"/>
    <row r="4911" ht="26.25" customHeight="1" x14ac:dyDescent="0.2"/>
    <row r="4912" ht="26.25" customHeight="1" x14ac:dyDescent="0.2"/>
    <row r="4913" ht="26.25" customHeight="1" x14ac:dyDescent="0.2"/>
    <row r="4914" ht="26.25" customHeight="1" x14ac:dyDescent="0.2"/>
    <row r="4915" ht="26.25" customHeight="1" x14ac:dyDescent="0.2"/>
    <row r="4916" ht="26.25" customHeight="1" x14ac:dyDescent="0.2"/>
    <row r="4917" ht="26.25" customHeight="1" x14ac:dyDescent="0.2"/>
    <row r="4918" ht="26.25" customHeight="1" x14ac:dyDescent="0.2"/>
    <row r="4919" ht="26.25" customHeight="1" x14ac:dyDescent="0.2"/>
    <row r="4920" ht="26.25" customHeight="1" x14ac:dyDescent="0.2"/>
    <row r="4921" ht="26.25" customHeight="1" x14ac:dyDescent="0.2"/>
    <row r="4922" ht="26.25" customHeight="1" x14ac:dyDescent="0.2"/>
    <row r="4923" ht="26.25" customHeight="1" x14ac:dyDescent="0.2"/>
    <row r="4924" ht="26.25" customHeight="1" x14ac:dyDescent="0.2"/>
    <row r="4925" ht="26.25" customHeight="1" x14ac:dyDescent="0.2"/>
    <row r="4926" ht="26.25" customHeight="1" x14ac:dyDescent="0.2"/>
    <row r="4927" ht="26.25" customHeight="1" x14ac:dyDescent="0.2"/>
    <row r="4928" ht="26.25" customHeight="1" x14ac:dyDescent="0.2"/>
    <row r="4929" ht="26.25" customHeight="1" x14ac:dyDescent="0.2"/>
    <row r="4930" ht="26.25" customHeight="1" x14ac:dyDescent="0.2"/>
    <row r="4931" ht="26.25" customHeight="1" x14ac:dyDescent="0.2"/>
    <row r="4932" ht="26.25" customHeight="1" x14ac:dyDescent="0.2"/>
    <row r="4933" ht="26.25" customHeight="1" x14ac:dyDescent="0.2"/>
    <row r="4934" ht="26.25" customHeight="1" x14ac:dyDescent="0.2"/>
    <row r="4935" ht="26.25" customHeight="1" x14ac:dyDescent="0.2"/>
    <row r="4936" ht="26.25" customHeight="1" x14ac:dyDescent="0.2"/>
    <row r="4937" ht="26.25" customHeight="1" x14ac:dyDescent="0.2"/>
    <row r="4938" ht="26.25" customHeight="1" x14ac:dyDescent="0.2"/>
    <row r="4939" ht="26.25" customHeight="1" x14ac:dyDescent="0.2"/>
    <row r="4940" ht="26.25" customHeight="1" x14ac:dyDescent="0.2"/>
    <row r="4941" ht="26.25" customHeight="1" x14ac:dyDescent="0.2"/>
    <row r="4942" ht="26.25" customHeight="1" x14ac:dyDescent="0.2"/>
    <row r="4943" ht="26.25" customHeight="1" x14ac:dyDescent="0.2"/>
    <row r="4944" ht="26.25" customHeight="1" x14ac:dyDescent="0.2"/>
    <row r="4945" ht="26.25" customHeight="1" x14ac:dyDescent="0.2"/>
    <row r="4946" ht="26.25" customHeight="1" x14ac:dyDescent="0.2"/>
    <row r="4947" ht="26.25" customHeight="1" x14ac:dyDescent="0.2"/>
    <row r="4948" ht="26.25" customHeight="1" x14ac:dyDescent="0.2"/>
    <row r="4949" ht="26.25" customHeight="1" x14ac:dyDescent="0.2"/>
    <row r="4950" ht="26.25" customHeight="1" x14ac:dyDescent="0.2"/>
    <row r="4951" ht="26.25" customHeight="1" x14ac:dyDescent="0.2"/>
    <row r="4952" ht="26.25" customHeight="1" x14ac:dyDescent="0.2"/>
    <row r="4953" ht="26.25" customHeight="1" x14ac:dyDescent="0.2"/>
    <row r="4954" ht="26.25" customHeight="1" x14ac:dyDescent="0.2"/>
    <row r="4955" ht="26.25" customHeight="1" x14ac:dyDescent="0.2"/>
    <row r="4956" ht="26.25" customHeight="1" x14ac:dyDescent="0.2"/>
    <row r="4957" ht="26.25" customHeight="1" x14ac:dyDescent="0.2"/>
    <row r="4958" ht="26.25" customHeight="1" x14ac:dyDescent="0.2"/>
    <row r="4959" ht="26.25" customHeight="1" x14ac:dyDescent="0.2"/>
    <row r="4960" ht="26.25" customHeight="1" x14ac:dyDescent="0.2"/>
    <row r="4961" ht="26.25" customHeight="1" x14ac:dyDescent="0.2"/>
    <row r="4962" ht="26.25" customHeight="1" x14ac:dyDescent="0.2"/>
    <row r="4963" ht="26.25" customHeight="1" x14ac:dyDescent="0.2"/>
    <row r="4964" ht="26.25" customHeight="1" x14ac:dyDescent="0.2"/>
    <row r="4965" ht="26.25" customHeight="1" x14ac:dyDescent="0.2"/>
    <row r="4966" ht="26.25" customHeight="1" x14ac:dyDescent="0.2"/>
    <row r="4967" ht="26.25" customHeight="1" x14ac:dyDescent="0.2"/>
    <row r="4968" ht="26.25" customHeight="1" x14ac:dyDescent="0.2"/>
    <row r="4969" ht="26.25" customHeight="1" x14ac:dyDescent="0.2"/>
    <row r="4970" ht="26.25" customHeight="1" x14ac:dyDescent="0.2"/>
    <row r="4971" ht="26.25" customHeight="1" x14ac:dyDescent="0.2"/>
    <row r="4972" ht="26.25" customHeight="1" x14ac:dyDescent="0.2"/>
    <row r="4973" ht="26.25" customHeight="1" x14ac:dyDescent="0.2"/>
    <row r="4974" ht="26.25" customHeight="1" x14ac:dyDescent="0.2"/>
    <row r="4975" ht="26.25" customHeight="1" x14ac:dyDescent="0.2"/>
    <row r="4976" ht="26.25" customHeight="1" x14ac:dyDescent="0.2"/>
    <row r="4977" ht="26.25" customHeight="1" x14ac:dyDescent="0.2"/>
    <row r="4978" ht="26.25" customHeight="1" x14ac:dyDescent="0.2"/>
    <row r="4979" ht="26.25" customHeight="1" x14ac:dyDescent="0.2"/>
    <row r="4980" ht="26.25" customHeight="1" x14ac:dyDescent="0.2"/>
    <row r="4981" ht="26.25" customHeight="1" x14ac:dyDescent="0.2"/>
    <row r="4982" ht="26.25" customHeight="1" x14ac:dyDescent="0.2"/>
    <row r="4983" ht="26.25" customHeight="1" x14ac:dyDescent="0.2"/>
    <row r="4984" ht="26.25" customHeight="1" x14ac:dyDescent="0.2"/>
    <row r="4985" ht="26.25" customHeight="1" x14ac:dyDescent="0.2"/>
    <row r="4986" ht="26.25" customHeight="1" x14ac:dyDescent="0.2"/>
    <row r="4987" ht="26.25" customHeight="1" x14ac:dyDescent="0.2"/>
    <row r="4988" ht="26.25" customHeight="1" x14ac:dyDescent="0.2"/>
    <row r="4989" ht="26.25" customHeight="1" x14ac:dyDescent="0.2"/>
    <row r="4990" ht="26.25" customHeight="1" x14ac:dyDescent="0.2"/>
    <row r="4991" ht="26.25" customHeight="1" x14ac:dyDescent="0.2"/>
    <row r="4992" ht="26.25" customHeight="1" x14ac:dyDescent="0.2"/>
    <row r="4993" ht="26.25" customHeight="1" x14ac:dyDescent="0.2"/>
    <row r="4994" ht="26.25" customHeight="1" x14ac:dyDescent="0.2"/>
    <row r="4995" ht="26.25" customHeight="1" x14ac:dyDescent="0.2"/>
    <row r="4996" ht="26.25" customHeight="1" x14ac:dyDescent="0.2"/>
    <row r="4997" ht="26.25" customHeight="1" x14ac:dyDescent="0.2"/>
    <row r="4998" ht="26.25" customHeight="1" x14ac:dyDescent="0.2"/>
    <row r="4999" ht="26.25" customHeight="1" x14ac:dyDescent="0.2"/>
    <row r="5000" ht="26.25" customHeight="1" x14ac:dyDescent="0.2"/>
    <row r="5001" ht="26.25" customHeight="1" x14ac:dyDescent="0.2"/>
    <row r="5002" ht="26.25" customHeight="1" x14ac:dyDescent="0.2"/>
    <row r="5003" ht="26.25" customHeight="1" x14ac:dyDescent="0.2"/>
    <row r="5004" ht="26.25" customHeight="1" x14ac:dyDescent="0.2"/>
    <row r="5005" ht="26.25" customHeight="1" x14ac:dyDescent="0.2"/>
    <row r="5006" ht="26.25" customHeight="1" x14ac:dyDescent="0.2"/>
    <row r="5007" ht="26.25" customHeight="1" x14ac:dyDescent="0.2"/>
    <row r="5008" ht="26.25" customHeight="1" x14ac:dyDescent="0.2"/>
    <row r="5009" ht="26.25" customHeight="1" x14ac:dyDescent="0.2"/>
    <row r="5010" ht="26.25" customHeight="1" x14ac:dyDescent="0.2"/>
    <row r="5011" ht="26.25" customHeight="1" x14ac:dyDescent="0.2"/>
    <row r="5012" ht="26.25" customHeight="1" x14ac:dyDescent="0.2"/>
    <row r="5013" ht="26.25" customHeight="1" x14ac:dyDescent="0.2"/>
    <row r="5014" ht="26.25" customHeight="1" x14ac:dyDescent="0.2"/>
    <row r="5015" ht="26.25" customHeight="1" x14ac:dyDescent="0.2"/>
    <row r="5016" ht="26.25" customHeight="1" x14ac:dyDescent="0.2"/>
    <row r="5017" ht="26.25" customHeight="1" x14ac:dyDescent="0.2"/>
    <row r="5018" ht="26.25" customHeight="1" x14ac:dyDescent="0.2"/>
    <row r="5019" ht="26.25" customHeight="1" x14ac:dyDescent="0.2"/>
    <row r="5020" ht="26.25" customHeight="1" x14ac:dyDescent="0.2"/>
    <row r="5021" ht="26.25" customHeight="1" x14ac:dyDescent="0.2"/>
    <row r="5022" ht="26.25" customHeight="1" x14ac:dyDescent="0.2"/>
    <row r="5023" ht="26.25" customHeight="1" x14ac:dyDescent="0.2"/>
    <row r="5024" ht="26.25" customHeight="1" x14ac:dyDescent="0.2"/>
    <row r="5025" ht="26.25" customHeight="1" x14ac:dyDescent="0.2"/>
    <row r="5026" ht="26.25" customHeight="1" x14ac:dyDescent="0.2"/>
    <row r="5027" ht="26.25" customHeight="1" x14ac:dyDescent="0.2"/>
    <row r="5028" ht="26.25" customHeight="1" x14ac:dyDescent="0.2"/>
    <row r="5029" ht="26.25" customHeight="1" x14ac:dyDescent="0.2"/>
    <row r="5030" ht="26.25" customHeight="1" x14ac:dyDescent="0.2"/>
    <row r="5031" ht="26.25" customHeight="1" x14ac:dyDescent="0.2"/>
    <row r="5032" ht="26.25" customHeight="1" x14ac:dyDescent="0.2"/>
    <row r="5033" ht="26.25" customHeight="1" x14ac:dyDescent="0.2"/>
    <row r="5034" ht="26.25" customHeight="1" x14ac:dyDescent="0.2"/>
    <row r="5035" ht="26.25" customHeight="1" x14ac:dyDescent="0.2"/>
    <row r="5036" ht="26.25" customHeight="1" x14ac:dyDescent="0.2"/>
    <row r="5037" ht="26.25" customHeight="1" x14ac:dyDescent="0.2"/>
    <row r="5038" ht="26.25" customHeight="1" x14ac:dyDescent="0.2"/>
    <row r="5039" ht="26.25" customHeight="1" x14ac:dyDescent="0.2"/>
    <row r="5040" ht="26.25" customHeight="1" x14ac:dyDescent="0.2"/>
    <row r="5041" ht="26.25" customHeight="1" x14ac:dyDescent="0.2"/>
    <row r="5042" ht="26.25" customHeight="1" x14ac:dyDescent="0.2"/>
    <row r="5043" ht="26.25" customHeight="1" x14ac:dyDescent="0.2"/>
    <row r="5044" ht="26.25" customHeight="1" x14ac:dyDescent="0.2"/>
    <row r="5045" ht="26.25" customHeight="1" x14ac:dyDescent="0.2"/>
    <row r="5046" ht="26.25" customHeight="1" x14ac:dyDescent="0.2"/>
    <row r="5047" ht="26.25" customHeight="1" x14ac:dyDescent="0.2"/>
    <row r="5048" ht="26.25" customHeight="1" x14ac:dyDescent="0.2"/>
    <row r="5049" ht="26.25" customHeight="1" x14ac:dyDescent="0.2"/>
    <row r="5050" ht="26.25" customHeight="1" x14ac:dyDescent="0.2"/>
    <row r="5051" ht="26.25" customHeight="1" x14ac:dyDescent="0.2"/>
    <row r="5052" ht="26.25" customHeight="1" x14ac:dyDescent="0.2"/>
    <row r="5053" ht="26.25" customHeight="1" x14ac:dyDescent="0.2"/>
    <row r="5054" ht="26.25" customHeight="1" x14ac:dyDescent="0.2"/>
    <row r="5055" ht="26.25" customHeight="1" x14ac:dyDescent="0.2"/>
    <row r="5056" ht="26.25" customHeight="1" x14ac:dyDescent="0.2"/>
    <row r="5057" ht="26.25" customHeight="1" x14ac:dyDescent="0.2"/>
    <row r="5058" ht="26.25" customHeight="1" x14ac:dyDescent="0.2"/>
    <row r="5059" ht="26.25" customHeight="1" x14ac:dyDescent="0.2"/>
    <row r="5060" ht="26.25" customHeight="1" x14ac:dyDescent="0.2"/>
    <row r="5061" ht="26.25" customHeight="1" x14ac:dyDescent="0.2"/>
    <row r="5062" ht="26.25" customHeight="1" x14ac:dyDescent="0.2"/>
    <row r="5063" ht="26.25" customHeight="1" x14ac:dyDescent="0.2"/>
    <row r="5064" ht="26.25" customHeight="1" x14ac:dyDescent="0.2"/>
    <row r="5065" ht="26.25" customHeight="1" x14ac:dyDescent="0.2"/>
    <row r="5066" ht="26.25" customHeight="1" x14ac:dyDescent="0.2"/>
    <row r="5067" ht="26.25" customHeight="1" x14ac:dyDescent="0.2"/>
    <row r="5068" ht="26.25" customHeight="1" x14ac:dyDescent="0.2"/>
    <row r="5069" ht="26.25" customHeight="1" x14ac:dyDescent="0.2"/>
    <row r="5070" ht="26.25" customHeight="1" x14ac:dyDescent="0.2"/>
    <row r="5071" ht="26.25" customHeight="1" x14ac:dyDescent="0.2"/>
    <row r="5072" ht="26.25" customHeight="1" x14ac:dyDescent="0.2"/>
    <row r="5073" ht="26.25" customHeight="1" x14ac:dyDescent="0.2"/>
    <row r="5074" ht="26.25" customHeight="1" x14ac:dyDescent="0.2"/>
    <row r="5075" ht="26.25" customHeight="1" x14ac:dyDescent="0.2"/>
    <row r="5076" ht="26.25" customHeight="1" x14ac:dyDescent="0.2"/>
    <row r="5077" ht="26.25" customHeight="1" x14ac:dyDescent="0.2"/>
    <row r="5078" ht="26.25" customHeight="1" x14ac:dyDescent="0.2"/>
    <row r="5079" ht="26.25" customHeight="1" x14ac:dyDescent="0.2"/>
    <row r="5080" ht="26.25" customHeight="1" x14ac:dyDescent="0.2"/>
    <row r="5081" ht="26.25" customHeight="1" x14ac:dyDescent="0.2"/>
    <row r="5082" ht="26.25" customHeight="1" x14ac:dyDescent="0.2"/>
    <row r="5083" ht="26.25" customHeight="1" x14ac:dyDescent="0.2"/>
    <row r="5084" ht="26.25" customHeight="1" x14ac:dyDescent="0.2"/>
    <row r="5085" ht="26.25" customHeight="1" x14ac:dyDescent="0.2"/>
    <row r="5086" ht="26.25" customHeight="1" x14ac:dyDescent="0.2"/>
    <row r="5087" ht="26.25" customHeight="1" x14ac:dyDescent="0.2"/>
    <row r="5088" ht="26.25" customHeight="1" x14ac:dyDescent="0.2"/>
    <row r="5089" ht="26.25" customHeight="1" x14ac:dyDescent="0.2"/>
    <row r="5090" ht="26.25" customHeight="1" x14ac:dyDescent="0.2"/>
    <row r="5091" ht="26.25" customHeight="1" x14ac:dyDescent="0.2"/>
    <row r="5092" ht="26.25" customHeight="1" x14ac:dyDescent="0.2"/>
    <row r="5093" ht="26.25" customHeight="1" x14ac:dyDescent="0.2"/>
    <row r="5094" ht="26.25" customHeight="1" x14ac:dyDescent="0.2"/>
    <row r="5095" ht="26.25" customHeight="1" x14ac:dyDescent="0.2"/>
    <row r="5096" ht="26.25" customHeight="1" x14ac:dyDescent="0.2"/>
    <row r="5097" ht="26.25" customHeight="1" x14ac:dyDescent="0.2"/>
    <row r="5098" ht="26.25" customHeight="1" x14ac:dyDescent="0.2"/>
    <row r="5099" ht="26.25" customHeight="1" x14ac:dyDescent="0.2"/>
    <row r="5100" ht="26.25" customHeight="1" x14ac:dyDescent="0.2"/>
    <row r="5101" ht="26.25" customHeight="1" x14ac:dyDescent="0.2"/>
    <row r="5102" ht="26.25" customHeight="1" x14ac:dyDescent="0.2"/>
    <row r="5103" ht="26.25" customHeight="1" x14ac:dyDescent="0.2"/>
    <row r="5104" ht="26.25" customHeight="1" x14ac:dyDescent="0.2"/>
    <row r="5105" ht="26.25" customHeight="1" x14ac:dyDescent="0.2"/>
    <row r="5106" ht="26.25" customHeight="1" x14ac:dyDescent="0.2"/>
    <row r="5107" ht="26.25" customHeight="1" x14ac:dyDescent="0.2"/>
    <row r="5108" ht="26.25" customHeight="1" x14ac:dyDescent="0.2"/>
    <row r="5109" ht="26.25" customHeight="1" x14ac:dyDescent="0.2"/>
    <row r="5110" ht="26.25" customHeight="1" x14ac:dyDescent="0.2"/>
    <row r="5111" ht="26.25" customHeight="1" x14ac:dyDescent="0.2"/>
    <row r="5112" ht="26.25" customHeight="1" x14ac:dyDescent="0.2"/>
    <row r="5113" ht="26.25" customHeight="1" x14ac:dyDescent="0.2"/>
    <row r="5114" ht="26.25" customHeight="1" x14ac:dyDescent="0.2"/>
    <row r="5115" ht="26.25" customHeight="1" x14ac:dyDescent="0.2"/>
    <row r="5116" ht="26.25" customHeight="1" x14ac:dyDescent="0.2"/>
    <row r="5117" ht="26.25" customHeight="1" x14ac:dyDescent="0.2"/>
    <row r="5118" ht="26.25" customHeight="1" x14ac:dyDescent="0.2"/>
    <row r="5119" ht="26.25" customHeight="1" x14ac:dyDescent="0.2"/>
    <row r="5120" ht="26.25" customHeight="1" x14ac:dyDescent="0.2"/>
    <row r="5121" ht="26.25" customHeight="1" x14ac:dyDescent="0.2"/>
    <row r="5122" ht="26.25" customHeight="1" x14ac:dyDescent="0.2"/>
    <row r="5123" ht="26.25" customHeight="1" x14ac:dyDescent="0.2"/>
    <row r="5124" ht="26.25" customHeight="1" x14ac:dyDescent="0.2"/>
    <row r="5125" ht="26.25" customHeight="1" x14ac:dyDescent="0.2"/>
    <row r="5126" ht="26.25" customHeight="1" x14ac:dyDescent="0.2"/>
    <row r="5127" ht="26.25" customHeight="1" x14ac:dyDescent="0.2"/>
    <row r="5128" ht="26.25" customHeight="1" x14ac:dyDescent="0.2"/>
    <row r="5129" ht="26.25" customHeight="1" x14ac:dyDescent="0.2"/>
    <row r="5130" ht="26.25" customHeight="1" x14ac:dyDescent="0.2"/>
    <row r="5131" ht="26.25" customHeight="1" x14ac:dyDescent="0.2"/>
    <row r="5132" ht="26.25" customHeight="1" x14ac:dyDescent="0.2"/>
    <row r="5133" ht="26.25" customHeight="1" x14ac:dyDescent="0.2"/>
    <row r="5134" ht="26.25" customHeight="1" x14ac:dyDescent="0.2"/>
    <row r="5135" ht="26.25" customHeight="1" x14ac:dyDescent="0.2"/>
    <row r="5136" ht="26.25" customHeight="1" x14ac:dyDescent="0.2"/>
    <row r="5137" ht="26.25" customHeight="1" x14ac:dyDescent="0.2"/>
    <row r="5138" ht="26.25" customHeight="1" x14ac:dyDescent="0.2"/>
    <row r="5139" ht="26.25" customHeight="1" x14ac:dyDescent="0.2"/>
    <row r="5140" ht="26.25" customHeight="1" x14ac:dyDescent="0.2"/>
    <row r="5141" ht="26.25" customHeight="1" x14ac:dyDescent="0.2"/>
    <row r="5142" ht="26.25" customHeight="1" x14ac:dyDescent="0.2"/>
    <row r="5143" ht="26.25" customHeight="1" x14ac:dyDescent="0.2"/>
    <row r="5144" ht="26.25" customHeight="1" x14ac:dyDescent="0.2"/>
    <row r="5145" ht="26.25" customHeight="1" x14ac:dyDescent="0.2"/>
    <row r="5146" ht="26.25" customHeight="1" x14ac:dyDescent="0.2"/>
    <row r="5147" ht="26.25" customHeight="1" x14ac:dyDescent="0.2"/>
    <row r="5148" ht="26.25" customHeight="1" x14ac:dyDescent="0.2"/>
    <row r="5149" ht="26.25" customHeight="1" x14ac:dyDescent="0.2"/>
    <row r="5150" ht="26.25" customHeight="1" x14ac:dyDescent="0.2"/>
    <row r="5151" ht="26.25" customHeight="1" x14ac:dyDescent="0.2"/>
    <row r="5152" ht="26.25" customHeight="1" x14ac:dyDescent="0.2"/>
    <row r="5153" ht="26.25" customHeight="1" x14ac:dyDescent="0.2"/>
    <row r="5154" ht="26.25" customHeight="1" x14ac:dyDescent="0.2"/>
    <row r="5155" ht="26.25" customHeight="1" x14ac:dyDescent="0.2"/>
    <row r="5156" ht="26.25" customHeight="1" x14ac:dyDescent="0.2"/>
    <row r="5157" ht="26.25" customHeight="1" x14ac:dyDescent="0.2"/>
    <row r="5158" ht="26.25" customHeight="1" x14ac:dyDescent="0.2"/>
    <row r="5159" ht="26.25" customHeight="1" x14ac:dyDescent="0.2"/>
    <row r="5160" ht="26.25" customHeight="1" x14ac:dyDescent="0.2"/>
    <row r="5161" ht="26.25" customHeight="1" x14ac:dyDescent="0.2"/>
    <row r="5162" ht="26.25" customHeight="1" x14ac:dyDescent="0.2"/>
    <row r="5163" ht="26.25" customHeight="1" x14ac:dyDescent="0.2"/>
    <row r="5164" ht="26.25" customHeight="1" x14ac:dyDescent="0.2"/>
    <row r="5165" ht="26.25" customHeight="1" x14ac:dyDescent="0.2"/>
    <row r="5166" ht="26.25" customHeight="1" x14ac:dyDescent="0.2"/>
    <row r="5167" ht="26.25" customHeight="1" x14ac:dyDescent="0.2"/>
    <row r="5168" ht="26.25" customHeight="1" x14ac:dyDescent="0.2"/>
    <row r="5169" ht="26.25" customHeight="1" x14ac:dyDescent="0.2"/>
    <row r="5170" ht="26.25" customHeight="1" x14ac:dyDescent="0.2"/>
    <row r="5171" ht="26.25" customHeight="1" x14ac:dyDescent="0.2"/>
    <row r="5172" ht="26.25" customHeight="1" x14ac:dyDescent="0.2"/>
    <row r="5173" ht="26.25" customHeight="1" x14ac:dyDescent="0.2"/>
    <row r="5174" ht="26.25" customHeight="1" x14ac:dyDescent="0.2"/>
    <row r="5175" ht="26.25" customHeight="1" x14ac:dyDescent="0.2"/>
    <row r="5176" ht="26.25" customHeight="1" x14ac:dyDescent="0.2"/>
    <row r="5177" ht="26.25" customHeight="1" x14ac:dyDescent="0.2"/>
    <row r="5178" ht="26.25" customHeight="1" x14ac:dyDescent="0.2"/>
    <row r="5179" ht="26.25" customHeight="1" x14ac:dyDescent="0.2"/>
    <row r="5180" ht="26.25" customHeight="1" x14ac:dyDescent="0.2"/>
    <row r="5181" ht="26.25" customHeight="1" x14ac:dyDescent="0.2"/>
    <row r="5182" ht="26.25" customHeight="1" x14ac:dyDescent="0.2"/>
    <row r="5183" ht="26.25" customHeight="1" x14ac:dyDescent="0.2"/>
    <row r="5184" ht="26.25" customHeight="1" x14ac:dyDescent="0.2"/>
    <row r="5185" ht="26.25" customHeight="1" x14ac:dyDescent="0.2"/>
    <row r="5186" ht="26.25" customHeight="1" x14ac:dyDescent="0.2"/>
    <row r="5187" ht="26.25" customHeight="1" x14ac:dyDescent="0.2"/>
    <row r="5188" ht="26.25" customHeight="1" x14ac:dyDescent="0.2"/>
    <row r="5189" ht="26.25" customHeight="1" x14ac:dyDescent="0.2"/>
    <row r="5190" ht="26.25" customHeight="1" x14ac:dyDescent="0.2"/>
    <row r="5191" ht="26.25" customHeight="1" x14ac:dyDescent="0.2"/>
    <row r="5192" ht="26.25" customHeight="1" x14ac:dyDescent="0.2"/>
    <row r="5193" ht="26.25" customHeight="1" x14ac:dyDescent="0.2"/>
    <row r="5194" ht="26.25" customHeight="1" x14ac:dyDescent="0.2"/>
    <row r="5195" ht="26.25" customHeight="1" x14ac:dyDescent="0.2"/>
    <row r="5196" ht="26.25" customHeight="1" x14ac:dyDescent="0.2"/>
    <row r="5197" ht="26.25" customHeight="1" x14ac:dyDescent="0.2"/>
    <row r="5198" ht="26.25" customHeight="1" x14ac:dyDescent="0.2"/>
    <row r="5199" ht="26.25" customHeight="1" x14ac:dyDescent="0.2"/>
    <row r="5200" ht="26.25" customHeight="1" x14ac:dyDescent="0.2"/>
    <row r="5201" ht="26.25" customHeight="1" x14ac:dyDescent="0.2"/>
    <row r="5202" ht="26.25" customHeight="1" x14ac:dyDescent="0.2"/>
    <row r="5203" ht="26.25" customHeight="1" x14ac:dyDescent="0.2"/>
    <row r="5204" ht="26.25" customHeight="1" x14ac:dyDescent="0.2"/>
    <row r="5205" ht="26.25" customHeight="1" x14ac:dyDescent="0.2"/>
    <row r="5206" ht="26.25" customHeight="1" x14ac:dyDescent="0.2"/>
    <row r="5207" ht="26.25" customHeight="1" x14ac:dyDescent="0.2"/>
    <row r="5208" ht="26.25" customHeight="1" x14ac:dyDescent="0.2"/>
    <row r="5209" ht="26.25" customHeight="1" x14ac:dyDescent="0.2"/>
    <row r="5210" ht="26.25" customHeight="1" x14ac:dyDescent="0.2"/>
    <row r="5211" ht="26.25" customHeight="1" x14ac:dyDescent="0.2"/>
    <row r="5212" ht="26.25" customHeight="1" x14ac:dyDescent="0.2"/>
    <row r="5213" ht="26.25" customHeight="1" x14ac:dyDescent="0.2"/>
    <row r="5214" ht="26.25" customHeight="1" x14ac:dyDescent="0.2"/>
    <row r="5215" ht="26.25" customHeight="1" x14ac:dyDescent="0.2"/>
    <row r="5216" ht="26.25" customHeight="1" x14ac:dyDescent="0.2"/>
    <row r="5217" ht="26.25" customHeight="1" x14ac:dyDescent="0.2"/>
    <row r="5218" ht="26.25" customHeight="1" x14ac:dyDescent="0.2"/>
    <row r="5219" ht="26.25" customHeight="1" x14ac:dyDescent="0.2"/>
    <row r="5220" ht="26.25" customHeight="1" x14ac:dyDescent="0.2"/>
    <row r="5221" ht="26.25" customHeight="1" x14ac:dyDescent="0.2"/>
    <row r="5222" ht="26.25" customHeight="1" x14ac:dyDescent="0.2"/>
    <row r="5223" ht="26.25" customHeight="1" x14ac:dyDescent="0.2"/>
    <row r="5224" ht="26.25" customHeight="1" x14ac:dyDescent="0.2"/>
    <row r="5225" ht="26.25" customHeight="1" x14ac:dyDescent="0.2"/>
    <row r="5226" ht="26.25" customHeight="1" x14ac:dyDescent="0.2"/>
    <row r="5227" ht="26.25" customHeight="1" x14ac:dyDescent="0.2"/>
    <row r="5228" ht="26.25" customHeight="1" x14ac:dyDescent="0.2"/>
    <row r="5229" ht="26.25" customHeight="1" x14ac:dyDescent="0.2"/>
    <row r="5230" ht="26.25" customHeight="1" x14ac:dyDescent="0.2"/>
    <row r="5231" ht="26.25" customHeight="1" x14ac:dyDescent="0.2"/>
    <row r="5232" ht="26.25" customHeight="1" x14ac:dyDescent="0.2"/>
    <row r="5233" ht="26.25" customHeight="1" x14ac:dyDescent="0.2"/>
    <row r="5234" ht="26.25" customHeight="1" x14ac:dyDescent="0.2"/>
    <row r="5235" ht="26.25" customHeight="1" x14ac:dyDescent="0.2"/>
    <row r="5236" ht="26.25" customHeight="1" x14ac:dyDescent="0.2"/>
    <row r="5237" ht="26.25" customHeight="1" x14ac:dyDescent="0.2"/>
    <row r="5238" ht="26.25" customHeight="1" x14ac:dyDescent="0.2"/>
    <row r="5239" ht="26.25" customHeight="1" x14ac:dyDescent="0.2"/>
    <row r="5240" ht="26.25" customHeight="1" x14ac:dyDescent="0.2"/>
    <row r="5241" ht="26.25" customHeight="1" x14ac:dyDescent="0.2"/>
    <row r="5242" ht="26.25" customHeight="1" x14ac:dyDescent="0.2"/>
    <row r="5243" ht="26.25" customHeight="1" x14ac:dyDescent="0.2"/>
    <row r="5244" ht="26.25" customHeight="1" x14ac:dyDescent="0.2"/>
    <row r="5245" ht="26.25" customHeight="1" x14ac:dyDescent="0.2"/>
    <row r="5246" ht="26.25" customHeight="1" x14ac:dyDescent="0.2"/>
    <row r="5247" ht="26.25" customHeight="1" x14ac:dyDescent="0.2"/>
    <row r="5248" ht="26.25" customHeight="1" x14ac:dyDescent="0.2"/>
    <row r="5249" ht="26.25" customHeight="1" x14ac:dyDescent="0.2"/>
    <row r="5250" ht="26.25" customHeight="1" x14ac:dyDescent="0.2"/>
    <row r="5251" ht="26.25" customHeight="1" x14ac:dyDescent="0.2"/>
    <row r="5252" ht="26.25" customHeight="1" x14ac:dyDescent="0.2"/>
    <row r="5253" ht="26.25" customHeight="1" x14ac:dyDescent="0.2"/>
    <row r="5254" ht="26.25" customHeight="1" x14ac:dyDescent="0.2"/>
    <row r="5255" ht="26.25" customHeight="1" x14ac:dyDescent="0.2"/>
    <row r="5256" ht="26.25" customHeight="1" x14ac:dyDescent="0.2"/>
    <row r="5257" ht="26.25" customHeight="1" x14ac:dyDescent="0.2"/>
    <row r="5258" ht="26.25" customHeight="1" x14ac:dyDescent="0.2"/>
    <row r="5259" ht="26.25" customHeight="1" x14ac:dyDescent="0.2"/>
    <row r="5260" ht="26.25" customHeight="1" x14ac:dyDescent="0.2"/>
    <row r="5261" ht="26.25" customHeight="1" x14ac:dyDescent="0.2"/>
    <row r="5262" ht="26.25" customHeight="1" x14ac:dyDescent="0.2"/>
    <row r="5263" ht="26.25" customHeight="1" x14ac:dyDescent="0.2"/>
    <row r="5264" ht="26.25" customHeight="1" x14ac:dyDescent="0.2"/>
    <row r="5265" ht="26.25" customHeight="1" x14ac:dyDescent="0.2"/>
    <row r="5266" ht="26.25" customHeight="1" x14ac:dyDescent="0.2"/>
    <row r="5267" ht="26.25" customHeight="1" x14ac:dyDescent="0.2"/>
    <row r="5268" ht="26.25" customHeight="1" x14ac:dyDescent="0.2"/>
    <row r="5269" ht="26.25" customHeight="1" x14ac:dyDescent="0.2"/>
    <row r="5270" ht="26.25" customHeight="1" x14ac:dyDescent="0.2"/>
    <row r="5271" ht="26.25" customHeight="1" x14ac:dyDescent="0.2"/>
    <row r="5272" ht="26.25" customHeight="1" x14ac:dyDescent="0.2"/>
    <row r="5273" ht="26.25" customHeight="1" x14ac:dyDescent="0.2"/>
    <row r="5274" ht="26.25" customHeight="1" x14ac:dyDescent="0.2"/>
    <row r="5275" ht="26.25" customHeight="1" x14ac:dyDescent="0.2"/>
    <row r="5276" ht="26.25" customHeight="1" x14ac:dyDescent="0.2"/>
    <row r="5277" ht="26.25" customHeight="1" x14ac:dyDescent="0.2"/>
    <row r="5278" ht="26.25" customHeight="1" x14ac:dyDescent="0.2"/>
    <row r="5279" ht="26.25" customHeight="1" x14ac:dyDescent="0.2"/>
    <row r="5280" ht="26.25" customHeight="1" x14ac:dyDescent="0.2"/>
    <row r="5281" ht="26.25" customHeight="1" x14ac:dyDescent="0.2"/>
    <row r="5282" ht="26.25" customHeight="1" x14ac:dyDescent="0.2"/>
    <row r="5283" ht="26.25" customHeight="1" x14ac:dyDescent="0.2"/>
    <row r="5284" ht="26.25" customHeight="1" x14ac:dyDescent="0.2"/>
    <row r="5285" ht="26.25" customHeight="1" x14ac:dyDescent="0.2"/>
    <row r="5286" ht="26.25" customHeight="1" x14ac:dyDescent="0.2"/>
    <row r="5287" ht="26.25" customHeight="1" x14ac:dyDescent="0.2"/>
    <row r="5288" ht="26.25" customHeight="1" x14ac:dyDescent="0.2"/>
    <row r="5289" ht="26.25" customHeight="1" x14ac:dyDescent="0.2"/>
    <row r="5290" ht="26.25" customHeight="1" x14ac:dyDescent="0.2"/>
    <row r="5291" ht="26.25" customHeight="1" x14ac:dyDescent="0.2"/>
    <row r="5292" ht="26.25" customHeight="1" x14ac:dyDescent="0.2"/>
    <row r="5293" ht="26.25" customHeight="1" x14ac:dyDescent="0.2"/>
    <row r="5294" ht="26.25" customHeight="1" x14ac:dyDescent="0.2"/>
    <row r="5295" ht="26.25" customHeight="1" x14ac:dyDescent="0.2"/>
    <row r="5296" ht="26.25" customHeight="1" x14ac:dyDescent="0.2"/>
    <row r="5297" ht="26.25" customHeight="1" x14ac:dyDescent="0.2"/>
    <row r="5298" ht="26.25" customHeight="1" x14ac:dyDescent="0.2"/>
    <row r="5299" ht="26.25" customHeight="1" x14ac:dyDescent="0.2"/>
    <row r="5300" ht="26.25" customHeight="1" x14ac:dyDescent="0.2"/>
    <row r="5301" ht="26.25" customHeight="1" x14ac:dyDescent="0.2"/>
    <row r="5302" ht="26.25" customHeight="1" x14ac:dyDescent="0.2"/>
    <row r="5303" ht="26.25" customHeight="1" x14ac:dyDescent="0.2"/>
    <row r="5304" ht="26.25" customHeight="1" x14ac:dyDescent="0.2"/>
    <row r="5305" ht="26.25" customHeight="1" x14ac:dyDescent="0.2"/>
    <row r="5306" ht="26.25" customHeight="1" x14ac:dyDescent="0.2"/>
    <row r="5307" ht="26.25" customHeight="1" x14ac:dyDescent="0.2"/>
    <row r="5308" ht="26.25" customHeight="1" x14ac:dyDescent="0.2"/>
    <row r="5309" ht="26.25" customHeight="1" x14ac:dyDescent="0.2"/>
    <row r="5310" ht="26.25" customHeight="1" x14ac:dyDescent="0.2"/>
    <row r="5311" ht="26.25" customHeight="1" x14ac:dyDescent="0.2"/>
    <row r="5312" ht="26.25" customHeight="1" x14ac:dyDescent="0.2"/>
    <row r="5313" ht="26.25" customHeight="1" x14ac:dyDescent="0.2"/>
    <row r="5314" ht="26.25" customHeight="1" x14ac:dyDescent="0.2"/>
    <row r="5315" ht="26.25" customHeight="1" x14ac:dyDescent="0.2"/>
    <row r="5316" ht="26.25" customHeight="1" x14ac:dyDescent="0.2"/>
    <row r="5317" ht="26.25" customHeight="1" x14ac:dyDescent="0.2"/>
    <row r="5318" ht="26.25" customHeight="1" x14ac:dyDescent="0.2"/>
    <row r="5319" ht="26.25" customHeight="1" x14ac:dyDescent="0.2"/>
    <row r="5320" ht="26.25" customHeight="1" x14ac:dyDescent="0.2"/>
    <row r="5321" ht="26.25" customHeight="1" x14ac:dyDescent="0.2"/>
    <row r="5322" ht="26.25" customHeight="1" x14ac:dyDescent="0.2"/>
    <row r="5323" ht="26.25" customHeight="1" x14ac:dyDescent="0.2"/>
    <row r="5324" ht="26.25" customHeight="1" x14ac:dyDescent="0.2"/>
    <row r="5325" ht="26.25" customHeight="1" x14ac:dyDescent="0.2"/>
    <row r="5326" ht="26.25" customHeight="1" x14ac:dyDescent="0.2"/>
    <row r="5327" ht="26.25" customHeight="1" x14ac:dyDescent="0.2"/>
    <row r="5328" ht="26.25" customHeight="1" x14ac:dyDescent="0.2"/>
    <row r="5329" ht="26.25" customHeight="1" x14ac:dyDescent="0.2"/>
    <row r="5330" ht="26.25" customHeight="1" x14ac:dyDescent="0.2"/>
    <row r="5331" ht="26.25" customHeight="1" x14ac:dyDescent="0.2"/>
    <row r="5332" ht="26.25" customHeight="1" x14ac:dyDescent="0.2"/>
    <row r="5333" ht="26.25" customHeight="1" x14ac:dyDescent="0.2"/>
    <row r="5334" ht="26.25" customHeight="1" x14ac:dyDescent="0.2"/>
    <row r="5335" ht="26.25" customHeight="1" x14ac:dyDescent="0.2"/>
    <row r="5336" ht="26.25" customHeight="1" x14ac:dyDescent="0.2"/>
    <row r="5337" ht="26.25" customHeight="1" x14ac:dyDescent="0.2"/>
    <row r="5338" ht="26.25" customHeight="1" x14ac:dyDescent="0.2"/>
    <row r="5339" ht="26.25" customHeight="1" x14ac:dyDescent="0.2"/>
    <row r="5340" ht="26.25" customHeight="1" x14ac:dyDescent="0.2"/>
    <row r="5341" ht="26.25" customHeight="1" x14ac:dyDescent="0.2"/>
    <row r="5342" ht="26.25" customHeight="1" x14ac:dyDescent="0.2"/>
    <row r="5343" ht="26.25" customHeight="1" x14ac:dyDescent="0.2"/>
    <row r="5344" ht="26.25" customHeight="1" x14ac:dyDescent="0.2"/>
    <row r="5345" ht="26.25" customHeight="1" x14ac:dyDescent="0.2"/>
    <row r="5346" ht="26.25" customHeight="1" x14ac:dyDescent="0.2"/>
    <row r="5347" ht="26.25" customHeight="1" x14ac:dyDescent="0.2"/>
    <row r="5348" ht="26.25" customHeight="1" x14ac:dyDescent="0.2"/>
    <row r="5349" ht="26.25" customHeight="1" x14ac:dyDescent="0.2"/>
    <row r="5350" ht="26.25" customHeight="1" x14ac:dyDescent="0.2"/>
    <row r="5351" ht="26.25" customHeight="1" x14ac:dyDescent="0.2"/>
    <row r="5352" ht="26.25" customHeight="1" x14ac:dyDescent="0.2"/>
    <row r="5353" ht="26.25" customHeight="1" x14ac:dyDescent="0.2"/>
    <row r="5354" ht="26.25" customHeight="1" x14ac:dyDescent="0.2"/>
    <row r="5355" ht="26.25" customHeight="1" x14ac:dyDescent="0.2"/>
    <row r="5356" ht="26.25" customHeight="1" x14ac:dyDescent="0.2"/>
    <row r="5357" ht="26.25" customHeight="1" x14ac:dyDescent="0.2"/>
    <row r="5358" ht="26.25" customHeight="1" x14ac:dyDescent="0.2"/>
    <row r="5359" ht="26.25" customHeight="1" x14ac:dyDescent="0.2"/>
    <row r="5360" ht="26.25" customHeight="1" x14ac:dyDescent="0.2"/>
    <row r="5361" ht="26.25" customHeight="1" x14ac:dyDescent="0.2"/>
    <row r="5362" ht="26.25" customHeight="1" x14ac:dyDescent="0.2"/>
    <row r="5363" ht="26.25" customHeight="1" x14ac:dyDescent="0.2"/>
    <row r="5364" ht="26.25" customHeight="1" x14ac:dyDescent="0.2"/>
    <row r="5365" ht="26.25" customHeight="1" x14ac:dyDescent="0.2"/>
    <row r="5366" ht="26.25" customHeight="1" x14ac:dyDescent="0.2"/>
    <row r="5367" ht="26.25" customHeight="1" x14ac:dyDescent="0.2"/>
    <row r="5368" ht="26.25" customHeight="1" x14ac:dyDescent="0.2"/>
    <row r="5369" ht="26.25" customHeight="1" x14ac:dyDescent="0.2"/>
    <row r="5370" ht="26.25" customHeight="1" x14ac:dyDescent="0.2"/>
    <row r="5371" ht="26.25" customHeight="1" x14ac:dyDescent="0.2"/>
    <row r="5372" ht="26.25" customHeight="1" x14ac:dyDescent="0.2"/>
    <row r="5373" ht="26.25" customHeight="1" x14ac:dyDescent="0.2"/>
    <row r="5374" ht="26.25" customHeight="1" x14ac:dyDescent="0.2"/>
    <row r="5375" ht="26.25" customHeight="1" x14ac:dyDescent="0.2"/>
    <row r="5376" ht="26.25" customHeight="1" x14ac:dyDescent="0.2"/>
    <row r="5377" ht="26.25" customHeight="1" x14ac:dyDescent="0.2"/>
    <row r="5378" ht="26.25" customHeight="1" x14ac:dyDescent="0.2"/>
    <row r="5379" ht="26.25" customHeight="1" x14ac:dyDescent="0.2"/>
    <row r="5380" ht="26.25" customHeight="1" x14ac:dyDescent="0.2"/>
    <row r="5381" ht="26.25" customHeight="1" x14ac:dyDescent="0.2"/>
    <row r="5382" ht="26.25" customHeight="1" x14ac:dyDescent="0.2"/>
    <row r="5383" ht="26.25" customHeight="1" x14ac:dyDescent="0.2"/>
    <row r="5384" ht="26.25" customHeight="1" x14ac:dyDescent="0.2"/>
    <row r="5385" ht="26.25" customHeight="1" x14ac:dyDescent="0.2"/>
    <row r="5386" ht="26.25" customHeight="1" x14ac:dyDescent="0.2"/>
    <row r="5387" ht="26.25" customHeight="1" x14ac:dyDescent="0.2"/>
    <row r="5388" ht="26.25" customHeight="1" x14ac:dyDescent="0.2"/>
    <row r="5389" ht="26.25" customHeight="1" x14ac:dyDescent="0.2"/>
    <row r="5390" ht="26.25" customHeight="1" x14ac:dyDescent="0.2"/>
    <row r="5391" ht="26.25" customHeight="1" x14ac:dyDescent="0.2"/>
    <row r="5392" ht="26.25" customHeight="1" x14ac:dyDescent="0.2"/>
    <row r="5393" ht="26.25" customHeight="1" x14ac:dyDescent="0.2"/>
    <row r="5394" ht="26.25" customHeight="1" x14ac:dyDescent="0.2"/>
    <row r="5395" ht="26.25" customHeight="1" x14ac:dyDescent="0.2"/>
    <row r="5396" ht="26.25" customHeight="1" x14ac:dyDescent="0.2"/>
    <row r="5397" ht="26.25" customHeight="1" x14ac:dyDescent="0.2"/>
    <row r="5398" ht="26.25" customHeight="1" x14ac:dyDescent="0.2"/>
    <row r="5399" ht="26.25" customHeight="1" x14ac:dyDescent="0.2"/>
    <row r="5400" ht="26.25" customHeight="1" x14ac:dyDescent="0.2"/>
    <row r="5401" ht="26.25" customHeight="1" x14ac:dyDescent="0.2"/>
    <row r="5402" ht="26.25" customHeight="1" x14ac:dyDescent="0.2"/>
    <row r="5403" ht="26.25" customHeight="1" x14ac:dyDescent="0.2"/>
    <row r="5404" ht="26.25" customHeight="1" x14ac:dyDescent="0.2"/>
    <row r="5405" ht="26.25" customHeight="1" x14ac:dyDescent="0.2"/>
    <row r="5406" ht="26.25" customHeight="1" x14ac:dyDescent="0.2"/>
    <row r="5407" ht="26.25" customHeight="1" x14ac:dyDescent="0.2"/>
    <row r="5408" ht="26.25" customHeight="1" x14ac:dyDescent="0.2"/>
    <row r="5409" ht="26.25" customHeight="1" x14ac:dyDescent="0.2"/>
    <row r="5410" ht="26.25" customHeight="1" x14ac:dyDescent="0.2"/>
    <row r="5411" ht="26.25" customHeight="1" x14ac:dyDescent="0.2"/>
    <row r="5412" ht="26.25" customHeight="1" x14ac:dyDescent="0.2"/>
    <row r="5413" ht="26.25" customHeight="1" x14ac:dyDescent="0.2"/>
    <row r="5414" ht="26.25" customHeight="1" x14ac:dyDescent="0.2"/>
    <row r="5415" ht="26.25" customHeight="1" x14ac:dyDescent="0.2"/>
    <row r="5416" ht="26.25" customHeight="1" x14ac:dyDescent="0.2"/>
    <row r="5417" ht="26.25" customHeight="1" x14ac:dyDescent="0.2"/>
    <row r="5418" ht="26.25" customHeight="1" x14ac:dyDescent="0.2"/>
    <row r="5419" ht="26.25" customHeight="1" x14ac:dyDescent="0.2"/>
    <row r="5420" ht="26.25" customHeight="1" x14ac:dyDescent="0.2"/>
    <row r="5421" ht="26.25" customHeight="1" x14ac:dyDescent="0.2"/>
    <row r="5422" ht="26.25" customHeight="1" x14ac:dyDescent="0.2"/>
    <row r="5423" ht="26.25" customHeight="1" x14ac:dyDescent="0.2"/>
    <row r="5424" ht="26.25" customHeight="1" x14ac:dyDescent="0.2"/>
    <row r="5425" ht="26.25" customHeight="1" x14ac:dyDescent="0.2"/>
    <row r="5426" ht="26.25" customHeight="1" x14ac:dyDescent="0.2"/>
    <row r="5427" ht="26.25" customHeight="1" x14ac:dyDescent="0.2"/>
    <row r="5428" ht="26.25" customHeight="1" x14ac:dyDescent="0.2"/>
    <row r="5429" ht="26.25" customHeight="1" x14ac:dyDescent="0.2"/>
    <row r="5430" ht="26.25" customHeight="1" x14ac:dyDescent="0.2"/>
    <row r="5431" ht="26.25" customHeight="1" x14ac:dyDescent="0.2"/>
    <row r="5432" ht="26.25" customHeight="1" x14ac:dyDescent="0.2"/>
    <row r="5433" ht="26.25" customHeight="1" x14ac:dyDescent="0.2"/>
    <row r="5434" ht="26.25" customHeight="1" x14ac:dyDescent="0.2"/>
    <row r="5435" ht="26.25" customHeight="1" x14ac:dyDescent="0.2"/>
    <row r="5436" ht="26.25" customHeight="1" x14ac:dyDescent="0.2"/>
    <row r="5437" ht="26.25" customHeight="1" x14ac:dyDescent="0.2"/>
    <row r="5438" ht="26.25" customHeight="1" x14ac:dyDescent="0.2"/>
    <row r="5439" ht="26.25" customHeight="1" x14ac:dyDescent="0.2"/>
    <row r="5440" ht="26.25" customHeight="1" x14ac:dyDescent="0.2"/>
    <row r="5441" ht="26.25" customHeight="1" x14ac:dyDescent="0.2"/>
    <row r="5442" ht="26.25" customHeight="1" x14ac:dyDescent="0.2"/>
    <row r="5443" ht="26.25" customHeight="1" x14ac:dyDescent="0.2"/>
    <row r="5444" ht="26.25" customHeight="1" x14ac:dyDescent="0.2"/>
    <row r="5445" ht="26.25" customHeight="1" x14ac:dyDescent="0.2"/>
    <row r="5446" ht="26.25" customHeight="1" x14ac:dyDescent="0.2"/>
    <row r="5447" ht="26.25" customHeight="1" x14ac:dyDescent="0.2"/>
    <row r="5448" ht="26.25" customHeight="1" x14ac:dyDescent="0.2"/>
    <row r="5449" ht="26.25" customHeight="1" x14ac:dyDescent="0.2"/>
    <row r="5450" ht="26.25" customHeight="1" x14ac:dyDescent="0.2"/>
    <row r="5451" ht="26.25" customHeight="1" x14ac:dyDescent="0.2"/>
    <row r="5452" ht="26.25" customHeight="1" x14ac:dyDescent="0.2"/>
    <row r="5453" ht="26.25" customHeight="1" x14ac:dyDescent="0.2"/>
    <row r="5454" ht="26.25" customHeight="1" x14ac:dyDescent="0.2"/>
    <row r="5455" ht="26.25" customHeight="1" x14ac:dyDescent="0.2"/>
    <row r="5456" ht="26.25" customHeight="1" x14ac:dyDescent="0.2"/>
    <row r="5457" ht="26.25" customHeight="1" x14ac:dyDescent="0.2"/>
    <row r="5458" ht="26.25" customHeight="1" x14ac:dyDescent="0.2"/>
    <row r="5459" ht="26.25" customHeight="1" x14ac:dyDescent="0.2"/>
    <row r="5460" ht="26.25" customHeight="1" x14ac:dyDescent="0.2"/>
    <row r="5461" ht="26.25" customHeight="1" x14ac:dyDescent="0.2"/>
    <row r="5462" ht="26.25" customHeight="1" x14ac:dyDescent="0.2"/>
    <row r="5463" ht="26.25" customHeight="1" x14ac:dyDescent="0.2"/>
    <row r="5464" ht="26.25" customHeight="1" x14ac:dyDescent="0.2"/>
    <row r="5465" ht="26.25" customHeight="1" x14ac:dyDescent="0.2"/>
    <row r="5466" ht="26.25" customHeight="1" x14ac:dyDescent="0.2"/>
    <row r="5467" ht="26.25" customHeight="1" x14ac:dyDescent="0.2"/>
    <row r="5468" ht="26.25" customHeight="1" x14ac:dyDescent="0.2"/>
    <row r="5469" ht="26.25" customHeight="1" x14ac:dyDescent="0.2"/>
    <row r="5470" ht="26.25" customHeight="1" x14ac:dyDescent="0.2"/>
    <row r="5471" ht="26.25" customHeight="1" x14ac:dyDescent="0.2"/>
    <row r="5472" ht="26.25" customHeight="1" x14ac:dyDescent="0.2"/>
    <row r="5473" ht="26.25" customHeight="1" x14ac:dyDescent="0.2"/>
    <row r="5474" ht="26.25" customHeight="1" x14ac:dyDescent="0.2"/>
    <row r="5475" ht="26.25" customHeight="1" x14ac:dyDescent="0.2"/>
    <row r="5476" ht="26.25" customHeight="1" x14ac:dyDescent="0.2"/>
    <row r="5477" ht="26.25" customHeight="1" x14ac:dyDescent="0.2"/>
    <row r="5478" ht="26.25" customHeight="1" x14ac:dyDescent="0.2"/>
    <row r="5479" ht="26.25" customHeight="1" x14ac:dyDescent="0.2"/>
    <row r="5480" ht="26.25" customHeight="1" x14ac:dyDescent="0.2"/>
    <row r="5481" ht="26.25" customHeight="1" x14ac:dyDescent="0.2"/>
    <row r="5482" ht="26.25" customHeight="1" x14ac:dyDescent="0.2"/>
    <row r="5483" ht="26.25" customHeight="1" x14ac:dyDescent="0.2"/>
    <row r="5484" ht="26.25" customHeight="1" x14ac:dyDescent="0.2"/>
    <row r="5485" ht="26.25" customHeight="1" x14ac:dyDescent="0.2"/>
    <row r="5486" ht="26.25" customHeight="1" x14ac:dyDescent="0.2"/>
    <row r="5487" ht="26.25" customHeight="1" x14ac:dyDescent="0.2"/>
    <row r="5488" ht="26.25" customHeight="1" x14ac:dyDescent="0.2"/>
    <row r="5489" ht="26.25" customHeight="1" x14ac:dyDescent="0.2"/>
    <row r="5490" ht="26.25" customHeight="1" x14ac:dyDescent="0.2"/>
    <row r="5491" ht="26.25" customHeight="1" x14ac:dyDescent="0.2"/>
    <row r="5492" ht="26.25" customHeight="1" x14ac:dyDescent="0.2"/>
    <row r="5493" ht="26.25" customHeight="1" x14ac:dyDescent="0.2"/>
    <row r="5494" ht="26.25" customHeight="1" x14ac:dyDescent="0.2"/>
    <row r="5495" ht="26.25" customHeight="1" x14ac:dyDescent="0.2"/>
    <row r="5496" ht="26.25" customHeight="1" x14ac:dyDescent="0.2"/>
    <row r="5497" ht="26.25" customHeight="1" x14ac:dyDescent="0.2"/>
    <row r="5498" ht="26.25" customHeight="1" x14ac:dyDescent="0.2"/>
    <row r="5499" ht="26.25" customHeight="1" x14ac:dyDescent="0.2"/>
    <row r="5500" ht="26.25" customHeight="1" x14ac:dyDescent="0.2"/>
    <row r="5501" ht="26.25" customHeight="1" x14ac:dyDescent="0.2"/>
    <row r="5502" ht="26.25" customHeight="1" x14ac:dyDescent="0.2"/>
    <row r="5503" ht="26.25" customHeight="1" x14ac:dyDescent="0.2"/>
    <row r="5504" ht="26.25" customHeight="1" x14ac:dyDescent="0.2"/>
    <row r="5505" ht="26.25" customHeight="1" x14ac:dyDescent="0.2"/>
    <row r="5506" ht="26.25" customHeight="1" x14ac:dyDescent="0.2"/>
    <row r="5507" ht="26.25" customHeight="1" x14ac:dyDescent="0.2"/>
    <row r="5508" ht="26.25" customHeight="1" x14ac:dyDescent="0.2"/>
    <row r="5509" ht="26.25" customHeight="1" x14ac:dyDescent="0.2"/>
    <row r="5510" ht="26.25" customHeight="1" x14ac:dyDescent="0.2"/>
    <row r="5511" ht="26.25" customHeight="1" x14ac:dyDescent="0.2"/>
    <row r="5512" ht="26.25" customHeight="1" x14ac:dyDescent="0.2"/>
    <row r="5513" ht="26.25" customHeight="1" x14ac:dyDescent="0.2"/>
    <row r="5514" ht="26.25" customHeight="1" x14ac:dyDescent="0.2"/>
    <row r="5515" ht="26.25" customHeight="1" x14ac:dyDescent="0.2"/>
    <row r="5516" ht="26.25" customHeight="1" x14ac:dyDescent="0.2"/>
    <row r="5517" ht="26.25" customHeight="1" x14ac:dyDescent="0.2"/>
    <row r="5518" ht="26.25" customHeight="1" x14ac:dyDescent="0.2"/>
    <row r="5519" ht="26.25" customHeight="1" x14ac:dyDescent="0.2"/>
    <row r="5520" ht="26.25" customHeight="1" x14ac:dyDescent="0.2"/>
    <row r="5521" ht="26.25" customHeight="1" x14ac:dyDescent="0.2"/>
    <row r="5522" ht="26.25" customHeight="1" x14ac:dyDescent="0.2"/>
    <row r="5523" ht="26.25" customHeight="1" x14ac:dyDescent="0.2"/>
    <row r="5524" ht="26.25" customHeight="1" x14ac:dyDescent="0.2"/>
    <row r="5525" ht="26.25" customHeight="1" x14ac:dyDescent="0.2"/>
    <row r="5526" ht="26.25" customHeight="1" x14ac:dyDescent="0.2"/>
    <row r="5527" ht="26.25" customHeight="1" x14ac:dyDescent="0.2"/>
    <row r="5528" ht="26.25" customHeight="1" x14ac:dyDescent="0.2"/>
    <row r="5529" ht="26.25" customHeight="1" x14ac:dyDescent="0.2"/>
    <row r="5530" ht="26.25" customHeight="1" x14ac:dyDescent="0.2"/>
    <row r="5531" ht="26.25" customHeight="1" x14ac:dyDescent="0.2"/>
    <row r="5532" ht="26.25" customHeight="1" x14ac:dyDescent="0.2"/>
    <row r="5533" ht="26.25" customHeight="1" x14ac:dyDescent="0.2"/>
    <row r="5534" ht="26.25" customHeight="1" x14ac:dyDescent="0.2"/>
    <row r="5535" ht="26.25" customHeight="1" x14ac:dyDescent="0.2"/>
    <row r="5536" ht="26.25" customHeight="1" x14ac:dyDescent="0.2"/>
    <row r="5537" ht="26.25" customHeight="1" x14ac:dyDescent="0.2"/>
    <row r="5538" ht="26.25" customHeight="1" x14ac:dyDescent="0.2"/>
    <row r="5539" ht="26.25" customHeight="1" x14ac:dyDescent="0.2"/>
    <row r="5540" ht="26.25" customHeight="1" x14ac:dyDescent="0.2"/>
    <row r="5541" ht="26.25" customHeight="1" x14ac:dyDescent="0.2"/>
    <row r="5542" ht="26.25" customHeight="1" x14ac:dyDescent="0.2"/>
    <row r="5543" ht="26.25" customHeight="1" x14ac:dyDescent="0.2"/>
    <row r="5544" ht="26.25" customHeight="1" x14ac:dyDescent="0.2"/>
    <row r="5545" ht="26.25" customHeight="1" x14ac:dyDescent="0.2"/>
    <row r="5546" ht="26.25" customHeight="1" x14ac:dyDescent="0.2"/>
    <row r="5547" ht="26.25" customHeight="1" x14ac:dyDescent="0.2"/>
    <row r="5548" ht="26.25" customHeight="1" x14ac:dyDescent="0.2"/>
    <row r="5549" ht="26.25" customHeight="1" x14ac:dyDescent="0.2"/>
    <row r="5550" ht="26.25" customHeight="1" x14ac:dyDescent="0.2"/>
    <row r="5551" ht="26.25" customHeight="1" x14ac:dyDescent="0.2"/>
    <row r="5552" ht="26.25" customHeight="1" x14ac:dyDescent="0.2"/>
    <row r="5553" ht="26.25" customHeight="1" x14ac:dyDescent="0.2"/>
    <row r="5554" ht="26.25" customHeight="1" x14ac:dyDescent="0.2"/>
    <row r="5555" ht="26.25" customHeight="1" x14ac:dyDescent="0.2"/>
    <row r="5556" ht="26.25" customHeight="1" x14ac:dyDescent="0.2"/>
    <row r="5557" ht="26.25" customHeight="1" x14ac:dyDescent="0.2"/>
    <row r="5558" ht="26.25" customHeight="1" x14ac:dyDescent="0.2"/>
    <row r="5559" ht="26.25" customHeight="1" x14ac:dyDescent="0.2"/>
    <row r="5560" ht="26.25" customHeight="1" x14ac:dyDescent="0.2"/>
    <row r="5561" ht="26.25" customHeight="1" x14ac:dyDescent="0.2"/>
    <row r="5562" ht="26.25" customHeight="1" x14ac:dyDescent="0.2"/>
    <row r="5563" ht="26.25" customHeight="1" x14ac:dyDescent="0.2"/>
    <row r="5564" ht="26.25" customHeight="1" x14ac:dyDescent="0.2"/>
    <row r="5565" ht="26.25" customHeight="1" x14ac:dyDescent="0.2"/>
    <row r="5566" ht="26.25" customHeight="1" x14ac:dyDescent="0.2"/>
    <row r="5567" ht="26.25" customHeight="1" x14ac:dyDescent="0.2"/>
    <row r="5568" ht="26.25" customHeight="1" x14ac:dyDescent="0.2"/>
    <row r="5569" ht="26.25" customHeight="1" x14ac:dyDescent="0.2"/>
    <row r="5570" ht="26.25" customHeight="1" x14ac:dyDescent="0.2"/>
    <row r="5571" ht="26.25" customHeight="1" x14ac:dyDescent="0.2"/>
    <row r="5572" ht="26.25" customHeight="1" x14ac:dyDescent="0.2"/>
    <row r="5573" ht="26.25" customHeight="1" x14ac:dyDescent="0.2"/>
    <row r="5574" ht="26.25" customHeight="1" x14ac:dyDescent="0.2"/>
    <row r="5575" ht="26.25" customHeight="1" x14ac:dyDescent="0.2"/>
    <row r="5576" ht="26.25" customHeight="1" x14ac:dyDescent="0.2"/>
    <row r="5577" ht="26.25" customHeight="1" x14ac:dyDescent="0.2"/>
    <row r="5578" ht="26.25" customHeight="1" x14ac:dyDescent="0.2"/>
    <row r="5579" ht="26.25" customHeight="1" x14ac:dyDescent="0.2"/>
    <row r="5580" ht="26.25" customHeight="1" x14ac:dyDescent="0.2"/>
    <row r="5581" ht="26.25" customHeight="1" x14ac:dyDescent="0.2"/>
    <row r="5582" ht="26.25" customHeight="1" x14ac:dyDescent="0.2"/>
    <row r="5583" ht="26.25" customHeight="1" x14ac:dyDescent="0.2"/>
    <row r="5584" ht="26.25" customHeight="1" x14ac:dyDescent="0.2"/>
    <row r="5585" ht="26.25" customHeight="1" x14ac:dyDescent="0.2"/>
    <row r="5586" ht="26.25" customHeight="1" x14ac:dyDescent="0.2"/>
    <row r="5587" ht="26.25" customHeight="1" x14ac:dyDescent="0.2"/>
    <row r="5588" ht="26.25" customHeight="1" x14ac:dyDescent="0.2"/>
    <row r="5589" ht="26.25" customHeight="1" x14ac:dyDescent="0.2"/>
    <row r="5590" ht="26.25" customHeight="1" x14ac:dyDescent="0.2"/>
    <row r="5591" ht="26.25" customHeight="1" x14ac:dyDescent="0.2"/>
    <row r="5592" ht="26.25" customHeight="1" x14ac:dyDescent="0.2"/>
    <row r="5593" ht="26.25" customHeight="1" x14ac:dyDescent="0.2"/>
    <row r="5594" ht="26.25" customHeight="1" x14ac:dyDescent="0.2"/>
    <row r="5595" ht="26.25" customHeight="1" x14ac:dyDescent="0.2"/>
    <row r="5596" ht="26.25" customHeight="1" x14ac:dyDescent="0.2"/>
    <row r="5597" ht="26.25" customHeight="1" x14ac:dyDescent="0.2"/>
    <row r="5598" ht="26.25" customHeight="1" x14ac:dyDescent="0.2"/>
    <row r="5599" ht="26.25" customHeight="1" x14ac:dyDescent="0.2"/>
    <row r="5600" ht="26.25" customHeight="1" x14ac:dyDescent="0.2"/>
    <row r="5601" ht="26.25" customHeight="1" x14ac:dyDescent="0.2"/>
    <row r="5602" ht="26.25" customHeight="1" x14ac:dyDescent="0.2"/>
    <row r="5603" ht="26.25" customHeight="1" x14ac:dyDescent="0.2"/>
    <row r="5604" ht="26.25" customHeight="1" x14ac:dyDescent="0.2"/>
    <row r="5605" ht="26.25" customHeight="1" x14ac:dyDescent="0.2"/>
    <row r="5606" ht="26.25" customHeight="1" x14ac:dyDescent="0.2"/>
    <row r="5607" ht="26.25" customHeight="1" x14ac:dyDescent="0.2"/>
    <row r="5608" ht="26.25" customHeight="1" x14ac:dyDescent="0.2"/>
    <row r="5609" ht="26.25" customHeight="1" x14ac:dyDescent="0.2"/>
    <row r="5610" ht="26.25" customHeight="1" x14ac:dyDescent="0.2"/>
    <row r="5611" ht="26.25" customHeight="1" x14ac:dyDescent="0.2"/>
    <row r="5612" ht="26.25" customHeight="1" x14ac:dyDescent="0.2"/>
    <row r="5613" ht="26.25" customHeight="1" x14ac:dyDescent="0.2"/>
    <row r="5614" ht="26.25" customHeight="1" x14ac:dyDescent="0.2"/>
    <row r="5615" ht="26.25" customHeight="1" x14ac:dyDescent="0.2"/>
    <row r="5616" ht="26.25" customHeight="1" x14ac:dyDescent="0.2"/>
    <row r="5617" ht="26.25" customHeight="1" x14ac:dyDescent="0.2"/>
    <row r="5618" ht="26.25" customHeight="1" x14ac:dyDescent="0.2"/>
    <row r="5619" ht="26.25" customHeight="1" x14ac:dyDescent="0.2"/>
    <row r="5620" ht="26.25" customHeight="1" x14ac:dyDescent="0.2"/>
    <row r="5621" ht="26.25" customHeight="1" x14ac:dyDescent="0.2"/>
    <row r="5622" ht="26.25" customHeight="1" x14ac:dyDescent="0.2"/>
    <row r="5623" ht="26.25" customHeight="1" x14ac:dyDescent="0.2"/>
    <row r="5624" ht="26.25" customHeight="1" x14ac:dyDescent="0.2"/>
    <row r="5625" ht="26.25" customHeight="1" x14ac:dyDescent="0.2"/>
    <row r="5626" ht="26.25" customHeight="1" x14ac:dyDescent="0.2"/>
    <row r="5627" ht="26.25" customHeight="1" x14ac:dyDescent="0.2"/>
    <row r="5628" ht="26.25" customHeight="1" x14ac:dyDescent="0.2"/>
    <row r="5629" ht="26.25" customHeight="1" x14ac:dyDescent="0.2"/>
    <row r="5630" ht="26.25" customHeight="1" x14ac:dyDescent="0.2"/>
    <row r="5631" ht="26.25" customHeight="1" x14ac:dyDescent="0.2"/>
    <row r="5632" ht="26.25" customHeight="1" x14ac:dyDescent="0.2"/>
    <row r="5633" ht="26.25" customHeight="1" x14ac:dyDescent="0.2"/>
    <row r="5634" ht="26.25" customHeight="1" x14ac:dyDescent="0.2"/>
    <row r="5635" ht="26.25" customHeight="1" x14ac:dyDescent="0.2"/>
    <row r="5636" ht="26.25" customHeight="1" x14ac:dyDescent="0.2"/>
    <row r="5637" ht="26.25" customHeight="1" x14ac:dyDescent="0.2"/>
    <row r="5638" ht="26.25" customHeight="1" x14ac:dyDescent="0.2"/>
    <row r="5639" ht="26.25" customHeight="1" x14ac:dyDescent="0.2"/>
    <row r="5640" ht="26.25" customHeight="1" x14ac:dyDescent="0.2"/>
    <row r="5641" ht="26.25" customHeight="1" x14ac:dyDescent="0.2"/>
    <row r="5642" ht="26.25" customHeight="1" x14ac:dyDescent="0.2"/>
    <row r="5643" ht="26.25" customHeight="1" x14ac:dyDescent="0.2"/>
    <row r="5644" ht="26.25" customHeight="1" x14ac:dyDescent="0.2"/>
    <row r="5645" ht="26.25" customHeight="1" x14ac:dyDescent="0.2"/>
    <row r="5646" ht="26.25" customHeight="1" x14ac:dyDescent="0.2"/>
    <row r="5647" ht="26.25" customHeight="1" x14ac:dyDescent="0.2"/>
    <row r="5648" ht="26.25" customHeight="1" x14ac:dyDescent="0.2"/>
    <row r="5649" ht="26.25" customHeight="1" x14ac:dyDescent="0.2"/>
    <row r="5650" ht="26.25" customHeight="1" x14ac:dyDescent="0.2"/>
    <row r="5651" ht="26.25" customHeight="1" x14ac:dyDescent="0.2"/>
    <row r="5652" ht="26.25" customHeight="1" x14ac:dyDescent="0.2"/>
    <row r="5653" ht="26.25" customHeight="1" x14ac:dyDescent="0.2"/>
    <row r="5654" ht="26.25" customHeight="1" x14ac:dyDescent="0.2"/>
    <row r="5655" ht="26.25" customHeight="1" x14ac:dyDescent="0.2"/>
    <row r="5656" ht="26.25" customHeight="1" x14ac:dyDescent="0.2"/>
    <row r="5657" ht="26.25" customHeight="1" x14ac:dyDescent="0.2"/>
    <row r="5658" ht="26.25" customHeight="1" x14ac:dyDescent="0.2"/>
    <row r="5659" ht="26.25" customHeight="1" x14ac:dyDescent="0.2"/>
    <row r="5660" ht="26.25" customHeight="1" x14ac:dyDescent="0.2"/>
    <row r="5661" ht="26.25" customHeight="1" x14ac:dyDescent="0.2"/>
    <row r="5662" ht="26.25" customHeight="1" x14ac:dyDescent="0.2"/>
    <row r="5663" ht="26.25" customHeight="1" x14ac:dyDescent="0.2"/>
    <row r="5664" ht="26.25" customHeight="1" x14ac:dyDescent="0.2"/>
    <row r="5665" ht="26.25" customHeight="1" x14ac:dyDescent="0.2"/>
    <row r="5666" ht="26.25" customHeight="1" x14ac:dyDescent="0.2"/>
    <row r="5667" ht="26.25" customHeight="1" x14ac:dyDescent="0.2"/>
    <row r="5668" ht="26.25" customHeight="1" x14ac:dyDescent="0.2"/>
    <row r="5669" ht="26.25" customHeight="1" x14ac:dyDescent="0.2"/>
    <row r="5670" ht="26.25" customHeight="1" x14ac:dyDescent="0.2"/>
    <row r="5671" ht="26.25" customHeight="1" x14ac:dyDescent="0.2"/>
    <row r="5672" ht="26.25" customHeight="1" x14ac:dyDescent="0.2"/>
    <row r="5673" ht="26.25" customHeight="1" x14ac:dyDescent="0.2"/>
    <row r="5674" ht="26.25" customHeight="1" x14ac:dyDescent="0.2"/>
    <row r="5675" ht="26.25" customHeight="1" x14ac:dyDescent="0.2"/>
    <row r="5676" ht="26.25" customHeight="1" x14ac:dyDescent="0.2"/>
    <row r="5677" ht="26.25" customHeight="1" x14ac:dyDescent="0.2"/>
    <row r="5678" ht="26.25" customHeight="1" x14ac:dyDescent="0.2"/>
    <row r="5679" ht="26.25" customHeight="1" x14ac:dyDescent="0.2"/>
    <row r="5680" ht="26.25" customHeight="1" x14ac:dyDescent="0.2"/>
    <row r="5681" ht="26.25" customHeight="1" x14ac:dyDescent="0.2"/>
    <row r="5682" ht="26.25" customHeight="1" x14ac:dyDescent="0.2"/>
    <row r="5683" ht="26.25" customHeight="1" x14ac:dyDescent="0.2"/>
    <row r="5684" ht="26.25" customHeight="1" x14ac:dyDescent="0.2"/>
    <row r="5685" ht="26.25" customHeight="1" x14ac:dyDescent="0.2"/>
    <row r="5686" ht="26.25" customHeight="1" x14ac:dyDescent="0.2"/>
    <row r="5687" ht="26.25" customHeight="1" x14ac:dyDescent="0.2"/>
    <row r="5688" ht="26.25" customHeight="1" x14ac:dyDescent="0.2"/>
    <row r="5689" ht="26.25" customHeight="1" x14ac:dyDescent="0.2"/>
    <row r="5690" ht="26.25" customHeight="1" x14ac:dyDescent="0.2"/>
    <row r="5691" ht="26.25" customHeight="1" x14ac:dyDescent="0.2"/>
    <row r="5692" ht="26.25" customHeight="1" x14ac:dyDescent="0.2"/>
    <row r="5693" ht="26.25" customHeight="1" x14ac:dyDescent="0.2"/>
    <row r="5694" ht="26.25" customHeight="1" x14ac:dyDescent="0.2"/>
    <row r="5695" ht="26.25" customHeight="1" x14ac:dyDescent="0.2"/>
    <row r="5696" ht="26.25" customHeight="1" x14ac:dyDescent="0.2"/>
    <row r="5697" ht="26.25" customHeight="1" x14ac:dyDescent="0.2"/>
    <row r="5698" ht="26.25" customHeight="1" x14ac:dyDescent="0.2"/>
    <row r="5699" ht="26.25" customHeight="1" x14ac:dyDescent="0.2"/>
    <row r="5700" ht="26.25" customHeight="1" x14ac:dyDescent="0.2"/>
    <row r="5701" ht="26.25" customHeight="1" x14ac:dyDescent="0.2"/>
    <row r="5702" ht="26.25" customHeight="1" x14ac:dyDescent="0.2"/>
    <row r="5703" ht="26.25" customHeight="1" x14ac:dyDescent="0.2"/>
    <row r="5704" ht="26.25" customHeight="1" x14ac:dyDescent="0.2"/>
    <row r="5705" ht="26.25" customHeight="1" x14ac:dyDescent="0.2"/>
    <row r="5706" ht="26.25" customHeight="1" x14ac:dyDescent="0.2"/>
    <row r="5707" ht="26.25" customHeight="1" x14ac:dyDescent="0.2"/>
    <row r="5708" ht="26.25" customHeight="1" x14ac:dyDescent="0.2"/>
    <row r="5709" ht="26.25" customHeight="1" x14ac:dyDescent="0.2"/>
    <row r="5710" ht="26.25" customHeight="1" x14ac:dyDescent="0.2"/>
    <row r="5711" ht="26.25" customHeight="1" x14ac:dyDescent="0.2"/>
    <row r="5712" ht="26.25" customHeight="1" x14ac:dyDescent="0.2"/>
    <row r="5713" ht="26.25" customHeight="1" x14ac:dyDescent="0.2"/>
    <row r="5714" ht="26.25" customHeight="1" x14ac:dyDescent="0.2"/>
    <row r="5715" ht="26.25" customHeight="1" x14ac:dyDescent="0.2"/>
    <row r="5716" ht="26.25" customHeight="1" x14ac:dyDescent="0.2"/>
    <row r="5717" ht="26.25" customHeight="1" x14ac:dyDescent="0.2"/>
    <row r="5718" ht="26.25" customHeight="1" x14ac:dyDescent="0.2"/>
    <row r="5719" ht="26.25" customHeight="1" x14ac:dyDescent="0.2"/>
    <row r="5720" ht="26.25" customHeight="1" x14ac:dyDescent="0.2"/>
    <row r="5721" ht="26.25" customHeight="1" x14ac:dyDescent="0.2"/>
    <row r="5722" ht="26.25" customHeight="1" x14ac:dyDescent="0.2"/>
    <row r="5723" ht="26.25" customHeight="1" x14ac:dyDescent="0.2"/>
    <row r="5724" ht="26.25" customHeight="1" x14ac:dyDescent="0.2"/>
    <row r="5725" ht="26.25" customHeight="1" x14ac:dyDescent="0.2"/>
    <row r="5726" ht="26.25" customHeight="1" x14ac:dyDescent="0.2"/>
    <row r="5727" ht="26.25" customHeight="1" x14ac:dyDescent="0.2"/>
    <row r="5728" ht="26.25" customHeight="1" x14ac:dyDescent="0.2"/>
    <row r="5729" ht="26.25" customHeight="1" x14ac:dyDescent="0.2"/>
    <row r="5730" ht="26.25" customHeight="1" x14ac:dyDescent="0.2"/>
    <row r="5731" ht="26.25" customHeight="1" x14ac:dyDescent="0.2"/>
    <row r="5732" ht="26.25" customHeight="1" x14ac:dyDescent="0.2"/>
    <row r="5733" ht="26.25" customHeight="1" x14ac:dyDescent="0.2"/>
    <row r="5734" ht="26.25" customHeight="1" x14ac:dyDescent="0.2"/>
    <row r="5735" ht="26.25" customHeight="1" x14ac:dyDescent="0.2"/>
    <row r="5736" ht="26.25" customHeight="1" x14ac:dyDescent="0.2"/>
    <row r="5737" ht="26.25" customHeight="1" x14ac:dyDescent="0.2"/>
    <row r="5738" ht="26.25" customHeight="1" x14ac:dyDescent="0.2"/>
    <row r="5739" ht="26.25" customHeight="1" x14ac:dyDescent="0.2"/>
    <row r="5740" ht="26.25" customHeight="1" x14ac:dyDescent="0.2"/>
    <row r="5741" ht="26.25" customHeight="1" x14ac:dyDescent="0.2"/>
    <row r="5742" ht="26.25" customHeight="1" x14ac:dyDescent="0.2"/>
    <row r="5743" ht="26.25" customHeight="1" x14ac:dyDescent="0.2"/>
    <row r="5744" ht="26.25" customHeight="1" x14ac:dyDescent="0.2"/>
    <row r="5745" ht="26.25" customHeight="1" x14ac:dyDescent="0.2"/>
    <row r="5746" ht="26.25" customHeight="1" x14ac:dyDescent="0.2"/>
    <row r="5747" ht="26.25" customHeight="1" x14ac:dyDescent="0.2"/>
    <row r="5748" ht="26.25" customHeight="1" x14ac:dyDescent="0.2"/>
    <row r="5749" ht="26.25" customHeight="1" x14ac:dyDescent="0.2"/>
    <row r="5750" ht="26.25" customHeight="1" x14ac:dyDescent="0.2"/>
    <row r="5751" ht="26.25" customHeight="1" x14ac:dyDescent="0.2"/>
    <row r="5752" ht="26.25" customHeight="1" x14ac:dyDescent="0.2"/>
    <row r="5753" ht="26.25" customHeight="1" x14ac:dyDescent="0.2"/>
    <row r="5754" ht="26.25" customHeight="1" x14ac:dyDescent="0.2"/>
    <row r="5755" ht="26.25" customHeight="1" x14ac:dyDescent="0.2"/>
    <row r="5756" ht="26.25" customHeight="1" x14ac:dyDescent="0.2"/>
    <row r="5757" ht="26.25" customHeight="1" x14ac:dyDescent="0.2"/>
    <row r="5758" ht="26.25" customHeight="1" x14ac:dyDescent="0.2"/>
    <row r="5759" ht="26.25" customHeight="1" x14ac:dyDescent="0.2"/>
    <row r="5760" ht="26.25" customHeight="1" x14ac:dyDescent="0.2"/>
    <row r="5761" ht="26.25" customHeight="1" x14ac:dyDescent="0.2"/>
    <row r="5762" ht="26.25" customHeight="1" x14ac:dyDescent="0.2"/>
    <row r="5763" ht="26.25" customHeight="1" x14ac:dyDescent="0.2"/>
    <row r="5764" ht="26.25" customHeight="1" x14ac:dyDescent="0.2"/>
    <row r="5765" ht="26.25" customHeight="1" x14ac:dyDescent="0.2"/>
    <row r="5766" ht="26.25" customHeight="1" x14ac:dyDescent="0.2"/>
    <row r="5767" ht="26.25" customHeight="1" x14ac:dyDescent="0.2"/>
    <row r="5768" ht="26.25" customHeight="1" x14ac:dyDescent="0.2"/>
    <row r="5769" ht="26.25" customHeight="1" x14ac:dyDescent="0.2"/>
    <row r="5770" ht="26.25" customHeight="1" x14ac:dyDescent="0.2"/>
    <row r="5771" ht="26.25" customHeight="1" x14ac:dyDescent="0.2"/>
    <row r="5772" ht="26.25" customHeight="1" x14ac:dyDescent="0.2"/>
    <row r="5773" ht="26.25" customHeight="1" x14ac:dyDescent="0.2"/>
    <row r="5774" ht="26.25" customHeight="1" x14ac:dyDescent="0.2"/>
    <row r="5775" ht="26.25" customHeight="1" x14ac:dyDescent="0.2"/>
    <row r="5776" ht="26.25" customHeight="1" x14ac:dyDescent="0.2"/>
    <row r="5777" ht="26.25" customHeight="1" x14ac:dyDescent="0.2"/>
    <row r="5778" ht="26.25" customHeight="1" x14ac:dyDescent="0.2"/>
    <row r="5779" ht="26.25" customHeight="1" x14ac:dyDescent="0.2"/>
    <row r="5780" ht="26.25" customHeight="1" x14ac:dyDescent="0.2"/>
    <row r="5781" ht="26.25" customHeight="1" x14ac:dyDescent="0.2"/>
    <row r="5782" ht="26.25" customHeight="1" x14ac:dyDescent="0.2"/>
    <row r="5783" ht="26.25" customHeight="1" x14ac:dyDescent="0.2"/>
    <row r="5784" ht="26.25" customHeight="1" x14ac:dyDescent="0.2"/>
    <row r="5785" ht="26.25" customHeight="1" x14ac:dyDescent="0.2"/>
    <row r="5786" ht="26.25" customHeight="1" x14ac:dyDescent="0.2"/>
    <row r="5787" ht="26.25" customHeight="1" x14ac:dyDescent="0.2"/>
    <row r="5788" ht="26.25" customHeight="1" x14ac:dyDescent="0.2"/>
    <row r="5789" ht="26.25" customHeight="1" x14ac:dyDescent="0.2"/>
    <row r="5790" ht="26.25" customHeight="1" x14ac:dyDescent="0.2"/>
    <row r="5791" ht="26.25" customHeight="1" x14ac:dyDescent="0.2"/>
    <row r="5792" ht="26.25" customHeight="1" x14ac:dyDescent="0.2"/>
    <row r="5793" ht="26.25" customHeight="1" x14ac:dyDescent="0.2"/>
    <row r="5794" ht="26.25" customHeight="1" x14ac:dyDescent="0.2"/>
    <row r="5795" ht="26.25" customHeight="1" x14ac:dyDescent="0.2"/>
    <row r="5796" ht="26.25" customHeight="1" x14ac:dyDescent="0.2"/>
    <row r="5797" ht="26.25" customHeight="1" x14ac:dyDescent="0.2"/>
    <row r="5798" ht="26.25" customHeight="1" x14ac:dyDescent="0.2"/>
    <row r="5799" ht="26.25" customHeight="1" x14ac:dyDescent="0.2"/>
    <row r="5800" ht="26.25" customHeight="1" x14ac:dyDescent="0.2"/>
    <row r="5801" ht="26.25" customHeight="1" x14ac:dyDescent="0.2"/>
    <row r="5802" ht="26.25" customHeight="1" x14ac:dyDescent="0.2"/>
    <row r="5803" ht="26.25" customHeight="1" x14ac:dyDescent="0.2"/>
    <row r="5804" ht="26.25" customHeight="1" x14ac:dyDescent="0.2"/>
    <row r="5805" ht="26.25" customHeight="1" x14ac:dyDescent="0.2"/>
    <row r="5806" ht="26.25" customHeight="1" x14ac:dyDescent="0.2"/>
    <row r="5807" ht="26.25" customHeight="1" x14ac:dyDescent="0.2"/>
    <row r="5808" ht="26.25" customHeight="1" x14ac:dyDescent="0.2"/>
    <row r="5809" ht="26.25" customHeight="1" x14ac:dyDescent="0.2"/>
    <row r="5810" ht="26.25" customHeight="1" x14ac:dyDescent="0.2"/>
    <row r="5811" ht="26.25" customHeight="1" x14ac:dyDescent="0.2"/>
    <row r="5812" ht="26.25" customHeight="1" x14ac:dyDescent="0.2"/>
    <row r="5813" ht="26.25" customHeight="1" x14ac:dyDescent="0.2"/>
    <row r="5814" ht="26.25" customHeight="1" x14ac:dyDescent="0.2"/>
    <row r="5815" ht="26.25" customHeight="1" x14ac:dyDescent="0.2"/>
    <row r="5816" ht="26.25" customHeight="1" x14ac:dyDescent="0.2"/>
    <row r="5817" ht="26.25" customHeight="1" x14ac:dyDescent="0.2"/>
    <row r="5818" ht="26.25" customHeight="1" x14ac:dyDescent="0.2"/>
    <row r="5819" ht="26.25" customHeight="1" x14ac:dyDescent="0.2"/>
    <row r="5820" ht="26.25" customHeight="1" x14ac:dyDescent="0.2"/>
    <row r="5821" ht="26.25" customHeight="1" x14ac:dyDescent="0.2"/>
    <row r="5822" ht="26.25" customHeight="1" x14ac:dyDescent="0.2"/>
    <row r="5823" ht="26.25" customHeight="1" x14ac:dyDescent="0.2"/>
    <row r="5824" ht="26.25" customHeight="1" x14ac:dyDescent="0.2"/>
    <row r="5825" ht="26.25" customHeight="1" x14ac:dyDescent="0.2"/>
    <row r="5826" ht="26.25" customHeight="1" x14ac:dyDescent="0.2"/>
    <row r="5827" ht="26.25" customHeight="1" x14ac:dyDescent="0.2"/>
    <row r="5828" ht="26.25" customHeight="1" x14ac:dyDescent="0.2"/>
    <row r="5829" ht="26.25" customHeight="1" x14ac:dyDescent="0.2"/>
    <row r="5830" ht="26.25" customHeight="1" x14ac:dyDescent="0.2"/>
    <row r="5831" ht="26.25" customHeight="1" x14ac:dyDescent="0.2"/>
    <row r="5832" ht="26.25" customHeight="1" x14ac:dyDescent="0.2"/>
    <row r="5833" ht="26.25" customHeight="1" x14ac:dyDescent="0.2"/>
    <row r="5834" ht="26.25" customHeight="1" x14ac:dyDescent="0.2"/>
    <row r="5835" ht="26.25" customHeight="1" x14ac:dyDescent="0.2"/>
    <row r="5836" ht="26.25" customHeight="1" x14ac:dyDescent="0.2"/>
    <row r="5837" ht="26.25" customHeight="1" x14ac:dyDescent="0.2"/>
    <row r="5838" ht="26.25" customHeight="1" x14ac:dyDescent="0.2"/>
    <row r="5839" ht="26.25" customHeight="1" x14ac:dyDescent="0.2"/>
    <row r="5840" ht="26.25" customHeight="1" x14ac:dyDescent="0.2"/>
    <row r="5841" ht="26.25" customHeight="1" x14ac:dyDescent="0.2"/>
    <row r="5842" ht="26.25" customHeight="1" x14ac:dyDescent="0.2"/>
    <row r="5843" ht="26.25" customHeight="1" x14ac:dyDescent="0.2"/>
    <row r="5844" ht="26.25" customHeight="1" x14ac:dyDescent="0.2"/>
    <row r="5845" ht="26.25" customHeight="1" x14ac:dyDescent="0.2"/>
    <row r="5846" ht="26.25" customHeight="1" x14ac:dyDescent="0.2"/>
    <row r="5847" ht="26.25" customHeight="1" x14ac:dyDescent="0.2"/>
    <row r="5848" ht="26.25" customHeight="1" x14ac:dyDescent="0.2"/>
    <row r="5849" ht="26.25" customHeight="1" x14ac:dyDescent="0.2"/>
    <row r="5850" ht="26.25" customHeight="1" x14ac:dyDescent="0.2"/>
    <row r="5851" ht="26.25" customHeight="1" x14ac:dyDescent="0.2"/>
    <row r="5852" ht="26.25" customHeight="1" x14ac:dyDescent="0.2"/>
    <row r="5853" ht="26.25" customHeight="1" x14ac:dyDescent="0.2"/>
    <row r="5854" ht="26.25" customHeight="1" x14ac:dyDescent="0.2"/>
    <row r="5855" ht="26.25" customHeight="1" x14ac:dyDescent="0.2"/>
    <row r="5856" ht="26.25" customHeight="1" x14ac:dyDescent="0.2"/>
    <row r="5857" ht="26.25" customHeight="1" x14ac:dyDescent="0.2"/>
    <row r="5858" ht="26.25" customHeight="1" x14ac:dyDescent="0.2"/>
    <row r="5859" ht="26.25" customHeight="1" x14ac:dyDescent="0.2"/>
    <row r="5860" ht="26.25" customHeight="1" x14ac:dyDescent="0.2"/>
    <row r="5861" ht="26.25" customHeight="1" x14ac:dyDescent="0.2"/>
    <row r="5862" ht="26.25" customHeight="1" x14ac:dyDescent="0.2"/>
    <row r="5863" ht="26.25" customHeight="1" x14ac:dyDescent="0.2"/>
    <row r="5864" ht="26.25" customHeight="1" x14ac:dyDescent="0.2"/>
    <row r="5865" ht="26.25" customHeight="1" x14ac:dyDescent="0.2"/>
    <row r="5866" ht="26.25" customHeight="1" x14ac:dyDescent="0.2"/>
    <row r="5867" ht="26.25" customHeight="1" x14ac:dyDescent="0.2"/>
    <row r="5868" ht="26.25" customHeight="1" x14ac:dyDescent="0.2"/>
    <row r="5869" ht="26.25" customHeight="1" x14ac:dyDescent="0.2"/>
    <row r="5870" ht="26.25" customHeight="1" x14ac:dyDescent="0.2"/>
    <row r="5871" ht="26.25" customHeight="1" x14ac:dyDescent="0.2"/>
    <row r="5872" ht="26.25" customHeight="1" x14ac:dyDescent="0.2"/>
    <row r="5873" ht="26.25" customHeight="1" x14ac:dyDescent="0.2"/>
    <row r="5874" ht="26.25" customHeight="1" x14ac:dyDescent="0.2"/>
    <row r="5875" ht="26.25" customHeight="1" x14ac:dyDescent="0.2"/>
    <row r="5876" ht="26.25" customHeight="1" x14ac:dyDescent="0.2"/>
    <row r="5877" ht="26.25" customHeight="1" x14ac:dyDescent="0.2"/>
    <row r="5878" ht="26.25" customHeight="1" x14ac:dyDescent="0.2"/>
    <row r="5879" ht="26.25" customHeight="1" x14ac:dyDescent="0.2"/>
    <row r="5880" ht="26.25" customHeight="1" x14ac:dyDescent="0.2"/>
    <row r="5881" ht="26.25" customHeight="1" x14ac:dyDescent="0.2"/>
    <row r="5882" ht="26.25" customHeight="1" x14ac:dyDescent="0.2"/>
    <row r="5883" ht="26.25" customHeight="1" x14ac:dyDescent="0.2"/>
    <row r="5884" ht="26.25" customHeight="1" x14ac:dyDescent="0.2"/>
    <row r="5885" ht="26.25" customHeight="1" x14ac:dyDescent="0.2"/>
    <row r="5886" ht="26.25" customHeight="1" x14ac:dyDescent="0.2"/>
    <row r="5887" ht="26.25" customHeight="1" x14ac:dyDescent="0.2"/>
    <row r="5888" ht="26.25" customHeight="1" x14ac:dyDescent="0.2"/>
    <row r="5889" ht="26.25" customHeight="1" x14ac:dyDescent="0.2"/>
    <row r="5890" ht="26.25" customHeight="1" x14ac:dyDescent="0.2"/>
    <row r="5891" ht="26.25" customHeight="1" x14ac:dyDescent="0.2"/>
    <row r="5892" ht="26.25" customHeight="1" x14ac:dyDescent="0.2"/>
    <row r="5893" ht="26.25" customHeight="1" x14ac:dyDescent="0.2"/>
    <row r="5894" ht="26.25" customHeight="1" x14ac:dyDescent="0.2"/>
    <row r="5895" ht="26.25" customHeight="1" x14ac:dyDescent="0.2"/>
    <row r="5896" ht="26.25" customHeight="1" x14ac:dyDescent="0.2"/>
    <row r="5897" ht="26.25" customHeight="1" x14ac:dyDescent="0.2"/>
    <row r="5898" ht="26.25" customHeight="1" x14ac:dyDescent="0.2"/>
    <row r="5899" ht="26.25" customHeight="1" x14ac:dyDescent="0.2"/>
    <row r="5900" ht="26.25" customHeight="1" x14ac:dyDescent="0.2"/>
    <row r="5901" ht="26.25" customHeight="1" x14ac:dyDescent="0.2"/>
    <row r="5902" ht="26.25" customHeight="1" x14ac:dyDescent="0.2"/>
    <row r="5903" ht="26.25" customHeight="1" x14ac:dyDescent="0.2"/>
    <row r="5904" ht="26.25" customHeight="1" x14ac:dyDescent="0.2"/>
    <row r="5905" ht="26.25" customHeight="1" x14ac:dyDescent="0.2"/>
    <row r="5906" ht="26.25" customHeight="1" x14ac:dyDescent="0.2"/>
    <row r="5907" ht="26.25" customHeight="1" x14ac:dyDescent="0.2"/>
    <row r="5908" ht="26.25" customHeight="1" x14ac:dyDescent="0.2"/>
    <row r="5909" ht="26.25" customHeight="1" x14ac:dyDescent="0.2"/>
    <row r="5910" ht="26.25" customHeight="1" x14ac:dyDescent="0.2"/>
    <row r="5911" ht="26.25" customHeight="1" x14ac:dyDescent="0.2"/>
    <row r="5912" ht="26.25" customHeight="1" x14ac:dyDescent="0.2"/>
    <row r="5913" ht="26.25" customHeight="1" x14ac:dyDescent="0.2"/>
    <row r="5914" ht="26.25" customHeight="1" x14ac:dyDescent="0.2"/>
    <row r="5915" ht="26.25" customHeight="1" x14ac:dyDescent="0.2"/>
    <row r="5916" ht="26.25" customHeight="1" x14ac:dyDescent="0.2"/>
    <row r="5917" ht="26.25" customHeight="1" x14ac:dyDescent="0.2"/>
    <row r="5918" ht="26.25" customHeight="1" x14ac:dyDescent="0.2"/>
    <row r="5919" ht="26.25" customHeight="1" x14ac:dyDescent="0.2"/>
    <row r="5920" ht="26.25" customHeight="1" x14ac:dyDescent="0.2"/>
    <row r="5921" ht="26.25" customHeight="1" x14ac:dyDescent="0.2"/>
    <row r="5922" ht="26.25" customHeight="1" x14ac:dyDescent="0.2"/>
    <row r="5923" ht="26.25" customHeight="1" x14ac:dyDescent="0.2"/>
    <row r="5924" ht="26.25" customHeight="1" x14ac:dyDescent="0.2"/>
    <row r="5925" ht="26.25" customHeight="1" x14ac:dyDescent="0.2"/>
    <row r="5926" ht="26.25" customHeight="1" x14ac:dyDescent="0.2"/>
    <row r="5927" ht="26.25" customHeight="1" x14ac:dyDescent="0.2"/>
    <row r="5928" ht="26.25" customHeight="1" x14ac:dyDescent="0.2"/>
    <row r="5929" ht="26.25" customHeight="1" x14ac:dyDescent="0.2"/>
    <row r="5930" ht="26.25" customHeight="1" x14ac:dyDescent="0.2"/>
    <row r="5931" ht="26.25" customHeight="1" x14ac:dyDescent="0.2"/>
    <row r="5932" ht="26.25" customHeight="1" x14ac:dyDescent="0.2"/>
    <row r="5933" ht="26.25" customHeight="1" x14ac:dyDescent="0.2"/>
    <row r="5934" ht="26.25" customHeight="1" x14ac:dyDescent="0.2"/>
    <row r="5935" ht="26.25" customHeight="1" x14ac:dyDescent="0.2"/>
    <row r="5936" ht="26.25" customHeight="1" x14ac:dyDescent="0.2"/>
    <row r="5937" ht="26.25" customHeight="1" x14ac:dyDescent="0.2"/>
    <row r="5938" ht="26.25" customHeight="1" x14ac:dyDescent="0.2"/>
    <row r="5939" ht="26.25" customHeight="1" x14ac:dyDescent="0.2"/>
    <row r="5940" ht="26.25" customHeight="1" x14ac:dyDescent="0.2"/>
    <row r="5941" ht="26.25" customHeight="1" x14ac:dyDescent="0.2"/>
    <row r="5942" ht="26.25" customHeight="1" x14ac:dyDescent="0.2"/>
    <row r="5943" ht="26.25" customHeight="1" x14ac:dyDescent="0.2"/>
    <row r="5944" ht="26.25" customHeight="1" x14ac:dyDescent="0.2"/>
    <row r="5945" ht="26.25" customHeight="1" x14ac:dyDescent="0.2"/>
    <row r="5946" ht="26.25" customHeight="1" x14ac:dyDescent="0.2"/>
    <row r="5947" ht="26.25" customHeight="1" x14ac:dyDescent="0.2"/>
    <row r="5948" ht="26.25" customHeight="1" x14ac:dyDescent="0.2"/>
    <row r="5949" ht="26.25" customHeight="1" x14ac:dyDescent="0.2"/>
    <row r="5950" ht="26.25" customHeight="1" x14ac:dyDescent="0.2"/>
    <row r="5951" ht="26.25" customHeight="1" x14ac:dyDescent="0.2"/>
    <row r="5952" ht="26.25" customHeight="1" x14ac:dyDescent="0.2"/>
    <row r="5953" ht="26.25" customHeight="1" x14ac:dyDescent="0.2"/>
    <row r="5954" ht="26.25" customHeight="1" x14ac:dyDescent="0.2"/>
    <row r="5955" ht="26.25" customHeight="1" x14ac:dyDescent="0.2"/>
    <row r="5956" ht="26.25" customHeight="1" x14ac:dyDescent="0.2"/>
    <row r="5957" ht="26.25" customHeight="1" x14ac:dyDescent="0.2"/>
    <row r="5958" ht="26.25" customHeight="1" x14ac:dyDescent="0.2"/>
    <row r="5959" ht="26.25" customHeight="1" x14ac:dyDescent="0.2"/>
    <row r="5960" ht="26.25" customHeight="1" x14ac:dyDescent="0.2"/>
    <row r="5961" ht="26.25" customHeight="1" x14ac:dyDescent="0.2"/>
    <row r="5962" ht="26.25" customHeight="1" x14ac:dyDescent="0.2"/>
    <row r="5963" ht="26.25" customHeight="1" x14ac:dyDescent="0.2"/>
    <row r="5964" ht="26.25" customHeight="1" x14ac:dyDescent="0.2"/>
    <row r="5965" ht="26.25" customHeight="1" x14ac:dyDescent="0.2"/>
    <row r="5966" ht="26.25" customHeight="1" x14ac:dyDescent="0.2"/>
    <row r="5967" ht="26.25" customHeight="1" x14ac:dyDescent="0.2"/>
    <row r="5968" ht="26.25" customHeight="1" x14ac:dyDescent="0.2"/>
    <row r="5969" ht="26.25" customHeight="1" x14ac:dyDescent="0.2"/>
    <row r="5970" ht="26.25" customHeight="1" x14ac:dyDescent="0.2"/>
    <row r="5971" ht="26.25" customHeight="1" x14ac:dyDescent="0.2"/>
    <row r="5972" ht="26.25" customHeight="1" x14ac:dyDescent="0.2"/>
    <row r="5973" ht="26.25" customHeight="1" x14ac:dyDescent="0.2"/>
    <row r="5974" ht="26.25" customHeight="1" x14ac:dyDescent="0.2"/>
    <row r="5975" ht="26.25" customHeight="1" x14ac:dyDescent="0.2"/>
    <row r="5976" ht="26.25" customHeight="1" x14ac:dyDescent="0.2"/>
    <row r="5977" ht="26.25" customHeight="1" x14ac:dyDescent="0.2"/>
    <row r="5978" ht="26.25" customHeight="1" x14ac:dyDescent="0.2"/>
    <row r="5979" ht="26.25" customHeight="1" x14ac:dyDescent="0.2"/>
    <row r="5980" ht="26.25" customHeight="1" x14ac:dyDescent="0.2"/>
    <row r="5981" ht="26.25" customHeight="1" x14ac:dyDescent="0.2"/>
    <row r="5982" ht="26.25" customHeight="1" x14ac:dyDescent="0.2"/>
    <row r="5983" ht="26.25" customHeight="1" x14ac:dyDescent="0.2"/>
    <row r="5984" ht="26.25" customHeight="1" x14ac:dyDescent="0.2"/>
    <row r="5985" ht="26.25" customHeight="1" x14ac:dyDescent="0.2"/>
    <row r="5986" ht="26.25" customHeight="1" x14ac:dyDescent="0.2"/>
    <row r="5987" ht="26.25" customHeight="1" x14ac:dyDescent="0.2"/>
    <row r="5988" ht="26.25" customHeight="1" x14ac:dyDescent="0.2"/>
    <row r="5989" ht="26.25" customHeight="1" x14ac:dyDescent="0.2"/>
    <row r="5990" ht="26.25" customHeight="1" x14ac:dyDescent="0.2"/>
    <row r="5991" ht="26.25" customHeight="1" x14ac:dyDescent="0.2"/>
    <row r="5992" ht="26.25" customHeight="1" x14ac:dyDescent="0.2"/>
    <row r="5993" ht="26.25" customHeight="1" x14ac:dyDescent="0.2"/>
    <row r="5994" ht="26.25" customHeight="1" x14ac:dyDescent="0.2"/>
    <row r="5995" ht="26.25" customHeight="1" x14ac:dyDescent="0.2"/>
    <row r="5996" ht="26.25" customHeight="1" x14ac:dyDescent="0.2"/>
    <row r="5997" ht="26.25" customHeight="1" x14ac:dyDescent="0.2"/>
    <row r="5998" ht="26.25" customHeight="1" x14ac:dyDescent="0.2"/>
    <row r="5999" ht="26.25" customHeight="1" x14ac:dyDescent="0.2"/>
    <row r="6000" ht="26.25" customHeight="1" x14ac:dyDescent="0.2"/>
    <row r="6001" ht="26.25" customHeight="1" x14ac:dyDescent="0.2"/>
    <row r="6002" ht="26.25" customHeight="1" x14ac:dyDescent="0.2"/>
    <row r="6003" ht="26.25" customHeight="1" x14ac:dyDescent="0.2"/>
    <row r="6004" ht="26.25" customHeight="1" x14ac:dyDescent="0.2"/>
    <row r="6005" ht="26.25" customHeight="1" x14ac:dyDescent="0.2"/>
    <row r="6006" ht="26.25" customHeight="1" x14ac:dyDescent="0.2"/>
    <row r="6007" ht="26.25" customHeight="1" x14ac:dyDescent="0.2"/>
    <row r="6008" ht="26.25" customHeight="1" x14ac:dyDescent="0.2"/>
    <row r="6009" ht="26.25" customHeight="1" x14ac:dyDescent="0.2"/>
    <row r="6010" ht="26.25" customHeight="1" x14ac:dyDescent="0.2"/>
    <row r="6011" ht="26.25" customHeight="1" x14ac:dyDescent="0.2"/>
    <row r="6012" ht="26.25" customHeight="1" x14ac:dyDescent="0.2"/>
    <row r="6013" ht="26.25" customHeight="1" x14ac:dyDescent="0.2"/>
    <row r="6014" ht="26.25" customHeight="1" x14ac:dyDescent="0.2"/>
    <row r="6015" ht="26.25" customHeight="1" x14ac:dyDescent="0.2"/>
    <row r="6016" ht="26.25" customHeight="1" x14ac:dyDescent="0.2"/>
    <row r="6017" ht="26.25" customHeight="1" x14ac:dyDescent="0.2"/>
    <row r="6018" ht="26.25" customHeight="1" x14ac:dyDescent="0.2"/>
    <row r="6019" ht="26.25" customHeight="1" x14ac:dyDescent="0.2"/>
    <row r="6020" ht="26.25" customHeight="1" x14ac:dyDescent="0.2"/>
    <row r="6021" ht="26.25" customHeight="1" x14ac:dyDescent="0.2"/>
    <row r="6022" ht="26.25" customHeight="1" x14ac:dyDescent="0.2"/>
    <row r="6023" ht="26.25" customHeight="1" x14ac:dyDescent="0.2"/>
    <row r="6024" ht="26.25" customHeight="1" x14ac:dyDescent="0.2"/>
    <row r="6025" ht="26.25" customHeight="1" x14ac:dyDescent="0.2"/>
    <row r="6026" ht="26.25" customHeight="1" x14ac:dyDescent="0.2"/>
    <row r="6027" ht="26.25" customHeight="1" x14ac:dyDescent="0.2"/>
    <row r="6028" ht="26.25" customHeight="1" x14ac:dyDescent="0.2"/>
    <row r="6029" ht="26.25" customHeight="1" x14ac:dyDescent="0.2"/>
    <row r="6030" ht="26.25" customHeight="1" x14ac:dyDescent="0.2"/>
    <row r="6031" ht="26.25" customHeight="1" x14ac:dyDescent="0.2"/>
    <row r="6032" ht="26.25" customHeight="1" x14ac:dyDescent="0.2"/>
    <row r="6033" ht="26.25" customHeight="1" x14ac:dyDescent="0.2"/>
    <row r="6034" ht="26.25" customHeight="1" x14ac:dyDescent="0.2"/>
    <row r="6035" ht="26.25" customHeight="1" x14ac:dyDescent="0.2"/>
    <row r="6036" ht="26.25" customHeight="1" x14ac:dyDescent="0.2"/>
    <row r="6037" ht="26.25" customHeight="1" x14ac:dyDescent="0.2"/>
    <row r="6038" ht="26.25" customHeight="1" x14ac:dyDescent="0.2"/>
    <row r="6039" ht="26.25" customHeight="1" x14ac:dyDescent="0.2"/>
    <row r="6040" ht="26.25" customHeight="1" x14ac:dyDescent="0.2"/>
    <row r="6041" ht="26.25" customHeight="1" x14ac:dyDescent="0.2"/>
    <row r="6042" ht="26.25" customHeight="1" x14ac:dyDescent="0.2"/>
    <row r="6043" ht="26.25" customHeight="1" x14ac:dyDescent="0.2"/>
    <row r="6044" ht="26.25" customHeight="1" x14ac:dyDescent="0.2"/>
    <row r="6045" ht="26.25" customHeight="1" x14ac:dyDescent="0.2"/>
    <row r="6046" ht="26.25" customHeight="1" x14ac:dyDescent="0.2"/>
    <row r="6047" ht="26.25" customHeight="1" x14ac:dyDescent="0.2"/>
    <row r="6048" ht="26.25" customHeight="1" x14ac:dyDescent="0.2"/>
    <row r="6049" ht="26.25" customHeight="1" x14ac:dyDescent="0.2"/>
    <row r="6050" ht="26.25" customHeight="1" x14ac:dyDescent="0.2"/>
    <row r="6051" ht="26.25" customHeight="1" x14ac:dyDescent="0.2"/>
    <row r="6052" ht="26.25" customHeight="1" x14ac:dyDescent="0.2"/>
    <row r="6053" ht="26.25" customHeight="1" x14ac:dyDescent="0.2"/>
    <row r="6054" ht="26.25" customHeight="1" x14ac:dyDescent="0.2"/>
    <row r="6055" ht="26.25" customHeight="1" x14ac:dyDescent="0.2"/>
    <row r="6056" ht="26.25" customHeight="1" x14ac:dyDescent="0.2"/>
    <row r="6057" ht="26.25" customHeight="1" x14ac:dyDescent="0.2"/>
    <row r="6058" ht="26.25" customHeight="1" x14ac:dyDescent="0.2"/>
    <row r="6059" ht="26.25" customHeight="1" x14ac:dyDescent="0.2"/>
    <row r="6060" ht="26.25" customHeight="1" x14ac:dyDescent="0.2"/>
    <row r="6061" ht="26.25" customHeight="1" x14ac:dyDescent="0.2"/>
    <row r="6062" ht="26.25" customHeight="1" x14ac:dyDescent="0.2"/>
    <row r="6063" ht="26.25" customHeight="1" x14ac:dyDescent="0.2"/>
    <row r="6064" ht="26.25" customHeight="1" x14ac:dyDescent="0.2"/>
    <row r="6065" ht="26.25" customHeight="1" x14ac:dyDescent="0.2"/>
    <row r="6066" ht="26.25" customHeight="1" x14ac:dyDescent="0.2"/>
    <row r="6067" ht="26.25" customHeight="1" x14ac:dyDescent="0.2"/>
    <row r="6068" ht="26.25" customHeight="1" x14ac:dyDescent="0.2"/>
    <row r="6069" ht="26.25" customHeight="1" x14ac:dyDescent="0.2"/>
    <row r="6070" ht="26.25" customHeight="1" x14ac:dyDescent="0.2"/>
    <row r="6071" ht="26.25" customHeight="1" x14ac:dyDescent="0.2"/>
    <row r="6072" ht="26.25" customHeight="1" x14ac:dyDescent="0.2"/>
    <row r="6073" ht="26.25" customHeight="1" x14ac:dyDescent="0.2"/>
    <row r="6074" ht="26.25" customHeight="1" x14ac:dyDescent="0.2"/>
    <row r="6075" ht="26.25" customHeight="1" x14ac:dyDescent="0.2"/>
    <row r="6076" ht="26.25" customHeight="1" x14ac:dyDescent="0.2"/>
    <row r="6077" ht="26.25" customHeight="1" x14ac:dyDescent="0.2"/>
    <row r="6078" ht="26.25" customHeight="1" x14ac:dyDescent="0.2"/>
    <row r="6079" ht="26.25" customHeight="1" x14ac:dyDescent="0.2"/>
    <row r="6080" ht="26.25" customHeight="1" x14ac:dyDescent="0.2"/>
    <row r="6081" ht="26.25" customHeight="1" x14ac:dyDescent="0.2"/>
    <row r="6082" ht="26.25" customHeight="1" x14ac:dyDescent="0.2"/>
    <row r="6083" ht="26.25" customHeight="1" x14ac:dyDescent="0.2"/>
    <row r="6084" ht="26.25" customHeight="1" x14ac:dyDescent="0.2"/>
    <row r="6085" ht="26.25" customHeight="1" x14ac:dyDescent="0.2"/>
    <row r="6086" ht="26.25" customHeight="1" x14ac:dyDescent="0.2"/>
    <row r="6087" ht="26.25" customHeight="1" x14ac:dyDescent="0.2"/>
    <row r="6088" ht="26.25" customHeight="1" x14ac:dyDescent="0.2"/>
    <row r="6089" ht="26.25" customHeight="1" x14ac:dyDescent="0.2"/>
    <row r="6090" ht="26.25" customHeight="1" x14ac:dyDescent="0.2"/>
    <row r="6091" ht="26.25" customHeight="1" x14ac:dyDescent="0.2"/>
    <row r="6092" ht="26.25" customHeight="1" x14ac:dyDescent="0.2"/>
    <row r="6093" ht="26.25" customHeight="1" x14ac:dyDescent="0.2"/>
    <row r="6094" ht="26.25" customHeight="1" x14ac:dyDescent="0.2"/>
    <row r="6095" ht="26.25" customHeight="1" x14ac:dyDescent="0.2"/>
    <row r="6096" ht="26.25" customHeight="1" x14ac:dyDescent="0.2"/>
    <row r="6097" ht="26.25" customHeight="1" x14ac:dyDescent="0.2"/>
    <row r="6098" ht="26.25" customHeight="1" x14ac:dyDescent="0.2"/>
    <row r="6099" ht="26.25" customHeight="1" x14ac:dyDescent="0.2"/>
    <row r="6100" ht="26.25" customHeight="1" x14ac:dyDescent="0.2"/>
    <row r="6101" ht="26.25" customHeight="1" x14ac:dyDescent="0.2"/>
    <row r="6102" ht="26.25" customHeight="1" x14ac:dyDescent="0.2"/>
    <row r="6103" ht="26.25" customHeight="1" x14ac:dyDescent="0.2"/>
    <row r="6104" ht="26.25" customHeight="1" x14ac:dyDescent="0.2"/>
    <row r="6105" ht="26.25" customHeight="1" x14ac:dyDescent="0.2"/>
    <row r="6106" ht="26.25" customHeight="1" x14ac:dyDescent="0.2"/>
    <row r="6107" ht="26.25" customHeight="1" x14ac:dyDescent="0.2"/>
    <row r="6108" ht="26.25" customHeight="1" x14ac:dyDescent="0.2"/>
    <row r="6109" ht="26.25" customHeight="1" x14ac:dyDescent="0.2"/>
    <row r="6110" ht="26.25" customHeight="1" x14ac:dyDescent="0.2"/>
    <row r="6111" ht="26.25" customHeight="1" x14ac:dyDescent="0.2"/>
    <row r="6112" ht="26.25" customHeight="1" x14ac:dyDescent="0.2"/>
    <row r="6113" ht="26.25" customHeight="1" x14ac:dyDescent="0.2"/>
    <row r="6114" ht="26.25" customHeight="1" x14ac:dyDescent="0.2"/>
    <row r="6115" ht="26.25" customHeight="1" x14ac:dyDescent="0.2"/>
    <row r="6116" ht="26.25" customHeight="1" x14ac:dyDescent="0.2"/>
    <row r="6117" ht="26.25" customHeight="1" x14ac:dyDescent="0.2"/>
    <row r="6118" ht="26.25" customHeight="1" x14ac:dyDescent="0.2"/>
    <row r="6119" ht="26.25" customHeight="1" x14ac:dyDescent="0.2"/>
    <row r="6120" ht="26.25" customHeight="1" x14ac:dyDescent="0.2"/>
    <row r="6121" ht="26.25" customHeight="1" x14ac:dyDescent="0.2"/>
    <row r="6122" ht="26.25" customHeight="1" x14ac:dyDescent="0.2"/>
    <row r="6123" ht="26.25" customHeight="1" x14ac:dyDescent="0.2"/>
    <row r="6124" ht="26.25" customHeight="1" x14ac:dyDescent="0.2"/>
    <row r="6125" ht="26.25" customHeight="1" x14ac:dyDescent="0.2"/>
    <row r="6126" ht="26.25" customHeight="1" x14ac:dyDescent="0.2"/>
    <row r="6127" ht="26.25" customHeight="1" x14ac:dyDescent="0.2"/>
    <row r="6128" ht="26.25" customHeight="1" x14ac:dyDescent="0.2"/>
    <row r="6129" ht="26.25" customHeight="1" x14ac:dyDescent="0.2"/>
    <row r="6130" ht="26.25" customHeight="1" x14ac:dyDescent="0.2"/>
    <row r="6131" ht="26.25" customHeight="1" x14ac:dyDescent="0.2"/>
    <row r="6132" ht="26.25" customHeight="1" x14ac:dyDescent="0.2"/>
    <row r="6133" ht="26.25" customHeight="1" x14ac:dyDescent="0.2"/>
    <row r="6134" ht="26.25" customHeight="1" x14ac:dyDescent="0.2"/>
    <row r="6135" ht="26.25" customHeight="1" x14ac:dyDescent="0.2"/>
    <row r="6136" ht="26.25" customHeight="1" x14ac:dyDescent="0.2"/>
    <row r="6137" ht="26.25" customHeight="1" x14ac:dyDescent="0.2"/>
    <row r="6138" ht="26.25" customHeight="1" x14ac:dyDescent="0.2"/>
    <row r="6139" ht="26.25" customHeight="1" x14ac:dyDescent="0.2"/>
    <row r="6140" ht="26.25" customHeight="1" x14ac:dyDescent="0.2"/>
    <row r="6141" ht="26.25" customHeight="1" x14ac:dyDescent="0.2"/>
    <row r="6142" ht="26.25" customHeight="1" x14ac:dyDescent="0.2"/>
    <row r="6143" ht="26.25" customHeight="1" x14ac:dyDescent="0.2"/>
    <row r="6144" ht="26.25" customHeight="1" x14ac:dyDescent="0.2"/>
    <row r="6145" ht="26.25" customHeight="1" x14ac:dyDescent="0.2"/>
    <row r="6146" ht="26.25" customHeight="1" x14ac:dyDescent="0.2"/>
    <row r="6147" ht="26.25" customHeight="1" x14ac:dyDescent="0.2"/>
    <row r="6148" ht="26.25" customHeight="1" x14ac:dyDescent="0.2"/>
    <row r="6149" ht="26.25" customHeight="1" x14ac:dyDescent="0.2"/>
    <row r="6150" ht="26.25" customHeight="1" x14ac:dyDescent="0.2"/>
    <row r="6151" ht="26.25" customHeight="1" x14ac:dyDescent="0.2"/>
    <row r="6152" ht="26.25" customHeight="1" x14ac:dyDescent="0.2"/>
    <row r="6153" ht="26.25" customHeight="1" x14ac:dyDescent="0.2"/>
    <row r="6154" ht="26.25" customHeight="1" x14ac:dyDescent="0.2"/>
    <row r="6155" ht="26.25" customHeight="1" x14ac:dyDescent="0.2"/>
    <row r="6156" ht="26.25" customHeight="1" x14ac:dyDescent="0.2"/>
    <row r="6157" ht="26.25" customHeight="1" x14ac:dyDescent="0.2"/>
    <row r="6158" ht="26.25" customHeight="1" x14ac:dyDescent="0.2"/>
    <row r="6159" ht="26.25" customHeight="1" x14ac:dyDescent="0.2"/>
    <row r="6160" ht="26.25" customHeight="1" x14ac:dyDescent="0.2"/>
    <row r="6161" ht="26.25" customHeight="1" x14ac:dyDescent="0.2"/>
    <row r="6162" ht="26.25" customHeight="1" x14ac:dyDescent="0.2"/>
    <row r="6163" ht="26.25" customHeight="1" x14ac:dyDescent="0.2"/>
    <row r="6164" ht="26.25" customHeight="1" x14ac:dyDescent="0.2"/>
    <row r="6165" ht="26.25" customHeight="1" x14ac:dyDescent="0.2"/>
    <row r="6166" ht="26.25" customHeight="1" x14ac:dyDescent="0.2"/>
    <row r="6167" ht="26.25" customHeight="1" x14ac:dyDescent="0.2"/>
    <row r="6168" ht="26.25" customHeight="1" x14ac:dyDescent="0.2"/>
    <row r="6169" ht="26.25" customHeight="1" x14ac:dyDescent="0.2"/>
    <row r="6170" ht="26.25" customHeight="1" x14ac:dyDescent="0.2"/>
    <row r="6171" ht="26.25" customHeight="1" x14ac:dyDescent="0.2"/>
    <row r="6172" ht="26.25" customHeight="1" x14ac:dyDescent="0.2"/>
    <row r="6173" ht="26.25" customHeight="1" x14ac:dyDescent="0.2"/>
    <row r="6174" ht="26.25" customHeight="1" x14ac:dyDescent="0.2"/>
    <row r="6175" ht="26.25" customHeight="1" x14ac:dyDescent="0.2"/>
    <row r="6176" ht="26.25" customHeight="1" x14ac:dyDescent="0.2"/>
    <row r="6177" ht="26.25" customHeight="1" x14ac:dyDescent="0.2"/>
    <row r="6178" ht="26.25" customHeight="1" x14ac:dyDescent="0.2"/>
    <row r="6179" ht="26.25" customHeight="1" x14ac:dyDescent="0.2"/>
    <row r="6180" ht="26.25" customHeight="1" x14ac:dyDescent="0.2"/>
    <row r="6181" ht="26.25" customHeight="1" x14ac:dyDescent="0.2"/>
    <row r="6182" ht="26.25" customHeight="1" x14ac:dyDescent="0.2"/>
    <row r="6183" ht="26.25" customHeight="1" x14ac:dyDescent="0.2"/>
    <row r="6184" ht="26.25" customHeight="1" x14ac:dyDescent="0.2"/>
    <row r="6185" ht="26.25" customHeight="1" x14ac:dyDescent="0.2"/>
    <row r="6186" ht="26.25" customHeight="1" x14ac:dyDescent="0.2"/>
    <row r="6187" ht="26.25" customHeight="1" x14ac:dyDescent="0.2"/>
    <row r="6188" ht="26.25" customHeight="1" x14ac:dyDescent="0.2"/>
    <row r="6189" ht="26.25" customHeight="1" x14ac:dyDescent="0.2"/>
    <row r="6190" ht="26.25" customHeight="1" x14ac:dyDescent="0.2"/>
    <row r="6191" ht="26.25" customHeight="1" x14ac:dyDescent="0.2"/>
    <row r="6192" ht="26.25" customHeight="1" x14ac:dyDescent="0.2"/>
    <row r="6193" ht="26.25" customHeight="1" x14ac:dyDescent="0.2"/>
    <row r="6194" ht="26.25" customHeight="1" x14ac:dyDescent="0.2"/>
    <row r="6195" ht="26.25" customHeight="1" x14ac:dyDescent="0.2"/>
    <row r="6196" ht="26.25" customHeight="1" x14ac:dyDescent="0.2"/>
    <row r="6197" ht="26.25" customHeight="1" x14ac:dyDescent="0.2"/>
    <row r="6198" ht="26.25" customHeight="1" x14ac:dyDescent="0.2"/>
    <row r="6199" ht="26.25" customHeight="1" x14ac:dyDescent="0.2"/>
    <row r="6200" ht="26.25" customHeight="1" x14ac:dyDescent="0.2"/>
    <row r="6201" ht="26.25" customHeight="1" x14ac:dyDescent="0.2"/>
    <row r="6202" ht="26.25" customHeight="1" x14ac:dyDescent="0.2"/>
    <row r="6203" ht="26.25" customHeight="1" x14ac:dyDescent="0.2"/>
    <row r="6204" ht="26.25" customHeight="1" x14ac:dyDescent="0.2"/>
    <row r="6205" ht="26.25" customHeight="1" x14ac:dyDescent="0.2"/>
    <row r="6206" ht="26.25" customHeight="1" x14ac:dyDescent="0.2"/>
    <row r="6207" ht="26.25" customHeight="1" x14ac:dyDescent="0.2"/>
    <row r="6208" ht="26.25" customHeight="1" x14ac:dyDescent="0.2"/>
    <row r="6209" ht="26.25" customHeight="1" x14ac:dyDescent="0.2"/>
    <row r="6210" ht="26.25" customHeight="1" x14ac:dyDescent="0.2"/>
    <row r="6211" ht="26.25" customHeight="1" x14ac:dyDescent="0.2"/>
    <row r="6212" ht="26.25" customHeight="1" x14ac:dyDescent="0.2"/>
    <row r="6213" ht="26.25" customHeight="1" x14ac:dyDescent="0.2"/>
    <row r="6214" ht="26.25" customHeight="1" x14ac:dyDescent="0.2"/>
    <row r="6215" ht="26.25" customHeight="1" x14ac:dyDescent="0.2"/>
    <row r="6216" ht="26.25" customHeight="1" x14ac:dyDescent="0.2"/>
    <row r="6217" ht="26.25" customHeight="1" x14ac:dyDescent="0.2"/>
    <row r="6218" ht="26.25" customHeight="1" x14ac:dyDescent="0.2"/>
    <row r="6219" ht="26.25" customHeight="1" x14ac:dyDescent="0.2"/>
    <row r="6220" ht="26.25" customHeight="1" x14ac:dyDescent="0.2"/>
    <row r="6221" ht="26.25" customHeight="1" x14ac:dyDescent="0.2"/>
    <row r="6222" ht="26.25" customHeight="1" x14ac:dyDescent="0.2"/>
    <row r="6223" ht="26.25" customHeight="1" x14ac:dyDescent="0.2"/>
    <row r="6224" ht="26.25" customHeight="1" x14ac:dyDescent="0.2"/>
    <row r="6225" ht="26.25" customHeight="1" x14ac:dyDescent="0.2"/>
    <row r="6226" ht="26.25" customHeight="1" x14ac:dyDescent="0.2"/>
    <row r="6227" ht="26.25" customHeight="1" x14ac:dyDescent="0.2"/>
    <row r="6228" ht="26.25" customHeight="1" x14ac:dyDescent="0.2"/>
    <row r="6229" ht="26.25" customHeight="1" x14ac:dyDescent="0.2"/>
    <row r="6230" ht="26.25" customHeight="1" x14ac:dyDescent="0.2"/>
    <row r="6231" ht="26.25" customHeight="1" x14ac:dyDescent="0.2"/>
    <row r="6232" ht="26.25" customHeight="1" x14ac:dyDescent="0.2"/>
    <row r="6233" ht="26.25" customHeight="1" x14ac:dyDescent="0.2"/>
    <row r="6234" ht="26.25" customHeight="1" x14ac:dyDescent="0.2"/>
    <row r="6235" ht="26.25" customHeight="1" x14ac:dyDescent="0.2"/>
    <row r="6236" ht="26.25" customHeight="1" x14ac:dyDescent="0.2"/>
    <row r="6237" ht="26.25" customHeight="1" x14ac:dyDescent="0.2"/>
    <row r="6238" ht="26.25" customHeight="1" x14ac:dyDescent="0.2"/>
    <row r="6239" ht="26.25" customHeight="1" x14ac:dyDescent="0.2"/>
    <row r="6240" ht="26.25" customHeight="1" x14ac:dyDescent="0.2"/>
    <row r="6241" ht="26.25" customHeight="1" x14ac:dyDescent="0.2"/>
    <row r="6242" ht="26.25" customHeight="1" x14ac:dyDescent="0.2"/>
    <row r="6243" ht="26.25" customHeight="1" x14ac:dyDescent="0.2"/>
    <row r="6244" ht="26.25" customHeight="1" x14ac:dyDescent="0.2"/>
    <row r="6245" ht="26.25" customHeight="1" x14ac:dyDescent="0.2"/>
    <row r="6246" ht="26.25" customHeight="1" x14ac:dyDescent="0.2"/>
    <row r="6247" ht="26.25" customHeight="1" x14ac:dyDescent="0.2"/>
    <row r="6248" ht="26.25" customHeight="1" x14ac:dyDescent="0.2"/>
    <row r="6249" ht="26.25" customHeight="1" x14ac:dyDescent="0.2"/>
    <row r="6250" ht="26.25" customHeight="1" x14ac:dyDescent="0.2"/>
    <row r="6251" ht="26.25" customHeight="1" x14ac:dyDescent="0.2"/>
    <row r="6252" ht="26.25" customHeight="1" x14ac:dyDescent="0.2"/>
    <row r="6253" ht="26.25" customHeight="1" x14ac:dyDescent="0.2"/>
    <row r="6254" ht="26.25" customHeight="1" x14ac:dyDescent="0.2"/>
    <row r="6255" ht="26.25" customHeight="1" x14ac:dyDescent="0.2"/>
    <row r="6256" ht="26.25" customHeight="1" x14ac:dyDescent="0.2"/>
    <row r="6257" ht="26.25" customHeight="1" x14ac:dyDescent="0.2"/>
    <row r="6258" ht="26.25" customHeight="1" x14ac:dyDescent="0.2"/>
    <row r="6259" ht="26.25" customHeight="1" x14ac:dyDescent="0.2"/>
    <row r="6260" ht="26.25" customHeight="1" x14ac:dyDescent="0.2"/>
    <row r="6261" ht="26.25" customHeight="1" x14ac:dyDescent="0.2"/>
    <row r="6262" ht="26.25" customHeight="1" x14ac:dyDescent="0.2"/>
    <row r="6263" ht="26.25" customHeight="1" x14ac:dyDescent="0.2"/>
    <row r="6264" ht="26.25" customHeight="1" x14ac:dyDescent="0.2"/>
    <row r="6265" ht="26.25" customHeight="1" x14ac:dyDescent="0.2"/>
    <row r="6266" ht="26.25" customHeight="1" x14ac:dyDescent="0.2"/>
    <row r="6267" ht="26.25" customHeight="1" x14ac:dyDescent="0.2"/>
    <row r="6268" ht="26.25" customHeight="1" x14ac:dyDescent="0.2"/>
    <row r="6269" ht="26.25" customHeight="1" x14ac:dyDescent="0.2"/>
    <row r="6270" ht="26.25" customHeight="1" x14ac:dyDescent="0.2"/>
    <row r="6271" ht="26.25" customHeight="1" x14ac:dyDescent="0.2"/>
    <row r="6272" ht="26.25" customHeight="1" x14ac:dyDescent="0.2"/>
    <row r="6273" ht="26.25" customHeight="1" x14ac:dyDescent="0.2"/>
    <row r="6274" ht="26.25" customHeight="1" x14ac:dyDescent="0.2"/>
    <row r="6275" ht="26.25" customHeight="1" x14ac:dyDescent="0.2"/>
    <row r="6276" ht="26.25" customHeight="1" x14ac:dyDescent="0.2"/>
    <row r="6277" ht="26.25" customHeight="1" x14ac:dyDescent="0.2"/>
    <row r="6278" ht="26.25" customHeight="1" x14ac:dyDescent="0.2"/>
    <row r="6279" ht="26.25" customHeight="1" x14ac:dyDescent="0.2"/>
    <row r="6280" ht="26.25" customHeight="1" x14ac:dyDescent="0.2"/>
    <row r="6281" ht="26.25" customHeight="1" x14ac:dyDescent="0.2"/>
    <row r="6282" ht="26.25" customHeight="1" x14ac:dyDescent="0.2"/>
    <row r="6283" ht="26.25" customHeight="1" x14ac:dyDescent="0.2"/>
    <row r="6284" ht="26.25" customHeight="1" x14ac:dyDescent="0.2"/>
    <row r="6285" ht="26.25" customHeight="1" x14ac:dyDescent="0.2"/>
    <row r="6286" ht="26.25" customHeight="1" x14ac:dyDescent="0.2"/>
    <row r="6287" ht="26.25" customHeight="1" x14ac:dyDescent="0.2"/>
    <row r="6288" ht="26.25" customHeight="1" x14ac:dyDescent="0.2"/>
    <row r="6289" ht="26.25" customHeight="1" x14ac:dyDescent="0.2"/>
    <row r="6290" ht="26.25" customHeight="1" x14ac:dyDescent="0.2"/>
    <row r="6291" ht="26.25" customHeight="1" x14ac:dyDescent="0.2"/>
    <row r="6292" ht="26.25" customHeight="1" x14ac:dyDescent="0.2"/>
    <row r="6293" ht="26.25" customHeight="1" x14ac:dyDescent="0.2"/>
    <row r="6294" ht="26.25" customHeight="1" x14ac:dyDescent="0.2"/>
    <row r="6295" ht="26.25" customHeight="1" x14ac:dyDescent="0.2"/>
    <row r="6296" ht="26.25" customHeight="1" x14ac:dyDescent="0.2"/>
    <row r="6297" ht="26.25" customHeight="1" x14ac:dyDescent="0.2"/>
    <row r="6298" ht="26.25" customHeight="1" x14ac:dyDescent="0.2"/>
    <row r="6299" ht="26.25" customHeight="1" x14ac:dyDescent="0.2"/>
    <row r="6300" ht="26.25" customHeight="1" x14ac:dyDescent="0.2"/>
    <row r="6301" ht="26.25" customHeight="1" x14ac:dyDescent="0.2"/>
    <row r="6302" ht="26.25" customHeight="1" x14ac:dyDescent="0.2"/>
    <row r="6303" ht="26.25" customHeight="1" x14ac:dyDescent="0.2"/>
    <row r="6304" ht="26.25" customHeight="1" x14ac:dyDescent="0.2"/>
    <row r="6305" ht="26.25" customHeight="1" x14ac:dyDescent="0.2"/>
    <row r="6306" ht="26.25" customHeight="1" x14ac:dyDescent="0.2"/>
    <row r="6307" ht="26.25" customHeight="1" x14ac:dyDescent="0.2"/>
    <row r="6308" ht="26.25" customHeight="1" x14ac:dyDescent="0.2"/>
    <row r="6309" ht="26.25" customHeight="1" x14ac:dyDescent="0.2"/>
    <row r="6310" ht="26.25" customHeight="1" x14ac:dyDescent="0.2"/>
    <row r="6311" ht="26.25" customHeight="1" x14ac:dyDescent="0.2"/>
    <row r="6312" ht="26.25" customHeight="1" x14ac:dyDescent="0.2"/>
    <row r="6313" ht="26.25" customHeight="1" x14ac:dyDescent="0.2"/>
    <row r="6314" ht="26.25" customHeight="1" x14ac:dyDescent="0.2"/>
    <row r="6315" ht="26.25" customHeight="1" x14ac:dyDescent="0.2"/>
    <row r="6316" ht="26.25" customHeight="1" x14ac:dyDescent="0.2"/>
    <row r="6317" ht="26.25" customHeight="1" x14ac:dyDescent="0.2"/>
    <row r="6318" ht="26.25" customHeight="1" x14ac:dyDescent="0.2"/>
    <row r="6319" ht="26.25" customHeight="1" x14ac:dyDescent="0.2"/>
    <row r="6320" ht="26.25" customHeight="1" x14ac:dyDescent="0.2"/>
    <row r="6321" ht="26.25" customHeight="1" x14ac:dyDescent="0.2"/>
    <row r="6322" ht="26.25" customHeight="1" x14ac:dyDescent="0.2"/>
    <row r="6323" ht="26.25" customHeight="1" x14ac:dyDescent="0.2"/>
    <row r="6324" ht="26.25" customHeight="1" x14ac:dyDescent="0.2"/>
    <row r="6325" ht="26.25" customHeight="1" x14ac:dyDescent="0.2"/>
    <row r="6326" ht="26.25" customHeight="1" x14ac:dyDescent="0.2"/>
    <row r="6327" ht="26.25" customHeight="1" x14ac:dyDescent="0.2"/>
    <row r="6328" ht="26.25" customHeight="1" x14ac:dyDescent="0.2"/>
    <row r="6329" ht="26.25" customHeight="1" x14ac:dyDescent="0.2"/>
    <row r="6330" ht="26.25" customHeight="1" x14ac:dyDescent="0.2"/>
    <row r="6331" ht="26.25" customHeight="1" x14ac:dyDescent="0.2"/>
    <row r="6332" ht="26.25" customHeight="1" x14ac:dyDescent="0.2"/>
    <row r="6333" ht="26.25" customHeight="1" x14ac:dyDescent="0.2"/>
    <row r="6334" ht="26.25" customHeight="1" x14ac:dyDescent="0.2"/>
    <row r="6335" ht="26.25" customHeight="1" x14ac:dyDescent="0.2"/>
    <row r="6336" ht="26.25" customHeight="1" x14ac:dyDescent="0.2"/>
    <row r="6337" ht="26.25" customHeight="1" x14ac:dyDescent="0.2"/>
    <row r="6338" ht="26.25" customHeight="1" x14ac:dyDescent="0.2"/>
    <row r="6339" ht="26.25" customHeight="1" x14ac:dyDescent="0.2"/>
    <row r="6340" ht="26.25" customHeight="1" x14ac:dyDescent="0.2"/>
    <row r="6341" ht="26.25" customHeight="1" x14ac:dyDescent="0.2"/>
    <row r="6342" ht="26.25" customHeight="1" x14ac:dyDescent="0.2"/>
    <row r="6343" ht="26.25" customHeight="1" x14ac:dyDescent="0.2"/>
    <row r="6344" ht="26.25" customHeight="1" x14ac:dyDescent="0.2"/>
    <row r="6345" ht="26.25" customHeight="1" x14ac:dyDescent="0.2"/>
    <row r="6346" ht="26.25" customHeight="1" x14ac:dyDescent="0.2"/>
    <row r="6347" ht="26.25" customHeight="1" x14ac:dyDescent="0.2"/>
    <row r="6348" ht="26.25" customHeight="1" x14ac:dyDescent="0.2"/>
    <row r="6349" ht="26.25" customHeight="1" x14ac:dyDescent="0.2"/>
    <row r="6350" ht="26.25" customHeight="1" x14ac:dyDescent="0.2"/>
    <row r="6351" ht="26.25" customHeight="1" x14ac:dyDescent="0.2"/>
    <row r="6352" ht="26.25" customHeight="1" x14ac:dyDescent="0.2"/>
    <row r="6353" ht="26.25" customHeight="1" x14ac:dyDescent="0.2"/>
    <row r="6354" ht="26.25" customHeight="1" x14ac:dyDescent="0.2"/>
    <row r="6355" ht="26.25" customHeight="1" x14ac:dyDescent="0.2"/>
    <row r="6356" ht="26.25" customHeight="1" x14ac:dyDescent="0.2"/>
    <row r="6357" ht="26.25" customHeight="1" x14ac:dyDescent="0.2"/>
    <row r="6358" ht="26.25" customHeight="1" x14ac:dyDescent="0.2"/>
    <row r="6359" ht="26.25" customHeight="1" x14ac:dyDescent="0.2"/>
    <row r="6360" ht="26.25" customHeight="1" x14ac:dyDescent="0.2"/>
    <row r="6361" ht="26.25" customHeight="1" x14ac:dyDescent="0.2"/>
    <row r="6362" ht="26.25" customHeight="1" x14ac:dyDescent="0.2"/>
    <row r="6363" ht="26.25" customHeight="1" x14ac:dyDescent="0.2"/>
    <row r="6364" ht="26.25" customHeight="1" x14ac:dyDescent="0.2"/>
    <row r="6365" ht="26.25" customHeight="1" x14ac:dyDescent="0.2"/>
    <row r="6366" ht="26.25" customHeight="1" x14ac:dyDescent="0.2"/>
    <row r="6367" ht="26.25" customHeight="1" x14ac:dyDescent="0.2"/>
    <row r="6368" ht="26.25" customHeight="1" x14ac:dyDescent="0.2"/>
    <row r="6369" ht="26.25" customHeight="1" x14ac:dyDescent="0.2"/>
    <row r="6370" ht="26.25" customHeight="1" x14ac:dyDescent="0.2"/>
    <row r="6371" ht="26.25" customHeight="1" x14ac:dyDescent="0.2"/>
    <row r="6372" ht="26.25" customHeight="1" x14ac:dyDescent="0.2"/>
    <row r="6373" ht="26.25" customHeight="1" x14ac:dyDescent="0.2"/>
    <row r="6374" ht="26.25" customHeight="1" x14ac:dyDescent="0.2"/>
    <row r="6375" ht="26.25" customHeight="1" x14ac:dyDescent="0.2"/>
    <row r="6376" ht="26.25" customHeight="1" x14ac:dyDescent="0.2"/>
    <row r="6377" ht="26.25" customHeight="1" x14ac:dyDescent="0.2"/>
    <row r="6378" ht="26.25" customHeight="1" x14ac:dyDescent="0.2"/>
    <row r="6379" ht="26.25" customHeight="1" x14ac:dyDescent="0.2"/>
    <row r="6380" ht="26.25" customHeight="1" x14ac:dyDescent="0.2"/>
    <row r="6381" ht="26.25" customHeight="1" x14ac:dyDescent="0.2"/>
    <row r="6382" ht="26.25" customHeight="1" x14ac:dyDescent="0.2"/>
    <row r="6383" ht="26.25" customHeight="1" x14ac:dyDescent="0.2"/>
    <row r="6384" ht="26.25" customHeight="1" x14ac:dyDescent="0.2"/>
    <row r="6385" ht="26.25" customHeight="1" x14ac:dyDescent="0.2"/>
    <row r="6386" ht="26.25" customHeight="1" x14ac:dyDescent="0.2"/>
    <row r="6387" ht="26.25" customHeight="1" x14ac:dyDescent="0.2"/>
    <row r="6388" ht="26.25" customHeight="1" x14ac:dyDescent="0.2"/>
    <row r="6389" ht="26.25" customHeight="1" x14ac:dyDescent="0.2"/>
    <row r="6390" ht="26.25" customHeight="1" x14ac:dyDescent="0.2"/>
    <row r="6391" ht="26.25" customHeight="1" x14ac:dyDescent="0.2"/>
    <row r="6392" ht="26.25" customHeight="1" x14ac:dyDescent="0.2"/>
    <row r="6393" ht="26.25" customHeight="1" x14ac:dyDescent="0.2"/>
    <row r="6394" ht="26.25" customHeight="1" x14ac:dyDescent="0.2"/>
    <row r="6395" ht="26.25" customHeight="1" x14ac:dyDescent="0.2"/>
    <row r="6396" ht="26.25" customHeight="1" x14ac:dyDescent="0.2"/>
    <row r="6397" ht="26.25" customHeight="1" x14ac:dyDescent="0.2"/>
    <row r="6398" ht="26.25" customHeight="1" x14ac:dyDescent="0.2"/>
    <row r="6399" ht="26.25" customHeight="1" x14ac:dyDescent="0.2"/>
    <row r="6400" ht="26.25" customHeight="1" x14ac:dyDescent="0.2"/>
    <row r="6401" ht="26.25" customHeight="1" x14ac:dyDescent="0.2"/>
    <row r="6402" ht="26.25" customHeight="1" x14ac:dyDescent="0.2"/>
    <row r="6403" ht="26.25" customHeight="1" x14ac:dyDescent="0.2"/>
    <row r="6404" ht="26.25" customHeight="1" x14ac:dyDescent="0.2"/>
    <row r="6405" ht="26.25" customHeight="1" x14ac:dyDescent="0.2"/>
    <row r="6406" ht="26.25" customHeight="1" x14ac:dyDescent="0.2"/>
    <row r="6407" ht="26.25" customHeight="1" x14ac:dyDescent="0.2"/>
    <row r="6408" ht="26.25" customHeight="1" x14ac:dyDescent="0.2"/>
    <row r="6409" ht="26.25" customHeight="1" x14ac:dyDescent="0.2"/>
    <row r="6410" ht="26.25" customHeight="1" x14ac:dyDescent="0.2"/>
    <row r="6411" ht="26.25" customHeight="1" x14ac:dyDescent="0.2"/>
    <row r="6412" ht="26.25" customHeight="1" x14ac:dyDescent="0.2"/>
    <row r="6413" ht="26.25" customHeight="1" x14ac:dyDescent="0.2"/>
    <row r="6414" ht="26.25" customHeight="1" x14ac:dyDescent="0.2"/>
    <row r="6415" ht="26.25" customHeight="1" x14ac:dyDescent="0.2"/>
    <row r="6416" ht="26.25" customHeight="1" x14ac:dyDescent="0.2"/>
    <row r="6417" ht="26.25" customHeight="1" x14ac:dyDescent="0.2"/>
    <row r="6418" ht="26.25" customHeight="1" x14ac:dyDescent="0.2"/>
    <row r="6419" ht="26.25" customHeight="1" x14ac:dyDescent="0.2"/>
    <row r="6420" ht="26.25" customHeight="1" x14ac:dyDescent="0.2"/>
    <row r="6421" ht="26.25" customHeight="1" x14ac:dyDescent="0.2"/>
    <row r="6422" ht="26.25" customHeight="1" x14ac:dyDescent="0.2"/>
    <row r="6423" ht="26.25" customHeight="1" x14ac:dyDescent="0.2"/>
    <row r="6424" ht="26.25" customHeight="1" x14ac:dyDescent="0.2"/>
    <row r="6425" ht="26.25" customHeight="1" x14ac:dyDescent="0.2"/>
    <row r="6426" ht="26.25" customHeight="1" x14ac:dyDescent="0.2"/>
    <row r="6427" ht="26.25" customHeight="1" x14ac:dyDescent="0.2"/>
    <row r="6428" ht="26.25" customHeight="1" x14ac:dyDescent="0.2"/>
    <row r="6429" ht="26.25" customHeight="1" x14ac:dyDescent="0.2"/>
    <row r="6430" ht="26.25" customHeight="1" x14ac:dyDescent="0.2"/>
    <row r="6431" ht="26.25" customHeight="1" x14ac:dyDescent="0.2"/>
    <row r="6432" ht="26.25" customHeight="1" x14ac:dyDescent="0.2"/>
    <row r="6433" ht="26.25" customHeight="1" x14ac:dyDescent="0.2"/>
    <row r="6434" ht="26.25" customHeight="1" x14ac:dyDescent="0.2"/>
    <row r="6435" ht="26.25" customHeight="1" x14ac:dyDescent="0.2"/>
    <row r="6436" ht="26.25" customHeight="1" x14ac:dyDescent="0.2"/>
    <row r="6437" ht="26.25" customHeight="1" x14ac:dyDescent="0.2"/>
    <row r="6438" ht="26.25" customHeight="1" x14ac:dyDescent="0.2"/>
    <row r="6439" ht="26.25" customHeight="1" x14ac:dyDescent="0.2"/>
    <row r="6440" ht="26.25" customHeight="1" x14ac:dyDescent="0.2"/>
    <row r="6441" ht="26.25" customHeight="1" x14ac:dyDescent="0.2"/>
    <row r="6442" ht="26.25" customHeight="1" x14ac:dyDescent="0.2"/>
    <row r="6443" ht="26.25" customHeight="1" x14ac:dyDescent="0.2"/>
    <row r="6444" ht="26.25" customHeight="1" x14ac:dyDescent="0.2"/>
    <row r="6445" ht="26.25" customHeight="1" x14ac:dyDescent="0.2"/>
    <row r="6446" ht="26.25" customHeight="1" x14ac:dyDescent="0.2"/>
    <row r="6447" ht="26.25" customHeight="1" x14ac:dyDescent="0.2"/>
    <row r="6448" ht="26.25" customHeight="1" x14ac:dyDescent="0.2"/>
    <row r="6449" ht="26.25" customHeight="1" x14ac:dyDescent="0.2"/>
    <row r="6450" ht="26.25" customHeight="1" x14ac:dyDescent="0.2"/>
    <row r="6451" ht="26.25" customHeight="1" x14ac:dyDescent="0.2"/>
    <row r="6452" ht="26.25" customHeight="1" x14ac:dyDescent="0.2"/>
    <row r="6453" ht="26.25" customHeight="1" x14ac:dyDescent="0.2"/>
    <row r="6454" ht="26.25" customHeight="1" x14ac:dyDescent="0.2"/>
    <row r="6455" ht="26.25" customHeight="1" x14ac:dyDescent="0.2"/>
    <row r="6456" ht="26.25" customHeight="1" x14ac:dyDescent="0.2"/>
    <row r="6457" ht="26.25" customHeight="1" x14ac:dyDescent="0.2"/>
    <row r="6458" ht="26.25" customHeight="1" x14ac:dyDescent="0.2"/>
    <row r="6459" ht="26.25" customHeight="1" x14ac:dyDescent="0.2"/>
    <row r="6460" ht="26.25" customHeight="1" x14ac:dyDescent="0.2"/>
    <row r="6461" ht="26.25" customHeight="1" x14ac:dyDescent="0.2"/>
    <row r="6462" ht="26.25" customHeight="1" x14ac:dyDescent="0.2"/>
    <row r="6463" ht="26.25" customHeight="1" x14ac:dyDescent="0.2"/>
    <row r="6464" ht="26.25" customHeight="1" x14ac:dyDescent="0.2"/>
    <row r="6465" ht="26.25" customHeight="1" x14ac:dyDescent="0.2"/>
    <row r="6466" ht="26.25" customHeight="1" x14ac:dyDescent="0.2"/>
    <row r="6467" ht="26.25" customHeight="1" x14ac:dyDescent="0.2"/>
    <row r="6468" ht="26.25" customHeight="1" x14ac:dyDescent="0.2"/>
    <row r="6469" ht="26.25" customHeight="1" x14ac:dyDescent="0.2"/>
    <row r="6470" ht="26.25" customHeight="1" x14ac:dyDescent="0.2"/>
    <row r="6471" ht="26.25" customHeight="1" x14ac:dyDescent="0.2"/>
    <row r="6472" ht="26.25" customHeight="1" x14ac:dyDescent="0.2"/>
    <row r="6473" ht="26.25" customHeight="1" x14ac:dyDescent="0.2"/>
    <row r="6474" ht="26.25" customHeight="1" x14ac:dyDescent="0.2"/>
    <row r="6475" ht="26.25" customHeight="1" x14ac:dyDescent="0.2"/>
    <row r="6476" ht="26.25" customHeight="1" x14ac:dyDescent="0.2"/>
    <row r="6477" ht="26.25" customHeight="1" x14ac:dyDescent="0.2"/>
    <row r="6478" ht="26.25" customHeight="1" x14ac:dyDescent="0.2"/>
    <row r="6479" ht="26.25" customHeight="1" x14ac:dyDescent="0.2"/>
    <row r="6480" ht="26.25" customHeight="1" x14ac:dyDescent="0.2"/>
    <row r="6481" ht="26.25" customHeight="1" x14ac:dyDescent="0.2"/>
    <row r="6482" ht="26.25" customHeight="1" x14ac:dyDescent="0.2"/>
    <row r="6483" ht="26.25" customHeight="1" x14ac:dyDescent="0.2"/>
    <row r="6484" ht="26.25" customHeight="1" x14ac:dyDescent="0.2"/>
    <row r="6485" ht="26.25" customHeight="1" x14ac:dyDescent="0.2"/>
    <row r="6486" ht="26.25" customHeight="1" x14ac:dyDescent="0.2"/>
    <row r="6487" ht="26.25" customHeight="1" x14ac:dyDescent="0.2"/>
    <row r="6488" ht="26.25" customHeight="1" x14ac:dyDescent="0.2"/>
    <row r="6489" ht="26.25" customHeight="1" x14ac:dyDescent="0.2"/>
    <row r="6490" ht="26.25" customHeight="1" x14ac:dyDescent="0.2"/>
    <row r="6491" ht="26.25" customHeight="1" x14ac:dyDescent="0.2"/>
    <row r="6492" ht="26.25" customHeight="1" x14ac:dyDescent="0.2"/>
    <row r="6493" ht="26.25" customHeight="1" x14ac:dyDescent="0.2"/>
    <row r="6494" ht="26.25" customHeight="1" x14ac:dyDescent="0.2"/>
    <row r="6495" ht="26.25" customHeight="1" x14ac:dyDescent="0.2"/>
    <row r="6496" ht="26.25" customHeight="1" x14ac:dyDescent="0.2"/>
    <row r="6497" ht="26.25" customHeight="1" x14ac:dyDescent="0.2"/>
    <row r="6498" ht="26.25" customHeight="1" x14ac:dyDescent="0.2"/>
    <row r="6499" ht="26.25" customHeight="1" x14ac:dyDescent="0.2"/>
    <row r="6500" ht="26.25" customHeight="1" x14ac:dyDescent="0.2"/>
    <row r="6501" ht="26.25" customHeight="1" x14ac:dyDescent="0.2"/>
    <row r="6502" ht="26.25" customHeight="1" x14ac:dyDescent="0.2"/>
    <row r="6503" ht="26.25" customHeight="1" x14ac:dyDescent="0.2"/>
    <row r="6504" ht="26.25" customHeight="1" x14ac:dyDescent="0.2"/>
    <row r="6505" ht="26.25" customHeight="1" x14ac:dyDescent="0.2"/>
    <row r="6506" ht="26.25" customHeight="1" x14ac:dyDescent="0.2"/>
    <row r="6507" ht="26.25" customHeight="1" x14ac:dyDescent="0.2"/>
    <row r="6508" ht="26.25" customHeight="1" x14ac:dyDescent="0.2"/>
    <row r="6509" ht="26.25" customHeight="1" x14ac:dyDescent="0.2"/>
    <row r="6510" ht="26.25" customHeight="1" x14ac:dyDescent="0.2"/>
    <row r="6511" ht="26.25" customHeight="1" x14ac:dyDescent="0.2"/>
    <row r="6512" ht="26.25" customHeight="1" x14ac:dyDescent="0.2"/>
    <row r="6513" ht="26.25" customHeight="1" x14ac:dyDescent="0.2"/>
    <row r="6514" ht="26.25" customHeight="1" x14ac:dyDescent="0.2"/>
    <row r="6515" ht="26.25" customHeight="1" x14ac:dyDescent="0.2"/>
    <row r="6516" ht="26.25" customHeight="1" x14ac:dyDescent="0.2"/>
    <row r="6517" ht="26.25" customHeight="1" x14ac:dyDescent="0.2"/>
    <row r="6518" ht="26.25" customHeight="1" x14ac:dyDescent="0.2"/>
    <row r="6519" ht="26.25" customHeight="1" x14ac:dyDescent="0.2"/>
    <row r="6520" ht="26.25" customHeight="1" x14ac:dyDescent="0.2"/>
    <row r="6521" ht="26.25" customHeight="1" x14ac:dyDescent="0.2"/>
    <row r="6522" ht="26.25" customHeight="1" x14ac:dyDescent="0.2"/>
    <row r="6523" ht="26.25" customHeight="1" x14ac:dyDescent="0.2"/>
    <row r="6524" ht="26.25" customHeight="1" x14ac:dyDescent="0.2"/>
    <row r="6525" ht="26.25" customHeight="1" x14ac:dyDescent="0.2"/>
    <row r="6526" ht="26.25" customHeight="1" x14ac:dyDescent="0.2"/>
    <row r="6527" ht="26.25" customHeight="1" x14ac:dyDescent="0.2"/>
    <row r="6528" ht="26.25" customHeight="1" x14ac:dyDescent="0.2"/>
    <row r="6529" ht="26.25" customHeight="1" x14ac:dyDescent="0.2"/>
    <row r="6530" ht="26.25" customHeight="1" x14ac:dyDescent="0.2"/>
    <row r="6531" ht="26.25" customHeight="1" x14ac:dyDescent="0.2"/>
    <row r="6532" ht="26.25" customHeight="1" x14ac:dyDescent="0.2"/>
    <row r="6533" ht="26.25" customHeight="1" x14ac:dyDescent="0.2"/>
    <row r="6534" ht="26.25" customHeight="1" x14ac:dyDescent="0.2"/>
    <row r="6535" ht="26.25" customHeight="1" x14ac:dyDescent="0.2"/>
    <row r="6536" ht="26.25" customHeight="1" x14ac:dyDescent="0.2"/>
    <row r="6537" ht="26.25" customHeight="1" x14ac:dyDescent="0.2"/>
    <row r="6538" ht="26.25" customHeight="1" x14ac:dyDescent="0.2"/>
    <row r="6539" ht="26.25" customHeight="1" x14ac:dyDescent="0.2"/>
    <row r="6540" ht="26.25" customHeight="1" x14ac:dyDescent="0.2"/>
    <row r="6541" ht="26.25" customHeight="1" x14ac:dyDescent="0.2"/>
    <row r="6542" ht="26.25" customHeight="1" x14ac:dyDescent="0.2"/>
    <row r="6543" ht="26.25" customHeight="1" x14ac:dyDescent="0.2"/>
    <row r="6544" ht="26.25" customHeight="1" x14ac:dyDescent="0.2"/>
    <row r="6545" ht="26.25" customHeight="1" x14ac:dyDescent="0.2"/>
    <row r="6546" ht="26.25" customHeight="1" x14ac:dyDescent="0.2"/>
    <row r="6547" ht="26.25" customHeight="1" x14ac:dyDescent="0.2"/>
    <row r="6548" ht="26.25" customHeight="1" x14ac:dyDescent="0.2"/>
    <row r="6549" ht="26.25" customHeight="1" x14ac:dyDescent="0.2"/>
    <row r="6550" ht="26.25" customHeight="1" x14ac:dyDescent="0.2"/>
    <row r="6551" ht="26.25" customHeight="1" x14ac:dyDescent="0.2"/>
    <row r="6552" ht="26.25" customHeight="1" x14ac:dyDescent="0.2"/>
    <row r="6553" ht="26.25" customHeight="1" x14ac:dyDescent="0.2"/>
    <row r="6554" ht="26.25" customHeight="1" x14ac:dyDescent="0.2"/>
    <row r="6555" ht="26.25" customHeight="1" x14ac:dyDescent="0.2"/>
    <row r="6556" ht="26.25" customHeight="1" x14ac:dyDescent="0.2"/>
    <row r="6557" ht="26.25" customHeight="1" x14ac:dyDescent="0.2"/>
    <row r="6558" ht="26.25" customHeight="1" x14ac:dyDescent="0.2"/>
    <row r="6559" ht="26.25" customHeight="1" x14ac:dyDescent="0.2"/>
    <row r="6560" ht="26.25" customHeight="1" x14ac:dyDescent="0.2"/>
    <row r="6561" ht="26.25" customHeight="1" x14ac:dyDescent="0.2"/>
    <row r="6562" ht="26.25" customHeight="1" x14ac:dyDescent="0.2"/>
    <row r="6563" ht="26.25" customHeight="1" x14ac:dyDescent="0.2"/>
    <row r="6564" ht="26.25" customHeight="1" x14ac:dyDescent="0.2"/>
    <row r="6565" ht="26.25" customHeight="1" x14ac:dyDescent="0.2"/>
    <row r="6566" ht="26.25" customHeight="1" x14ac:dyDescent="0.2"/>
    <row r="6567" ht="26.25" customHeight="1" x14ac:dyDescent="0.2"/>
    <row r="6568" ht="26.25" customHeight="1" x14ac:dyDescent="0.2"/>
    <row r="6569" ht="26.25" customHeight="1" x14ac:dyDescent="0.2"/>
    <row r="6570" ht="26.25" customHeight="1" x14ac:dyDescent="0.2"/>
    <row r="6571" ht="26.25" customHeight="1" x14ac:dyDescent="0.2"/>
    <row r="6572" ht="26.25" customHeight="1" x14ac:dyDescent="0.2"/>
    <row r="6573" ht="26.25" customHeight="1" x14ac:dyDescent="0.2"/>
    <row r="6574" ht="26.25" customHeight="1" x14ac:dyDescent="0.2"/>
    <row r="6575" ht="26.25" customHeight="1" x14ac:dyDescent="0.2"/>
    <row r="6576" ht="26.25" customHeight="1" x14ac:dyDescent="0.2"/>
    <row r="6577" ht="26.25" customHeight="1" x14ac:dyDescent="0.2"/>
    <row r="6578" ht="26.25" customHeight="1" x14ac:dyDescent="0.2"/>
    <row r="6579" ht="26.25" customHeight="1" x14ac:dyDescent="0.2"/>
    <row r="6580" ht="26.25" customHeight="1" x14ac:dyDescent="0.2"/>
    <row r="6581" ht="26.25" customHeight="1" x14ac:dyDescent="0.2"/>
    <row r="6582" ht="26.25" customHeight="1" x14ac:dyDescent="0.2"/>
    <row r="6583" ht="26.25" customHeight="1" x14ac:dyDescent="0.2"/>
    <row r="6584" ht="26.25" customHeight="1" x14ac:dyDescent="0.2"/>
    <row r="6585" ht="26.25" customHeight="1" x14ac:dyDescent="0.2"/>
    <row r="6586" ht="26.25" customHeight="1" x14ac:dyDescent="0.2"/>
    <row r="6587" ht="26.25" customHeight="1" x14ac:dyDescent="0.2"/>
    <row r="6588" ht="26.25" customHeight="1" x14ac:dyDescent="0.2"/>
    <row r="6589" ht="26.25" customHeight="1" x14ac:dyDescent="0.2"/>
    <row r="6590" ht="26.25" customHeight="1" x14ac:dyDescent="0.2"/>
    <row r="6591" ht="26.25" customHeight="1" x14ac:dyDescent="0.2"/>
    <row r="6592" ht="26.25" customHeight="1" x14ac:dyDescent="0.2"/>
    <row r="6593" ht="26.25" customHeight="1" x14ac:dyDescent="0.2"/>
    <row r="6594" ht="26.25" customHeight="1" x14ac:dyDescent="0.2"/>
    <row r="6595" ht="26.25" customHeight="1" x14ac:dyDescent="0.2"/>
    <row r="6596" ht="26.25" customHeight="1" x14ac:dyDescent="0.2"/>
    <row r="6597" ht="26.25" customHeight="1" x14ac:dyDescent="0.2"/>
    <row r="6598" ht="26.25" customHeight="1" x14ac:dyDescent="0.2"/>
    <row r="6599" ht="26.25" customHeight="1" x14ac:dyDescent="0.2"/>
    <row r="6600" ht="26.25" customHeight="1" x14ac:dyDescent="0.2"/>
    <row r="6601" ht="26.25" customHeight="1" x14ac:dyDescent="0.2"/>
    <row r="6602" ht="26.25" customHeight="1" x14ac:dyDescent="0.2"/>
    <row r="6603" ht="26.25" customHeight="1" x14ac:dyDescent="0.2"/>
    <row r="6604" ht="26.25" customHeight="1" x14ac:dyDescent="0.2"/>
    <row r="6605" ht="26.25" customHeight="1" x14ac:dyDescent="0.2"/>
    <row r="6606" ht="26.25" customHeight="1" x14ac:dyDescent="0.2"/>
    <row r="6607" ht="26.25" customHeight="1" x14ac:dyDescent="0.2"/>
    <row r="6608" ht="26.25" customHeight="1" x14ac:dyDescent="0.2"/>
    <row r="6609" ht="26.25" customHeight="1" x14ac:dyDescent="0.2"/>
    <row r="6610" ht="26.25" customHeight="1" x14ac:dyDescent="0.2"/>
    <row r="6611" ht="26.25" customHeight="1" x14ac:dyDescent="0.2"/>
    <row r="6612" ht="26.25" customHeight="1" x14ac:dyDescent="0.2"/>
    <row r="6613" ht="26.25" customHeight="1" x14ac:dyDescent="0.2"/>
    <row r="6614" ht="26.25" customHeight="1" x14ac:dyDescent="0.2"/>
    <row r="6615" ht="26.25" customHeight="1" x14ac:dyDescent="0.2"/>
    <row r="6616" ht="26.25" customHeight="1" x14ac:dyDescent="0.2"/>
    <row r="6617" ht="26.25" customHeight="1" x14ac:dyDescent="0.2"/>
    <row r="6618" ht="26.25" customHeight="1" x14ac:dyDescent="0.2"/>
    <row r="6619" ht="26.25" customHeight="1" x14ac:dyDescent="0.2"/>
    <row r="6620" ht="26.25" customHeight="1" x14ac:dyDescent="0.2"/>
    <row r="6621" ht="26.25" customHeight="1" x14ac:dyDescent="0.2"/>
    <row r="6622" ht="26.25" customHeight="1" x14ac:dyDescent="0.2"/>
    <row r="6623" ht="26.25" customHeight="1" x14ac:dyDescent="0.2"/>
    <row r="6624" ht="26.25" customHeight="1" x14ac:dyDescent="0.2"/>
    <row r="6625" ht="26.25" customHeight="1" x14ac:dyDescent="0.2"/>
    <row r="6626" ht="26.25" customHeight="1" x14ac:dyDescent="0.2"/>
    <row r="6627" ht="26.25" customHeight="1" x14ac:dyDescent="0.2"/>
    <row r="6628" ht="26.25" customHeight="1" x14ac:dyDescent="0.2"/>
    <row r="6629" ht="26.25" customHeight="1" x14ac:dyDescent="0.2"/>
    <row r="6630" ht="26.25" customHeight="1" x14ac:dyDescent="0.2"/>
    <row r="6631" ht="26.25" customHeight="1" x14ac:dyDescent="0.2"/>
    <row r="6632" ht="26.25" customHeight="1" x14ac:dyDescent="0.2"/>
    <row r="6633" ht="26.25" customHeight="1" x14ac:dyDescent="0.2"/>
    <row r="6634" ht="26.25" customHeight="1" x14ac:dyDescent="0.2"/>
    <row r="6635" ht="26.25" customHeight="1" x14ac:dyDescent="0.2"/>
    <row r="6636" ht="26.25" customHeight="1" x14ac:dyDescent="0.2"/>
    <row r="6637" ht="26.25" customHeight="1" x14ac:dyDescent="0.2"/>
    <row r="6638" ht="26.25" customHeight="1" x14ac:dyDescent="0.2"/>
    <row r="6639" ht="26.25" customHeight="1" x14ac:dyDescent="0.2"/>
    <row r="6640" ht="26.25" customHeight="1" x14ac:dyDescent="0.2"/>
    <row r="6641" ht="26.25" customHeight="1" x14ac:dyDescent="0.2"/>
    <row r="6642" ht="26.25" customHeight="1" x14ac:dyDescent="0.2"/>
    <row r="6643" ht="26.25" customHeight="1" x14ac:dyDescent="0.2"/>
    <row r="6644" ht="26.25" customHeight="1" x14ac:dyDescent="0.2"/>
    <row r="6645" ht="26.25" customHeight="1" x14ac:dyDescent="0.2"/>
    <row r="6646" ht="26.25" customHeight="1" x14ac:dyDescent="0.2"/>
    <row r="6647" ht="26.25" customHeight="1" x14ac:dyDescent="0.2"/>
    <row r="6648" ht="26.25" customHeight="1" x14ac:dyDescent="0.2"/>
    <row r="6649" ht="26.25" customHeight="1" x14ac:dyDescent="0.2"/>
    <row r="6650" ht="26.25" customHeight="1" x14ac:dyDescent="0.2"/>
    <row r="6651" ht="26.25" customHeight="1" x14ac:dyDescent="0.2"/>
    <row r="6652" ht="26.25" customHeight="1" x14ac:dyDescent="0.2"/>
    <row r="6653" ht="26.25" customHeight="1" x14ac:dyDescent="0.2"/>
    <row r="6654" ht="26.25" customHeight="1" x14ac:dyDescent="0.2"/>
    <row r="6655" ht="26.25" customHeight="1" x14ac:dyDescent="0.2"/>
    <row r="6656" ht="26.25" customHeight="1" x14ac:dyDescent="0.2"/>
    <row r="6657" ht="26.25" customHeight="1" x14ac:dyDescent="0.2"/>
    <row r="6658" ht="26.25" customHeight="1" x14ac:dyDescent="0.2"/>
    <row r="6659" ht="26.25" customHeight="1" x14ac:dyDescent="0.2"/>
    <row r="6660" ht="26.25" customHeight="1" x14ac:dyDescent="0.2"/>
    <row r="6661" ht="26.25" customHeight="1" x14ac:dyDescent="0.2"/>
    <row r="6662" ht="26.25" customHeight="1" x14ac:dyDescent="0.2"/>
    <row r="6663" ht="26.25" customHeight="1" x14ac:dyDescent="0.2"/>
    <row r="6664" ht="26.25" customHeight="1" x14ac:dyDescent="0.2"/>
    <row r="6665" ht="26.25" customHeight="1" x14ac:dyDescent="0.2"/>
    <row r="6666" ht="26.25" customHeight="1" x14ac:dyDescent="0.2"/>
    <row r="6667" ht="26.25" customHeight="1" x14ac:dyDescent="0.2"/>
    <row r="6668" ht="26.25" customHeight="1" x14ac:dyDescent="0.2"/>
    <row r="6669" ht="26.25" customHeight="1" x14ac:dyDescent="0.2"/>
    <row r="6670" ht="26.25" customHeight="1" x14ac:dyDescent="0.2"/>
    <row r="6671" ht="26.25" customHeight="1" x14ac:dyDescent="0.2"/>
    <row r="6672" ht="26.25" customHeight="1" x14ac:dyDescent="0.2"/>
    <row r="6673" ht="26.25" customHeight="1" x14ac:dyDescent="0.2"/>
    <row r="6674" ht="26.25" customHeight="1" x14ac:dyDescent="0.2"/>
    <row r="6675" ht="26.25" customHeight="1" x14ac:dyDescent="0.2"/>
    <row r="6676" ht="26.25" customHeight="1" x14ac:dyDescent="0.2"/>
    <row r="6677" ht="26.25" customHeight="1" x14ac:dyDescent="0.2"/>
    <row r="6678" ht="26.25" customHeight="1" x14ac:dyDescent="0.2"/>
    <row r="6679" ht="26.25" customHeight="1" x14ac:dyDescent="0.2"/>
    <row r="6680" ht="26.25" customHeight="1" x14ac:dyDescent="0.2"/>
    <row r="6681" ht="26.25" customHeight="1" x14ac:dyDescent="0.2"/>
    <row r="6682" ht="26.25" customHeight="1" x14ac:dyDescent="0.2"/>
    <row r="6683" ht="26.25" customHeight="1" x14ac:dyDescent="0.2"/>
    <row r="6684" ht="26.25" customHeight="1" x14ac:dyDescent="0.2"/>
    <row r="6685" ht="26.25" customHeight="1" x14ac:dyDescent="0.2"/>
    <row r="6686" ht="26.25" customHeight="1" x14ac:dyDescent="0.2"/>
    <row r="6687" ht="26.25" customHeight="1" x14ac:dyDescent="0.2"/>
    <row r="6688" ht="26.25" customHeight="1" x14ac:dyDescent="0.2"/>
    <row r="6689" ht="26.25" customHeight="1" x14ac:dyDescent="0.2"/>
    <row r="6690" ht="26.25" customHeight="1" x14ac:dyDescent="0.2"/>
    <row r="6691" ht="26.25" customHeight="1" x14ac:dyDescent="0.2"/>
    <row r="6692" ht="26.25" customHeight="1" x14ac:dyDescent="0.2"/>
    <row r="6693" ht="26.25" customHeight="1" x14ac:dyDescent="0.2"/>
    <row r="6694" ht="26.25" customHeight="1" x14ac:dyDescent="0.2"/>
    <row r="6695" ht="26.25" customHeight="1" x14ac:dyDescent="0.2"/>
    <row r="6696" ht="26.25" customHeight="1" x14ac:dyDescent="0.2"/>
    <row r="6697" ht="26.25" customHeight="1" x14ac:dyDescent="0.2"/>
    <row r="6698" ht="26.25" customHeight="1" x14ac:dyDescent="0.2"/>
    <row r="6699" ht="26.25" customHeight="1" x14ac:dyDescent="0.2"/>
    <row r="6700" ht="26.25" customHeight="1" x14ac:dyDescent="0.2"/>
    <row r="6701" ht="26.25" customHeight="1" x14ac:dyDescent="0.2"/>
    <row r="6702" ht="26.25" customHeight="1" x14ac:dyDescent="0.2"/>
    <row r="6703" ht="26.25" customHeight="1" x14ac:dyDescent="0.2"/>
    <row r="6704" ht="26.25" customHeight="1" x14ac:dyDescent="0.2"/>
    <row r="6705" ht="26.25" customHeight="1" x14ac:dyDescent="0.2"/>
    <row r="6706" ht="26.25" customHeight="1" x14ac:dyDescent="0.2"/>
    <row r="6707" ht="26.25" customHeight="1" x14ac:dyDescent="0.2"/>
    <row r="6708" ht="26.25" customHeight="1" x14ac:dyDescent="0.2"/>
    <row r="6709" ht="26.25" customHeight="1" x14ac:dyDescent="0.2"/>
    <row r="6710" ht="26.25" customHeight="1" x14ac:dyDescent="0.2"/>
    <row r="6711" ht="26.25" customHeight="1" x14ac:dyDescent="0.2"/>
    <row r="6712" ht="26.25" customHeight="1" x14ac:dyDescent="0.2"/>
    <row r="6713" ht="26.25" customHeight="1" x14ac:dyDescent="0.2"/>
    <row r="6714" ht="26.25" customHeight="1" x14ac:dyDescent="0.2"/>
    <row r="6715" ht="26.25" customHeight="1" x14ac:dyDescent="0.2"/>
    <row r="6716" ht="26.25" customHeight="1" x14ac:dyDescent="0.2"/>
    <row r="6717" ht="26.25" customHeight="1" x14ac:dyDescent="0.2"/>
    <row r="6718" ht="26.25" customHeight="1" x14ac:dyDescent="0.2"/>
    <row r="6719" ht="26.25" customHeight="1" x14ac:dyDescent="0.2"/>
    <row r="6720" ht="26.25" customHeight="1" x14ac:dyDescent="0.2"/>
    <row r="6721" ht="26.25" customHeight="1" x14ac:dyDescent="0.2"/>
    <row r="6722" ht="26.25" customHeight="1" x14ac:dyDescent="0.2"/>
    <row r="6723" ht="26.25" customHeight="1" x14ac:dyDescent="0.2"/>
    <row r="6724" ht="26.25" customHeight="1" x14ac:dyDescent="0.2"/>
    <row r="6725" ht="26.25" customHeight="1" x14ac:dyDescent="0.2"/>
    <row r="6726" ht="26.25" customHeight="1" x14ac:dyDescent="0.2"/>
    <row r="6727" ht="26.25" customHeight="1" x14ac:dyDescent="0.2"/>
    <row r="6728" ht="26.25" customHeight="1" x14ac:dyDescent="0.2"/>
    <row r="6729" ht="26.25" customHeight="1" x14ac:dyDescent="0.2"/>
    <row r="6730" ht="26.25" customHeight="1" x14ac:dyDescent="0.2"/>
    <row r="6731" ht="26.25" customHeight="1" x14ac:dyDescent="0.2"/>
    <row r="6732" ht="26.25" customHeight="1" x14ac:dyDescent="0.2"/>
    <row r="6733" ht="26.25" customHeight="1" x14ac:dyDescent="0.2"/>
    <row r="6734" ht="26.25" customHeight="1" x14ac:dyDescent="0.2"/>
    <row r="6735" ht="26.25" customHeight="1" x14ac:dyDescent="0.2"/>
    <row r="6736" ht="26.25" customHeight="1" x14ac:dyDescent="0.2"/>
    <row r="6737" ht="26.25" customHeight="1" x14ac:dyDescent="0.2"/>
    <row r="6738" ht="26.25" customHeight="1" x14ac:dyDescent="0.2"/>
    <row r="6739" ht="26.25" customHeight="1" x14ac:dyDescent="0.2"/>
    <row r="6740" ht="26.25" customHeight="1" x14ac:dyDescent="0.2"/>
    <row r="6741" ht="26.25" customHeight="1" x14ac:dyDescent="0.2"/>
    <row r="6742" ht="26.25" customHeight="1" x14ac:dyDescent="0.2"/>
    <row r="6743" ht="26.25" customHeight="1" x14ac:dyDescent="0.2"/>
    <row r="6744" ht="26.25" customHeight="1" x14ac:dyDescent="0.2"/>
    <row r="6745" ht="26.25" customHeight="1" x14ac:dyDescent="0.2"/>
    <row r="6746" ht="26.25" customHeight="1" x14ac:dyDescent="0.2"/>
    <row r="6747" ht="26.25" customHeight="1" x14ac:dyDescent="0.2"/>
    <row r="6748" ht="26.25" customHeight="1" x14ac:dyDescent="0.2"/>
    <row r="6749" ht="26.25" customHeight="1" x14ac:dyDescent="0.2"/>
    <row r="6750" ht="26.25" customHeight="1" x14ac:dyDescent="0.2"/>
    <row r="6751" ht="26.25" customHeight="1" x14ac:dyDescent="0.2"/>
    <row r="6752" ht="26.25" customHeight="1" x14ac:dyDescent="0.2"/>
    <row r="6753" ht="26.25" customHeight="1" x14ac:dyDescent="0.2"/>
    <row r="6754" ht="26.25" customHeight="1" x14ac:dyDescent="0.2"/>
    <row r="6755" ht="26.25" customHeight="1" x14ac:dyDescent="0.2"/>
    <row r="6756" ht="26.25" customHeight="1" x14ac:dyDescent="0.2"/>
    <row r="6757" ht="26.25" customHeight="1" x14ac:dyDescent="0.2"/>
    <row r="6758" ht="26.25" customHeight="1" x14ac:dyDescent="0.2"/>
    <row r="6759" ht="26.25" customHeight="1" x14ac:dyDescent="0.2"/>
    <row r="6760" ht="26.25" customHeight="1" x14ac:dyDescent="0.2"/>
    <row r="6761" ht="26.25" customHeight="1" x14ac:dyDescent="0.2"/>
    <row r="6762" ht="26.25" customHeight="1" x14ac:dyDescent="0.2"/>
    <row r="6763" ht="26.25" customHeight="1" x14ac:dyDescent="0.2"/>
    <row r="6764" ht="26.25" customHeight="1" x14ac:dyDescent="0.2"/>
    <row r="6765" ht="26.25" customHeight="1" x14ac:dyDescent="0.2"/>
    <row r="6766" ht="26.25" customHeight="1" x14ac:dyDescent="0.2"/>
    <row r="6767" ht="26.25" customHeight="1" x14ac:dyDescent="0.2"/>
    <row r="6768" ht="26.25" customHeight="1" x14ac:dyDescent="0.2"/>
    <row r="6769" ht="26.25" customHeight="1" x14ac:dyDescent="0.2"/>
    <row r="6770" ht="26.25" customHeight="1" x14ac:dyDescent="0.2"/>
    <row r="6771" ht="26.25" customHeight="1" x14ac:dyDescent="0.2"/>
    <row r="6772" ht="26.25" customHeight="1" x14ac:dyDescent="0.2"/>
    <row r="6773" ht="26.25" customHeight="1" x14ac:dyDescent="0.2"/>
    <row r="6774" ht="26.25" customHeight="1" x14ac:dyDescent="0.2"/>
    <row r="6775" ht="26.25" customHeight="1" x14ac:dyDescent="0.2"/>
    <row r="6776" ht="26.25" customHeight="1" x14ac:dyDescent="0.2"/>
    <row r="6777" ht="26.25" customHeight="1" x14ac:dyDescent="0.2"/>
    <row r="6778" ht="26.25" customHeight="1" x14ac:dyDescent="0.2"/>
    <row r="6779" ht="26.25" customHeight="1" x14ac:dyDescent="0.2"/>
    <row r="6780" ht="26.25" customHeight="1" x14ac:dyDescent="0.2"/>
    <row r="6781" ht="26.25" customHeight="1" x14ac:dyDescent="0.2"/>
    <row r="6782" ht="26.25" customHeight="1" x14ac:dyDescent="0.2"/>
    <row r="6783" ht="26.25" customHeight="1" x14ac:dyDescent="0.2"/>
    <row r="6784" ht="26.25" customHeight="1" x14ac:dyDescent="0.2"/>
    <row r="6785" ht="26.25" customHeight="1" x14ac:dyDescent="0.2"/>
    <row r="6786" ht="26.25" customHeight="1" x14ac:dyDescent="0.2"/>
    <row r="6787" ht="26.25" customHeight="1" x14ac:dyDescent="0.2"/>
    <row r="6788" ht="26.25" customHeight="1" x14ac:dyDescent="0.2"/>
    <row r="6789" ht="26.25" customHeight="1" x14ac:dyDescent="0.2"/>
    <row r="6790" ht="26.25" customHeight="1" x14ac:dyDescent="0.2"/>
    <row r="6791" ht="26.25" customHeight="1" x14ac:dyDescent="0.2"/>
    <row r="6792" ht="26.25" customHeight="1" x14ac:dyDescent="0.2"/>
    <row r="6793" ht="26.25" customHeight="1" x14ac:dyDescent="0.2"/>
    <row r="6794" ht="26.25" customHeight="1" x14ac:dyDescent="0.2"/>
    <row r="6795" ht="26.25" customHeight="1" x14ac:dyDescent="0.2"/>
    <row r="6796" ht="26.25" customHeight="1" x14ac:dyDescent="0.2"/>
    <row r="6797" ht="26.25" customHeight="1" x14ac:dyDescent="0.2"/>
    <row r="6798" ht="26.25" customHeight="1" x14ac:dyDescent="0.2"/>
    <row r="6799" ht="26.25" customHeight="1" x14ac:dyDescent="0.2"/>
    <row r="6800" ht="26.25" customHeight="1" x14ac:dyDescent="0.2"/>
    <row r="6801" ht="26.25" customHeight="1" x14ac:dyDescent="0.2"/>
    <row r="6802" ht="26.25" customHeight="1" x14ac:dyDescent="0.2"/>
    <row r="6803" ht="26.25" customHeight="1" x14ac:dyDescent="0.2"/>
    <row r="6804" ht="26.25" customHeight="1" x14ac:dyDescent="0.2"/>
    <row r="6805" ht="26.25" customHeight="1" x14ac:dyDescent="0.2"/>
    <row r="6806" ht="26.25" customHeight="1" x14ac:dyDescent="0.2"/>
    <row r="6807" ht="26.25" customHeight="1" x14ac:dyDescent="0.2"/>
    <row r="6808" ht="26.25" customHeight="1" x14ac:dyDescent="0.2"/>
    <row r="6809" ht="26.25" customHeight="1" x14ac:dyDescent="0.2"/>
    <row r="6810" ht="26.25" customHeight="1" x14ac:dyDescent="0.2"/>
    <row r="6811" ht="26.25" customHeight="1" x14ac:dyDescent="0.2"/>
    <row r="6812" ht="26.25" customHeight="1" x14ac:dyDescent="0.2"/>
    <row r="6813" ht="26.25" customHeight="1" x14ac:dyDescent="0.2"/>
    <row r="6814" ht="26.25" customHeight="1" x14ac:dyDescent="0.2"/>
    <row r="6815" ht="26.25" customHeight="1" x14ac:dyDescent="0.2"/>
    <row r="6816" ht="26.25" customHeight="1" x14ac:dyDescent="0.2"/>
    <row r="6817" ht="26.25" customHeight="1" x14ac:dyDescent="0.2"/>
    <row r="6818" ht="26.25" customHeight="1" x14ac:dyDescent="0.2"/>
    <row r="6819" ht="26.25" customHeight="1" x14ac:dyDescent="0.2"/>
    <row r="6820" ht="26.25" customHeight="1" x14ac:dyDescent="0.2"/>
    <row r="6821" ht="26.25" customHeight="1" x14ac:dyDescent="0.2"/>
    <row r="6822" ht="26.25" customHeight="1" x14ac:dyDescent="0.2"/>
    <row r="6823" ht="26.25" customHeight="1" x14ac:dyDescent="0.2"/>
    <row r="6824" ht="26.25" customHeight="1" x14ac:dyDescent="0.2"/>
    <row r="6825" ht="26.25" customHeight="1" x14ac:dyDescent="0.2"/>
    <row r="6826" ht="26.25" customHeight="1" x14ac:dyDescent="0.2"/>
    <row r="6827" ht="26.25" customHeight="1" x14ac:dyDescent="0.2"/>
    <row r="6828" ht="26.25" customHeight="1" x14ac:dyDescent="0.2"/>
    <row r="6829" ht="26.25" customHeight="1" x14ac:dyDescent="0.2"/>
    <row r="6830" ht="26.25" customHeight="1" x14ac:dyDescent="0.2"/>
    <row r="6831" ht="26.25" customHeight="1" x14ac:dyDescent="0.2"/>
    <row r="6832" ht="26.25" customHeight="1" x14ac:dyDescent="0.2"/>
    <row r="6833" ht="26.25" customHeight="1" x14ac:dyDescent="0.2"/>
    <row r="6834" ht="26.25" customHeight="1" x14ac:dyDescent="0.2"/>
    <row r="6835" ht="26.25" customHeight="1" x14ac:dyDescent="0.2"/>
    <row r="6836" ht="26.25" customHeight="1" x14ac:dyDescent="0.2"/>
    <row r="6837" ht="26.25" customHeight="1" x14ac:dyDescent="0.2"/>
    <row r="6838" ht="26.25" customHeight="1" x14ac:dyDescent="0.2"/>
    <row r="6839" ht="26.25" customHeight="1" x14ac:dyDescent="0.2"/>
    <row r="6840" ht="26.25" customHeight="1" x14ac:dyDescent="0.2"/>
    <row r="6841" ht="26.25" customHeight="1" x14ac:dyDescent="0.2"/>
    <row r="6842" ht="26.25" customHeight="1" x14ac:dyDescent="0.2"/>
    <row r="6843" ht="26.25" customHeight="1" x14ac:dyDescent="0.2"/>
    <row r="6844" ht="26.25" customHeight="1" x14ac:dyDescent="0.2"/>
    <row r="6845" ht="26.25" customHeight="1" x14ac:dyDescent="0.2"/>
    <row r="6846" ht="26.25" customHeight="1" x14ac:dyDescent="0.2"/>
    <row r="6847" ht="26.25" customHeight="1" x14ac:dyDescent="0.2"/>
    <row r="6848" ht="26.25" customHeight="1" x14ac:dyDescent="0.2"/>
    <row r="6849" ht="26.25" customHeight="1" x14ac:dyDescent="0.2"/>
    <row r="6850" ht="26.25" customHeight="1" x14ac:dyDescent="0.2"/>
    <row r="6851" ht="26.25" customHeight="1" x14ac:dyDescent="0.2"/>
    <row r="6852" ht="26.25" customHeight="1" x14ac:dyDescent="0.2"/>
    <row r="6853" ht="26.25" customHeight="1" x14ac:dyDescent="0.2"/>
    <row r="6854" ht="26.25" customHeight="1" x14ac:dyDescent="0.2"/>
    <row r="6855" ht="26.25" customHeight="1" x14ac:dyDescent="0.2"/>
    <row r="6856" ht="26.25" customHeight="1" x14ac:dyDescent="0.2"/>
    <row r="6857" ht="26.25" customHeight="1" x14ac:dyDescent="0.2"/>
    <row r="6858" ht="26.25" customHeight="1" x14ac:dyDescent="0.2"/>
    <row r="6859" ht="26.25" customHeight="1" x14ac:dyDescent="0.2"/>
    <row r="6860" ht="26.25" customHeight="1" x14ac:dyDescent="0.2"/>
    <row r="6861" ht="26.25" customHeight="1" x14ac:dyDescent="0.2"/>
    <row r="6862" ht="26.25" customHeight="1" x14ac:dyDescent="0.2"/>
    <row r="6863" ht="26.25" customHeight="1" x14ac:dyDescent="0.2"/>
    <row r="6864" ht="26.25" customHeight="1" x14ac:dyDescent="0.2"/>
    <row r="6865" ht="26.25" customHeight="1" x14ac:dyDescent="0.2"/>
    <row r="6866" ht="26.25" customHeight="1" x14ac:dyDescent="0.2"/>
    <row r="6867" ht="26.25" customHeight="1" x14ac:dyDescent="0.2"/>
    <row r="6868" ht="26.25" customHeight="1" x14ac:dyDescent="0.2"/>
    <row r="6869" ht="26.25" customHeight="1" x14ac:dyDescent="0.2"/>
    <row r="6870" ht="26.25" customHeight="1" x14ac:dyDescent="0.2"/>
    <row r="6871" ht="26.25" customHeight="1" x14ac:dyDescent="0.2"/>
    <row r="6872" ht="26.25" customHeight="1" x14ac:dyDescent="0.2"/>
    <row r="6873" ht="26.25" customHeight="1" x14ac:dyDescent="0.2"/>
    <row r="6874" ht="26.25" customHeight="1" x14ac:dyDescent="0.2"/>
    <row r="6875" ht="26.25" customHeight="1" x14ac:dyDescent="0.2"/>
    <row r="6876" ht="26.25" customHeight="1" x14ac:dyDescent="0.2"/>
    <row r="6877" ht="26.25" customHeight="1" x14ac:dyDescent="0.2"/>
    <row r="6878" ht="26.25" customHeight="1" x14ac:dyDescent="0.2"/>
    <row r="6879" ht="26.25" customHeight="1" x14ac:dyDescent="0.2"/>
    <row r="6880" ht="26.25" customHeight="1" x14ac:dyDescent="0.2"/>
    <row r="6881" ht="26.25" customHeight="1" x14ac:dyDescent="0.2"/>
    <row r="6882" ht="26.25" customHeight="1" x14ac:dyDescent="0.2"/>
    <row r="6883" ht="26.25" customHeight="1" x14ac:dyDescent="0.2"/>
    <row r="6884" ht="26.25" customHeight="1" x14ac:dyDescent="0.2"/>
    <row r="6885" ht="26.25" customHeight="1" x14ac:dyDescent="0.2"/>
    <row r="6886" ht="26.25" customHeight="1" x14ac:dyDescent="0.2"/>
    <row r="6887" ht="26.25" customHeight="1" x14ac:dyDescent="0.2"/>
    <row r="6888" ht="26.25" customHeight="1" x14ac:dyDescent="0.2"/>
    <row r="6889" ht="26.25" customHeight="1" x14ac:dyDescent="0.2"/>
    <row r="6890" ht="26.25" customHeight="1" x14ac:dyDescent="0.2"/>
    <row r="6891" ht="26.25" customHeight="1" x14ac:dyDescent="0.2"/>
    <row r="6892" ht="26.25" customHeight="1" x14ac:dyDescent="0.2"/>
    <row r="6893" ht="26.25" customHeight="1" x14ac:dyDescent="0.2"/>
    <row r="6894" ht="26.25" customHeight="1" x14ac:dyDescent="0.2"/>
    <row r="6895" ht="26.25" customHeight="1" x14ac:dyDescent="0.2"/>
    <row r="6896" ht="26.25" customHeight="1" x14ac:dyDescent="0.2"/>
    <row r="6897" ht="26.25" customHeight="1" x14ac:dyDescent="0.2"/>
    <row r="6898" ht="26.25" customHeight="1" x14ac:dyDescent="0.2"/>
    <row r="6899" ht="26.25" customHeight="1" x14ac:dyDescent="0.2"/>
    <row r="6900" ht="26.25" customHeight="1" x14ac:dyDescent="0.2"/>
    <row r="6901" ht="26.25" customHeight="1" x14ac:dyDescent="0.2"/>
    <row r="6902" ht="26.25" customHeight="1" x14ac:dyDescent="0.2"/>
    <row r="6903" ht="26.25" customHeight="1" x14ac:dyDescent="0.2"/>
    <row r="6904" ht="26.25" customHeight="1" x14ac:dyDescent="0.2"/>
    <row r="6905" ht="26.25" customHeight="1" x14ac:dyDescent="0.2"/>
    <row r="6906" ht="26.25" customHeight="1" x14ac:dyDescent="0.2"/>
    <row r="6907" ht="26.25" customHeight="1" x14ac:dyDescent="0.2"/>
    <row r="6908" ht="26.25" customHeight="1" x14ac:dyDescent="0.2"/>
    <row r="6909" ht="26.25" customHeight="1" x14ac:dyDescent="0.2"/>
    <row r="6910" ht="26.25" customHeight="1" x14ac:dyDescent="0.2"/>
    <row r="6911" ht="26.25" customHeight="1" x14ac:dyDescent="0.2"/>
    <row r="6912" ht="26.25" customHeight="1" x14ac:dyDescent="0.2"/>
    <row r="6913" ht="26.25" customHeight="1" x14ac:dyDescent="0.2"/>
    <row r="6914" ht="26.25" customHeight="1" x14ac:dyDescent="0.2"/>
    <row r="6915" ht="26.25" customHeight="1" x14ac:dyDescent="0.2"/>
    <row r="6916" ht="26.25" customHeight="1" x14ac:dyDescent="0.2"/>
    <row r="6917" ht="26.25" customHeight="1" x14ac:dyDescent="0.2"/>
    <row r="6918" ht="26.25" customHeight="1" x14ac:dyDescent="0.2"/>
    <row r="6919" ht="26.25" customHeight="1" x14ac:dyDescent="0.2"/>
    <row r="6920" ht="26.25" customHeight="1" x14ac:dyDescent="0.2"/>
    <row r="6921" ht="26.25" customHeight="1" x14ac:dyDescent="0.2"/>
    <row r="6922" ht="26.25" customHeight="1" x14ac:dyDescent="0.2"/>
    <row r="6923" ht="26.25" customHeight="1" x14ac:dyDescent="0.2"/>
    <row r="6924" ht="26.25" customHeight="1" x14ac:dyDescent="0.2"/>
    <row r="6925" ht="26.25" customHeight="1" x14ac:dyDescent="0.2"/>
    <row r="6926" ht="26.25" customHeight="1" x14ac:dyDescent="0.2"/>
    <row r="6927" ht="26.25" customHeight="1" x14ac:dyDescent="0.2"/>
    <row r="6928" ht="26.25" customHeight="1" x14ac:dyDescent="0.2"/>
    <row r="6929" ht="26.25" customHeight="1" x14ac:dyDescent="0.2"/>
    <row r="6930" ht="26.25" customHeight="1" x14ac:dyDescent="0.2"/>
    <row r="6931" ht="26.25" customHeight="1" x14ac:dyDescent="0.2"/>
    <row r="6932" ht="26.25" customHeight="1" x14ac:dyDescent="0.2"/>
    <row r="6933" ht="26.25" customHeight="1" x14ac:dyDescent="0.2"/>
    <row r="6934" ht="26.25" customHeight="1" x14ac:dyDescent="0.2"/>
    <row r="6935" ht="26.25" customHeight="1" x14ac:dyDescent="0.2"/>
    <row r="6936" ht="26.25" customHeight="1" x14ac:dyDescent="0.2"/>
    <row r="6937" ht="26.25" customHeight="1" x14ac:dyDescent="0.2"/>
    <row r="6938" ht="26.25" customHeight="1" x14ac:dyDescent="0.2"/>
    <row r="6939" ht="26.25" customHeight="1" x14ac:dyDescent="0.2"/>
    <row r="6940" ht="26.25" customHeight="1" x14ac:dyDescent="0.2"/>
    <row r="6941" ht="26.25" customHeight="1" x14ac:dyDescent="0.2"/>
    <row r="6942" ht="26.25" customHeight="1" x14ac:dyDescent="0.2"/>
    <row r="6943" ht="26.25" customHeight="1" x14ac:dyDescent="0.2"/>
    <row r="6944" ht="26.25" customHeight="1" x14ac:dyDescent="0.2"/>
    <row r="6945" ht="26.25" customHeight="1" x14ac:dyDescent="0.2"/>
    <row r="6946" ht="26.25" customHeight="1" x14ac:dyDescent="0.2"/>
    <row r="6947" ht="26.25" customHeight="1" x14ac:dyDescent="0.2"/>
    <row r="6948" ht="26.25" customHeight="1" x14ac:dyDescent="0.2"/>
    <row r="6949" ht="26.25" customHeight="1" x14ac:dyDescent="0.2"/>
    <row r="6950" ht="26.25" customHeight="1" x14ac:dyDescent="0.2"/>
    <row r="6951" ht="26.25" customHeight="1" x14ac:dyDescent="0.2"/>
    <row r="6952" ht="26.25" customHeight="1" x14ac:dyDescent="0.2"/>
    <row r="6953" ht="26.25" customHeight="1" x14ac:dyDescent="0.2"/>
    <row r="6954" ht="26.25" customHeight="1" x14ac:dyDescent="0.2"/>
    <row r="6955" ht="26.25" customHeight="1" x14ac:dyDescent="0.2"/>
    <row r="6956" ht="26.25" customHeight="1" x14ac:dyDescent="0.2"/>
    <row r="6957" ht="26.25" customHeight="1" x14ac:dyDescent="0.2"/>
    <row r="6958" ht="26.25" customHeight="1" x14ac:dyDescent="0.2"/>
    <row r="6959" ht="26.25" customHeight="1" x14ac:dyDescent="0.2"/>
    <row r="6960" ht="26.25" customHeight="1" x14ac:dyDescent="0.2"/>
    <row r="6961" ht="26.25" customHeight="1" x14ac:dyDescent="0.2"/>
    <row r="6962" ht="26.25" customHeight="1" x14ac:dyDescent="0.2"/>
    <row r="6963" ht="26.25" customHeight="1" x14ac:dyDescent="0.2"/>
    <row r="6964" ht="26.25" customHeight="1" x14ac:dyDescent="0.2"/>
    <row r="6965" ht="26.25" customHeight="1" x14ac:dyDescent="0.2"/>
    <row r="6966" ht="26.25" customHeight="1" x14ac:dyDescent="0.2"/>
    <row r="6967" ht="26.25" customHeight="1" x14ac:dyDescent="0.2"/>
    <row r="6968" ht="26.25" customHeight="1" x14ac:dyDescent="0.2"/>
    <row r="6969" ht="26.25" customHeight="1" x14ac:dyDescent="0.2"/>
    <row r="6970" ht="26.25" customHeight="1" x14ac:dyDescent="0.2"/>
    <row r="6971" ht="26.25" customHeight="1" x14ac:dyDescent="0.2"/>
    <row r="6972" ht="26.25" customHeight="1" x14ac:dyDescent="0.2"/>
    <row r="6973" ht="26.25" customHeight="1" x14ac:dyDescent="0.2"/>
    <row r="6974" ht="26.25" customHeight="1" x14ac:dyDescent="0.2"/>
    <row r="6975" ht="26.25" customHeight="1" x14ac:dyDescent="0.2"/>
    <row r="6976" ht="26.25" customHeight="1" x14ac:dyDescent="0.2"/>
    <row r="6977" ht="26.25" customHeight="1" x14ac:dyDescent="0.2"/>
    <row r="6978" ht="26.25" customHeight="1" x14ac:dyDescent="0.2"/>
    <row r="6979" ht="26.25" customHeight="1" x14ac:dyDescent="0.2"/>
    <row r="6980" ht="26.25" customHeight="1" x14ac:dyDescent="0.2"/>
    <row r="6981" ht="26.25" customHeight="1" x14ac:dyDescent="0.2"/>
    <row r="6982" ht="26.25" customHeight="1" x14ac:dyDescent="0.2"/>
    <row r="6983" ht="26.25" customHeight="1" x14ac:dyDescent="0.2"/>
    <row r="6984" ht="26.25" customHeight="1" x14ac:dyDescent="0.2"/>
    <row r="6985" ht="26.25" customHeight="1" x14ac:dyDescent="0.2"/>
    <row r="6986" ht="26.25" customHeight="1" x14ac:dyDescent="0.2"/>
    <row r="6987" ht="26.25" customHeight="1" x14ac:dyDescent="0.2"/>
    <row r="6988" ht="26.25" customHeight="1" x14ac:dyDescent="0.2"/>
    <row r="6989" ht="26.25" customHeight="1" x14ac:dyDescent="0.2"/>
    <row r="6990" ht="26.25" customHeight="1" x14ac:dyDescent="0.2"/>
    <row r="6991" ht="26.25" customHeight="1" x14ac:dyDescent="0.2"/>
    <row r="6992" ht="26.25" customHeight="1" x14ac:dyDescent="0.2"/>
    <row r="6993" ht="26.25" customHeight="1" x14ac:dyDescent="0.2"/>
    <row r="6994" ht="26.25" customHeight="1" x14ac:dyDescent="0.2"/>
    <row r="6995" ht="26.25" customHeight="1" x14ac:dyDescent="0.2"/>
    <row r="6996" ht="26.25" customHeight="1" x14ac:dyDescent="0.2"/>
    <row r="6997" ht="26.25" customHeight="1" x14ac:dyDescent="0.2"/>
    <row r="6998" ht="26.25" customHeight="1" x14ac:dyDescent="0.2"/>
    <row r="6999" ht="26.25" customHeight="1" x14ac:dyDescent="0.2"/>
    <row r="7000" ht="26.25" customHeight="1" x14ac:dyDescent="0.2"/>
    <row r="7001" ht="26.25" customHeight="1" x14ac:dyDescent="0.2"/>
    <row r="7002" ht="26.25" customHeight="1" x14ac:dyDescent="0.2"/>
    <row r="7003" ht="26.25" customHeight="1" x14ac:dyDescent="0.2"/>
    <row r="7004" ht="26.25" customHeight="1" x14ac:dyDescent="0.2"/>
    <row r="7005" ht="26.25" customHeight="1" x14ac:dyDescent="0.2"/>
    <row r="7006" ht="26.25" customHeight="1" x14ac:dyDescent="0.2"/>
    <row r="7007" ht="26.25" customHeight="1" x14ac:dyDescent="0.2"/>
    <row r="7008" ht="26.25" customHeight="1" x14ac:dyDescent="0.2"/>
    <row r="7009" ht="26.25" customHeight="1" x14ac:dyDescent="0.2"/>
    <row r="7010" ht="26.25" customHeight="1" x14ac:dyDescent="0.2"/>
    <row r="7011" ht="26.25" customHeight="1" x14ac:dyDescent="0.2"/>
    <row r="7012" ht="26.25" customHeight="1" x14ac:dyDescent="0.2"/>
    <row r="7013" ht="26.25" customHeight="1" x14ac:dyDescent="0.2"/>
    <row r="7014" ht="26.25" customHeight="1" x14ac:dyDescent="0.2"/>
    <row r="7015" ht="26.25" customHeight="1" x14ac:dyDescent="0.2"/>
    <row r="7016" ht="26.25" customHeight="1" x14ac:dyDescent="0.2"/>
    <row r="7017" ht="26.25" customHeight="1" x14ac:dyDescent="0.2"/>
    <row r="7018" ht="26.25" customHeight="1" x14ac:dyDescent="0.2"/>
    <row r="7019" ht="26.25" customHeight="1" x14ac:dyDescent="0.2"/>
    <row r="7020" ht="26.25" customHeight="1" x14ac:dyDescent="0.2"/>
    <row r="7021" ht="26.25" customHeight="1" x14ac:dyDescent="0.2"/>
    <row r="7022" ht="26.25" customHeight="1" x14ac:dyDescent="0.2"/>
    <row r="7023" ht="26.25" customHeight="1" x14ac:dyDescent="0.2"/>
    <row r="7024" ht="26.25" customHeight="1" x14ac:dyDescent="0.2"/>
    <row r="7025" ht="26.25" customHeight="1" x14ac:dyDescent="0.2"/>
    <row r="7026" ht="26.25" customHeight="1" x14ac:dyDescent="0.2"/>
    <row r="7027" ht="26.25" customHeight="1" x14ac:dyDescent="0.2"/>
    <row r="7028" ht="26.25" customHeight="1" x14ac:dyDescent="0.2"/>
    <row r="7029" ht="26.25" customHeight="1" x14ac:dyDescent="0.2"/>
    <row r="7030" ht="26.25" customHeight="1" x14ac:dyDescent="0.2"/>
    <row r="7031" ht="26.25" customHeight="1" x14ac:dyDescent="0.2"/>
    <row r="7032" ht="26.25" customHeight="1" x14ac:dyDescent="0.2"/>
    <row r="7033" ht="26.25" customHeight="1" x14ac:dyDescent="0.2"/>
    <row r="7034" ht="26.25" customHeight="1" x14ac:dyDescent="0.2"/>
    <row r="7035" ht="26.25" customHeight="1" x14ac:dyDescent="0.2"/>
    <row r="7036" ht="26.25" customHeight="1" x14ac:dyDescent="0.2"/>
    <row r="7037" ht="26.25" customHeight="1" x14ac:dyDescent="0.2"/>
    <row r="7038" ht="26.25" customHeight="1" x14ac:dyDescent="0.2"/>
    <row r="7039" ht="26.25" customHeight="1" x14ac:dyDescent="0.2"/>
    <row r="7040" ht="26.25" customHeight="1" x14ac:dyDescent="0.2"/>
    <row r="7041" ht="26.25" customHeight="1" x14ac:dyDescent="0.2"/>
    <row r="7042" ht="26.25" customHeight="1" x14ac:dyDescent="0.2"/>
    <row r="7043" ht="26.25" customHeight="1" x14ac:dyDescent="0.2"/>
    <row r="7044" ht="26.25" customHeight="1" x14ac:dyDescent="0.2"/>
    <row r="7045" ht="26.25" customHeight="1" x14ac:dyDescent="0.2"/>
    <row r="7046" ht="26.25" customHeight="1" x14ac:dyDescent="0.2"/>
    <row r="7047" ht="26.25" customHeight="1" x14ac:dyDescent="0.2"/>
    <row r="7048" ht="26.25" customHeight="1" x14ac:dyDescent="0.2"/>
    <row r="7049" ht="26.25" customHeight="1" x14ac:dyDescent="0.2"/>
    <row r="7050" ht="26.25" customHeight="1" x14ac:dyDescent="0.2"/>
    <row r="7051" ht="26.25" customHeight="1" x14ac:dyDescent="0.2"/>
    <row r="7052" ht="26.25" customHeight="1" x14ac:dyDescent="0.2"/>
    <row r="7053" ht="26.25" customHeight="1" x14ac:dyDescent="0.2"/>
    <row r="7054" ht="26.25" customHeight="1" x14ac:dyDescent="0.2"/>
    <row r="7055" ht="26.25" customHeight="1" x14ac:dyDescent="0.2"/>
    <row r="7056" ht="26.25" customHeight="1" x14ac:dyDescent="0.2"/>
    <row r="7057" ht="26.25" customHeight="1" x14ac:dyDescent="0.2"/>
    <row r="7058" ht="26.25" customHeight="1" x14ac:dyDescent="0.2"/>
    <row r="7059" ht="26.25" customHeight="1" x14ac:dyDescent="0.2"/>
    <row r="7060" ht="26.25" customHeight="1" x14ac:dyDescent="0.2"/>
    <row r="7061" ht="26.25" customHeight="1" x14ac:dyDescent="0.2"/>
    <row r="7062" ht="26.25" customHeight="1" x14ac:dyDescent="0.2"/>
    <row r="7063" ht="26.25" customHeight="1" x14ac:dyDescent="0.2"/>
    <row r="7064" ht="26.25" customHeight="1" x14ac:dyDescent="0.2"/>
    <row r="7065" ht="26.25" customHeight="1" x14ac:dyDescent="0.2"/>
    <row r="7066" ht="26.25" customHeight="1" x14ac:dyDescent="0.2"/>
    <row r="7067" ht="26.25" customHeight="1" x14ac:dyDescent="0.2"/>
    <row r="7068" ht="26.25" customHeight="1" x14ac:dyDescent="0.2"/>
    <row r="7069" ht="26.25" customHeight="1" x14ac:dyDescent="0.2"/>
    <row r="7070" ht="26.25" customHeight="1" x14ac:dyDescent="0.2"/>
    <row r="7071" ht="26.25" customHeight="1" x14ac:dyDescent="0.2"/>
    <row r="7072" ht="26.25" customHeight="1" x14ac:dyDescent="0.2"/>
    <row r="7073" ht="26.25" customHeight="1" x14ac:dyDescent="0.2"/>
    <row r="7074" ht="26.25" customHeight="1" x14ac:dyDescent="0.2"/>
    <row r="7075" ht="26.25" customHeight="1" x14ac:dyDescent="0.2"/>
    <row r="7076" ht="26.25" customHeight="1" x14ac:dyDescent="0.2"/>
    <row r="7077" ht="26.25" customHeight="1" x14ac:dyDescent="0.2"/>
    <row r="7078" ht="26.25" customHeight="1" x14ac:dyDescent="0.2"/>
    <row r="7079" ht="26.25" customHeight="1" x14ac:dyDescent="0.2"/>
    <row r="7080" ht="26.25" customHeight="1" x14ac:dyDescent="0.2"/>
    <row r="7081" ht="26.25" customHeight="1" x14ac:dyDescent="0.2"/>
    <row r="7082" ht="26.25" customHeight="1" x14ac:dyDescent="0.2"/>
    <row r="7083" ht="26.25" customHeight="1" x14ac:dyDescent="0.2"/>
    <row r="7084" ht="26.25" customHeight="1" x14ac:dyDescent="0.2"/>
    <row r="7085" ht="26.25" customHeight="1" x14ac:dyDescent="0.2"/>
    <row r="7086" ht="26.25" customHeight="1" x14ac:dyDescent="0.2"/>
    <row r="7087" ht="26.25" customHeight="1" x14ac:dyDescent="0.2"/>
    <row r="7088" ht="26.25" customHeight="1" x14ac:dyDescent="0.2"/>
    <row r="7089" ht="26.25" customHeight="1" x14ac:dyDescent="0.2"/>
    <row r="7090" ht="26.25" customHeight="1" x14ac:dyDescent="0.2"/>
    <row r="7091" ht="26.25" customHeight="1" x14ac:dyDescent="0.2"/>
    <row r="7092" ht="26.25" customHeight="1" x14ac:dyDescent="0.2"/>
    <row r="7093" ht="26.25" customHeight="1" x14ac:dyDescent="0.2"/>
    <row r="7094" ht="26.25" customHeight="1" x14ac:dyDescent="0.2"/>
    <row r="7095" ht="26.25" customHeight="1" x14ac:dyDescent="0.2"/>
    <row r="7096" ht="26.25" customHeight="1" x14ac:dyDescent="0.2"/>
    <row r="7097" ht="26.25" customHeight="1" x14ac:dyDescent="0.2"/>
    <row r="7098" ht="26.25" customHeight="1" x14ac:dyDescent="0.2"/>
    <row r="7099" ht="26.25" customHeight="1" x14ac:dyDescent="0.2"/>
    <row r="7100" ht="26.25" customHeight="1" x14ac:dyDescent="0.2"/>
    <row r="7101" ht="26.25" customHeight="1" x14ac:dyDescent="0.2"/>
    <row r="7102" ht="26.25" customHeight="1" x14ac:dyDescent="0.2"/>
    <row r="7103" ht="26.25" customHeight="1" x14ac:dyDescent="0.2"/>
    <row r="7104" ht="26.25" customHeight="1" x14ac:dyDescent="0.2"/>
    <row r="7105" ht="26.25" customHeight="1" x14ac:dyDescent="0.2"/>
    <row r="7106" ht="26.25" customHeight="1" x14ac:dyDescent="0.2"/>
    <row r="7107" ht="26.25" customHeight="1" x14ac:dyDescent="0.2"/>
    <row r="7108" ht="26.25" customHeight="1" x14ac:dyDescent="0.2"/>
    <row r="7109" ht="26.25" customHeight="1" x14ac:dyDescent="0.2"/>
    <row r="7110" ht="26.25" customHeight="1" x14ac:dyDescent="0.2"/>
    <row r="7111" ht="26.25" customHeight="1" x14ac:dyDescent="0.2"/>
    <row r="7112" ht="26.25" customHeight="1" x14ac:dyDescent="0.2"/>
    <row r="7113" ht="26.25" customHeight="1" x14ac:dyDescent="0.2"/>
    <row r="7114" ht="26.25" customHeight="1" x14ac:dyDescent="0.2"/>
    <row r="7115" ht="26.25" customHeight="1" x14ac:dyDescent="0.2"/>
    <row r="7116" ht="26.25" customHeight="1" x14ac:dyDescent="0.2"/>
    <row r="7117" ht="26.25" customHeight="1" x14ac:dyDescent="0.2"/>
    <row r="7118" ht="26.25" customHeight="1" x14ac:dyDescent="0.2"/>
    <row r="7119" ht="26.25" customHeight="1" x14ac:dyDescent="0.2"/>
    <row r="7120" ht="26.25" customHeight="1" x14ac:dyDescent="0.2"/>
    <row r="7121" ht="26.25" customHeight="1" x14ac:dyDescent="0.2"/>
    <row r="7122" ht="26.25" customHeight="1" x14ac:dyDescent="0.2"/>
    <row r="7123" ht="26.25" customHeight="1" x14ac:dyDescent="0.2"/>
    <row r="7124" ht="26.25" customHeight="1" x14ac:dyDescent="0.2"/>
    <row r="7125" ht="26.25" customHeight="1" x14ac:dyDescent="0.2"/>
    <row r="7126" ht="26.25" customHeight="1" x14ac:dyDescent="0.2"/>
    <row r="7127" ht="26.25" customHeight="1" x14ac:dyDescent="0.2"/>
    <row r="7128" ht="26.25" customHeight="1" x14ac:dyDescent="0.2"/>
    <row r="7129" ht="26.25" customHeight="1" x14ac:dyDescent="0.2"/>
    <row r="7130" ht="26.25" customHeight="1" x14ac:dyDescent="0.2"/>
    <row r="7131" ht="26.25" customHeight="1" x14ac:dyDescent="0.2"/>
    <row r="7132" ht="26.25" customHeight="1" x14ac:dyDescent="0.2"/>
    <row r="7133" ht="26.25" customHeight="1" x14ac:dyDescent="0.2"/>
    <row r="7134" ht="26.25" customHeight="1" x14ac:dyDescent="0.2"/>
    <row r="7135" ht="26.25" customHeight="1" x14ac:dyDescent="0.2"/>
    <row r="7136" ht="26.25" customHeight="1" x14ac:dyDescent="0.2"/>
    <row r="7137" ht="26.25" customHeight="1" x14ac:dyDescent="0.2"/>
    <row r="7138" ht="26.25" customHeight="1" x14ac:dyDescent="0.2"/>
    <row r="7139" ht="26.25" customHeight="1" x14ac:dyDescent="0.2"/>
    <row r="7140" ht="26.25" customHeight="1" x14ac:dyDescent="0.2"/>
    <row r="7141" ht="26.25" customHeight="1" x14ac:dyDescent="0.2"/>
    <row r="7142" ht="26.25" customHeight="1" x14ac:dyDescent="0.2"/>
    <row r="7143" ht="26.25" customHeight="1" x14ac:dyDescent="0.2"/>
    <row r="7144" ht="26.25" customHeight="1" x14ac:dyDescent="0.2"/>
    <row r="7145" ht="26.25" customHeight="1" x14ac:dyDescent="0.2"/>
    <row r="7146" ht="26.25" customHeight="1" x14ac:dyDescent="0.2"/>
    <row r="7147" ht="26.25" customHeight="1" x14ac:dyDescent="0.2"/>
    <row r="7148" ht="26.25" customHeight="1" x14ac:dyDescent="0.2"/>
    <row r="7149" ht="26.25" customHeight="1" x14ac:dyDescent="0.2"/>
    <row r="7150" ht="26.25" customHeight="1" x14ac:dyDescent="0.2"/>
    <row r="7151" ht="26.25" customHeight="1" x14ac:dyDescent="0.2"/>
    <row r="7152" ht="26.25" customHeight="1" x14ac:dyDescent="0.2"/>
    <row r="7153" ht="26.25" customHeight="1" x14ac:dyDescent="0.2"/>
    <row r="7154" ht="26.25" customHeight="1" x14ac:dyDescent="0.2"/>
    <row r="7155" ht="26.25" customHeight="1" x14ac:dyDescent="0.2"/>
    <row r="7156" ht="26.25" customHeight="1" x14ac:dyDescent="0.2"/>
    <row r="7157" ht="26.25" customHeight="1" x14ac:dyDescent="0.2"/>
    <row r="7158" ht="26.25" customHeight="1" x14ac:dyDescent="0.2"/>
    <row r="7159" ht="26.25" customHeight="1" x14ac:dyDescent="0.2"/>
    <row r="7160" ht="26.25" customHeight="1" x14ac:dyDescent="0.2"/>
    <row r="7161" ht="26.25" customHeight="1" x14ac:dyDescent="0.2"/>
    <row r="7162" ht="26.25" customHeight="1" x14ac:dyDescent="0.2"/>
    <row r="7163" ht="26.25" customHeight="1" x14ac:dyDescent="0.2"/>
    <row r="7164" ht="26.25" customHeight="1" x14ac:dyDescent="0.2"/>
    <row r="7165" ht="26.25" customHeight="1" x14ac:dyDescent="0.2"/>
    <row r="7166" ht="26.25" customHeight="1" x14ac:dyDescent="0.2"/>
    <row r="7167" ht="26.25" customHeight="1" x14ac:dyDescent="0.2"/>
    <row r="7168" ht="26.25" customHeight="1" x14ac:dyDescent="0.2"/>
    <row r="7169" ht="26.25" customHeight="1" x14ac:dyDescent="0.2"/>
    <row r="7170" ht="26.25" customHeight="1" x14ac:dyDescent="0.2"/>
    <row r="7171" ht="26.25" customHeight="1" x14ac:dyDescent="0.2"/>
    <row r="7172" ht="26.25" customHeight="1" x14ac:dyDescent="0.2"/>
    <row r="7173" ht="26.25" customHeight="1" x14ac:dyDescent="0.2"/>
    <row r="7174" ht="26.25" customHeight="1" x14ac:dyDescent="0.2"/>
    <row r="7175" ht="26.25" customHeight="1" x14ac:dyDescent="0.2"/>
    <row r="7176" ht="26.25" customHeight="1" x14ac:dyDescent="0.2"/>
    <row r="7177" ht="26.25" customHeight="1" x14ac:dyDescent="0.2"/>
    <row r="7178" ht="26.25" customHeight="1" x14ac:dyDescent="0.2"/>
    <row r="7179" ht="26.25" customHeight="1" x14ac:dyDescent="0.2"/>
    <row r="7180" ht="26.25" customHeight="1" x14ac:dyDescent="0.2"/>
    <row r="7181" ht="26.25" customHeight="1" x14ac:dyDescent="0.2"/>
    <row r="7182" ht="26.25" customHeight="1" x14ac:dyDescent="0.2"/>
    <row r="7183" ht="26.25" customHeight="1" x14ac:dyDescent="0.2"/>
    <row r="7184" ht="26.25" customHeight="1" x14ac:dyDescent="0.2"/>
    <row r="7185" ht="26.25" customHeight="1" x14ac:dyDescent="0.2"/>
    <row r="7186" ht="26.25" customHeight="1" x14ac:dyDescent="0.2"/>
    <row r="7187" ht="26.25" customHeight="1" x14ac:dyDescent="0.2"/>
    <row r="7188" ht="26.25" customHeight="1" x14ac:dyDescent="0.2"/>
    <row r="7189" ht="26.25" customHeight="1" x14ac:dyDescent="0.2"/>
    <row r="7190" ht="26.25" customHeight="1" x14ac:dyDescent="0.2"/>
    <row r="7191" ht="26.25" customHeight="1" x14ac:dyDescent="0.2"/>
    <row r="7192" ht="26.25" customHeight="1" x14ac:dyDescent="0.2"/>
    <row r="7193" ht="26.25" customHeight="1" x14ac:dyDescent="0.2"/>
    <row r="7194" ht="26.25" customHeight="1" x14ac:dyDescent="0.2"/>
    <row r="7195" ht="26.25" customHeight="1" x14ac:dyDescent="0.2"/>
    <row r="7196" ht="26.25" customHeight="1" x14ac:dyDescent="0.2"/>
    <row r="7197" ht="26.25" customHeight="1" x14ac:dyDescent="0.2"/>
    <row r="7198" ht="26.25" customHeight="1" x14ac:dyDescent="0.2"/>
    <row r="7199" ht="26.25" customHeight="1" x14ac:dyDescent="0.2"/>
    <row r="7200" ht="26.25" customHeight="1" x14ac:dyDescent="0.2"/>
    <row r="7201" ht="26.25" customHeight="1" x14ac:dyDescent="0.2"/>
    <row r="7202" ht="26.25" customHeight="1" x14ac:dyDescent="0.2"/>
    <row r="7203" ht="26.25" customHeight="1" x14ac:dyDescent="0.2"/>
    <row r="7204" ht="26.25" customHeight="1" x14ac:dyDescent="0.2"/>
    <row r="7205" ht="26.25" customHeight="1" x14ac:dyDescent="0.2"/>
    <row r="7206" ht="26.25" customHeight="1" x14ac:dyDescent="0.2"/>
    <row r="7207" ht="26.25" customHeight="1" x14ac:dyDescent="0.2"/>
    <row r="7208" ht="26.25" customHeight="1" x14ac:dyDescent="0.2"/>
    <row r="7209" ht="26.25" customHeight="1" x14ac:dyDescent="0.2"/>
    <row r="7210" ht="26.25" customHeight="1" x14ac:dyDescent="0.2"/>
    <row r="7211" ht="26.25" customHeight="1" x14ac:dyDescent="0.2"/>
    <row r="7212" ht="26.25" customHeight="1" x14ac:dyDescent="0.2"/>
    <row r="7213" ht="26.25" customHeight="1" x14ac:dyDescent="0.2"/>
    <row r="7214" ht="26.25" customHeight="1" x14ac:dyDescent="0.2"/>
    <row r="7215" ht="26.25" customHeight="1" x14ac:dyDescent="0.2"/>
    <row r="7216" ht="26.25" customHeight="1" x14ac:dyDescent="0.2"/>
    <row r="7217" ht="26.25" customHeight="1" x14ac:dyDescent="0.2"/>
    <row r="7218" ht="26.25" customHeight="1" x14ac:dyDescent="0.2"/>
    <row r="7219" ht="26.25" customHeight="1" x14ac:dyDescent="0.2"/>
    <row r="7220" ht="26.25" customHeight="1" x14ac:dyDescent="0.2"/>
    <row r="7221" ht="26.25" customHeight="1" x14ac:dyDescent="0.2"/>
    <row r="7222" ht="26.25" customHeight="1" x14ac:dyDescent="0.2"/>
    <row r="7223" ht="26.25" customHeight="1" x14ac:dyDescent="0.2"/>
    <row r="7224" ht="26.25" customHeight="1" x14ac:dyDescent="0.2"/>
    <row r="7225" ht="26.25" customHeight="1" x14ac:dyDescent="0.2"/>
    <row r="7226" ht="26.25" customHeight="1" x14ac:dyDescent="0.2"/>
    <row r="7227" ht="26.25" customHeight="1" x14ac:dyDescent="0.2"/>
    <row r="7228" ht="26.25" customHeight="1" x14ac:dyDescent="0.2"/>
    <row r="7229" ht="26.25" customHeight="1" x14ac:dyDescent="0.2"/>
    <row r="7230" ht="26.25" customHeight="1" x14ac:dyDescent="0.2"/>
    <row r="7231" ht="26.25" customHeight="1" x14ac:dyDescent="0.2"/>
    <row r="7232" ht="26.25" customHeight="1" x14ac:dyDescent="0.2"/>
    <row r="7233" ht="26.25" customHeight="1" x14ac:dyDescent="0.2"/>
    <row r="7234" ht="26.25" customHeight="1" x14ac:dyDescent="0.2"/>
    <row r="7235" ht="26.25" customHeight="1" x14ac:dyDescent="0.2"/>
    <row r="7236" ht="26.25" customHeight="1" x14ac:dyDescent="0.2"/>
    <row r="7237" ht="26.25" customHeight="1" x14ac:dyDescent="0.2"/>
    <row r="7238" ht="26.25" customHeight="1" x14ac:dyDescent="0.2"/>
    <row r="7239" ht="26.25" customHeight="1" x14ac:dyDescent="0.2"/>
    <row r="7240" ht="26.25" customHeight="1" x14ac:dyDescent="0.2"/>
    <row r="7241" ht="26.25" customHeight="1" x14ac:dyDescent="0.2"/>
    <row r="7242" ht="26.25" customHeight="1" x14ac:dyDescent="0.2"/>
    <row r="7243" ht="26.25" customHeight="1" x14ac:dyDescent="0.2"/>
    <row r="7244" ht="26.25" customHeight="1" x14ac:dyDescent="0.2"/>
    <row r="7245" ht="26.25" customHeight="1" x14ac:dyDescent="0.2"/>
    <row r="7246" ht="26.25" customHeight="1" x14ac:dyDescent="0.2"/>
    <row r="7247" ht="26.25" customHeight="1" x14ac:dyDescent="0.2"/>
    <row r="7248" ht="26.25" customHeight="1" x14ac:dyDescent="0.2"/>
    <row r="7249" ht="26.25" customHeight="1" x14ac:dyDescent="0.2"/>
    <row r="7250" ht="26.25" customHeight="1" x14ac:dyDescent="0.2"/>
    <row r="7251" ht="26.25" customHeight="1" x14ac:dyDescent="0.2"/>
    <row r="7252" ht="26.25" customHeight="1" x14ac:dyDescent="0.2"/>
    <row r="7253" ht="26.25" customHeight="1" x14ac:dyDescent="0.2"/>
    <row r="7254" ht="26.25" customHeight="1" x14ac:dyDescent="0.2"/>
    <row r="7255" ht="26.25" customHeight="1" x14ac:dyDescent="0.2"/>
    <row r="7256" ht="26.25" customHeight="1" x14ac:dyDescent="0.2"/>
    <row r="7257" ht="26.25" customHeight="1" x14ac:dyDescent="0.2"/>
    <row r="7258" ht="26.25" customHeight="1" x14ac:dyDescent="0.2"/>
    <row r="7259" ht="26.25" customHeight="1" x14ac:dyDescent="0.2"/>
    <row r="7260" ht="26.25" customHeight="1" x14ac:dyDescent="0.2"/>
    <row r="7261" ht="26.25" customHeight="1" x14ac:dyDescent="0.2"/>
    <row r="7262" ht="26.25" customHeight="1" x14ac:dyDescent="0.2"/>
    <row r="7263" ht="26.25" customHeight="1" x14ac:dyDescent="0.2"/>
    <row r="7264" ht="26.25" customHeight="1" x14ac:dyDescent="0.2"/>
    <row r="7265" ht="26.25" customHeight="1" x14ac:dyDescent="0.2"/>
    <row r="7266" ht="26.25" customHeight="1" x14ac:dyDescent="0.2"/>
    <row r="7267" ht="26.25" customHeight="1" x14ac:dyDescent="0.2"/>
    <row r="7268" ht="26.25" customHeight="1" x14ac:dyDescent="0.2"/>
    <row r="7269" ht="26.25" customHeight="1" x14ac:dyDescent="0.2"/>
    <row r="7270" ht="26.25" customHeight="1" x14ac:dyDescent="0.2"/>
    <row r="7271" ht="26.25" customHeight="1" x14ac:dyDescent="0.2"/>
    <row r="7272" ht="26.25" customHeight="1" x14ac:dyDescent="0.2"/>
    <row r="7273" ht="26.25" customHeight="1" x14ac:dyDescent="0.2"/>
    <row r="7274" ht="26.25" customHeight="1" x14ac:dyDescent="0.2"/>
    <row r="7275" ht="26.25" customHeight="1" x14ac:dyDescent="0.2"/>
    <row r="7276" ht="26.25" customHeight="1" x14ac:dyDescent="0.2"/>
    <row r="7277" ht="26.25" customHeight="1" x14ac:dyDescent="0.2"/>
    <row r="7278" ht="26.25" customHeight="1" x14ac:dyDescent="0.2"/>
    <row r="7279" ht="26.25" customHeight="1" x14ac:dyDescent="0.2"/>
    <row r="7280" ht="26.25" customHeight="1" x14ac:dyDescent="0.2"/>
    <row r="7281" ht="26.25" customHeight="1" x14ac:dyDescent="0.2"/>
    <row r="7282" ht="26.25" customHeight="1" x14ac:dyDescent="0.2"/>
    <row r="7283" ht="26.25" customHeight="1" x14ac:dyDescent="0.2"/>
    <row r="7284" ht="26.25" customHeight="1" x14ac:dyDescent="0.2"/>
    <row r="7285" ht="26.25" customHeight="1" x14ac:dyDescent="0.2"/>
    <row r="7286" ht="26.25" customHeight="1" x14ac:dyDescent="0.2"/>
    <row r="7287" ht="26.25" customHeight="1" x14ac:dyDescent="0.2"/>
    <row r="7288" ht="26.25" customHeight="1" x14ac:dyDescent="0.2"/>
    <row r="7289" ht="26.25" customHeight="1" x14ac:dyDescent="0.2"/>
    <row r="7290" ht="26.25" customHeight="1" x14ac:dyDescent="0.2"/>
    <row r="7291" ht="26.25" customHeight="1" x14ac:dyDescent="0.2"/>
    <row r="7292" ht="26.25" customHeight="1" x14ac:dyDescent="0.2"/>
    <row r="7293" ht="26.25" customHeight="1" x14ac:dyDescent="0.2"/>
    <row r="7294" ht="26.25" customHeight="1" x14ac:dyDescent="0.2"/>
    <row r="7295" ht="26.25" customHeight="1" x14ac:dyDescent="0.2"/>
    <row r="7296" ht="26.25" customHeight="1" x14ac:dyDescent="0.2"/>
    <row r="7297" ht="26.25" customHeight="1" x14ac:dyDescent="0.2"/>
    <row r="7298" ht="26.25" customHeight="1" x14ac:dyDescent="0.2"/>
    <row r="7299" ht="26.25" customHeight="1" x14ac:dyDescent="0.2"/>
    <row r="7300" ht="26.25" customHeight="1" x14ac:dyDescent="0.2"/>
    <row r="7301" ht="26.25" customHeight="1" x14ac:dyDescent="0.2"/>
    <row r="7302" ht="26.25" customHeight="1" x14ac:dyDescent="0.2"/>
    <row r="7303" ht="26.25" customHeight="1" x14ac:dyDescent="0.2"/>
    <row r="7304" ht="26.25" customHeight="1" x14ac:dyDescent="0.2"/>
    <row r="7305" ht="26.25" customHeight="1" x14ac:dyDescent="0.2"/>
    <row r="7306" ht="26.25" customHeight="1" x14ac:dyDescent="0.2"/>
    <row r="7307" ht="26.25" customHeight="1" x14ac:dyDescent="0.2"/>
    <row r="7308" ht="26.25" customHeight="1" x14ac:dyDescent="0.2"/>
    <row r="7309" ht="26.25" customHeight="1" x14ac:dyDescent="0.2"/>
    <row r="7310" ht="26.25" customHeight="1" x14ac:dyDescent="0.2"/>
    <row r="7311" ht="26.25" customHeight="1" x14ac:dyDescent="0.2"/>
    <row r="7312" ht="26.25" customHeight="1" x14ac:dyDescent="0.2"/>
    <row r="7313" ht="26.25" customHeight="1" x14ac:dyDescent="0.2"/>
    <row r="7314" ht="26.25" customHeight="1" x14ac:dyDescent="0.2"/>
    <row r="7315" ht="26.25" customHeight="1" x14ac:dyDescent="0.2"/>
    <row r="7316" ht="26.25" customHeight="1" x14ac:dyDescent="0.2"/>
    <row r="7317" ht="26.25" customHeight="1" x14ac:dyDescent="0.2"/>
    <row r="7318" ht="26.25" customHeight="1" x14ac:dyDescent="0.2"/>
    <row r="7319" ht="26.25" customHeight="1" x14ac:dyDescent="0.2"/>
    <row r="7320" ht="26.25" customHeight="1" x14ac:dyDescent="0.2"/>
    <row r="7321" ht="26.25" customHeight="1" x14ac:dyDescent="0.2"/>
    <row r="7322" ht="26.25" customHeight="1" x14ac:dyDescent="0.2"/>
    <row r="7323" ht="26.25" customHeight="1" x14ac:dyDescent="0.2"/>
    <row r="7324" ht="26.25" customHeight="1" x14ac:dyDescent="0.2"/>
    <row r="7325" ht="26.25" customHeight="1" x14ac:dyDescent="0.2"/>
    <row r="7326" ht="26.25" customHeight="1" x14ac:dyDescent="0.2"/>
    <row r="7327" ht="26.25" customHeight="1" x14ac:dyDescent="0.2"/>
    <row r="7328" ht="26.25" customHeight="1" x14ac:dyDescent="0.2"/>
    <row r="7329" ht="26.25" customHeight="1" x14ac:dyDescent="0.2"/>
    <row r="7330" ht="26.25" customHeight="1" x14ac:dyDescent="0.2"/>
    <row r="7331" ht="26.25" customHeight="1" x14ac:dyDescent="0.2"/>
    <row r="7332" ht="26.25" customHeight="1" x14ac:dyDescent="0.2"/>
    <row r="7333" ht="26.25" customHeight="1" x14ac:dyDescent="0.2"/>
    <row r="7334" ht="26.25" customHeight="1" x14ac:dyDescent="0.2"/>
    <row r="7335" ht="26.25" customHeight="1" x14ac:dyDescent="0.2"/>
    <row r="7336" ht="26.25" customHeight="1" x14ac:dyDescent="0.2"/>
    <row r="7337" ht="26.25" customHeight="1" x14ac:dyDescent="0.2"/>
    <row r="7338" ht="26.25" customHeight="1" x14ac:dyDescent="0.2"/>
    <row r="7339" ht="26.25" customHeight="1" x14ac:dyDescent="0.2"/>
    <row r="7340" ht="26.25" customHeight="1" x14ac:dyDescent="0.2"/>
    <row r="7341" ht="26.25" customHeight="1" x14ac:dyDescent="0.2"/>
    <row r="7342" ht="26.25" customHeight="1" x14ac:dyDescent="0.2"/>
    <row r="7343" ht="26.25" customHeight="1" x14ac:dyDescent="0.2"/>
    <row r="7344" ht="26.25" customHeight="1" x14ac:dyDescent="0.2"/>
    <row r="7345" ht="26.25" customHeight="1" x14ac:dyDescent="0.2"/>
    <row r="7346" ht="26.25" customHeight="1" x14ac:dyDescent="0.2"/>
    <row r="7347" ht="26.25" customHeight="1" x14ac:dyDescent="0.2"/>
    <row r="7348" ht="26.25" customHeight="1" x14ac:dyDescent="0.2"/>
    <row r="7349" ht="26.25" customHeight="1" x14ac:dyDescent="0.2"/>
    <row r="7350" ht="26.25" customHeight="1" x14ac:dyDescent="0.2"/>
    <row r="7351" ht="26.25" customHeight="1" x14ac:dyDescent="0.2"/>
    <row r="7352" ht="26.25" customHeight="1" x14ac:dyDescent="0.2"/>
    <row r="7353" ht="26.25" customHeight="1" x14ac:dyDescent="0.2"/>
    <row r="7354" ht="26.25" customHeight="1" x14ac:dyDescent="0.2"/>
    <row r="7355" ht="26.25" customHeight="1" x14ac:dyDescent="0.2"/>
    <row r="7356" ht="26.25" customHeight="1" x14ac:dyDescent="0.2"/>
    <row r="7357" ht="26.25" customHeight="1" x14ac:dyDescent="0.2"/>
    <row r="7358" ht="26.25" customHeight="1" x14ac:dyDescent="0.2"/>
    <row r="7359" ht="26.25" customHeight="1" x14ac:dyDescent="0.2"/>
    <row r="7360" ht="26.25" customHeight="1" x14ac:dyDescent="0.2"/>
    <row r="7361" ht="26.25" customHeight="1" x14ac:dyDescent="0.2"/>
    <row r="7362" ht="26.25" customHeight="1" x14ac:dyDescent="0.2"/>
    <row r="7363" ht="26.25" customHeight="1" x14ac:dyDescent="0.2"/>
    <row r="7364" ht="26.25" customHeight="1" x14ac:dyDescent="0.2"/>
    <row r="7365" ht="26.25" customHeight="1" x14ac:dyDescent="0.2"/>
    <row r="7366" ht="26.25" customHeight="1" x14ac:dyDescent="0.2"/>
    <row r="7367" ht="26.25" customHeight="1" x14ac:dyDescent="0.2"/>
    <row r="7368" ht="26.25" customHeight="1" x14ac:dyDescent="0.2"/>
    <row r="7369" ht="26.25" customHeight="1" x14ac:dyDescent="0.2"/>
    <row r="7370" ht="26.25" customHeight="1" x14ac:dyDescent="0.2"/>
    <row r="7371" ht="26.25" customHeight="1" x14ac:dyDescent="0.2"/>
    <row r="7372" ht="26.25" customHeight="1" x14ac:dyDescent="0.2"/>
    <row r="7373" ht="26.25" customHeight="1" x14ac:dyDescent="0.2"/>
    <row r="7374" ht="26.25" customHeight="1" x14ac:dyDescent="0.2"/>
    <row r="7375" ht="26.25" customHeight="1" x14ac:dyDescent="0.2"/>
    <row r="7376" ht="26.25" customHeight="1" x14ac:dyDescent="0.2"/>
    <row r="7377" ht="26.25" customHeight="1" x14ac:dyDescent="0.2"/>
    <row r="7378" ht="26.25" customHeight="1" x14ac:dyDescent="0.2"/>
    <row r="7379" ht="26.25" customHeight="1" x14ac:dyDescent="0.2"/>
    <row r="7380" ht="26.25" customHeight="1" x14ac:dyDescent="0.2"/>
    <row r="7381" ht="26.25" customHeight="1" x14ac:dyDescent="0.2"/>
    <row r="7382" ht="26.25" customHeight="1" x14ac:dyDescent="0.2"/>
    <row r="7383" ht="26.25" customHeight="1" x14ac:dyDescent="0.2"/>
    <row r="7384" ht="26.25" customHeight="1" x14ac:dyDescent="0.2"/>
    <row r="7385" ht="26.25" customHeight="1" x14ac:dyDescent="0.2"/>
    <row r="7386" ht="26.25" customHeight="1" x14ac:dyDescent="0.2"/>
    <row r="7387" ht="26.25" customHeight="1" x14ac:dyDescent="0.2"/>
    <row r="7388" ht="26.25" customHeight="1" x14ac:dyDescent="0.2"/>
    <row r="7389" ht="26.25" customHeight="1" x14ac:dyDescent="0.2"/>
    <row r="7390" ht="26.25" customHeight="1" x14ac:dyDescent="0.2"/>
    <row r="7391" ht="26.25" customHeight="1" x14ac:dyDescent="0.2"/>
    <row r="7392" ht="26.25" customHeight="1" x14ac:dyDescent="0.2"/>
    <row r="7393" ht="26.25" customHeight="1" x14ac:dyDescent="0.2"/>
    <row r="7394" ht="26.25" customHeight="1" x14ac:dyDescent="0.2"/>
    <row r="7395" ht="26.25" customHeight="1" x14ac:dyDescent="0.2"/>
    <row r="7396" ht="26.25" customHeight="1" x14ac:dyDescent="0.2"/>
    <row r="7397" ht="26.25" customHeight="1" x14ac:dyDescent="0.2"/>
    <row r="7398" ht="26.25" customHeight="1" x14ac:dyDescent="0.2"/>
    <row r="7399" ht="26.25" customHeight="1" x14ac:dyDescent="0.2"/>
    <row r="7400" ht="26.25" customHeight="1" x14ac:dyDescent="0.2"/>
    <row r="7401" ht="26.25" customHeight="1" x14ac:dyDescent="0.2"/>
    <row r="7402" ht="26.25" customHeight="1" x14ac:dyDescent="0.2"/>
    <row r="7403" ht="26.25" customHeight="1" x14ac:dyDescent="0.2"/>
    <row r="7404" ht="26.25" customHeight="1" x14ac:dyDescent="0.2"/>
    <row r="7405" ht="26.25" customHeight="1" x14ac:dyDescent="0.2"/>
    <row r="7406" ht="26.25" customHeight="1" x14ac:dyDescent="0.2"/>
    <row r="7407" ht="26.25" customHeight="1" x14ac:dyDescent="0.2"/>
    <row r="7408" ht="26.25" customHeight="1" x14ac:dyDescent="0.2"/>
    <row r="7409" ht="26.25" customHeight="1" x14ac:dyDescent="0.2"/>
    <row r="7410" ht="26.25" customHeight="1" x14ac:dyDescent="0.2"/>
    <row r="7411" ht="26.25" customHeight="1" x14ac:dyDescent="0.2"/>
    <row r="7412" ht="26.25" customHeight="1" x14ac:dyDescent="0.2"/>
    <row r="7413" ht="26.25" customHeight="1" x14ac:dyDescent="0.2"/>
    <row r="7414" ht="26.25" customHeight="1" x14ac:dyDescent="0.2"/>
    <row r="7415" ht="26.25" customHeight="1" x14ac:dyDescent="0.2"/>
    <row r="7416" ht="26.25" customHeight="1" x14ac:dyDescent="0.2"/>
    <row r="7417" ht="26.25" customHeight="1" x14ac:dyDescent="0.2"/>
    <row r="7418" ht="26.25" customHeight="1" x14ac:dyDescent="0.2"/>
    <row r="7419" ht="26.25" customHeight="1" x14ac:dyDescent="0.2"/>
    <row r="7420" ht="26.25" customHeight="1" x14ac:dyDescent="0.2"/>
    <row r="7421" ht="26.25" customHeight="1" x14ac:dyDescent="0.2"/>
    <row r="7422" ht="26.25" customHeight="1" x14ac:dyDescent="0.2"/>
    <row r="7423" ht="26.25" customHeight="1" x14ac:dyDescent="0.2"/>
    <row r="7424" ht="26.25" customHeight="1" x14ac:dyDescent="0.2"/>
    <row r="7425" ht="26.25" customHeight="1" x14ac:dyDescent="0.2"/>
    <row r="7426" ht="26.25" customHeight="1" x14ac:dyDescent="0.2"/>
    <row r="7427" ht="26.25" customHeight="1" x14ac:dyDescent="0.2"/>
    <row r="7428" ht="26.25" customHeight="1" x14ac:dyDescent="0.2"/>
    <row r="7429" ht="26.25" customHeight="1" x14ac:dyDescent="0.2"/>
    <row r="7430" ht="26.25" customHeight="1" x14ac:dyDescent="0.2"/>
    <row r="7431" ht="26.25" customHeight="1" x14ac:dyDescent="0.2"/>
    <row r="7432" ht="26.25" customHeight="1" x14ac:dyDescent="0.2"/>
    <row r="7433" ht="26.25" customHeight="1" x14ac:dyDescent="0.2"/>
    <row r="7434" ht="26.25" customHeight="1" x14ac:dyDescent="0.2"/>
    <row r="7435" ht="26.25" customHeight="1" x14ac:dyDescent="0.2"/>
    <row r="7436" ht="26.25" customHeight="1" x14ac:dyDescent="0.2"/>
    <row r="7437" ht="26.25" customHeight="1" x14ac:dyDescent="0.2"/>
    <row r="7438" ht="26.25" customHeight="1" x14ac:dyDescent="0.2"/>
    <row r="7439" ht="26.25" customHeight="1" x14ac:dyDescent="0.2"/>
    <row r="7440" ht="26.25" customHeight="1" x14ac:dyDescent="0.2"/>
    <row r="7441" ht="26.25" customHeight="1" x14ac:dyDescent="0.2"/>
    <row r="7442" ht="26.25" customHeight="1" x14ac:dyDescent="0.2"/>
    <row r="7443" ht="26.25" customHeight="1" x14ac:dyDescent="0.2"/>
    <row r="7444" ht="26.25" customHeight="1" x14ac:dyDescent="0.2"/>
    <row r="7445" ht="26.25" customHeight="1" x14ac:dyDescent="0.2"/>
    <row r="7446" ht="26.25" customHeight="1" x14ac:dyDescent="0.2"/>
    <row r="7447" ht="26.25" customHeight="1" x14ac:dyDescent="0.2"/>
    <row r="7448" ht="26.25" customHeight="1" x14ac:dyDescent="0.2"/>
    <row r="7449" ht="26.25" customHeight="1" x14ac:dyDescent="0.2"/>
    <row r="7450" ht="26.25" customHeight="1" x14ac:dyDescent="0.2"/>
    <row r="7451" ht="26.25" customHeight="1" x14ac:dyDescent="0.2"/>
    <row r="7452" ht="26.25" customHeight="1" x14ac:dyDescent="0.2"/>
    <row r="7453" ht="26.25" customHeight="1" x14ac:dyDescent="0.2"/>
    <row r="7454" ht="26.25" customHeight="1" x14ac:dyDescent="0.2"/>
    <row r="7455" ht="26.25" customHeight="1" x14ac:dyDescent="0.2"/>
    <row r="7456" ht="26.25" customHeight="1" x14ac:dyDescent="0.2"/>
    <row r="7457" ht="26.25" customHeight="1" x14ac:dyDescent="0.2"/>
    <row r="7458" ht="26.25" customHeight="1" x14ac:dyDescent="0.2"/>
    <row r="7459" ht="26.25" customHeight="1" x14ac:dyDescent="0.2"/>
    <row r="7460" ht="26.25" customHeight="1" x14ac:dyDescent="0.2"/>
    <row r="7461" ht="26.25" customHeight="1" x14ac:dyDescent="0.2"/>
    <row r="7462" ht="26.25" customHeight="1" x14ac:dyDescent="0.2"/>
    <row r="7463" ht="26.25" customHeight="1" x14ac:dyDescent="0.2"/>
    <row r="7464" ht="26.25" customHeight="1" x14ac:dyDescent="0.2"/>
    <row r="7465" ht="26.25" customHeight="1" x14ac:dyDescent="0.2"/>
    <row r="7466" ht="26.25" customHeight="1" x14ac:dyDescent="0.2"/>
    <row r="7467" ht="26.25" customHeight="1" x14ac:dyDescent="0.2"/>
    <row r="7468" ht="26.25" customHeight="1" x14ac:dyDescent="0.2"/>
    <row r="7469" ht="26.25" customHeight="1" x14ac:dyDescent="0.2"/>
    <row r="7470" ht="26.25" customHeight="1" x14ac:dyDescent="0.2"/>
    <row r="7471" ht="26.25" customHeight="1" x14ac:dyDescent="0.2"/>
    <row r="7472" ht="26.25" customHeight="1" x14ac:dyDescent="0.2"/>
    <row r="7473" ht="26.25" customHeight="1" x14ac:dyDescent="0.2"/>
    <row r="7474" ht="26.25" customHeight="1" x14ac:dyDescent="0.2"/>
    <row r="7475" ht="26.25" customHeight="1" x14ac:dyDescent="0.2"/>
    <row r="7476" ht="26.25" customHeight="1" x14ac:dyDescent="0.2"/>
    <row r="7477" ht="26.25" customHeight="1" x14ac:dyDescent="0.2"/>
    <row r="7478" ht="26.25" customHeight="1" x14ac:dyDescent="0.2"/>
    <row r="7479" ht="26.25" customHeight="1" x14ac:dyDescent="0.2"/>
    <row r="7480" ht="26.25" customHeight="1" x14ac:dyDescent="0.2"/>
    <row r="7481" ht="26.25" customHeight="1" x14ac:dyDescent="0.2"/>
    <row r="7482" ht="26.25" customHeight="1" x14ac:dyDescent="0.2"/>
    <row r="7483" ht="26.25" customHeight="1" x14ac:dyDescent="0.2"/>
    <row r="7484" ht="26.25" customHeight="1" x14ac:dyDescent="0.2"/>
    <row r="7485" ht="26.25" customHeight="1" x14ac:dyDescent="0.2"/>
    <row r="7486" ht="26.25" customHeight="1" x14ac:dyDescent="0.2"/>
    <row r="7487" ht="26.25" customHeight="1" x14ac:dyDescent="0.2"/>
    <row r="7488" ht="26.25" customHeight="1" x14ac:dyDescent="0.2"/>
    <row r="7489" ht="26.25" customHeight="1" x14ac:dyDescent="0.2"/>
    <row r="7490" ht="26.25" customHeight="1" x14ac:dyDescent="0.2"/>
    <row r="7491" ht="26.25" customHeight="1" x14ac:dyDescent="0.2"/>
    <row r="7492" ht="26.25" customHeight="1" x14ac:dyDescent="0.2"/>
    <row r="7493" ht="26.25" customHeight="1" x14ac:dyDescent="0.2"/>
    <row r="7494" ht="26.25" customHeight="1" x14ac:dyDescent="0.2"/>
    <row r="7495" ht="26.25" customHeight="1" x14ac:dyDescent="0.2"/>
    <row r="7496" ht="26.25" customHeight="1" x14ac:dyDescent="0.2"/>
    <row r="7497" ht="26.25" customHeight="1" x14ac:dyDescent="0.2"/>
    <row r="7498" ht="26.25" customHeight="1" x14ac:dyDescent="0.2"/>
    <row r="7499" ht="26.25" customHeight="1" x14ac:dyDescent="0.2"/>
    <row r="7500" ht="26.25" customHeight="1" x14ac:dyDescent="0.2"/>
    <row r="7501" ht="26.25" customHeight="1" x14ac:dyDescent="0.2"/>
    <row r="7502" ht="26.25" customHeight="1" x14ac:dyDescent="0.2"/>
    <row r="7503" ht="26.25" customHeight="1" x14ac:dyDescent="0.2"/>
    <row r="7504" ht="26.25" customHeight="1" x14ac:dyDescent="0.2"/>
    <row r="7505" ht="26.25" customHeight="1" x14ac:dyDescent="0.2"/>
    <row r="7506" ht="26.25" customHeight="1" x14ac:dyDescent="0.2"/>
    <row r="7507" ht="26.25" customHeight="1" x14ac:dyDescent="0.2"/>
    <row r="7508" ht="26.25" customHeight="1" x14ac:dyDescent="0.2"/>
    <row r="7509" ht="26.25" customHeight="1" x14ac:dyDescent="0.2"/>
    <row r="7510" ht="26.25" customHeight="1" x14ac:dyDescent="0.2"/>
    <row r="7511" ht="26.25" customHeight="1" x14ac:dyDescent="0.2"/>
    <row r="7512" ht="26.25" customHeight="1" x14ac:dyDescent="0.2"/>
    <row r="7513" ht="26.25" customHeight="1" x14ac:dyDescent="0.2"/>
    <row r="7514" ht="26.25" customHeight="1" x14ac:dyDescent="0.2"/>
    <row r="7515" ht="26.25" customHeight="1" x14ac:dyDescent="0.2"/>
    <row r="7516" ht="26.25" customHeight="1" x14ac:dyDescent="0.2"/>
    <row r="7517" ht="26.25" customHeight="1" x14ac:dyDescent="0.2"/>
    <row r="7518" ht="26.25" customHeight="1" x14ac:dyDescent="0.2"/>
    <row r="7519" ht="26.25" customHeight="1" x14ac:dyDescent="0.2"/>
    <row r="7520" ht="26.25" customHeight="1" x14ac:dyDescent="0.2"/>
    <row r="7521" ht="26.25" customHeight="1" x14ac:dyDescent="0.2"/>
    <row r="7522" ht="26.25" customHeight="1" x14ac:dyDescent="0.2"/>
    <row r="7523" ht="26.25" customHeight="1" x14ac:dyDescent="0.2"/>
    <row r="7524" ht="26.25" customHeight="1" x14ac:dyDescent="0.2"/>
    <row r="7525" ht="26.25" customHeight="1" x14ac:dyDescent="0.2"/>
    <row r="7526" ht="26.25" customHeight="1" x14ac:dyDescent="0.2"/>
    <row r="7527" ht="26.25" customHeight="1" x14ac:dyDescent="0.2"/>
    <row r="7528" ht="26.25" customHeight="1" x14ac:dyDescent="0.2"/>
    <row r="7529" ht="26.25" customHeight="1" x14ac:dyDescent="0.2"/>
    <row r="7530" ht="26.25" customHeight="1" x14ac:dyDescent="0.2"/>
    <row r="7531" ht="26.25" customHeight="1" x14ac:dyDescent="0.2"/>
    <row r="7532" ht="26.25" customHeight="1" x14ac:dyDescent="0.2"/>
    <row r="7533" ht="26.25" customHeight="1" x14ac:dyDescent="0.2"/>
    <row r="7534" ht="26.25" customHeight="1" x14ac:dyDescent="0.2"/>
    <row r="7535" ht="26.25" customHeight="1" x14ac:dyDescent="0.2"/>
    <row r="7536" ht="26.25" customHeight="1" x14ac:dyDescent="0.2"/>
    <row r="7537" ht="26.25" customHeight="1" x14ac:dyDescent="0.2"/>
    <row r="7538" ht="26.25" customHeight="1" x14ac:dyDescent="0.2"/>
    <row r="7539" ht="26.25" customHeight="1" x14ac:dyDescent="0.2"/>
    <row r="7540" ht="26.25" customHeight="1" x14ac:dyDescent="0.2"/>
    <row r="7541" ht="26.25" customHeight="1" x14ac:dyDescent="0.2"/>
    <row r="7542" ht="26.25" customHeight="1" x14ac:dyDescent="0.2"/>
    <row r="7543" ht="26.25" customHeight="1" x14ac:dyDescent="0.2"/>
    <row r="7544" ht="26.25" customHeight="1" x14ac:dyDescent="0.2"/>
    <row r="7545" ht="26.25" customHeight="1" x14ac:dyDescent="0.2"/>
    <row r="7546" ht="26.25" customHeight="1" x14ac:dyDescent="0.2"/>
    <row r="7547" ht="26.25" customHeight="1" x14ac:dyDescent="0.2"/>
    <row r="7548" ht="26.25" customHeight="1" x14ac:dyDescent="0.2"/>
    <row r="7549" ht="26.25" customHeight="1" x14ac:dyDescent="0.2"/>
    <row r="7550" ht="26.25" customHeight="1" x14ac:dyDescent="0.2"/>
    <row r="7551" ht="26.25" customHeight="1" x14ac:dyDescent="0.2"/>
    <row r="7552" ht="26.25" customHeight="1" x14ac:dyDescent="0.2"/>
    <row r="7553" ht="26.25" customHeight="1" x14ac:dyDescent="0.2"/>
    <row r="7554" ht="26.25" customHeight="1" x14ac:dyDescent="0.2"/>
    <row r="7555" ht="26.25" customHeight="1" x14ac:dyDescent="0.2"/>
    <row r="7556" ht="26.25" customHeight="1" x14ac:dyDescent="0.2"/>
    <row r="7557" ht="26.25" customHeight="1" x14ac:dyDescent="0.2"/>
    <row r="7558" ht="26.25" customHeight="1" x14ac:dyDescent="0.2"/>
    <row r="7559" ht="26.25" customHeight="1" x14ac:dyDescent="0.2"/>
    <row r="7560" ht="26.25" customHeight="1" x14ac:dyDescent="0.2"/>
    <row r="7561" ht="26.25" customHeight="1" x14ac:dyDescent="0.2"/>
    <row r="7562" ht="26.25" customHeight="1" x14ac:dyDescent="0.2"/>
    <row r="7563" ht="26.25" customHeight="1" x14ac:dyDescent="0.2"/>
    <row r="7564" ht="26.25" customHeight="1" x14ac:dyDescent="0.2"/>
    <row r="7565" ht="26.25" customHeight="1" x14ac:dyDescent="0.2"/>
    <row r="7566" ht="26.25" customHeight="1" x14ac:dyDescent="0.2"/>
    <row r="7567" ht="26.25" customHeight="1" x14ac:dyDescent="0.2"/>
    <row r="7568" ht="26.25" customHeight="1" x14ac:dyDescent="0.2"/>
    <row r="7569" ht="26.25" customHeight="1" x14ac:dyDescent="0.2"/>
    <row r="7570" ht="26.25" customHeight="1" x14ac:dyDescent="0.2"/>
    <row r="7571" ht="26.25" customHeight="1" x14ac:dyDescent="0.2"/>
    <row r="7572" ht="26.25" customHeight="1" x14ac:dyDescent="0.2"/>
    <row r="7573" ht="26.25" customHeight="1" x14ac:dyDescent="0.2"/>
    <row r="7574" ht="26.25" customHeight="1" x14ac:dyDescent="0.2"/>
    <row r="7575" ht="26.25" customHeight="1" x14ac:dyDescent="0.2"/>
    <row r="7576" ht="26.25" customHeight="1" x14ac:dyDescent="0.2"/>
    <row r="7577" ht="26.25" customHeight="1" x14ac:dyDescent="0.2"/>
    <row r="7578" ht="26.25" customHeight="1" x14ac:dyDescent="0.2"/>
    <row r="7579" ht="26.25" customHeight="1" x14ac:dyDescent="0.2"/>
    <row r="7580" ht="26.25" customHeight="1" x14ac:dyDescent="0.2"/>
    <row r="7581" ht="26.25" customHeight="1" x14ac:dyDescent="0.2"/>
    <row r="7582" ht="26.25" customHeight="1" x14ac:dyDescent="0.2"/>
    <row r="7583" ht="26.25" customHeight="1" x14ac:dyDescent="0.2"/>
    <row r="7584" ht="26.25" customHeight="1" x14ac:dyDescent="0.2"/>
    <row r="7585" ht="26.25" customHeight="1" x14ac:dyDescent="0.2"/>
    <row r="7586" ht="26.25" customHeight="1" x14ac:dyDescent="0.2"/>
    <row r="7587" ht="26.25" customHeight="1" x14ac:dyDescent="0.2"/>
    <row r="7588" ht="26.25" customHeight="1" x14ac:dyDescent="0.2"/>
    <row r="7589" ht="26.25" customHeight="1" x14ac:dyDescent="0.2"/>
    <row r="7590" ht="26.25" customHeight="1" x14ac:dyDescent="0.2"/>
    <row r="7591" ht="26.25" customHeight="1" x14ac:dyDescent="0.2"/>
    <row r="7592" ht="26.25" customHeight="1" x14ac:dyDescent="0.2"/>
    <row r="7593" ht="26.25" customHeight="1" x14ac:dyDescent="0.2"/>
    <row r="7594" ht="26.25" customHeight="1" x14ac:dyDescent="0.2"/>
    <row r="7595" ht="26.25" customHeight="1" x14ac:dyDescent="0.2"/>
    <row r="7596" ht="26.25" customHeight="1" x14ac:dyDescent="0.2"/>
    <row r="7597" ht="26.25" customHeight="1" x14ac:dyDescent="0.2"/>
    <row r="7598" ht="26.25" customHeight="1" x14ac:dyDescent="0.2"/>
    <row r="7599" ht="26.25" customHeight="1" x14ac:dyDescent="0.2"/>
    <row r="7600" ht="26.25" customHeight="1" x14ac:dyDescent="0.2"/>
    <row r="7601" ht="26.25" customHeight="1" x14ac:dyDescent="0.2"/>
    <row r="7602" ht="26.25" customHeight="1" x14ac:dyDescent="0.2"/>
    <row r="7603" ht="26.25" customHeight="1" x14ac:dyDescent="0.2"/>
    <row r="7604" ht="26.25" customHeight="1" x14ac:dyDescent="0.2"/>
    <row r="7605" ht="26.25" customHeight="1" x14ac:dyDescent="0.2"/>
    <row r="7606" ht="26.25" customHeight="1" x14ac:dyDescent="0.2"/>
    <row r="7607" ht="26.25" customHeight="1" x14ac:dyDescent="0.2"/>
    <row r="7608" ht="26.25" customHeight="1" x14ac:dyDescent="0.2"/>
    <row r="7609" ht="26.25" customHeight="1" x14ac:dyDescent="0.2"/>
    <row r="7610" ht="26.25" customHeight="1" x14ac:dyDescent="0.2"/>
    <row r="7611" ht="26.25" customHeight="1" x14ac:dyDescent="0.2"/>
    <row r="7612" ht="26.25" customHeight="1" x14ac:dyDescent="0.2"/>
    <row r="7613" ht="26.25" customHeight="1" x14ac:dyDescent="0.2"/>
    <row r="7614" ht="26.25" customHeight="1" x14ac:dyDescent="0.2"/>
    <row r="7615" ht="26.25" customHeight="1" x14ac:dyDescent="0.2"/>
    <row r="7616" ht="26.25" customHeight="1" x14ac:dyDescent="0.2"/>
    <row r="7617" ht="26.25" customHeight="1" x14ac:dyDescent="0.2"/>
    <row r="7618" ht="26.25" customHeight="1" x14ac:dyDescent="0.2"/>
    <row r="7619" ht="26.25" customHeight="1" x14ac:dyDescent="0.2"/>
    <row r="7620" ht="26.25" customHeight="1" x14ac:dyDescent="0.2"/>
    <row r="7621" ht="26.25" customHeight="1" x14ac:dyDescent="0.2"/>
    <row r="7622" ht="26.25" customHeight="1" x14ac:dyDescent="0.2"/>
    <row r="7623" ht="26.25" customHeight="1" x14ac:dyDescent="0.2"/>
    <row r="7624" ht="26.25" customHeight="1" x14ac:dyDescent="0.2"/>
    <row r="7625" ht="26.25" customHeight="1" x14ac:dyDescent="0.2"/>
    <row r="7626" ht="26.25" customHeight="1" x14ac:dyDescent="0.2"/>
    <row r="7627" ht="26.25" customHeight="1" x14ac:dyDescent="0.2"/>
    <row r="7628" ht="26.25" customHeight="1" x14ac:dyDescent="0.2"/>
    <row r="7629" ht="26.25" customHeight="1" x14ac:dyDescent="0.2"/>
    <row r="7630" ht="26.25" customHeight="1" x14ac:dyDescent="0.2"/>
    <row r="7631" ht="26.25" customHeight="1" x14ac:dyDescent="0.2"/>
    <row r="7632" ht="26.25" customHeight="1" x14ac:dyDescent="0.2"/>
    <row r="7633" ht="26.25" customHeight="1" x14ac:dyDescent="0.2"/>
    <row r="7634" ht="26.25" customHeight="1" x14ac:dyDescent="0.2"/>
    <row r="7635" ht="26.25" customHeight="1" x14ac:dyDescent="0.2"/>
    <row r="7636" ht="26.25" customHeight="1" x14ac:dyDescent="0.2"/>
    <row r="7637" ht="26.25" customHeight="1" x14ac:dyDescent="0.2"/>
    <row r="7638" ht="26.25" customHeight="1" x14ac:dyDescent="0.2"/>
    <row r="7639" ht="26.25" customHeight="1" x14ac:dyDescent="0.2"/>
    <row r="7640" ht="26.25" customHeight="1" x14ac:dyDescent="0.2"/>
    <row r="7641" ht="26.25" customHeight="1" x14ac:dyDescent="0.2"/>
    <row r="7642" ht="26.25" customHeight="1" x14ac:dyDescent="0.2"/>
    <row r="7643" ht="26.25" customHeight="1" x14ac:dyDescent="0.2"/>
    <row r="7644" ht="26.25" customHeight="1" x14ac:dyDescent="0.2"/>
    <row r="7645" ht="26.25" customHeight="1" x14ac:dyDescent="0.2"/>
    <row r="7646" ht="26.25" customHeight="1" x14ac:dyDescent="0.2"/>
    <row r="7647" ht="26.25" customHeight="1" x14ac:dyDescent="0.2"/>
    <row r="7648" ht="26.25" customHeight="1" x14ac:dyDescent="0.2"/>
    <row r="7649" ht="26.25" customHeight="1" x14ac:dyDescent="0.2"/>
    <row r="7650" ht="26.25" customHeight="1" x14ac:dyDescent="0.2"/>
    <row r="7651" ht="26.25" customHeight="1" x14ac:dyDescent="0.2"/>
    <row r="7652" ht="26.25" customHeight="1" x14ac:dyDescent="0.2"/>
    <row r="7653" ht="26.25" customHeight="1" x14ac:dyDescent="0.2"/>
    <row r="7654" ht="26.25" customHeight="1" x14ac:dyDescent="0.2"/>
    <row r="7655" ht="26.25" customHeight="1" x14ac:dyDescent="0.2"/>
    <row r="7656" ht="26.25" customHeight="1" x14ac:dyDescent="0.2"/>
    <row r="7657" ht="26.25" customHeight="1" x14ac:dyDescent="0.2"/>
    <row r="7658" ht="26.25" customHeight="1" x14ac:dyDescent="0.2"/>
    <row r="7659" ht="26.25" customHeight="1" x14ac:dyDescent="0.2"/>
    <row r="7660" ht="26.25" customHeight="1" x14ac:dyDescent="0.2"/>
    <row r="7661" ht="26.25" customHeight="1" x14ac:dyDescent="0.2"/>
    <row r="7662" ht="26.25" customHeight="1" x14ac:dyDescent="0.2"/>
    <row r="7663" ht="26.25" customHeight="1" x14ac:dyDescent="0.2"/>
    <row r="7664" ht="26.25" customHeight="1" x14ac:dyDescent="0.2"/>
    <row r="7665" ht="26.25" customHeight="1" x14ac:dyDescent="0.2"/>
    <row r="7666" ht="26.25" customHeight="1" x14ac:dyDescent="0.2"/>
    <row r="7667" ht="26.25" customHeight="1" x14ac:dyDescent="0.2"/>
    <row r="7668" ht="26.25" customHeight="1" x14ac:dyDescent="0.2"/>
    <row r="7669" ht="26.25" customHeight="1" x14ac:dyDescent="0.2"/>
    <row r="7670" ht="26.25" customHeight="1" x14ac:dyDescent="0.2"/>
    <row r="7671" ht="26.25" customHeight="1" x14ac:dyDescent="0.2"/>
    <row r="7672" ht="26.25" customHeight="1" x14ac:dyDescent="0.2"/>
    <row r="7673" ht="26.25" customHeight="1" x14ac:dyDescent="0.2"/>
    <row r="7674" ht="26.25" customHeight="1" x14ac:dyDescent="0.2"/>
    <row r="7675" ht="26.25" customHeight="1" x14ac:dyDescent="0.2"/>
    <row r="7676" ht="26.25" customHeight="1" x14ac:dyDescent="0.2"/>
    <row r="7677" ht="26.25" customHeight="1" x14ac:dyDescent="0.2"/>
    <row r="7678" ht="26.25" customHeight="1" x14ac:dyDescent="0.2"/>
    <row r="7679" ht="26.25" customHeight="1" x14ac:dyDescent="0.2"/>
    <row r="7680" ht="26.25" customHeight="1" x14ac:dyDescent="0.2"/>
    <row r="7681" ht="26.25" customHeight="1" x14ac:dyDescent="0.2"/>
    <row r="7682" ht="26.25" customHeight="1" x14ac:dyDescent="0.2"/>
    <row r="7683" ht="26.25" customHeight="1" x14ac:dyDescent="0.2"/>
    <row r="7684" ht="26.25" customHeight="1" x14ac:dyDescent="0.2"/>
    <row r="7685" ht="26.25" customHeight="1" x14ac:dyDescent="0.2"/>
    <row r="7686" ht="26.25" customHeight="1" x14ac:dyDescent="0.2"/>
    <row r="7687" ht="26.25" customHeight="1" x14ac:dyDescent="0.2"/>
    <row r="7688" ht="26.25" customHeight="1" x14ac:dyDescent="0.2"/>
    <row r="7689" ht="26.25" customHeight="1" x14ac:dyDescent="0.2"/>
    <row r="7690" ht="26.25" customHeight="1" x14ac:dyDescent="0.2"/>
    <row r="7691" ht="26.25" customHeight="1" x14ac:dyDescent="0.2"/>
    <row r="7692" ht="26.25" customHeight="1" x14ac:dyDescent="0.2"/>
    <row r="7693" ht="26.25" customHeight="1" x14ac:dyDescent="0.2"/>
    <row r="7694" ht="26.25" customHeight="1" x14ac:dyDescent="0.2"/>
    <row r="7695" ht="26.25" customHeight="1" x14ac:dyDescent="0.2"/>
    <row r="7696" ht="26.25" customHeight="1" x14ac:dyDescent="0.2"/>
    <row r="7697" ht="26.25" customHeight="1" x14ac:dyDescent="0.2"/>
    <row r="7698" ht="26.25" customHeight="1" x14ac:dyDescent="0.2"/>
    <row r="7699" ht="26.25" customHeight="1" x14ac:dyDescent="0.2"/>
    <row r="7700" ht="26.25" customHeight="1" x14ac:dyDescent="0.2"/>
    <row r="7701" ht="26.25" customHeight="1" x14ac:dyDescent="0.2"/>
    <row r="7702" ht="26.25" customHeight="1" x14ac:dyDescent="0.2"/>
    <row r="7703" ht="26.25" customHeight="1" x14ac:dyDescent="0.2"/>
    <row r="7704" ht="26.25" customHeight="1" x14ac:dyDescent="0.2"/>
    <row r="7705" ht="26.25" customHeight="1" x14ac:dyDescent="0.2"/>
    <row r="7706" ht="26.25" customHeight="1" x14ac:dyDescent="0.2"/>
    <row r="7707" ht="26.25" customHeight="1" x14ac:dyDescent="0.2"/>
    <row r="7708" ht="26.25" customHeight="1" x14ac:dyDescent="0.2"/>
    <row r="7709" ht="26.25" customHeight="1" x14ac:dyDescent="0.2"/>
    <row r="7710" ht="26.25" customHeight="1" x14ac:dyDescent="0.2"/>
    <row r="7711" ht="26.25" customHeight="1" x14ac:dyDescent="0.2"/>
    <row r="7712" ht="26.25" customHeight="1" x14ac:dyDescent="0.2"/>
    <row r="7713" ht="26.25" customHeight="1" x14ac:dyDescent="0.2"/>
    <row r="7714" ht="26.25" customHeight="1" x14ac:dyDescent="0.2"/>
    <row r="7715" ht="26.25" customHeight="1" x14ac:dyDescent="0.2"/>
    <row r="7716" ht="26.25" customHeight="1" x14ac:dyDescent="0.2"/>
    <row r="7717" ht="26.25" customHeight="1" x14ac:dyDescent="0.2"/>
    <row r="7718" ht="26.25" customHeight="1" x14ac:dyDescent="0.2"/>
    <row r="7719" ht="26.25" customHeight="1" x14ac:dyDescent="0.2"/>
    <row r="7720" ht="26.25" customHeight="1" x14ac:dyDescent="0.2"/>
    <row r="7721" ht="26.25" customHeight="1" x14ac:dyDescent="0.2"/>
    <row r="7722" ht="26.25" customHeight="1" x14ac:dyDescent="0.2"/>
    <row r="7723" ht="26.25" customHeight="1" x14ac:dyDescent="0.2"/>
    <row r="7724" ht="26.25" customHeight="1" x14ac:dyDescent="0.2"/>
    <row r="7725" ht="26.25" customHeight="1" x14ac:dyDescent="0.2"/>
    <row r="7726" ht="26.25" customHeight="1" x14ac:dyDescent="0.2"/>
    <row r="7727" ht="26.25" customHeight="1" x14ac:dyDescent="0.2"/>
    <row r="7728" ht="26.25" customHeight="1" x14ac:dyDescent="0.2"/>
    <row r="7729" ht="26.25" customHeight="1" x14ac:dyDescent="0.2"/>
    <row r="7730" ht="26.25" customHeight="1" x14ac:dyDescent="0.2"/>
    <row r="7731" ht="26.25" customHeight="1" x14ac:dyDescent="0.2"/>
    <row r="7732" ht="26.25" customHeight="1" x14ac:dyDescent="0.2"/>
    <row r="7733" ht="26.25" customHeight="1" x14ac:dyDescent="0.2"/>
    <row r="7734" ht="26.25" customHeight="1" x14ac:dyDescent="0.2"/>
    <row r="7735" ht="26.25" customHeight="1" x14ac:dyDescent="0.2"/>
    <row r="7736" ht="26.25" customHeight="1" x14ac:dyDescent="0.2"/>
    <row r="7737" ht="26.25" customHeight="1" x14ac:dyDescent="0.2"/>
    <row r="7738" ht="26.25" customHeight="1" x14ac:dyDescent="0.2"/>
    <row r="7739" ht="26.25" customHeight="1" x14ac:dyDescent="0.2"/>
    <row r="7740" ht="26.25" customHeight="1" x14ac:dyDescent="0.2"/>
    <row r="7741" ht="26.25" customHeight="1" x14ac:dyDescent="0.2"/>
    <row r="7742" ht="26.25" customHeight="1" x14ac:dyDescent="0.2"/>
    <row r="7743" ht="26.25" customHeight="1" x14ac:dyDescent="0.2"/>
    <row r="7744" ht="26.25" customHeight="1" x14ac:dyDescent="0.2"/>
    <row r="7745" ht="26.25" customHeight="1" x14ac:dyDescent="0.2"/>
    <row r="7746" ht="26.25" customHeight="1" x14ac:dyDescent="0.2"/>
    <row r="7747" ht="26.25" customHeight="1" x14ac:dyDescent="0.2"/>
    <row r="7748" ht="26.25" customHeight="1" x14ac:dyDescent="0.2"/>
    <row r="7749" ht="26.25" customHeight="1" x14ac:dyDescent="0.2"/>
    <row r="7750" ht="26.25" customHeight="1" x14ac:dyDescent="0.2"/>
    <row r="7751" ht="26.25" customHeight="1" x14ac:dyDescent="0.2"/>
    <row r="7752" ht="26.25" customHeight="1" x14ac:dyDescent="0.2"/>
    <row r="7753" ht="26.25" customHeight="1" x14ac:dyDescent="0.2"/>
    <row r="7754" ht="26.25" customHeight="1" x14ac:dyDescent="0.2"/>
    <row r="7755" ht="26.25" customHeight="1" x14ac:dyDescent="0.2"/>
    <row r="7756" ht="26.25" customHeight="1" x14ac:dyDescent="0.2"/>
    <row r="7757" ht="26.25" customHeight="1" x14ac:dyDescent="0.2"/>
    <row r="7758" ht="26.25" customHeight="1" x14ac:dyDescent="0.2"/>
    <row r="7759" ht="26.25" customHeight="1" x14ac:dyDescent="0.2"/>
    <row r="7760" ht="26.25" customHeight="1" x14ac:dyDescent="0.2"/>
    <row r="7761" ht="26.25" customHeight="1" x14ac:dyDescent="0.2"/>
    <row r="7762" ht="26.25" customHeight="1" x14ac:dyDescent="0.2"/>
    <row r="7763" ht="26.25" customHeight="1" x14ac:dyDescent="0.2"/>
    <row r="7764" ht="26.25" customHeight="1" x14ac:dyDescent="0.2"/>
    <row r="7765" ht="26.25" customHeight="1" x14ac:dyDescent="0.2"/>
    <row r="7766" ht="26.25" customHeight="1" x14ac:dyDescent="0.2"/>
    <row r="7767" ht="26.25" customHeight="1" x14ac:dyDescent="0.2"/>
    <row r="7768" ht="26.25" customHeight="1" x14ac:dyDescent="0.2"/>
    <row r="7769" ht="26.25" customHeight="1" x14ac:dyDescent="0.2"/>
    <row r="7770" ht="26.25" customHeight="1" x14ac:dyDescent="0.2"/>
    <row r="7771" ht="26.25" customHeight="1" x14ac:dyDescent="0.2"/>
    <row r="7772" ht="26.25" customHeight="1" x14ac:dyDescent="0.2"/>
    <row r="7773" ht="26.25" customHeight="1" x14ac:dyDescent="0.2"/>
    <row r="7774" ht="26.25" customHeight="1" x14ac:dyDescent="0.2"/>
    <row r="7775" ht="26.25" customHeight="1" x14ac:dyDescent="0.2"/>
    <row r="7776" ht="26.25" customHeight="1" x14ac:dyDescent="0.2"/>
    <row r="7777" ht="26.25" customHeight="1" x14ac:dyDescent="0.2"/>
    <row r="7778" ht="26.25" customHeight="1" x14ac:dyDescent="0.2"/>
    <row r="7779" ht="26.25" customHeight="1" x14ac:dyDescent="0.2"/>
    <row r="7780" ht="26.25" customHeight="1" x14ac:dyDescent="0.2"/>
    <row r="7781" ht="26.25" customHeight="1" x14ac:dyDescent="0.2"/>
    <row r="7782" ht="26.25" customHeight="1" x14ac:dyDescent="0.2"/>
    <row r="7783" ht="26.25" customHeight="1" x14ac:dyDescent="0.2"/>
    <row r="7784" ht="26.25" customHeight="1" x14ac:dyDescent="0.2"/>
    <row r="7785" ht="26.25" customHeight="1" x14ac:dyDescent="0.2"/>
    <row r="7786" ht="26.25" customHeight="1" x14ac:dyDescent="0.2"/>
    <row r="7787" ht="26.25" customHeight="1" x14ac:dyDescent="0.2"/>
    <row r="7788" ht="26.25" customHeight="1" x14ac:dyDescent="0.2"/>
    <row r="7789" ht="26.25" customHeight="1" x14ac:dyDescent="0.2"/>
    <row r="7790" ht="26.25" customHeight="1" x14ac:dyDescent="0.2"/>
    <row r="7791" ht="26.25" customHeight="1" x14ac:dyDescent="0.2"/>
    <row r="7792" ht="26.25" customHeight="1" x14ac:dyDescent="0.2"/>
    <row r="7793" ht="26.25" customHeight="1" x14ac:dyDescent="0.2"/>
    <row r="7794" ht="26.25" customHeight="1" x14ac:dyDescent="0.2"/>
    <row r="7795" ht="26.25" customHeight="1" x14ac:dyDescent="0.2"/>
    <row r="7796" ht="26.25" customHeight="1" x14ac:dyDescent="0.2"/>
    <row r="7797" ht="26.25" customHeight="1" x14ac:dyDescent="0.2"/>
    <row r="7798" ht="26.25" customHeight="1" x14ac:dyDescent="0.2"/>
    <row r="7799" ht="26.25" customHeight="1" x14ac:dyDescent="0.2"/>
    <row r="7800" ht="26.25" customHeight="1" x14ac:dyDescent="0.2"/>
    <row r="7801" ht="26.25" customHeight="1" x14ac:dyDescent="0.2"/>
    <row r="7802" ht="26.25" customHeight="1" x14ac:dyDescent="0.2"/>
    <row r="7803" ht="26.25" customHeight="1" x14ac:dyDescent="0.2"/>
    <row r="7804" ht="26.25" customHeight="1" x14ac:dyDescent="0.2"/>
    <row r="7805" ht="26.25" customHeight="1" x14ac:dyDescent="0.2"/>
    <row r="7806" ht="26.25" customHeight="1" x14ac:dyDescent="0.2"/>
    <row r="7807" ht="26.25" customHeight="1" x14ac:dyDescent="0.2"/>
    <row r="7808" ht="26.25" customHeight="1" x14ac:dyDescent="0.2"/>
    <row r="7809" ht="26.25" customHeight="1" x14ac:dyDescent="0.2"/>
    <row r="7810" ht="26.25" customHeight="1" x14ac:dyDescent="0.2"/>
    <row r="7811" ht="26.25" customHeight="1" x14ac:dyDescent="0.2"/>
    <row r="7812" ht="26.25" customHeight="1" x14ac:dyDescent="0.2"/>
    <row r="7813" ht="26.25" customHeight="1" x14ac:dyDescent="0.2"/>
    <row r="7814" ht="26.25" customHeight="1" x14ac:dyDescent="0.2"/>
    <row r="7815" ht="26.25" customHeight="1" x14ac:dyDescent="0.2"/>
    <row r="7816" ht="26.25" customHeight="1" x14ac:dyDescent="0.2"/>
    <row r="7817" ht="26.25" customHeight="1" x14ac:dyDescent="0.2"/>
    <row r="7818" ht="26.25" customHeight="1" x14ac:dyDescent="0.2"/>
    <row r="7819" ht="26.25" customHeight="1" x14ac:dyDescent="0.2"/>
    <row r="7820" ht="26.25" customHeight="1" x14ac:dyDescent="0.2"/>
    <row r="7821" ht="26.25" customHeight="1" x14ac:dyDescent="0.2"/>
    <row r="7822" ht="26.25" customHeight="1" x14ac:dyDescent="0.2"/>
    <row r="7823" ht="26.25" customHeight="1" x14ac:dyDescent="0.2"/>
    <row r="7824" ht="26.25" customHeight="1" x14ac:dyDescent="0.2"/>
    <row r="7825" ht="26.25" customHeight="1" x14ac:dyDescent="0.2"/>
    <row r="7826" ht="26.25" customHeight="1" x14ac:dyDescent="0.2"/>
    <row r="7827" ht="26.25" customHeight="1" x14ac:dyDescent="0.2"/>
    <row r="7828" ht="26.25" customHeight="1" x14ac:dyDescent="0.2"/>
    <row r="7829" ht="26.25" customHeight="1" x14ac:dyDescent="0.2"/>
    <row r="7830" ht="26.25" customHeight="1" x14ac:dyDescent="0.2"/>
    <row r="7831" ht="26.25" customHeight="1" x14ac:dyDescent="0.2"/>
    <row r="7832" ht="26.25" customHeight="1" x14ac:dyDescent="0.2"/>
    <row r="7833" ht="26.25" customHeight="1" x14ac:dyDescent="0.2"/>
    <row r="7834" ht="26.25" customHeight="1" x14ac:dyDescent="0.2"/>
    <row r="7835" ht="26.25" customHeight="1" x14ac:dyDescent="0.2"/>
    <row r="7836" ht="26.25" customHeight="1" x14ac:dyDescent="0.2"/>
    <row r="7837" ht="26.25" customHeight="1" x14ac:dyDescent="0.2"/>
    <row r="7838" ht="26.25" customHeight="1" x14ac:dyDescent="0.2"/>
    <row r="7839" ht="26.25" customHeight="1" x14ac:dyDescent="0.2"/>
    <row r="7840" ht="26.25" customHeight="1" x14ac:dyDescent="0.2"/>
    <row r="7841" ht="26.25" customHeight="1" x14ac:dyDescent="0.2"/>
    <row r="7842" ht="26.25" customHeight="1" x14ac:dyDescent="0.2"/>
    <row r="7843" ht="26.25" customHeight="1" x14ac:dyDescent="0.2"/>
    <row r="7844" ht="26.25" customHeight="1" x14ac:dyDescent="0.2"/>
    <row r="7845" ht="26.25" customHeight="1" x14ac:dyDescent="0.2"/>
    <row r="7846" ht="26.25" customHeight="1" x14ac:dyDescent="0.2"/>
    <row r="7847" ht="26.25" customHeight="1" x14ac:dyDescent="0.2"/>
    <row r="7848" ht="26.25" customHeight="1" x14ac:dyDescent="0.2"/>
    <row r="7849" ht="26.25" customHeight="1" x14ac:dyDescent="0.2"/>
    <row r="7850" ht="26.25" customHeight="1" x14ac:dyDescent="0.2"/>
    <row r="7851" ht="26.25" customHeight="1" x14ac:dyDescent="0.2"/>
    <row r="7852" ht="26.25" customHeight="1" x14ac:dyDescent="0.2"/>
    <row r="7853" ht="26.25" customHeight="1" x14ac:dyDescent="0.2"/>
    <row r="7854" ht="26.25" customHeight="1" x14ac:dyDescent="0.2"/>
    <row r="7855" ht="26.25" customHeight="1" x14ac:dyDescent="0.2"/>
    <row r="7856" ht="26.25" customHeight="1" x14ac:dyDescent="0.2"/>
    <row r="7857" ht="26.25" customHeight="1" x14ac:dyDescent="0.2"/>
    <row r="7858" ht="26.25" customHeight="1" x14ac:dyDescent="0.2"/>
    <row r="7859" ht="26.25" customHeight="1" x14ac:dyDescent="0.2"/>
    <row r="7860" ht="26.25" customHeight="1" x14ac:dyDescent="0.2"/>
    <row r="7861" ht="26.25" customHeight="1" x14ac:dyDescent="0.2"/>
    <row r="7862" ht="26.25" customHeight="1" x14ac:dyDescent="0.2"/>
    <row r="7863" ht="26.25" customHeight="1" x14ac:dyDescent="0.2"/>
    <row r="7864" ht="26.25" customHeight="1" x14ac:dyDescent="0.2"/>
    <row r="7865" ht="26.25" customHeight="1" x14ac:dyDescent="0.2"/>
    <row r="7866" ht="26.25" customHeight="1" x14ac:dyDescent="0.2"/>
    <row r="7867" ht="26.25" customHeight="1" x14ac:dyDescent="0.2"/>
    <row r="7868" ht="26.25" customHeight="1" x14ac:dyDescent="0.2"/>
    <row r="7869" ht="26.25" customHeight="1" x14ac:dyDescent="0.2"/>
    <row r="7870" ht="26.25" customHeight="1" x14ac:dyDescent="0.2"/>
    <row r="7871" ht="26.25" customHeight="1" x14ac:dyDescent="0.2"/>
    <row r="7872" ht="26.25" customHeight="1" x14ac:dyDescent="0.2"/>
    <row r="7873" ht="26.25" customHeight="1" x14ac:dyDescent="0.2"/>
    <row r="7874" ht="26.25" customHeight="1" x14ac:dyDescent="0.2"/>
    <row r="7875" ht="26.25" customHeight="1" x14ac:dyDescent="0.2"/>
    <row r="7876" ht="26.25" customHeight="1" x14ac:dyDescent="0.2"/>
    <row r="7877" ht="26.25" customHeight="1" x14ac:dyDescent="0.2"/>
    <row r="7878" ht="26.25" customHeight="1" x14ac:dyDescent="0.2"/>
    <row r="7879" ht="26.25" customHeight="1" x14ac:dyDescent="0.2"/>
    <row r="7880" ht="26.25" customHeight="1" x14ac:dyDescent="0.2"/>
    <row r="7881" ht="26.25" customHeight="1" x14ac:dyDescent="0.2"/>
    <row r="7882" ht="26.25" customHeight="1" x14ac:dyDescent="0.2"/>
    <row r="7883" ht="26.25" customHeight="1" x14ac:dyDescent="0.2"/>
    <row r="7884" ht="26.25" customHeight="1" x14ac:dyDescent="0.2"/>
    <row r="7885" ht="26.25" customHeight="1" x14ac:dyDescent="0.2"/>
    <row r="7886" ht="26.25" customHeight="1" x14ac:dyDescent="0.2"/>
    <row r="7887" ht="26.25" customHeight="1" x14ac:dyDescent="0.2"/>
    <row r="7888" ht="26.25" customHeight="1" x14ac:dyDescent="0.2"/>
    <row r="7889" ht="26.25" customHeight="1" x14ac:dyDescent="0.2"/>
    <row r="7890" ht="26.25" customHeight="1" x14ac:dyDescent="0.2"/>
    <row r="7891" ht="26.25" customHeight="1" x14ac:dyDescent="0.2"/>
    <row r="7892" ht="26.25" customHeight="1" x14ac:dyDescent="0.2"/>
    <row r="7893" ht="26.25" customHeight="1" x14ac:dyDescent="0.2"/>
    <row r="7894" ht="26.25" customHeight="1" x14ac:dyDescent="0.2"/>
    <row r="7895" ht="26.25" customHeight="1" x14ac:dyDescent="0.2"/>
    <row r="7896" ht="26.25" customHeight="1" x14ac:dyDescent="0.2"/>
    <row r="7897" ht="26.25" customHeight="1" x14ac:dyDescent="0.2"/>
    <row r="7898" ht="26.25" customHeight="1" x14ac:dyDescent="0.2"/>
    <row r="7899" ht="26.25" customHeight="1" x14ac:dyDescent="0.2"/>
    <row r="7900" ht="26.25" customHeight="1" x14ac:dyDescent="0.2"/>
    <row r="7901" ht="26.25" customHeight="1" x14ac:dyDescent="0.2"/>
    <row r="7902" ht="26.25" customHeight="1" x14ac:dyDescent="0.2"/>
    <row r="7903" ht="26.25" customHeight="1" x14ac:dyDescent="0.2"/>
    <row r="7904" ht="26.25" customHeight="1" x14ac:dyDescent="0.2"/>
    <row r="7905" ht="26.25" customHeight="1" x14ac:dyDescent="0.2"/>
    <row r="7906" ht="26.25" customHeight="1" x14ac:dyDescent="0.2"/>
    <row r="7907" ht="26.25" customHeight="1" x14ac:dyDescent="0.2"/>
    <row r="7908" ht="26.25" customHeight="1" x14ac:dyDescent="0.2"/>
    <row r="7909" ht="26.25" customHeight="1" x14ac:dyDescent="0.2"/>
    <row r="7910" ht="26.25" customHeight="1" x14ac:dyDescent="0.2"/>
    <row r="7911" ht="26.25" customHeight="1" x14ac:dyDescent="0.2"/>
    <row r="7912" ht="26.25" customHeight="1" x14ac:dyDescent="0.2"/>
    <row r="7913" ht="26.25" customHeight="1" x14ac:dyDescent="0.2"/>
    <row r="7914" ht="26.25" customHeight="1" x14ac:dyDescent="0.2"/>
    <row r="7915" ht="26.25" customHeight="1" x14ac:dyDescent="0.2"/>
    <row r="7916" ht="26.25" customHeight="1" x14ac:dyDescent="0.2"/>
    <row r="7917" ht="26.25" customHeight="1" x14ac:dyDescent="0.2"/>
    <row r="7918" ht="26.25" customHeight="1" x14ac:dyDescent="0.2"/>
    <row r="7919" ht="26.25" customHeight="1" x14ac:dyDescent="0.2"/>
    <row r="7920" ht="26.25" customHeight="1" x14ac:dyDescent="0.2"/>
    <row r="7921" ht="26.25" customHeight="1" x14ac:dyDescent="0.2"/>
    <row r="7922" ht="26.25" customHeight="1" x14ac:dyDescent="0.2"/>
    <row r="7923" ht="26.25" customHeight="1" x14ac:dyDescent="0.2"/>
    <row r="7924" ht="26.25" customHeight="1" x14ac:dyDescent="0.2"/>
    <row r="7925" ht="26.25" customHeight="1" x14ac:dyDescent="0.2"/>
    <row r="7926" ht="26.25" customHeight="1" x14ac:dyDescent="0.2"/>
    <row r="7927" ht="26.25" customHeight="1" x14ac:dyDescent="0.2"/>
    <row r="7928" ht="26.25" customHeight="1" x14ac:dyDescent="0.2"/>
    <row r="7929" ht="26.25" customHeight="1" x14ac:dyDescent="0.2"/>
    <row r="7930" ht="26.25" customHeight="1" x14ac:dyDescent="0.2"/>
    <row r="7931" ht="26.25" customHeight="1" x14ac:dyDescent="0.2"/>
    <row r="7932" ht="26.25" customHeight="1" x14ac:dyDescent="0.2"/>
    <row r="7933" ht="26.25" customHeight="1" x14ac:dyDescent="0.2"/>
    <row r="7934" ht="26.25" customHeight="1" x14ac:dyDescent="0.2"/>
    <row r="7935" ht="26.25" customHeight="1" x14ac:dyDescent="0.2"/>
    <row r="7936" ht="26.25" customHeight="1" x14ac:dyDescent="0.2"/>
    <row r="7937" ht="26.25" customHeight="1" x14ac:dyDescent="0.2"/>
    <row r="7938" ht="26.25" customHeight="1" x14ac:dyDescent="0.2"/>
    <row r="7939" ht="26.25" customHeight="1" x14ac:dyDescent="0.2"/>
    <row r="7940" ht="26.25" customHeight="1" x14ac:dyDescent="0.2"/>
    <row r="7941" ht="26.25" customHeight="1" x14ac:dyDescent="0.2"/>
    <row r="7942" ht="26.25" customHeight="1" x14ac:dyDescent="0.2"/>
    <row r="7943" ht="26.25" customHeight="1" x14ac:dyDescent="0.2"/>
    <row r="7944" ht="26.25" customHeight="1" x14ac:dyDescent="0.2"/>
    <row r="7945" ht="26.25" customHeight="1" x14ac:dyDescent="0.2"/>
    <row r="7946" ht="26.25" customHeight="1" x14ac:dyDescent="0.2"/>
    <row r="7947" ht="26.25" customHeight="1" x14ac:dyDescent="0.2"/>
    <row r="7948" ht="26.25" customHeight="1" x14ac:dyDescent="0.2"/>
    <row r="7949" ht="26.25" customHeight="1" x14ac:dyDescent="0.2"/>
    <row r="7950" ht="26.25" customHeight="1" x14ac:dyDescent="0.2"/>
    <row r="7951" ht="26.25" customHeight="1" x14ac:dyDescent="0.2"/>
    <row r="7952" ht="26.25" customHeight="1" x14ac:dyDescent="0.2"/>
    <row r="7953" ht="26.25" customHeight="1" x14ac:dyDescent="0.2"/>
    <row r="7954" ht="26.25" customHeight="1" x14ac:dyDescent="0.2"/>
    <row r="7955" ht="26.25" customHeight="1" x14ac:dyDescent="0.2"/>
    <row r="7956" ht="26.25" customHeight="1" x14ac:dyDescent="0.2"/>
    <row r="7957" ht="26.25" customHeight="1" x14ac:dyDescent="0.2"/>
    <row r="7958" ht="26.25" customHeight="1" x14ac:dyDescent="0.2"/>
    <row r="7959" ht="26.25" customHeight="1" x14ac:dyDescent="0.2"/>
    <row r="7960" ht="26.25" customHeight="1" x14ac:dyDescent="0.2"/>
    <row r="7961" ht="26.25" customHeight="1" x14ac:dyDescent="0.2"/>
    <row r="7962" ht="26.25" customHeight="1" x14ac:dyDescent="0.2"/>
    <row r="7963" ht="26.25" customHeight="1" x14ac:dyDescent="0.2"/>
    <row r="7964" ht="26.25" customHeight="1" x14ac:dyDescent="0.2"/>
    <row r="7965" ht="26.25" customHeight="1" x14ac:dyDescent="0.2"/>
    <row r="7966" ht="26.25" customHeight="1" x14ac:dyDescent="0.2"/>
    <row r="7967" ht="26.25" customHeight="1" x14ac:dyDescent="0.2"/>
    <row r="7968" ht="26.25" customHeight="1" x14ac:dyDescent="0.2"/>
    <row r="7969" ht="26.25" customHeight="1" x14ac:dyDescent="0.2"/>
    <row r="7970" ht="26.25" customHeight="1" x14ac:dyDescent="0.2"/>
    <row r="7971" ht="26.25" customHeight="1" x14ac:dyDescent="0.2"/>
    <row r="7972" ht="26.25" customHeight="1" x14ac:dyDescent="0.2"/>
    <row r="7973" ht="26.25" customHeight="1" x14ac:dyDescent="0.2"/>
    <row r="7974" ht="26.25" customHeight="1" x14ac:dyDescent="0.2"/>
    <row r="7975" ht="26.25" customHeight="1" x14ac:dyDescent="0.2"/>
    <row r="7976" ht="26.25" customHeight="1" x14ac:dyDescent="0.2"/>
    <row r="7977" ht="26.25" customHeight="1" x14ac:dyDescent="0.2"/>
    <row r="7978" ht="26.25" customHeight="1" x14ac:dyDescent="0.2"/>
    <row r="7979" ht="26.25" customHeight="1" x14ac:dyDescent="0.2"/>
    <row r="7980" ht="26.25" customHeight="1" x14ac:dyDescent="0.2"/>
    <row r="7981" ht="26.25" customHeight="1" x14ac:dyDescent="0.2"/>
    <row r="7982" ht="26.25" customHeight="1" x14ac:dyDescent="0.2"/>
    <row r="7983" ht="26.25" customHeight="1" x14ac:dyDescent="0.2"/>
    <row r="7984" ht="26.25" customHeight="1" x14ac:dyDescent="0.2"/>
    <row r="7985" ht="26.25" customHeight="1" x14ac:dyDescent="0.2"/>
    <row r="7986" ht="26.25" customHeight="1" x14ac:dyDescent="0.2"/>
    <row r="7987" ht="26.25" customHeight="1" x14ac:dyDescent="0.2"/>
    <row r="7988" ht="26.25" customHeight="1" x14ac:dyDescent="0.2"/>
    <row r="7989" ht="26.25" customHeight="1" x14ac:dyDescent="0.2"/>
    <row r="7990" ht="26.25" customHeight="1" x14ac:dyDescent="0.2"/>
    <row r="7991" ht="26.25" customHeight="1" x14ac:dyDescent="0.2"/>
    <row r="7992" ht="26.25" customHeight="1" x14ac:dyDescent="0.2"/>
    <row r="7993" ht="26.25" customHeight="1" x14ac:dyDescent="0.2"/>
    <row r="7994" ht="26.25" customHeight="1" x14ac:dyDescent="0.2"/>
    <row r="7995" ht="26.25" customHeight="1" x14ac:dyDescent="0.2"/>
    <row r="7996" ht="26.25" customHeight="1" x14ac:dyDescent="0.2"/>
    <row r="7997" ht="26.25" customHeight="1" x14ac:dyDescent="0.2"/>
    <row r="7998" ht="26.25" customHeight="1" x14ac:dyDescent="0.2"/>
    <row r="7999" ht="26.25" customHeight="1" x14ac:dyDescent="0.2"/>
    <row r="8000" ht="26.25" customHeight="1" x14ac:dyDescent="0.2"/>
    <row r="8001" ht="26.25" customHeight="1" x14ac:dyDescent="0.2"/>
    <row r="8002" ht="26.25" customHeight="1" x14ac:dyDescent="0.2"/>
    <row r="8003" ht="26.25" customHeight="1" x14ac:dyDescent="0.2"/>
    <row r="8004" ht="26.25" customHeight="1" x14ac:dyDescent="0.2"/>
    <row r="8005" ht="26.25" customHeight="1" x14ac:dyDescent="0.2"/>
    <row r="8006" ht="26.25" customHeight="1" x14ac:dyDescent="0.2"/>
    <row r="8007" ht="26.25" customHeight="1" x14ac:dyDescent="0.2"/>
    <row r="8008" ht="26.25" customHeight="1" x14ac:dyDescent="0.2"/>
    <row r="8009" ht="26.25" customHeight="1" x14ac:dyDescent="0.2"/>
    <row r="8010" ht="26.25" customHeight="1" x14ac:dyDescent="0.2"/>
    <row r="8011" ht="26.25" customHeight="1" x14ac:dyDescent="0.2"/>
    <row r="8012" ht="26.25" customHeight="1" x14ac:dyDescent="0.2"/>
    <row r="8013" ht="26.25" customHeight="1" x14ac:dyDescent="0.2"/>
    <row r="8014" ht="26.25" customHeight="1" x14ac:dyDescent="0.2"/>
    <row r="8015" ht="26.25" customHeight="1" x14ac:dyDescent="0.2"/>
    <row r="8016" ht="26.25" customHeight="1" x14ac:dyDescent="0.2"/>
    <row r="8017" ht="26.25" customHeight="1" x14ac:dyDescent="0.2"/>
    <row r="8018" ht="26.25" customHeight="1" x14ac:dyDescent="0.2"/>
    <row r="8019" ht="26.25" customHeight="1" x14ac:dyDescent="0.2"/>
    <row r="8020" ht="26.25" customHeight="1" x14ac:dyDescent="0.2"/>
    <row r="8021" ht="26.25" customHeight="1" x14ac:dyDescent="0.2"/>
    <row r="8022" ht="26.25" customHeight="1" x14ac:dyDescent="0.2"/>
    <row r="8023" ht="26.25" customHeight="1" x14ac:dyDescent="0.2"/>
    <row r="8024" ht="26.25" customHeight="1" x14ac:dyDescent="0.2"/>
    <row r="8025" ht="26.25" customHeight="1" x14ac:dyDescent="0.2"/>
    <row r="8026" ht="26.25" customHeight="1" x14ac:dyDescent="0.2"/>
    <row r="8027" ht="26.25" customHeight="1" x14ac:dyDescent="0.2"/>
    <row r="8028" ht="26.25" customHeight="1" x14ac:dyDescent="0.2"/>
    <row r="8029" ht="26.25" customHeight="1" x14ac:dyDescent="0.2"/>
    <row r="8030" ht="26.25" customHeight="1" x14ac:dyDescent="0.2"/>
    <row r="8031" ht="26.25" customHeight="1" x14ac:dyDescent="0.2"/>
    <row r="8032" ht="26.25" customHeight="1" x14ac:dyDescent="0.2"/>
    <row r="8033" ht="26.25" customHeight="1" x14ac:dyDescent="0.2"/>
    <row r="8034" ht="26.25" customHeight="1" x14ac:dyDescent="0.2"/>
  </sheetData>
  <sheetProtection formatCells="0" formatColumns="0" formatRows="0" insertColumns="0" insertRows="0" deleteRows="0" selectLockedCells="1"/>
  <protectedRanges>
    <protectedRange password="CAC3" sqref="B7:H8" name="Sum_Repas1"/>
  </protectedRanges>
  <mergeCells count="4">
    <mergeCell ref="B34:D34"/>
    <mergeCell ref="B35:D35"/>
    <mergeCell ref="B36:D36"/>
    <mergeCell ref="B39:D40"/>
  </mergeCells>
  <hyperlinks>
    <hyperlink ref="B39:D40" location="Lundi!A1" display="Avancer à la journée suivante"/>
    <hyperlink ref="B42" location="Samedi!A1" display="Revenir en arrière"/>
  </hyperlinks>
  <pageMargins left="0.7" right="0.7" top="0.75" bottom="0.75" header="0.3" footer="0.3"/>
  <pageSetup paperSize="9" orientation="portrait" horizontalDpi="4294967293" verticalDpi="0" r:id="rId1"/>
  <drawing r:id="rId2"/>
  <tableParts count="7">
    <tablePart r:id="rId3"/>
    <tablePart r:id="rId4"/>
    <tablePart r:id="rId5"/>
    <tablePart r:id="rId6"/>
    <tablePart r:id="rId7"/>
    <tablePart r:id="rId8"/>
    <tablePart r:id="rId9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K8042"/>
  <sheetViews>
    <sheetView zoomScale="70" zoomScaleNormal="70" workbookViewId="0">
      <pane ySplit="4" topLeftCell="A5" activePane="bottomLeft" state="frozen"/>
      <selection pane="bottomLeft" activeCell="B2" sqref="B2:C2"/>
    </sheetView>
  </sheetViews>
  <sheetFormatPr baseColWidth="10" defaultColWidth="9" defaultRowHeight="15.75" x14ac:dyDescent="0.2"/>
  <cols>
    <col min="1" max="17" width="14.25" style="146" customWidth="1"/>
    <col min="18" max="229" width="11" style="146" customWidth="1"/>
    <col min="230" max="253" width="9" style="146" customWidth="1"/>
    <col min="254" max="16384" width="9" style="146"/>
  </cols>
  <sheetData>
    <row r="1" spans="2:11" ht="30" customHeight="1" x14ac:dyDescent="0.2"/>
    <row r="2" spans="2:11" ht="30" customHeight="1" thickBot="1" x14ac:dyDescent="0.25">
      <c r="B2" s="287" t="s">
        <v>153</v>
      </c>
      <c r="C2" s="288"/>
    </row>
    <row r="3" spans="2:11" s="16" customFormat="1" ht="30" customHeight="1" x14ac:dyDescent="0.2">
      <c r="B3" s="286" t="s">
        <v>108</v>
      </c>
      <c r="C3" s="286"/>
      <c r="D3" s="168" t="e">
        <f>'Mon activité'!J4:K5</f>
        <v>#VALUE!</v>
      </c>
      <c r="F3" s="217" t="s">
        <v>145</v>
      </c>
      <c r="G3" s="169">
        <f>'Ma fiche info'!E11</f>
        <v>0</v>
      </c>
      <c r="I3" s="270" t="s">
        <v>142</v>
      </c>
      <c r="J3" s="270"/>
      <c r="K3" s="163" t="b">
        <f>'Ma fiche info'!F17</f>
        <v>0</v>
      </c>
    </row>
    <row r="4" spans="2:11" s="16" customFormat="1" ht="30" customHeight="1" x14ac:dyDescent="0.2">
      <c r="B4" s="16" t="s">
        <v>138</v>
      </c>
      <c r="C4" s="16" t="s">
        <v>139</v>
      </c>
      <c r="D4" s="16" t="s">
        <v>140</v>
      </c>
      <c r="E4" s="290" t="s">
        <v>9</v>
      </c>
      <c r="F4" s="290"/>
      <c r="G4" s="290" t="s">
        <v>10</v>
      </c>
      <c r="H4" s="290"/>
      <c r="I4" s="290" t="s">
        <v>11</v>
      </c>
      <c r="J4" s="290"/>
      <c r="K4" s="16" t="s">
        <v>86</v>
      </c>
    </row>
    <row r="5" spans="2:11" s="16" customFormat="1" ht="30" customHeight="1" thickBot="1" x14ac:dyDescent="0.25">
      <c r="B5" s="170" t="s">
        <v>83</v>
      </c>
      <c r="C5" s="220" t="b">
        <f>'Ma fiche info'!A14</f>
        <v>0</v>
      </c>
      <c r="D5" s="197">
        <f>Lundi!E34</f>
        <v>0</v>
      </c>
      <c r="E5" s="198" t="str">
        <f>Lundi!F36</f>
        <v>0%</v>
      </c>
      <c r="F5" s="175" t="str">
        <f>Lundi!F35</f>
        <v>0,0 g</v>
      </c>
      <c r="G5" s="198" t="str">
        <f>Lundi!G36</f>
        <v>0%</v>
      </c>
      <c r="H5" s="181" t="str">
        <f>Lundi!G35</f>
        <v>0,0 g</v>
      </c>
      <c r="I5" s="198" t="str">
        <f>Lundi!H36</f>
        <v>0%</v>
      </c>
      <c r="J5" s="181" t="str">
        <f>Lundi!H35</f>
        <v>0,0 g</v>
      </c>
      <c r="K5" s="209" t="e">
        <f>Lundi!#REF!</f>
        <v>#REF!</v>
      </c>
    </row>
    <row r="6" spans="2:11" s="16" customFormat="1" ht="30" customHeight="1" thickBot="1" x14ac:dyDescent="0.25">
      <c r="B6" s="171" t="s">
        <v>89</v>
      </c>
      <c r="C6" s="221" t="b">
        <f>'Ma fiche info'!A15</f>
        <v>0</v>
      </c>
      <c r="D6" s="195">
        <f>Mardi!E34</f>
        <v>0</v>
      </c>
      <c r="E6" s="199" t="str">
        <f>Mardi!F36</f>
        <v>0%</v>
      </c>
      <c r="F6" s="176" t="str">
        <f>Mardi!F35</f>
        <v>0,0 g</v>
      </c>
      <c r="G6" s="199" t="str">
        <f>Mardi!G36</f>
        <v>0%</v>
      </c>
      <c r="H6" s="182" t="str">
        <f>Mardi!G35</f>
        <v>0,0 g</v>
      </c>
      <c r="I6" s="199" t="str">
        <f>Mardi!H36</f>
        <v>0%</v>
      </c>
      <c r="J6" s="182" t="str">
        <f>Mardi!H35</f>
        <v>0,0 g</v>
      </c>
      <c r="K6" s="208" t="e">
        <f>Mardi!#REF!</f>
        <v>#REF!</v>
      </c>
    </row>
    <row r="7" spans="2:11" ht="30" customHeight="1" thickBot="1" x14ac:dyDescent="0.25">
      <c r="B7" s="172" t="s">
        <v>95</v>
      </c>
      <c r="C7" s="219" t="b">
        <f>'Ma fiche info'!A16</f>
        <v>0</v>
      </c>
      <c r="D7" s="196">
        <f>Mercredi!E34</f>
        <v>0</v>
      </c>
      <c r="E7" s="200" t="str">
        <f>Mercredi!F36</f>
        <v>0%</v>
      </c>
      <c r="F7" s="177" t="str">
        <f>Mercredi!F35</f>
        <v>0,0 g</v>
      </c>
      <c r="G7" s="202" t="str">
        <f>Mercredi!G36</f>
        <v>0%</v>
      </c>
      <c r="H7" s="178" t="str">
        <f>Mercredi!G35</f>
        <v>0,0 g</v>
      </c>
      <c r="I7" s="202" t="str">
        <f>Mercredi!H36</f>
        <v>0%</v>
      </c>
      <c r="J7" s="178" t="str">
        <f>Mercredi!H35</f>
        <v>0,0 g</v>
      </c>
      <c r="K7" s="207" t="e">
        <f>Mercredi!#REF!</f>
        <v>#REF!</v>
      </c>
    </row>
    <row r="8" spans="2:11" ht="30" customHeight="1" thickBot="1" x14ac:dyDescent="0.25">
      <c r="B8" s="173" t="s">
        <v>96</v>
      </c>
      <c r="C8" s="221" t="b">
        <f>'Ma fiche info'!A17</f>
        <v>0</v>
      </c>
      <c r="D8" s="195">
        <f>Jeudi!E34</f>
        <v>0</v>
      </c>
      <c r="E8" s="201" t="str">
        <f>Jeudi!F36</f>
        <v>0%</v>
      </c>
      <c r="F8" s="176" t="str">
        <f>Jeudi!F35</f>
        <v>0,0 g</v>
      </c>
      <c r="G8" s="201" t="str">
        <f>Jeudi!G36</f>
        <v>0%</v>
      </c>
      <c r="H8" s="176" t="str">
        <f>Jeudi!G35</f>
        <v>0,0 g</v>
      </c>
      <c r="I8" s="201" t="str">
        <f>Jeudi!H36</f>
        <v>0%</v>
      </c>
      <c r="J8" s="176" t="str">
        <f>Jeudi!H35</f>
        <v>0,0 g</v>
      </c>
      <c r="K8" s="206" t="e">
        <f>Jeudi!#REF!</f>
        <v>#REF!</v>
      </c>
    </row>
    <row r="9" spans="2:11" ht="30" customHeight="1" thickBot="1" x14ac:dyDescent="0.25">
      <c r="B9" s="172" t="s">
        <v>97</v>
      </c>
      <c r="C9" s="219" t="b">
        <f>'Ma fiche info'!F14</f>
        <v>0</v>
      </c>
      <c r="D9" s="196">
        <f>Vendredi!E34</f>
        <v>0</v>
      </c>
      <c r="E9" s="202" t="str">
        <f>Vendredi!F36</f>
        <v>0%</v>
      </c>
      <c r="F9" s="178" t="str">
        <f>Vendredi!F35</f>
        <v>0,0 g</v>
      </c>
      <c r="G9" s="202" t="str">
        <f>Vendredi!G36</f>
        <v>0%</v>
      </c>
      <c r="H9" s="178" t="str">
        <f>Vendredi!G35</f>
        <v>0,0 g</v>
      </c>
      <c r="I9" s="202" t="str">
        <f>Vendredi!H36</f>
        <v>0%</v>
      </c>
      <c r="J9" s="178" t="str">
        <f>Vendredi!H35</f>
        <v>0,0 g</v>
      </c>
      <c r="K9" s="207" t="e">
        <f>Vendredi!#REF!</f>
        <v>#REF!</v>
      </c>
    </row>
    <row r="10" spans="2:11" ht="30" customHeight="1" thickBot="1" x14ac:dyDescent="0.25">
      <c r="B10" s="173" t="s">
        <v>98</v>
      </c>
      <c r="C10" s="221" t="b">
        <f>'Ma fiche info'!F15</f>
        <v>0</v>
      </c>
      <c r="D10" s="195">
        <f>Samedi!E34</f>
        <v>0</v>
      </c>
      <c r="E10" s="201" t="str">
        <f>Samedi!F36</f>
        <v>0%</v>
      </c>
      <c r="F10" s="179" t="str">
        <f>Samedi!F35</f>
        <v>0,0 g</v>
      </c>
      <c r="G10" s="201" t="str">
        <f>Samedi!G36</f>
        <v>0%</v>
      </c>
      <c r="H10" s="176" t="str">
        <f>Samedi!G35</f>
        <v>0,0 g</v>
      </c>
      <c r="I10" s="201" t="str">
        <f>Samedi!H36</f>
        <v>0%</v>
      </c>
      <c r="J10" s="176" t="str">
        <f>Samedi!H35</f>
        <v>0,0 g</v>
      </c>
      <c r="K10" s="206" t="e">
        <f>Samedi!#REF!</f>
        <v>#REF!</v>
      </c>
    </row>
    <row r="11" spans="2:11" ht="30" customHeight="1" x14ac:dyDescent="0.2">
      <c r="B11" s="174" t="s">
        <v>99</v>
      </c>
      <c r="C11" s="218" t="b">
        <f>'Ma fiche info'!F16</f>
        <v>0</v>
      </c>
      <c r="D11" s="194">
        <f>Dimanche!E34</f>
        <v>0</v>
      </c>
      <c r="E11" s="203" t="str">
        <f>Dimanche!F36</f>
        <v>0%</v>
      </c>
      <c r="F11" s="180" t="str">
        <f>Dimanche!F35</f>
        <v>0,0 g</v>
      </c>
      <c r="G11" s="203" t="str">
        <f>Dimanche!G36</f>
        <v>0%</v>
      </c>
      <c r="H11" s="183" t="str">
        <f>Dimanche!G35</f>
        <v>0,0 g</v>
      </c>
      <c r="I11" s="203" t="str">
        <f>Dimanche!H36</f>
        <v>0%</v>
      </c>
      <c r="J11" s="183" t="str">
        <f>Dimanche!H35</f>
        <v>0,0 g</v>
      </c>
      <c r="K11" s="205" t="e">
        <f>Dimanche!#REF!</f>
        <v>#REF!</v>
      </c>
    </row>
    <row r="12" spans="2:11" ht="30" customHeight="1" x14ac:dyDescent="0.2">
      <c r="C12" s="156"/>
      <c r="D12" s="204"/>
      <c r="E12" s="213"/>
      <c r="F12" s="214"/>
      <c r="G12" s="213"/>
      <c r="H12" s="215"/>
      <c r="I12" s="213"/>
      <c r="J12" s="215"/>
      <c r="K12" s="216"/>
    </row>
    <row r="13" spans="2:11" ht="30" customHeight="1" x14ac:dyDescent="0.2">
      <c r="C13" s="210"/>
      <c r="D13" s="211">
        <f>D5+D6+D7+D8+D9+D10+D11</f>
        <v>0</v>
      </c>
      <c r="E13" s="289">
        <f>Lundi!F34+Mardi!F34+Mercredi!F34+Jeudi!F34+Vendredi!F34+Samedi!F34+Dimanche!F34</f>
        <v>0</v>
      </c>
      <c r="F13" s="289"/>
      <c r="G13" s="289">
        <f>Lundi!G34+Mardi!G34+Mercredi!G34+Jeudi!G34+Vendredi!G34+Samedi!G34+Dimanche!G34</f>
        <v>0</v>
      </c>
      <c r="H13" s="289"/>
      <c r="I13" s="289">
        <f>Lundi!H34+Mardi!H34+Mercredi!H34+Jeudi!H34+Vendredi!H34+Samedi!H34+Dimanche!H34</f>
        <v>0</v>
      </c>
      <c r="J13" s="289"/>
      <c r="K13" s="212"/>
    </row>
    <row r="14" spans="2:11" ht="30" customHeight="1" x14ac:dyDescent="0.2">
      <c r="C14" s="187" t="s">
        <v>141</v>
      </c>
      <c r="D14" s="188">
        <f>(D5+D6+D7+D8+D9+D10+D11)/7</f>
        <v>0</v>
      </c>
      <c r="E14" s="185" t="e">
        <f>((E13*4)/D13)*100</f>
        <v>#DIV/0!</v>
      </c>
      <c r="F14" s="184" t="e">
        <f>E13/'Ma fiche info'!E9/7</f>
        <v>#DIV/0!</v>
      </c>
      <c r="G14" s="186" t="e">
        <f>((G13*4)/D13)*100</f>
        <v>#DIV/0!</v>
      </c>
      <c r="H14" s="184" t="e">
        <f>G13/'Ma fiche info'!E9/7</f>
        <v>#DIV/0!</v>
      </c>
      <c r="I14" s="185" t="e">
        <f>((I13*9)/D13)*100</f>
        <v>#DIV/0!</v>
      </c>
      <c r="J14" s="184" t="e">
        <f>I13/'Ma fiche info'!E9/7</f>
        <v>#DIV/0!</v>
      </c>
      <c r="K14" s="185" t="e">
        <f>(K5+K6+K7+K8+K9+K10+K11)/7</f>
        <v>#REF!</v>
      </c>
    </row>
    <row r="15" spans="2:11" ht="30" customHeight="1" x14ac:dyDescent="0.2">
      <c r="C15" s="164"/>
      <c r="D15" s="165"/>
      <c r="E15" s="93"/>
      <c r="F15" s="93"/>
      <c r="G15" s="166"/>
    </row>
    <row r="16" spans="2:11" ht="30" customHeight="1" x14ac:dyDescent="0.2">
      <c r="C16" s="189" t="s">
        <v>152</v>
      </c>
      <c r="D16" s="190" t="e">
        <f>D3</f>
        <v>#VALUE!</v>
      </c>
      <c r="E16" s="191">
        <f>IF(K3=FALSE,14,12)</f>
        <v>14</v>
      </c>
      <c r="F16" s="192">
        <v>1.5</v>
      </c>
      <c r="G16" s="191">
        <f>IF(K3=FALSE,60,70)</f>
        <v>60</v>
      </c>
      <c r="H16" s="192">
        <v>8</v>
      </c>
      <c r="I16" s="191">
        <f>IF(K3=FALSE,26,18)</f>
        <v>26</v>
      </c>
      <c r="J16" s="192"/>
      <c r="K16" s="193">
        <v>3</v>
      </c>
    </row>
    <row r="17" spans="3:6" ht="30" customHeight="1" x14ac:dyDescent="0.2">
      <c r="C17" s="167"/>
      <c r="D17" s="167"/>
      <c r="E17" s="155"/>
      <c r="F17" s="155"/>
    </row>
    <row r="18" spans="3:6" ht="30" customHeight="1" x14ac:dyDescent="0.2">
      <c r="C18" s="167"/>
      <c r="D18" s="167"/>
      <c r="E18" s="93"/>
      <c r="F18" s="93"/>
    </row>
    <row r="19" spans="3:6" ht="30" customHeight="1" x14ac:dyDescent="0.2">
      <c r="D19" s="92"/>
      <c r="E19" s="93"/>
      <c r="F19" s="93"/>
    </row>
    <row r="20" spans="3:6" ht="30" customHeight="1" x14ac:dyDescent="0.2">
      <c r="D20" s="92"/>
      <c r="E20" s="93"/>
      <c r="F20" s="93"/>
    </row>
    <row r="21" spans="3:6" ht="30" customHeight="1" x14ac:dyDescent="0.2">
      <c r="D21" s="155"/>
      <c r="E21" s="155"/>
      <c r="F21" s="155"/>
    </row>
    <row r="22" spans="3:6" ht="26.25" customHeight="1" x14ac:dyDescent="0.2">
      <c r="D22" s="92"/>
      <c r="E22" s="93"/>
      <c r="F22" s="93"/>
    </row>
    <row r="23" spans="3:6" ht="26.25" customHeight="1" x14ac:dyDescent="0.2">
      <c r="D23" s="92"/>
      <c r="E23" s="93"/>
      <c r="F23" s="93"/>
    </row>
    <row r="24" spans="3:6" ht="26.25" customHeight="1" x14ac:dyDescent="0.2">
      <c r="D24" s="92"/>
      <c r="E24" s="93"/>
      <c r="F24" s="93"/>
    </row>
    <row r="25" spans="3:6" ht="26.25" customHeight="1" x14ac:dyDescent="0.2">
      <c r="C25" s="155"/>
      <c r="D25" s="155"/>
      <c r="E25" s="155"/>
      <c r="F25" s="155"/>
    </row>
    <row r="26" spans="3:6" ht="26.25" customHeight="1" x14ac:dyDescent="0.2">
      <c r="D26" s="92"/>
      <c r="E26" s="93"/>
      <c r="F26" s="93"/>
    </row>
    <row r="27" spans="3:6" ht="26.25" customHeight="1" x14ac:dyDescent="0.2">
      <c r="D27" s="92"/>
      <c r="E27" s="93"/>
      <c r="F27" s="93"/>
    </row>
    <row r="28" spans="3:6" ht="26.25" customHeight="1" x14ac:dyDescent="0.2">
      <c r="D28" s="92"/>
      <c r="E28" s="93"/>
      <c r="F28" s="93"/>
    </row>
    <row r="29" spans="3:6" ht="26.25" customHeight="1" x14ac:dyDescent="0.2">
      <c r="C29" s="155"/>
      <c r="D29" s="160"/>
      <c r="E29" s="161"/>
      <c r="F29" s="161"/>
    </row>
    <row r="30" spans="3:6" ht="26.25" customHeight="1" x14ac:dyDescent="0.2">
      <c r="C30" s="155"/>
      <c r="D30" s="155"/>
      <c r="E30" s="161"/>
      <c r="F30" s="161"/>
    </row>
    <row r="31" spans="3:6" ht="26.25" customHeight="1" x14ac:dyDescent="0.2">
      <c r="C31" s="162"/>
      <c r="D31" s="162"/>
      <c r="E31" s="162"/>
      <c r="F31" s="162"/>
    </row>
    <row r="32" spans="3:6" ht="26.25" customHeight="1" x14ac:dyDescent="0.2"/>
    <row r="33" ht="26.25" customHeight="1" x14ac:dyDescent="0.2"/>
    <row r="34" ht="26.25" customHeight="1" x14ac:dyDescent="0.2"/>
    <row r="35" ht="26.25" customHeight="1" x14ac:dyDescent="0.2"/>
    <row r="36" ht="26.25" customHeight="1" x14ac:dyDescent="0.2"/>
    <row r="37" ht="26.25" customHeight="1" x14ac:dyDescent="0.2"/>
    <row r="38" ht="26.25" customHeight="1" x14ac:dyDescent="0.2"/>
    <row r="39" ht="26.25" customHeight="1" x14ac:dyDescent="0.2"/>
    <row r="40" ht="26.25" customHeight="1" x14ac:dyDescent="0.2"/>
    <row r="41" ht="26.25" customHeight="1" x14ac:dyDescent="0.2"/>
    <row r="42" ht="26.25" customHeight="1" x14ac:dyDescent="0.2"/>
    <row r="43" ht="26.25" customHeight="1" x14ac:dyDescent="0.2"/>
    <row r="44" ht="26.25" customHeight="1" x14ac:dyDescent="0.2"/>
    <row r="45" ht="26.25" customHeight="1" x14ac:dyDescent="0.2"/>
    <row r="46" ht="26.25" customHeight="1" x14ac:dyDescent="0.2"/>
    <row r="47" ht="26.25" customHeight="1" x14ac:dyDescent="0.2"/>
    <row r="48" ht="26.25" customHeight="1" x14ac:dyDescent="0.2"/>
    <row r="49" ht="26.25" customHeight="1" x14ac:dyDescent="0.2"/>
    <row r="50" ht="26.25" customHeight="1" x14ac:dyDescent="0.2"/>
    <row r="51" ht="26.25" customHeight="1" x14ac:dyDescent="0.2"/>
    <row r="52" ht="26.25" customHeight="1" x14ac:dyDescent="0.2"/>
    <row r="53" ht="26.25" customHeight="1" x14ac:dyDescent="0.2"/>
    <row r="54" ht="26.25" customHeight="1" x14ac:dyDescent="0.2"/>
    <row r="55" ht="26.25" customHeight="1" x14ac:dyDescent="0.2"/>
    <row r="56" ht="26.25" customHeight="1" x14ac:dyDescent="0.2"/>
    <row r="57" ht="26.25" customHeight="1" x14ac:dyDescent="0.2"/>
    <row r="58" ht="26.25" customHeight="1" x14ac:dyDescent="0.2"/>
    <row r="59" ht="26.25" customHeight="1" x14ac:dyDescent="0.2"/>
    <row r="60" ht="26.25" customHeight="1" x14ac:dyDescent="0.2"/>
    <row r="61" ht="26.25" customHeight="1" x14ac:dyDescent="0.2"/>
    <row r="62" ht="26.25" customHeight="1" x14ac:dyDescent="0.2"/>
    <row r="63" ht="26.25" customHeight="1" x14ac:dyDescent="0.2"/>
    <row r="64" ht="26.25" customHeight="1" x14ac:dyDescent="0.2"/>
    <row r="65" ht="26.25" customHeight="1" x14ac:dyDescent="0.2"/>
    <row r="66" ht="26.25" customHeight="1" x14ac:dyDescent="0.2"/>
    <row r="67" ht="26.25" customHeight="1" x14ac:dyDescent="0.2"/>
    <row r="68" ht="26.25" customHeight="1" x14ac:dyDescent="0.2"/>
    <row r="69" ht="26.25" customHeight="1" x14ac:dyDescent="0.2"/>
    <row r="70" ht="26.25" customHeight="1" x14ac:dyDescent="0.2"/>
    <row r="71" ht="26.25" customHeight="1" x14ac:dyDescent="0.2"/>
    <row r="72" ht="26.25" customHeight="1" x14ac:dyDescent="0.2"/>
    <row r="73" ht="26.25" customHeight="1" x14ac:dyDescent="0.2"/>
    <row r="74" ht="26.25" customHeight="1" x14ac:dyDescent="0.2"/>
    <row r="75" ht="26.25" customHeight="1" x14ac:dyDescent="0.2"/>
    <row r="76" ht="26.25" customHeight="1" x14ac:dyDescent="0.2"/>
    <row r="77" ht="26.25" customHeight="1" x14ac:dyDescent="0.2"/>
    <row r="78" ht="26.25" customHeight="1" x14ac:dyDescent="0.2"/>
    <row r="79" ht="26.25" customHeight="1" x14ac:dyDescent="0.2"/>
    <row r="80" ht="26.25" customHeight="1" x14ac:dyDescent="0.2"/>
    <row r="81" ht="26.25" customHeight="1" x14ac:dyDescent="0.2"/>
    <row r="82" ht="26.25" customHeight="1" x14ac:dyDescent="0.2"/>
    <row r="83" ht="26.25" customHeight="1" x14ac:dyDescent="0.2"/>
    <row r="84" ht="26.25" customHeight="1" x14ac:dyDescent="0.2"/>
    <row r="85" ht="26.25" customHeight="1" x14ac:dyDescent="0.2"/>
    <row r="86" ht="26.25" customHeight="1" x14ac:dyDescent="0.2"/>
    <row r="87" ht="26.25" customHeight="1" x14ac:dyDescent="0.2"/>
    <row r="88" ht="26.25" customHeight="1" x14ac:dyDescent="0.2"/>
    <row r="89" ht="26.25" customHeight="1" x14ac:dyDescent="0.2"/>
    <row r="90" ht="26.25" customHeight="1" x14ac:dyDescent="0.2"/>
    <row r="91" ht="26.25" customHeight="1" x14ac:dyDescent="0.2"/>
    <row r="92" ht="26.25" customHeight="1" x14ac:dyDescent="0.2"/>
    <row r="93" ht="26.25" customHeight="1" x14ac:dyDescent="0.2"/>
    <row r="94" ht="26.25" customHeight="1" x14ac:dyDescent="0.2"/>
    <row r="95" ht="26.25" customHeight="1" x14ac:dyDescent="0.2"/>
    <row r="96" ht="26.25" customHeight="1" x14ac:dyDescent="0.2"/>
    <row r="97" ht="26.25" customHeight="1" x14ac:dyDescent="0.2"/>
    <row r="98" ht="26.25" customHeight="1" x14ac:dyDescent="0.2"/>
    <row r="99" ht="26.25" customHeight="1" x14ac:dyDescent="0.2"/>
    <row r="100" ht="26.25" customHeight="1" x14ac:dyDescent="0.2"/>
    <row r="101" ht="26.25" customHeight="1" x14ac:dyDescent="0.2"/>
    <row r="102" ht="26.25" customHeight="1" x14ac:dyDescent="0.2"/>
    <row r="103" ht="26.25" customHeight="1" x14ac:dyDescent="0.2"/>
    <row r="104" ht="26.25" customHeight="1" x14ac:dyDescent="0.2"/>
    <row r="105" ht="26.25" customHeight="1" x14ac:dyDescent="0.2"/>
    <row r="106" ht="26.25" customHeight="1" x14ac:dyDescent="0.2"/>
    <row r="107" ht="26.25" customHeight="1" x14ac:dyDescent="0.2"/>
    <row r="108" ht="26.25" customHeight="1" x14ac:dyDescent="0.2"/>
    <row r="109" ht="26.25" customHeight="1" x14ac:dyDescent="0.2"/>
    <row r="110" ht="26.25" customHeight="1" x14ac:dyDescent="0.2"/>
    <row r="111" ht="26.25" customHeight="1" x14ac:dyDescent="0.2"/>
    <row r="112" ht="26.25" customHeight="1" x14ac:dyDescent="0.2"/>
    <row r="113" ht="26.25" customHeight="1" x14ac:dyDescent="0.2"/>
    <row r="114" ht="26.25" customHeight="1" x14ac:dyDescent="0.2"/>
    <row r="115" ht="26.25" customHeight="1" x14ac:dyDescent="0.2"/>
    <row r="116" ht="26.25" customHeight="1" x14ac:dyDescent="0.2"/>
    <row r="117" ht="26.25" customHeight="1" x14ac:dyDescent="0.2"/>
    <row r="118" ht="26.25" customHeight="1" x14ac:dyDescent="0.2"/>
    <row r="119" ht="26.25" customHeight="1" x14ac:dyDescent="0.2"/>
    <row r="120" ht="26.25" customHeight="1" x14ac:dyDescent="0.2"/>
    <row r="121" ht="26.25" customHeight="1" x14ac:dyDescent="0.2"/>
    <row r="122" ht="26.25" customHeight="1" x14ac:dyDescent="0.2"/>
    <row r="123" ht="26.25" customHeight="1" x14ac:dyDescent="0.2"/>
    <row r="124" ht="26.25" customHeight="1" x14ac:dyDescent="0.2"/>
    <row r="125" ht="26.25" customHeight="1" x14ac:dyDescent="0.2"/>
    <row r="126" ht="26.25" customHeight="1" x14ac:dyDescent="0.2"/>
    <row r="127" ht="26.25" customHeight="1" x14ac:dyDescent="0.2"/>
    <row r="128" ht="26.25" customHeight="1" x14ac:dyDescent="0.2"/>
    <row r="129" ht="26.25" customHeight="1" x14ac:dyDescent="0.2"/>
    <row r="130" ht="26.25" customHeight="1" x14ac:dyDescent="0.2"/>
    <row r="131" ht="26.25" customHeight="1" x14ac:dyDescent="0.2"/>
    <row r="132" ht="26.25" customHeight="1" x14ac:dyDescent="0.2"/>
    <row r="133" ht="26.25" customHeight="1" x14ac:dyDescent="0.2"/>
    <row r="134" ht="26.25" customHeight="1" x14ac:dyDescent="0.2"/>
    <row r="135" ht="26.25" customHeight="1" x14ac:dyDescent="0.2"/>
    <row r="136" ht="26.25" customHeight="1" x14ac:dyDescent="0.2"/>
    <row r="137" ht="26.25" customHeight="1" x14ac:dyDescent="0.2"/>
    <row r="138" ht="26.25" customHeight="1" x14ac:dyDescent="0.2"/>
    <row r="139" ht="26.25" customHeight="1" x14ac:dyDescent="0.2"/>
    <row r="140" ht="26.25" customHeight="1" x14ac:dyDescent="0.2"/>
    <row r="141" ht="26.25" customHeight="1" x14ac:dyDescent="0.2"/>
    <row r="142" ht="26.25" customHeight="1" x14ac:dyDescent="0.2"/>
    <row r="143" ht="26.25" customHeight="1" x14ac:dyDescent="0.2"/>
    <row r="144" ht="26.25" customHeight="1" x14ac:dyDescent="0.2"/>
    <row r="145" ht="26.25" customHeight="1" x14ac:dyDescent="0.2"/>
    <row r="146" ht="26.25" customHeight="1" x14ac:dyDescent="0.2"/>
    <row r="147" ht="26.25" customHeight="1" x14ac:dyDescent="0.2"/>
    <row r="148" ht="26.25" customHeight="1" x14ac:dyDescent="0.2"/>
    <row r="149" ht="26.25" customHeight="1" x14ac:dyDescent="0.2"/>
    <row r="150" ht="26.25" customHeight="1" x14ac:dyDescent="0.2"/>
    <row r="151" ht="26.25" customHeight="1" x14ac:dyDescent="0.2"/>
    <row r="152" ht="26.25" customHeight="1" x14ac:dyDescent="0.2"/>
    <row r="153" ht="26.25" customHeight="1" x14ac:dyDescent="0.2"/>
    <row r="154" ht="26.25" customHeight="1" x14ac:dyDescent="0.2"/>
    <row r="155" ht="26.25" customHeight="1" x14ac:dyDescent="0.2"/>
    <row r="156" ht="26.25" customHeight="1" x14ac:dyDescent="0.2"/>
    <row r="157" ht="26.25" customHeight="1" x14ac:dyDescent="0.2"/>
    <row r="158" ht="26.25" customHeight="1" x14ac:dyDescent="0.2"/>
    <row r="159" ht="26.25" customHeight="1" x14ac:dyDescent="0.2"/>
    <row r="160" ht="26.25" customHeight="1" x14ac:dyDescent="0.2"/>
    <row r="161" ht="26.25" customHeight="1" x14ac:dyDescent="0.2"/>
    <row r="162" ht="26.25" customHeight="1" x14ac:dyDescent="0.2"/>
    <row r="163" ht="26.25" customHeight="1" x14ac:dyDescent="0.2"/>
    <row r="164" ht="26.25" customHeight="1" x14ac:dyDescent="0.2"/>
    <row r="165" ht="26.25" customHeight="1" x14ac:dyDescent="0.2"/>
    <row r="166" ht="26.25" customHeight="1" x14ac:dyDescent="0.2"/>
    <row r="167" ht="26.25" customHeight="1" x14ac:dyDescent="0.2"/>
    <row r="168" ht="26.25" customHeight="1" x14ac:dyDescent="0.2"/>
    <row r="169" ht="26.25" customHeight="1" x14ac:dyDescent="0.2"/>
    <row r="170" ht="26.25" customHeight="1" x14ac:dyDescent="0.2"/>
    <row r="171" ht="26.25" customHeight="1" x14ac:dyDescent="0.2"/>
    <row r="172" ht="26.25" customHeight="1" x14ac:dyDescent="0.2"/>
    <row r="173" ht="26.25" customHeight="1" x14ac:dyDescent="0.2"/>
    <row r="174" ht="26.25" customHeight="1" x14ac:dyDescent="0.2"/>
    <row r="175" ht="26.25" customHeight="1" x14ac:dyDescent="0.2"/>
    <row r="176" ht="26.25" customHeight="1" x14ac:dyDescent="0.2"/>
    <row r="177" ht="26.25" customHeight="1" x14ac:dyDescent="0.2"/>
    <row r="178" ht="26.25" customHeight="1" x14ac:dyDescent="0.2"/>
    <row r="179" ht="26.25" customHeight="1" x14ac:dyDescent="0.2"/>
    <row r="180" ht="26.25" customHeight="1" x14ac:dyDescent="0.2"/>
    <row r="181" ht="26.25" customHeight="1" x14ac:dyDescent="0.2"/>
    <row r="182" ht="26.25" customHeight="1" x14ac:dyDescent="0.2"/>
    <row r="183" ht="26.25" customHeight="1" x14ac:dyDescent="0.2"/>
    <row r="184" ht="26.25" customHeight="1" x14ac:dyDescent="0.2"/>
    <row r="185" ht="26.25" customHeight="1" x14ac:dyDescent="0.2"/>
    <row r="186" ht="26.25" customHeight="1" x14ac:dyDescent="0.2"/>
    <row r="187" ht="26.25" customHeight="1" x14ac:dyDescent="0.2"/>
    <row r="188" ht="26.25" customHeight="1" x14ac:dyDescent="0.2"/>
    <row r="189" ht="26.25" customHeight="1" x14ac:dyDescent="0.2"/>
    <row r="190" ht="26.25" customHeight="1" x14ac:dyDescent="0.2"/>
    <row r="191" ht="26.25" customHeight="1" x14ac:dyDescent="0.2"/>
    <row r="192" ht="26.25" customHeight="1" x14ac:dyDescent="0.2"/>
    <row r="193" ht="26.25" customHeight="1" x14ac:dyDescent="0.2"/>
    <row r="194" ht="26.25" customHeight="1" x14ac:dyDescent="0.2"/>
    <row r="195" ht="26.25" customHeight="1" x14ac:dyDescent="0.2"/>
    <row r="196" ht="26.25" customHeight="1" x14ac:dyDescent="0.2"/>
    <row r="197" ht="26.25" customHeight="1" x14ac:dyDescent="0.2"/>
    <row r="198" ht="26.25" customHeight="1" x14ac:dyDescent="0.2"/>
    <row r="199" ht="26.25" customHeight="1" x14ac:dyDescent="0.2"/>
    <row r="200" ht="26.25" customHeight="1" x14ac:dyDescent="0.2"/>
    <row r="201" ht="26.25" customHeight="1" x14ac:dyDescent="0.2"/>
    <row r="202" ht="26.25" customHeight="1" x14ac:dyDescent="0.2"/>
    <row r="203" ht="26.25" customHeight="1" x14ac:dyDescent="0.2"/>
    <row r="204" ht="26.25" customHeight="1" x14ac:dyDescent="0.2"/>
    <row r="205" ht="26.25" customHeight="1" x14ac:dyDescent="0.2"/>
    <row r="206" ht="26.25" customHeight="1" x14ac:dyDescent="0.2"/>
    <row r="207" ht="26.25" customHeight="1" x14ac:dyDescent="0.2"/>
    <row r="208" ht="26.25" customHeight="1" x14ac:dyDescent="0.2"/>
    <row r="209" ht="26.25" customHeight="1" x14ac:dyDescent="0.2"/>
    <row r="210" ht="26.25" customHeight="1" x14ac:dyDescent="0.2"/>
    <row r="211" ht="26.25" customHeight="1" x14ac:dyDescent="0.2"/>
    <row r="212" ht="26.25" customHeight="1" x14ac:dyDescent="0.2"/>
    <row r="213" ht="26.25" customHeight="1" x14ac:dyDescent="0.2"/>
    <row r="214" ht="26.25" customHeight="1" x14ac:dyDescent="0.2"/>
    <row r="215" ht="26.25" customHeight="1" x14ac:dyDescent="0.2"/>
    <row r="216" ht="26.25" customHeight="1" x14ac:dyDescent="0.2"/>
    <row r="217" ht="26.25" customHeight="1" x14ac:dyDescent="0.2"/>
    <row r="218" ht="26.25" customHeight="1" x14ac:dyDescent="0.2"/>
    <row r="219" ht="26.25" customHeight="1" x14ac:dyDescent="0.2"/>
    <row r="220" ht="26.25" customHeight="1" x14ac:dyDescent="0.2"/>
    <row r="221" ht="26.25" customHeight="1" x14ac:dyDescent="0.2"/>
    <row r="222" ht="26.25" customHeight="1" x14ac:dyDescent="0.2"/>
    <row r="223" ht="26.25" customHeight="1" x14ac:dyDescent="0.2"/>
    <row r="224" ht="26.25" customHeight="1" x14ac:dyDescent="0.2"/>
    <row r="225" ht="26.25" customHeight="1" x14ac:dyDescent="0.2"/>
    <row r="226" ht="26.25" customHeight="1" x14ac:dyDescent="0.2"/>
    <row r="227" ht="26.25" customHeight="1" x14ac:dyDescent="0.2"/>
    <row r="228" ht="26.25" customHeight="1" x14ac:dyDescent="0.2"/>
    <row r="229" ht="26.25" customHeight="1" x14ac:dyDescent="0.2"/>
    <row r="230" ht="26.25" customHeight="1" x14ac:dyDescent="0.2"/>
    <row r="231" ht="26.25" customHeight="1" x14ac:dyDescent="0.2"/>
    <row r="232" ht="26.25" customHeight="1" x14ac:dyDescent="0.2"/>
    <row r="233" ht="26.25" customHeight="1" x14ac:dyDescent="0.2"/>
    <row r="234" ht="26.25" customHeight="1" x14ac:dyDescent="0.2"/>
    <row r="235" ht="26.25" customHeight="1" x14ac:dyDescent="0.2"/>
    <row r="236" ht="26.25" customHeight="1" x14ac:dyDescent="0.2"/>
    <row r="237" ht="26.25" customHeight="1" x14ac:dyDescent="0.2"/>
    <row r="238" ht="26.25" customHeight="1" x14ac:dyDescent="0.2"/>
    <row r="239" ht="26.25" customHeight="1" x14ac:dyDescent="0.2"/>
    <row r="240" ht="26.25" customHeight="1" x14ac:dyDescent="0.2"/>
    <row r="241" ht="26.25" customHeight="1" x14ac:dyDescent="0.2"/>
    <row r="242" ht="26.25" customHeight="1" x14ac:dyDescent="0.2"/>
    <row r="243" ht="26.25" customHeight="1" x14ac:dyDescent="0.2"/>
    <row r="244" ht="26.25" customHeight="1" x14ac:dyDescent="0.2"/>
    <row r="245" ht="26.25" customHeight="1" x14ac:dyDescent="0.2"/>
    <row r="246" ht="26.25" customHeight="1" x14ac:dyDescent="0.2"/>
    <row r="247" ht="26.25" customHeight="1" x14ac:dyDescent="0.2"/>
    <row r="248" ht="26.25" customHeight="1" x14ac:dyDescent="0.2"/>
    <row r="249" ht="26.25" customHeight="1" x14ac:dyDescent="0.2"/>
    <row r="250" ht="26.25" customHeight="1" x14ac:dyDescent="0.2"/>
    <row r="251" ht="26.25" customHeight="1" x14ac:dyDescent="0.2"/>
    <row r="252" ht="26.25" customHeight="1" x14ac:dyDescent="0.2"/>
    <row r="253" ht="26.25" customHeight="1" x14ac:dyDescent="0.2"/>
    <row r="254" ht="26.25" customHeight="1" x14ac:dyDescent="0.2"/>
    <row r="255" ht="26.25" customHeight="1" x14ac:dyDescent="0.2"/>
    <row r="256" ht="26.25" customHeight="1" x14ac:dyDescent="0.2"/>
    <row r="257" ht="26.25" customHeight="1" x14ac:dyDescent="0.2"/>
    <row r="258" ht="26.25" customHeight="1" x14ac:dyDescent="0.2"/>
    <row r="259" ht="26.25" customHeight="1" x14ac:dyDescent="0.2"/>
    <row r="260" ht="26.25" customHeight="1" x14ac:dyDescent="0.2"/>
    <row r="261" ht="26.25" customHeight="1" x14ac:dyDescent="0.2"/>
    <row r="262" ht="26.25" customHeight="1" x14ac:dyDescent="0.2"/>
    <row r="263" ht="26.25" customHeight="1" x14ac:dyDescent="0.2"/>
    <row r="264" ht="26.25" customHeight="1" x14ac:dyDescent="0.2"/>
    <row r="265" ht="26.25" customHeight="1" x14ac:dyDescent="0.2"/>
    <row r="266" ht="26.25" customHeight="1" x14ac:dyDescent="0.2"/>
    <row r="267" ht="26.25" customHeight="1" x14ac:dyDescent="0.2"/>
    <row r="268" ht="26.25" customHeight="1" x14ac:dyDescent="0.2"/>
    <row r="269" ht="26.25" customHeight="1" x14ac:dyDescent="0.2"/>
    <row r="270" ht="26.25" customHeight="1" x14ac:dyDescent="0.2"/>
    <row r="271" ht="26.25" customHeight="1" x14ac:dyDescent="0.2"/>
    <row r="272" ht="26.25" customHeight="1" x14ac:dyDescent="0.2"/>
    <row r="273" ht="26.25" customHeight="1" x14ac:dyDescent="0.2"/>
    <row r="274" ht="26.25" customHeight="1" x14ac:dyDescent="0.2"/>
    <row r="275" ht="26.25" customHeight="1" x14ac:dyDescent="0.2"/>
    <row r="276" ht="26.25" customHeight="1" x14ac:dyDescent="0.2"/>
    <row r="277" ht="26.25" customHeight="1" x14ac:dyDescent="0.2"/>
    <row r="278" ht="26.25" customHeight="1" x14ac:dyDescent="0.2"/>
    <row r="279" ht="26.25" customHeight="1" x14ac:dyDescent="0.2"/>
    <row r="280" ht="26.25" customHeight="1" x14ac:dyDescent="0.2"/>
    <row r="281" ht="26.25" customHeight="1" x14ac:dyDescent="0.2"/>
    <row r="282" ht="26.25" customHeight="1" x14ac:dyDescent="0.2"/>
    <row r="283" ht="26.25" customHeight="1" x14ac:dyDescent="0.2"/>
    <row r="284" ht="26.25" customHeight="1" x14ac:dyDescent="0.2"/>
    <row r="285" ht="26.25" customHeight="1" x14ac:dyDescent="0.2"/>
    <row r="286" ht="26.25" customHeight="1" x14ac:dyDescent="0.2"/>
    <row r="287" ht="26.25" customHeight="1" x14ac:dyDescent="0.2"/>
    <row r="288" ht="26.25" customHeight="1" x14ac:dyDescent="0.2"/>
    <row r="289" ht="26.25" customHeight="1" x14ac:dyDescent="0.2"/>
    <row r="290" ht="26.25" customHeight="1" x14ac:dyDescent="0.2"/>
    <row r="291" ht="26.25" customHeight="1" x14ac:dyDescent="0.2"/>
    <row r="292" ht="26.25" customHeight="1" x14ac:dyDescent="0.2"/>
    <row r="293" ht="26.25" customHeight="1" x14ac:dyDescent="0.2"/>
    <row r="294" ht="26.25" customHeight="1" x14ac:dyDescent="0.2"/>
    <row r="295" ht="26.25" customHeight="1" x14ac:dyDescent="0.2"/>
    <row r="296" ht="26.25" customHeight="1" x14ac:dyDescent="0.2"/>
    <row r="297" ht="26.25" customHeight="1" x14ac:dyDescent="0.2"/>
    <row r="298" ht="26.25" customHeight="1" x14ac:dyDescent="0.2"/>
    <row r="299" ht="26.25" customHeight="1" x14ac:dyDescent="0.2"/>
    <row r="300" ht="26.25" customHeight="1" x14ac:dyDescent="0.2"/>
    <row r="301" ht="26.25" customHeight="1" x14ac:dyDescent="0.2"/>
    <row r="302" ht="26.25" customHeight="1" x14ac:dyDescent="0.2"/>
    <row r="303" ht="26.25" customHeight="1" x14ac:dyDescent="0.2"/>
    <row r="304" ht="26.25" customHeight="1" x14ac:dyDescent="0.2"/>
    <row r="305" ht="26.25" customHeight="1" x14ac:dyDescent="0.2"/>
    <row r="306" ht="26.25" customHeight="1" x14ac:dyDescent="0.2"/>
    <row r="307" ht="26.25" customHeight="1" x14ac:dyDescent="0.2"/>
    <row r="308" ht="26.25" customHeight="1" x14ac:dyDescent="0.2"/>
    <row r="309" ht="26.25" customHeight="1" x14ac:dyDescent="0.2"/>
    <row r="310" ht="26.25" customHeight="1" x14ac:dyDescent="0.2"/>
    <row r="311" ht="26.25" customHeight="1" x14ac:dyDescent="0.2"/>
    <row r="312" ht="26.25" customHeight="1" x14ac:dyDescent="0.2"/>
    <row r="313" ht="26.25" customHeight="1" x14ac:dyDescent="0.2"/>
    <row r="314" ht="26.25" customHeight="1" x14ac:dyDescent="0.2"/>
    <row r="315" ht="26.25" customHeight="1" x14ac:dyDescent="0.2"/>
    <row r="316" ht="26.25" customHeight="1" x14ac:dyDescent="0.2"/>
    <row r="317" ht="26.25" customHeight="1" x14ac:dyDescent="0.2"/>
    <row r="318" ht="26.25" customHeight="1" x14ac:dyDescent="0.2"/>
    <row r="319" ht="26.25" customHeight="1" x14ac:dyDescent="0.2"/>
    <row r="320" ht="26.25" customHeight="1" x14ac:dyDescent="0.2"/>
    <row r="321" ht="26.25" customHeight="1" x14ac:dyDescent="0.2"/>
    <row r="322" ht="26.25" customHeight="1" x14ac:dyDescent="0.2"/>
    <row r="323" ht="26.25" customHeight="1" x14ac:dyDescent="0.2"/>
    <row r="324" ht="26.25" customHeight="1" x14ac:dyDescent="0.2"/>
    <row r="325" ht="26.25" customHeight="1" x14ac:dyDescent="0.2"/>
    <row r="326" ht="26.25" customHeight="1" x14ac:dyDescent="0.2"/>
    <row r="327" ht="26.25" customHeight="1" x14ac:dyDescent="0.2"/>
    <row r="328" ht="26.25" customHeight="1" x14ac:dyDescent="0.2"/>
    <row r="329" ht="26.25" customHeight="1" x14ac:dyDescent="0.2"/>
    <row r="330" ht="26.25" customHeight="1" x14ac:dyDescent="0.2"/>
    <row r="331" ht="26.25" customHeight="1" x14ac:dyDescent="0.2"/>
    <row r="332" ht="26.25" customHeight="1" x14ac:dyDescent="0.2"/>
    <row r="333" ht="26.25" customHeight="1" x14ac:dyDescent="0.2"/>
    <row r="334" ht="26.25" customHeight="1" x14ac:dyDescent="0.2"/>
    <row r="335" ht="26.25" customHeight="1" x14ac:dyDescent="0.2"/>
    <row r="336" ht="26.25" customHeight="1" x14ac:dyDescent="0.2"/>
    <row r="337" ht="26.25" customHeight="1" x14ac:dyDescent="0.2"/>
    <row r="338" ht="26.25" customHeight="1" x14ac:dyDescent="0.2"/>
    <row r="339" ht="26.25" customHeight="1" x14ac:dyDescent="0.2"/>
    <row r="340" ht="26.25" customHeight="1" x14ac:dyDescent="0.2"/>
    <row r="341" ht="26.25" customHeight="1" x14ac:dyDescent="0.2"/>
    <row r="342" ht="26.25" customHeight="1" x14ac:dyDescent="0.2"/>
    <row r="343" ht="26.25" customHeight="1" x14ac:dyDescent="0.2"/>
    <row r="344" ht="26.25" customHeight="1" x14ac:dyDescent="0.2"/>
    <row r="345" ht="26.25" customHeight="1" x14ac:dyDescent="0.2"/>
    <row r="346" ht="26.25" customHeight="1" x14ac:dyDescent="0.2"/>
    <row r="347" ht="26.25" customHeight="1" x14ac:dyDescent="0.2"/>
    <row r="348" ht="26.25" customHeight="1" x14ac:dyDescent="0.2"/>
    <row r="349" ht="26.25" customHeight="1" x14ac:dyDescent="0.2"/>
    <row r="350" ht="26.25" customHeight="1" x14ac:dyDescent="0.2"/>
    <row r="351" ht="26.25" customHeight="1" x14ac:dyDescent="0.2"/>
    <row r="352" ht="26.25" customHeight="1" x14ac:dyDescent="0.2"/>
    <row r="353" ht="26.25" customHeight="1" x14ac:dyDescent="0.2"/>
    <row r="354" ht="26.25" customHeight="1" x14ac:dyDescent="0.2"/>
    <row r="355" ht="26.25" customHeight="1" x14ac:dyDescent="0.2"/>
    <row r="356" ht="26.25" customHeight="1" x14ac:dyDescent="0.2"/>
    <row r="357" ht="26.25" customHeight="1" x14ac:dyDescent="0.2"/>
    <row r="358" ht="26.25" customHeight="1" x14ac:dyDescent="0.2"/>
    <row r="359" ht="26.25" customHeight="1" x14ac:dyDescent="0.2"/>
    <row r="360" ht="26.25" customHeight="1" x14ac:dyDescent="0.2"/>
    <row r="361" ht="26.25" customHeight="1" x14ac:dyDescent="0.2"/>
    <row r="362" ht="26.25" customHeight="1" x14ac:dyDescent="0.2"/>
    <row r="363" ht="26.25" customHeight="1" x14ac:dyDescent="0.2"/>
    <row r="364" ht="26.25" customHeight="1" x14ac:dyDescent="0.2"/>
    <row r="365" ht="26.25" customHeight="1" x14ac:dyDescent="0.2"/>
    <row r="366" ht="26.25" customHeight="1" x14ac:dyDescent="0.2"/>
    <row r="367" ht="26.25" customHeight="1" x14ac:dyDescent="0.2"/>
    <row r="368" ht="26.25" customHeight="1" x14ac:dyDescent="0.2"/>
    <row r="369" ht="26.25" customHeight="1" x14ac:dyDescent="0.2"/>
    <row r="370" ht="26.25" customHeight="1" x14ac:dyDescent="0.2"/>
    <row r="371" ht="26.25" customHeight="1" x14ac:dyDescent="0.2"/>
    <row r="372" ht="26.25" customHeight="1" x14ac:dyDescent="0.2"/>
    <row r="373" ht="26.25" customHeight="1" x14ac:dyDescent="0.2"/>
    <row r="374" ht="26.25" customHeight="1" x14ac:dyDescent="0.2"/>
    <row r="375" ht="26.25" customHeight="1" x14ac:dyDescent="0.2"/>
    <row r="376" ht="26.25" customHeight="1" x14ac:dyDescent="0.2"/>
    <row r="377" ht="26.25" customHeight="1" x14ac:dyDescent="0.2"/>
    <row r="378" ht="26.25" customHeight="1" x14ac:dyDescent="0.2"/>
    <row r="379" ht="26.25" customHeight="1" x14ac:dyDescent="0.2"/>
    <row r="380" ht="26.25" customHeight="1" x14ac:dyDescent="0.2"/>
    <row r="381" ht="26.25" customHeight="1" x14ac:dyDescent="0.2"/>
    <row r="382" ht="26.25" customHeight="1" x14ac:dyDescent="0.2"/>
    <row r="383" ht="26.25" customHeight="1" x14ac:dyDescent="0.2"/>
    <row r="384" ht="26.25" customHeight="1" x14ac:dyDescent="0.2"/>
    <row r="385" ht="26.25" customHeight="1" x14ac:dyDescent="0.2"/>
    <row r="386" ht="26.25" customHeight="1" x14ac:dyDescent="0.2"/>
    <row r="387" ht="26.25" customHeight="1" x14ac:dyDescent="0.2"/>
    <row r="388" ht="26.25" customHeight="1" x14ac:dyDescent="0.2"/>
    <row r="389" ht="26.25" customHeight="1" x14ac:dyDescent="0.2"/>
    <row r="390" ht="26.25" customHeight="1" x14ac:dyDescent="0.2"/>
    <row r="391" ht="26.25" customHeight="1" x14ac:dyDescent="0.2"/>
    <row r="392" ht="26.25" customHeight="1" x14ac:dyDescent="0.2"/>
    <row r="393" ht="26.25" customHeight="1" x14ac:dyDescent="0.2"/>
    <row r="394" ht="26.25" customHeight="1" x14ac:dyDescent="0.2"/>
    <row r="395" ht="26.25" customHeight="1" x14ac:dyDescent="0.2"/>
    <row r="396" ht="26.25" customHeight="1" x14ac:dyDescent="0.2"/>
    <row r="397" ht="26.25" customHeight="1" x14ac:dyDescent="0.2"/>
    <row r="398" ht="26.25" customHeight="1" x14ac:dyDescent="0.2"/>
    <row r="399" ht="26.25" customHeight="1" x14ac:dyDescent="0.2"/>
    <row r="400" ht="26.25" customHeight="1" x14ac:dyDescent="0.2"/>
    <row r="401" ht="26.25" customHeight="1" x14ac:dyDescent="0.2"/>
    <row r="402" ht="26.25" customHeight="1" x14ac:dyDescent="0.2"/>
    <row r="403" ht="26.25" customHeight="1" x14ac:dyDescent="0.2"/>
    <row r="404" ht="26.25" customHeight="1" x14ac:dyDescent="0.2"/>
    <row r="405" ht="26.25" customHeight="1" x14ac:dyDescent="0.2"/>
    <row r="406" ht="26.25" customHeight="1" x14ac:dyDescent="0.2"/>
    <row r="407" ht="26.25" customHeight="1" x14ac:dyDescent="0.2"/>
    <row r="408" ht="26.25" customHeight="1" x14ac:dyDescent="0.2"/>
    <row r="409" ht="26.25" customHeight="1" x14ac:dyDescent="0.2"/>
    <row r="410" ht="26.25" customHeight="1" x14ac:dyDescent="0.2"/>
    <row r="411" ht="26.25" customHeight="1" x14ac:dyDescent="0.2"/>
    <row r="412" ht="26.25" customHeight="1" x14ac:dyDescent="0.2"/>
    <row r="413" ht="26.25" customHeight="1" x14ac:dyDescent="0.2"/>
    <row r="414" ht="26.25" customHeight="1" x14ac:dyDescent="0.2"/>
    <row r="415" ht="26.25" customHeight="1" x14ac:dyDescent="0.2"/>
    <row r="416" ht="26.25" customHeight="1" x14ac:dyDescent="0.2"/>
    <row r="417" ht="26.25" customHeight="1" x14ac:dyDescent="0.2"/>
    <row r="418" ht="26.25" customHeight="1" x14ac:dyDescent="0.2"/>
    <row r="419" ht="26.25" customHeight="1" x14ac:dyDescent="0.2"/>
    <row r="420" ht="26.25" customHeight="1" x14ac:dyDescent="0.2"/>
    <row r="421" ht="26.25" customHeight="1" x14ac:dyDescent="0.2"/>
    <row r="422" ht="26.25" customHeight="1" x14ac:dyDescent="0.2"/>
    <row r="423" ht="26.25" customHeight="1" x14ac:dyDescent="0.2"/>
    <row r="424" ht="26.25" customHeight="1" x14ac:dyDescent="0.2"/>
    <row r="425" ht="26.25" customHeight="1" x14ac:dyDescent="0.2"/>
    <row r="426" ht="26.25" customHeight="1" x14ac:dyDescent="0.2"/>
    <row r="427" ht="26.25" customHeight="1" x14ac:dyDescent="0.2"/>
    <row r="428" ht="26.25" customHeight="1" x14ac:dyDescent="0.2"/>
    <row r="429" ht="26.25" customHeight="1" x14ac:dyDescent="0.2"/>
    <row r="430" ht="26.25" customHeight="1" x14ac:dyDescent="0.2"/>
    <row r="431" ht="26.25" customHeight="1" x14ac:dyDescent="0.2"/>
    <row r="432" ht="26.25" customHeight="1" x14ac:dyDescent="0.2"/>
    <row r="433" ht="26.25" customHeight="1" x14ac:dyDescent="0.2"/>
    <row r="434" ht="26.25" customHeight="1" x14ac:dyDescent="0.2"/>
    <row r="435" ht="26.25" customHeight="1" x14ac:dyDescent="0.2"/>
    <row r="436" ht="26.25" customHeight="1" x14ac:dyDescent="0.2"/>
    <row r="437" ht="26.25" customHeight="1" x14ac:dyDescent="0.2"/>
    <row r="438" ht="26.25" customHeight="1" x14ac:dyDescent="0.2"/>
    <row r="439" ht="26.25" customHeight="1" x14ac:dyDescent="0.2"/>
    <row r="440" ht="26.25" customHeight="1" x14ac:dyDescent="0.2"/>
    <row r="441" ht="26.25" customHeight="1" x14ac:dyDescent="0.2"/>
    <row r="442" ht="26.25" customHeight="1" x14ac:dyDescent="0.2"/>
    <row r="443" ht="26.25" customHeight="1" x14ac:dyDescent="0.2"/>
    <row r="444" ht="26.25" customHeight="1" x14ac:dyDescent="0.2"/>
    <row r="445" ht="26.25" customHeight="1" x14ac:dyDescent="0.2"/>
    <row r="446" ht="26.25" customHeight="1" x14ac:dyDescent="0.2"/>
    <row r="447" ht="26.25" customHeight="1" x14ac:dyDescent="0.2"/>
    <row r="448" ht="26.25" customHeight="1" x14ac:dyDescent="0.2"/>
    <row r="449" ht="26.25" customHeight="1" x14ac:dyDescent="0.2"/>
    <row r="450" ht="26.25" customHeight="1" x14ac:dyDescent="0.2"/>
    <row r="451" ht="26.25" customHeight="1" x14ac:dyDescent="0.2"/>
    <row r="452" ht="26.25" customHeight="1" x14ac:dyDescent="0.2"/>
    <row r="453" ht="26.25" customHeight="1" x14ac:dyDescent="0.2"/>
    <row r="454" ht="26.25" customHeight="1" x14ac:dyDescent="0.2"/>
    <row r="455" ht="26.25" customHeight="1" x14ac:dyDescent="0.2"/>
    <row r="456" ht="26.25" customHeight="1" x14ac:dyDescent="0.2"/>
    <row r="457" ht="26.25" customHeight="1" x14ac:dyDescent="0.2"/>
    <row r="458" ht="26.25" customHeight="1" x14ac:dyDescent="0.2"/>
    <row r="459" ht="26.25" customHeight="1" x14ac:dyDescent="0.2"/>
    <row r="460" ht="26.25" customHeight="1" x14ac:dyDescent="0.2"/>
    <row r="461" ht="26.25" customHeight="1" x14ac:dyDescent="0.2"/>
    <row r="462" ht="26.25" customHeight="1" x14ac:dyDescent="0.2"/>
    <row r="463" ht="26.25" customHeight="1" x14ac:dyDescent="0.2"/>
    <row r="464" ht="26.25" customHeight="1" x14ac:dyDescent="0.2"/>
    <row r="465" ht="26.25" customHeight="1" x14ac:dyDescent="0.2"/>
    <row r="466" ht="26.25" customHeight="1" x14ac:dyDescent="0.2"/>
    <row r="467" ht="26.25" customHeight="1" x14ac:dyDescent="0.2"/>
    <row r="468" ht="26.25" customHeight="1" x14ac:dyDescent="0.2"/>
    <row r="469" ht="26.25" customHeight="1" x14ac:dyDescent="0.2"/>
    <row r="470" ht="26.25" customHeight="1" x14ac:dyDescent="0.2"/>
    <row r="471" ht="26.25" customHeight="1" x14ac:dyDescent="0.2"/>
    <row r="472" ht="26.25" customHeight="1" x14ac:dyDescent="0.2"/>
    <row r="473" ht="26.25" customHeight="1" x14ac:dyDescent="0.2"/>
    <row r="474" ht="26.25" customHeight="1" x14ac:dyDescent="0.2"/>
    <row r="475" ht="26.25" customHeight="1" x14ac:dyDescent="0.2"/>
    <row r="476" ht="26.25" customHeight="1" x14ac:dyDescent="0.2"/>
    <row r="477" ht="26.25" customHeight="1" x14ac:dyDescent="0.2"/>
    <row r="478" ht="26.25" customHeight="1" x14ac:dyDescent="0.2"/>
    <row r="479" ht="26.25" customHeight="1" x14ac:dyDescent="0.2"/>
    <row r="480" ht="26.25" customHeight="1" x14ac:dyDescent="0.2"/>
    <row r="481" ht="26.25" customHeight="1" x14ac:dyDescent="0.2"/>
    <row r="482" ht="26.25" customHeight="1" x14ac:dyDescent="0.2"/>
    <row r="483" ht="26.25" customHeight="1" x14ac:dyDescent="0.2"/>
    <row r="484" ht="26.25" customHeight="1" x14ac:dyDescent="0.2"/>
    <row r="485" ht="26.25" customHeight="1" x14ac:dyDescent="0.2"/>
    <row r="486" ht="26.25" customHeight="1" x14ac:dyDescent="0.2"/>
    <row r="487" ht="26.25" customHeight="1" x14ac:dyDescent="0.2"/>
    <row r="488" ht="26.25" customHeight="1" x14ac:dyDescent="0.2"/>
    <row r="489" ht="26.25" customHeight="1" x14ac:dyDescent="0.2"/>
    <row r="490" ht="26.25" customHeight="1" x14ac:dyDescent="0.2"/>
    <row r="491" ht="26.25" customHeight="1" x14ac:dyDescent="0.2"/>
    <row r="492" ht="26.25" customHeight="1" x14ac:dyDescent="0.2"/>
    <row r="493" ht="26.25" customHeight="1" x14ac:dyDescent="0.2"/>
    <row r="494" ht="26.25" customHeight="1" x14ac:dyDescent="0.2"/>
    <row r="495" ht="26.25" customHeight="1" x14ac:dyDescent="0.2"/>
    <row r="496" ht="26.25" customHeight="1" x14ac:dyDescent="0.2"/>
    <row r="497" ht="26.25" customHeight="1" x14ac:dyDescent="0.2"/>
    <row r="498" ht="26.25" customHeight="1" x14ac:dyDescent="0.2"/>
    <row r="499" ht="26.25" customHeight="1" x14ac:dyDescent="0.2"/>
    <row r="500" ht="26.25" customHeight="1" x14ac:dyDescent="0.2"/>
    <row r="501" ht="26.25" customHeight="1" x14ac:dyDescent="0.2"/>
    <row r="502" ht="26.25" customHeight="1" x14ac:dyDescent="0.2"/>
    <row r="503" ht="26.25" customHeight="1" x14ac:dyDescent="0.2"/>
    <row r="504" ht="26.25" customHeight="1" x14ac:dyDescent="0.2"/>
    <row r="505" ht="26.25" customHeight="1" x14ac:dyDescent="0.2"/>
    <row r="506" ht="26.25" customHeight="1" x14ac:dyDescent="0.2"/>
    <row r="507" ht="26.25" customHeight="1" x14ac:dyDescent="0.2"/>
    <row r="508" ht="26.25" customHeight="1" x14ac:dyDescent="0.2"/>
    <row r="509" ht="26.25" customHeight="1" x14ac:dyDescent="0.2"/>
    <row r="510" ht="26.25" customHeight="1" x14ac:dyDescent="0.2"/>
    <row r="511" ht="26.25" customHeight="1" x14ac:dyDescent="0.2"/>
    <row r="512" ht="26.25" customHeight="1" x14ac:dyDescent="0.2"/>
    <row r="513" ht="26.25" customHeight="1" x14ac:dyDescent="0.2"/>
    <row r="514" ht="26.25" customHeight="1" x14ac:dyDescent="0.2"/>
    <row r="515" ht="26.25" customHeight="1" x14ac:dyDescent="0.2"/>
    <row r="516" ht="26.25" customHeight="1" x14ac:dyDescent="0.2"/>
    <row r="517" ht="26.25" customHeight="1" x14ac:dyDescent="0.2"/>
    <row r="518" ht="26.25" customHeight="1" x14ac:dyDescent="0.2"/>
    <row r="519" ht="26.25" customHeight="1" x14ac:dyDescent="0.2"/>
    <row r="520" ht="26.25" customHeight="1" x14ac:dyDescent="0.2"/>
    <row r="521" ht="26.25" customHeight="1" x14ac:dyDescent="0.2"/>
    <row r="522" ht="26.25" customHeight="1" x14ac:dyDescent="0.2"/>
    <row r="523" ht="26.25" customHeight="1" x14ac:dyDescent="0.2"/>
    <row r="524" ht="26.25" customHeight="1" x14ac:dyDescent="0.2"/>
    <row r="525" ht="26.25" customHeight="1" x14ac:dyDescent="0.2"/>
    <row r="526" ht="26.25" customHeight="1" x14ac:dyDescent="0.2"/>
    <row r="527" ht="26.25" customHeight="1" x14ac:dyDescent="0.2"/>
    <row r="528" ht="26.25" customHeight="1" x14ac:dyDescent="0.2"/>
    <row r="529" ht="26.25" customHeight="1" x14ac:dyDescent="0.2"/>
    <row r="530" ht="26.25" customHeight="1" x14ac:dyDescent="0.2"/>
    <row r="531" ht="26.25" customHeight="1" x14ac:dyDescent="0.2"/>
    <row r="532" ht="26.25" customHeight="1" x14ac:dyDescent="0.2"/>
    <row r="533" ht="26.25" customHeight="1" x14ac:dyDescent="0.2"/>
    <row r="534" ht="26.25" customHeight="1" x14ac:dyDescent="0.2"/>
    <row r="535" ht="26.25" customHeight="1" x14ac:dyDescent="0.2"/>
    <row r="536" ht="26.25" customHeight="1" x14ac:dyDescent="0.2"/>
    <row r="537" ht="26.25" customHeight="1" x14ac:dyDescent="0.2"/>
    <row r="538" ht="26.25" customHeight="1" x14ac:dyDescent="0.2"/>
    <row r="539" ht="26.25" customHeight="1" x14ac:dyDescent="0.2"/>
    <row r="540" ht="26.25" customHeight="1" x14ac:dyDescent="0.2"/>
    <row r="541" ht="26.25" customHeight="1" x14ac:dyDescent="0.2"/>
    <row r="542" ht="26.25" customHeight="1" x14ac:dyDescent="0.2"/>
    <row r="543" ht="26.25" customHeight="1" x14ac:dyDescent="0.2"/>
    <row r="544" ht="26.25" customHeight="1" x14ac:dyDescent="0.2"/>
    <row r="545" ht="26.25" customHeight="1" x14ac:dyDescent="0.2"/>
    <row r="546" ht="26.25" customHeight="1" x14ac:dyDescent="0.2"/>
    <row r="547" ht="26.25" customHeight="1" x14ac:dyDescent="0.2"/>
    <row r="548" ht="26.25" customHeight="1" x14ac:dyDescent="0.2"/>
    <row r="549" ht="26.25" customHeight="1" x14ac:dyDescent="0.2"/>
    <row r="550" ht="26.25" customHeight="1" x14ac:dyDescent="0.2"/>
    <row r="551" ht="26.25" customHeight="1" x14ac:dyDescent="0.2"/>
    <row r="552" ht="26.25" customHeight="1" x14ac:dyDescent="0.2"/>
    <row r="553" ht="26.25" customHeight="1" x14ac:dyDescent="0.2"/>
    <row r="554" ht="26.25" customHeight="1" x14ac:dyDescent="0.2"/>
    <row r="555" ht="26.25" customHeight="1" x14ac:dyDescent="0.2"/>
    <row r="556" ht="26.25" customHeight="1" x14ac:dyDescent="0.2"/>
    <row r="557" ht="26.25" customHeight="1" x14ac:dyDescent="0.2"/>
    <row r="558" ht="26.25" customHeight="1" x14ac:dyDescent="0.2"/>
    <row r="559" ht="26.25" customHeight="1" x14ac:dyDescent="0.2"/>
    <row r="560" ht="26.25" customHeight="1" x14ac:dyDescent="0.2"/>
    <row r="561" ht="26.25" customHeight="1" x14ac:dyDescent="0.2"/>
    <row r="562" ht="26.25" customHeight="1" x14ac:dyDescent="0.2"/>
    <row r="563" ht="26.25" customHeight="1" x14ac:dyDescent="0.2"/>
    <row r="564" ht="26.25" customHeight="1" x14ac:dyDescent="0.2"/>
    <row r="565" ht="26.25" customHeight="1" x14ac:dyDescent="0.2"/>
    <row r="566" ht="26.25" customHeight="1" x14ac:dyDescent="0.2"/>
    <row r="567" ht="26.25" customHeight="1" x14ac:dyDescent="0.2"/>
    <row r="568" ht="26.25" customHeight="1" x14ac:dyDescent="0.2"/>
    <row r="569" ht="26.25" customHeight="1" x14ac:dyDescent="0.2"/>
    <row r="570" ht="26.25" customHeight="1" x14ac:dyDescent="0.2"/>
    <row r="571" ht="26.25" customHeight="1" x14ac:dyDescent="0.2"/>
    <row r="572" ht="26.25" customHeight="1" x14ac:dyDescent="0.2"/>
    <row r="573" ht="26.25" customHeight="1" x14ac:dyDescent="0.2"/>
    <row r="574" ht="26.25" customHeight="1" x14ac:dyDescent="0.2"/>
    <row r="575" ht="26.25" customHeight="1" x14ac:dyDescent="0.2"/>
    <row r="576" ht="26.25" customHeight="1" x14ac:dyDescent="0.2"/>
    <row r="577" ht="26.25" customHeight="1" x14ac:dyDescent="0.2"/>
    <row r="578" ht="26.25" customHeight="1" x14ac:dyDescent="0.2"/>
    <row r="579" ht="26.25" customHeight="1" x14ac:dyDescent="0.2"/>
    <row r="580" ht="26.25" customHeight="1" x14ac:dyDescent="0.2"/>
    <row r="581" ht="26.25" customHeight="1" x14ac:dyDescent="0.2"/>
    <row r="582" ht="26.25" customHeight="1" x14ac:dyDescent="0.2"/>
    <row r="583" ht="26.25" customHeight="1" x14ac:dyDescent="0.2"/>
    <row r="584" ht="26.25" customHeight="1" x14ac:dyDescent="0.2"/>
    <row r="585" ht="26.25" customHeight="1" x14ac:dyDescent="0.2"/>
    <row r="586" ht="26.25" customHeight="1" x14ac:dyDescent="0.2"/>
    <row r="587" ht="26.25" customHeight="1" x14ac:dyDescent="0.2"/>
    <row r="588" ht="26.25" customHeight="1" x14ac:dyDescent="0.2"/>
    <row r="589" ht="26.25" customHeight="1" x14ac:dyDescent="0.2"/>
    <row r="590" ht="26.25" customHeight="1" x14ac:dyDescent="0.2"/>
    <row r="591" ht="26.25" customHeight="1" x14ac:dyDescent="0.2"/>
    <row r="592" ht="26.25" customHeight="1" x14ac:dyDescent="0.2"/>
    <row r="593" ht="26.25" customHeight="1" x14ac:dyDescent="0.2"/>
    <row r="594" ht="26.25" customHeight="1" x14ac:dyDescent="0.2"/>
    <row r="595" ht="26.25" customHeight="1" x14ac:dyDescent="0.2"/>
    <row r="596" ht="26.25" customHeight="1" x14ac:dyDescent="0.2"/>
    <row r="597" ht="26.25" customHeight="1" x14ac:dyDescent="0.2"/>
    <row r="598" ht="26.25" customHeight="1" x14ac:dyDescent="0.2"/>
    <row r="599" ht="26.25" customHeight="1" x14ac:dyDescent="0.2"/>
    <row r="600" ht="26.25" customHeight="1" x14ac:dyDescent="0.2"/>
    <row r="601" ht="26.25" customHeight="1" x14ac:dyDescent="0.2"/>
    <row r="602" ht="26.25" customHeight="1" x14ac:dyDescent="0.2"/>
    <row r="603" ht="26.25" customHeight="1" x14ac:dyDescent="0.2"/>
    <row r="604" ht="26.25" customHeight="1" x14ac:dyDescent="0.2"/>
    <row r="605" ht="26.25" customHeight="1" x14ac:dyDescent="0.2"/>
    <row r="606" ht="26.25" customHeight="1" x14ac:dyDescent="0.2"/>
    <row r="607" ht="26.25" customHeight="1" x14ac:dyDescent="0.2"/>
    <row r="608" ht="26.25" customHeight="1" x14ac:dyDescent="0.2"/>
    <row r="609" ht="26.25" customHeight="1" x14ac:dyDescent="0.2"/>
    <row r="610" ht="26.25" customHeight="1" x14ac:dyDescent="0.2"/>
    <row r="611" ht="26.25" customHeight="1" x14ac:dyDescent="0.2"/>
    <row r="612" ht="26.25" customHeight="1" x14ac:dyDescent="0.2"/>
    <row r="613" ht="26.25" customHeight="1" x14ac:dyDescent="0.2"/>
    <row r="614" ht="26.25" customHeight="1" x14ac:dyDescent="0.2"/>
    <row r="615" ht="26.25" customHeight="1" x14ac:dyDescent="0.2"/>
    <row r="616" ht="26.25" customHeight="1" x14ac:dyDescent="0.2"/>
    <row r="617" ht="26.25" customHeight="1" x14ac:dyDescent="0.2"/>
    <row r="618" ht="26.25" customHeight="1" x14ac:dyDescent="0.2"/>
    <row r="619" ht="26.25" customHeight="1" x14ac:dyDescent="0.2"/>
    <row r="620" ht="26.25" customHeight="1" x14ac:dyDescent="0.2"/>
    <row r="621" ht="26.25" customHeight="1" x14ac:dyDescent="0.2"/>
    <row r="622" ht="26.25" customHeight="1" x14ac:dyDescent="0.2"/>
    <row r="623" ht="26.25" customHeight="1" x14ac:dyDescent="0.2"/>
    <row r="624" ht="26.25" customHeight="1" x14ac:dyDescent="0.2"/>
    <row r="625" ht="26.25" customHeight="1" x14ac:dyDescent="0.2"/>
    <row r="626" ht="26.25" customHeight="1" x14ac:dyDescent="0.2"/>
    <row r="627" ht="26.25" customHeight="1" x14ac:dyDescent="0.2"/>
    <row r="628" ht="26.25" customHeight="1" x14ac:dyDescent="0.2"/>
    <row r="629" ht="26.25" customHeight="1" x14ac:dyDescent="0.2"/>
    <row r="630" ht="26.25" customHeight="1" x14ac:dyDescent="0.2"/>
    <row r="631" ht="26.25" customHeight="1" x14ac:dyDescent="0.2"/>
    <row r="632" ht="26.25" customHeight="1" x14ac:dyDescent="0.2"/>
    <row r="633" ht="26.25" customHeight="1" x14ac:dyDescent="0.2"/>
    <row r="634" ht="26.25" customHeight="1" x14ac:dyDescent="0.2"/>
    <row r="635" ht="26.25" customHeight="1" x14ac:dyDescent="0.2"/>
    <row r="636" ht="26.25" customHeight="1" x14ac:dyDescent="0.2"/>
    <row r="637" ht="26.25" customHeight="1" x14ac:dyDescent="0.2"/>
    <row r="638" ht="26.25" customHeight="1" x14ac:dyDescent="0.2"/>
    <row r="639" ht="26.25" customHeight="1" x14ac:dyDescent="0.2"/>
    <row r="640" ht="26.25" customHeight="1" x14ac:dyDescent="0.2"/>
    <row r="641" ht="26.25" customHeight="1" x14ac:dyDescent="0.2"/>
    <row r="642" ht="26.25" customHeight="1" x14ac:dyDescent="0.2"/>
    <row r="643" ht="26.25" customHeight="1" x14ac:dyDescent="0.2"/>
    <row r="644" ht="26.25" customHeight="1" x14ac:dyDescent="0.2"/>
    <row r="645" ht="26.25" customHeight="1" x14ac:dyDescent="0.2"/>
    <row r="646" ht="26.25" customHeight="1" x14ac:dyDescent="0.2"/>
    <row r="647" ht="26.25" customHeight="1" x14ac:dyDescent="0.2"/>
    <row r="648" ht="26.25" customHeight="1" x14ac:dyDescent="0.2"/>
    <row r="649" ht="26.25" customHeight="1" x14ac:dyDescent="0.2"/>
    <row r="650" ht="26.25" customHeight="1" x14ac:dyDescent="0.2"/>
    <row r="651" ht="26.25" customHeight="1" x14ac:dyDescent="0.2"/>
    <row r="652" ht="26.25" customHeight="1" x14ac:dyDescent="0.2"/>
    <row r="653" ht="26.25" customHeight="1" x14ac:dyDescent="0.2"/>
    <row r="654" ht="26.25" customHeight="1" x14ac:dyDescent="0.2"/>
    <row r="655" ht="26.25" customHeight="1" x14ac:dyDescent="0.2"/>
    <row r="656" ht="26.25" customHeight="1" x14ac:dyDescent="0.2"/>
    <row r="657" ht="26.25" customHeight="1" x14ac:dyDescent="0.2"/>
    <row r="658" ht="26.25" customHeight="1" x14ac:dyDescent="0.2"/>
    <row r="659" ht="26.25" customHeight="1" x14ac:dyDescent="0.2"/>
    <row r="660" ht="26.25" customHeight="1" x14ac:dyDescent="0.2"/>
    <row r="661" ht="26.25" customHeight="1" x14ac:dyDescent="0.2"/>
    <row r="662" ht="26.25" customHeight="1" x14ac:dyDescent="0.2"/>
    <row r="663" ht="26.25" customHeight="1" x14ac:dyDescent="0.2"/>
    <row r="664" ht="26.25" customHeight="1" x14ac:dyDescent="0.2"/>
    <row r="665" ht="26.25" customHeight="1" x14ac:dyDescent="0.2"/>
    <row r="666" ht="26.25" customHeight="1" x14ac:dyDescent="0.2"/>
    <row r="667" ht="26.25" customHeight="1" x14ac:dyDescent="0.2"/>
    <row r="668" ht="26.25" customHeight="1" x14ac:dyDescent="0.2"/>
    <row r="669" ht="26.25" customHeight="1" x14ac:dyDescent="0.2"/>
    <row r="670" ht="26.25" customHeight="1" x14ac:dyDescent="0.2"/>
    <row r="671" ht="26.25" customHeight="1" x14ac:dyDescent="0.2"/>
    <row r="672" ht="26.25" customHeight="1" x14ac:dyDescent="0.2"/>
    <row r="673" ht="26.25" customHeight="1" x14ac:dyDescent="0.2"/>
    <row r="674" ht="26.25" customHeight="1" x14ac:dyDescent="0.2"/>
    <row r="675" ht="26.25" customHeight="1" x14ac:dyDescent="0.2"/>
    <row r="676" ht="26.25" customHeight="1" x14ac:dyDescent="0.2"/>
    <row r="677" ht="26.25" customHeight="1" x14ac:dyDescent="0.2"/>
    <row r="678" ht="26.25" customHeight="1" x14ac:dyDescent="0.2"/>
    <row r="679" ht="26.25" customHeight="1" x14ac:dyDescent="0.2"/>
    <row r="680" ht="26.25" customHeight="1" x14ac:dyDescent="0.2"/>
    <row r="681" ht="26.25" customHeight="1" x14ac:dyDescent="0.2"/>
    <row r="682" ht="26.25" customHeight="1" x14ac:dyDescent="0.2"/>
    <row r="683" ht="26.25" customHeight="1" x14ac:dyDescent="0.2"/>
    <row r="684" ht="26.25" customHeight="1" x14ac:dyDescent="0.2"/>
    <row r="685" ht="26.25" customHeight="1" x14ac:dyDescent="0.2"/>
    <row r="686" ht="26.25" customHeight="1" x14ac:dyDescent="0.2"/>
    <row r="687" ht="26.25" customHeight="1" x14ac:dyDescent="0.2"/>
    <row r="688" ht="26.25" customHeight="1" x14ac:dyDescent="0.2"/>
    <row r="689" ht="26.25" customHeight="1" x14ac:dyDescent="0.2"/>
    <row r="690" ht="26.25" customHeight="1" x14ac:dyDescent="0.2"/>
    <row r="691" ht="26.25" customHeight="1" x14ac:dyDescent="0.2"/>
    <row r="692" ht="26.25" customHeight="1" x14ac:dyDescent="0.2"/>
    <row r="693" ht="26.25" customHeight="1" x14ac:dyDescent="0.2"/>
    <row r="694" ht="26.25" customHeight="1" x14ac:dyDescent="0.2"/>
    <row r="695" ht="26.25" customHeight="1" x14ac:dyDescent="0.2"/>
    <row r="696" ht="26.25" customHeight="1" x14ac:dyDescent="0.2"/>
    <row r="697" ht="26.25" customHeight="1" x14ac:dyDescent="0.2"/>
    <row r="698" ht="26.25" customHeight="1" x14ac:dyDescent="0.2"/>
    <row r="699" ht="26.25" customHeight="1" x14ac:dyDescent="0.2"/>
    <row r="700" ht="26.25" customHeight="1" x14ac:dyDescent="0.2"/>
    <row r="701" ht="26.25" customHeight="1" x14ac:dyDescent="0.2"/>
    <row r="702" ht="26.25" customHeight="1" x14ac:dyDescent="0.2"/>
    <row r="703" ht="26.25" customHeight="1" x14ac:dyDescent="0.2"/>
    <row r="704" ht="26.25" customHeight="1" x14ac:dyDescent="0.2"/>
    <row r="705" ht="26.25" customHeight="1" x14ac:dyDescent="0.2"/>
    <row r="706" ht="26.25" customHeight="1" x14ac:dyDescent="0.2"/>
    <row r="707" ht="26.25" customHeight="1" x14ac:dyDescent="0.2"/>
    <row r="708" ht="26.25" customHeight="1" x14ac:dyDescent="0.2"/>
    <row r="709" ht="26.25" customHeight="1" x14ac:dyDescent="0.2"/>
    <row r="710" ht="26.25" customHeight="1" x14ac:dyDescent="0.2"/>
    <row r="711" ht="26.25" customHeight="1" x14ac:dyDescent="0.2"/>
    <row r="712" ht="26.25" customHeight="1" x14ac:dyDescent="0.2"/>
    <row r="713" ht="26.25" customHeight="1" x14ac:dyDescent="0.2"/>
    <row r="714" ht="26.25" customHeight="1" x14ac:dyDescent="0.2"/>
    <row r="715" ht="26.25" customHeight="1" x14ac:dyDescent="0.2"/>
    <row r="716" ht="26.25" customHeight="1" x14ac:dyDescent="0.2"/>
    <row r="717" ht="26.25" customHeight="1" x14ac:dyDescent="0.2"/>
    <row r="718" ht="26.25" customHeight="1" x14ac:dyDescent="0.2"/>
    <row r="719" ht="26.25" customHeight="1" x14ac:dyDescent="0.2"/>
    <row r="720" ht="26.25" customHeight="1" x14ac:dyDescent="0.2"/>
    <row r="721" ht="26.25" customHeight="1" x14ac:dyDescent="0.2"/>
    <row r="722" ht="26.25" customHeight="1" x14ac:dyDescent="0.2"/>
    <row r="723" ht="26.25" customHeight="1" x14ac:dyDescent="0.2"/>
    <row r="724" ht="26.25" customHeight="1" x14ac:dyDescent="0.2"/>
    <row r="725" ht="26.25" customHeight="1" x14ac:dyDescent="0.2"/>
    <row r="726" ht="26.25" customHeight="1" x14ac:dyDescent="0.2"/>
    <row r="727" ht="26.25" customHeight="1" x14ac:dyDescent="0.2"/>
    <row r="728" ht="26.25" customHeight="1" x14ac:dyDescent="0.2"/>
    <row r="729" ht="26.25" customHeight="1" x14ac:dyDescent="0.2"/>
    <row r="730" ht="26.25" customHeight="1" x14ac:dyDescent="0.2"/>
    <row r="731" ht="26.25" customHeight="1" x14ac:dyDescent="0.2"/>
    <row r="732" ht="26.25" customHeight="1" x14ac:dyDescent="0.2"/>
    <row r="733" ht="26.25" customHeight="1" x14ac:dyDescent="0.2"/>
    <row r="734" ht="26.25" customHeight="1" x14ac:dyDescent="0.2"/>
    <row r="735" ht="26.25" customHeight="1" x14ac:dyDescent="0.2"/>
    <row r="736" ht="26.25" customHeight="1" x14ac:dyDescent="0.2"/>
    <row r="737" ht="26.25" customHeight="1" x14ac:dyDescent="0.2"/>
    <row r="738" ht="26.25" customHeight="1" x14ac:dyDescent="0.2"/>
    <row r="739" ht="26.25" customHeight="1" x14ac:dyDescent="0.2"/>
    <row r="740" ht="26.25" customHeight="1" x14ac:dyDescent="0.2"/>
    <row r="741" ht="26.25" customHeight="1" x14ac:dyDescent="0.2"/>
    <row r="742" ht="26.25" customHeight="1" x14ac:dyDescent="0.2"/>
    <row r="743" ht="26.25" customHeight="1" x14ac:dyDescent="0.2"/>
    <row r="744" ht="26.25" customHeight="1" x14ac:dyDescent="0.2"/>
    <row r="745" ht="26.25" customHeight="1" x14ac:dyDescent="0.2"/>
    <row r="746" ht="26.25" customHeight="1" x14ac:dyDescent="0.2"/>
    <row r="747" ht="26.25" customHeight="1" x14ac:dyDescent="0.2"/>
    <row r="748" ht="26.25" customHeight="1" x14ac:dyDescent="0.2"/>
    <row r="749" ht="26.25" customHeight="1" x14ac:dyDescent="0.2"/>
    <row r="750" ht="26.25" customHeight="1" x14ac:dyDescent="0.2"/>
    <row r="751" ht="26.25" customHeight="1" x14ac:dyDescent="0.2"/>
    <row r="752" ht="26.25" customHeight="1" x14ac:dyDescent="0.2"/>
    <row r="753" ht="26.25" customHeight="1" x14ac:dyDescent="0.2"/>
    <row r="754" ht="26.25" customHeight="1" x14ac:dyDescent="0.2"/>
    <row r="755" ht="26.25" customHeight="1" x14ac:dyDescent="0.2"/>
    <row r="756" ht="26.25" customHeight="1" x14ac:dyDescent="0.2"/>
    <row r="757" ht="26.25" customHeight="1" x14ac:dyDescent="0.2"/>
    <row r="758" ht="26.25" customHeight="1" x14ac:dyDescent="0.2"/>
    <row r="759" ht="26.25" customHeight="1" x14ac:dyDescent="0.2"/>
    <row r="760" ht="26.25" customHeight="1" x14ac:dyDescent="0.2"/>
    <row r="761" ht="26.25" customHeight="1" x14ac:dyDescent="0.2"/>
    <row r="762" ht="26.25" customHeight="1" x14ac:dyDescent="0.2"/>
    <row r="763" ht="26.25" customHeight="1" x14ac:dyDescent="0.2"/>
    <row r="764" ht="26.25" customHeight="1" x14ac:dyDescent="0.2"/>
    <row r="765" ht="26.25" customHeight="1" x14ac:dyDescent="0.2"/>
    <row r="766" ht="26.25" customHeight="1" x14ac:dyDescent="0.2"/>
    <row r="767" ht="26.25" customHeight="1" x14ac:dyDescent="0.2"/>
    <row r="768" ht="26.25" customHeight="1" x14ac:dyDescent="0.2"/>
    <row r="769" ht="26.25" customHeight="1" x14ac:dyDescent="0.2"/>
    <row r="770" ht="26.25" customHeight="1" x14ac:dyDescent="0.2"/>
    <row r="771" ht="26.25" customHeight="1" x14ac:dyDescent="0.2"/>
    <row r="772" ht="26.25" customHeight="1" x14ac:dyDescent="0.2"/>
    <row r="773" ht="26.25" customHeight="1" x14ac:dyDescent="0.2"/>
    <row r="774" ht="26.25" customHeight="1" x14ac:dyDescent="0.2"/>
    <row r="775" ht="26.25" customHeight="1" x14ac:dyDescent="0.2"/>
    <row r="776" ht="26.25" customHeight="1" x14ac:dyDescent="0.2"/>
    <row r="777" ht="26.25" customHeight="1" x14ac:dyDescent="0.2"/>
    <row r="778" ht="26.25" customHeight="1" x14ac:dyDescent="0.2"/>
    <row r="779" ht="26.25" customHeight="1" x14ac:dyDescent="0.2"/>
    <row r="780" ht="26.25" customHeight="1" x14ac:dyDescent="0.2"/>
    <row r="781" ht="26.25" customHeight="1" x14ac:dyDescent="0.2"/>
    <row r="782" ht="26.25" customHeight="1" x14ac:dyDescent="0.2"/>
    <row r="783" ht="26.25" customHeight="1" x14ac:dyDescent="0.2"/>
    <row r="784" ht="26.25" customHeight="1" x14ac:dyDescent="0.2"/>
    <row r="785" ht="26.25" customHeight="1" x14ac:dyDescent="0.2"/>
    <row r="786" ht="26.25" customHeight="1" x14ac:dyDescent="0.2"/>
    <row r="787" ht="26.25" customHeight="1" x14ac:dyDescent="0.2"/>
    <row r="788" ht="26.25" customHeight="1" x14ac:dyDescent="0.2"/>
    <row r="789" ht="26.25" customHeight="1" x14ac:dyDescent="0.2"/>
    <row r="790" ht="26.25" customHeight="1" x14ac:dyDescent="0.2"/>
    <row r="791" ht="26.25" customHeight="1" x14ac:dyDescent="0.2"/>
    <row r="792" ht="26.25" customHeight="1" x14ac:dyDescent="0.2"/>
    <row r="793" ht="26.25" customHeight="1" x14ac:dyDescent="0.2"/>
    <row r="794" ht="26.25" customHeight="1" x14ac:dyDescent="0.2"/>
    <row r="795" ht="26.25" customHeight="1" x14ac:dyDescent="0.2"/>
    <row r="796" ht="26.25" customHeight="1" x14ac:dyDescent="0.2"/>
    <row r="797" ht="26.25" customHeight="1" x14ac:dyDescent="0.2"/>
    <row r="798" ht="26.25" customHeight="1" x14ac:dyDescent="0.2"/>
    <row r="799" ht="26.25" customHeight="1" x14ac:dyDescent="0.2"/>
    <row r="800" ht="26.25" customHeight="1" x14ac:dyDescent="0.2"/>
    <row r="801" ht="26.25" customHeight="1" x14ac:dyDescent="0.2"/>
    <row r="802" ht="26.25" customHeight="1" x14ac:dyDescent="0.2"/>
    <row r="803" ht="26.25" customHeight="1" x14ac:dyDescent="0.2"/>
    <row r="804" ht="26.25" customHeight="1" x14ac:dyDescent="0.2"/>
    <row r="805" ht="26.25" customHeight="1" x14ac:dyDescent="0.2"/>
    <row r="806" ht="26.25" customHeight="1" x14ac:dyDescent="0.2"/>
    <row r="807" ht="26.25" customHeight="1" x14ac:dyDescent="0.2"/>
    <row r="808" ht="26.25" customHeight="1" x14ac:dyDescent="0.2"/>
    <row r="809" ht="26.25" customHeight="1" x14ac:dyDescent="0.2"/>
    <row r="810" ht="26.25" customHeight="1" x14ac:dyDescent="0.2"/>
    <row r="811" ht="26.25" customHeight="1" x14ac:dyDescent="0.2"/>
    <row r="812" ht="26.25" customHeight="1" x14ac:dyDescent="0.2"/>
    <row r="813" ht="26.25" customHeight="1" x14ac:dyDescent="0.2"/>
    <row r="814" ht="26.25" customHeight="1" x14ac:dyDescent="0.2"/>
    <row r="815" ht="26.25" customHeight="1" x14ac:dyDescent="0.2"/>
    <row r="816" ht="26.25" customHeight="1" x14ac:dyDescent="0.2"/>
    <row r="817" ht="26.25" customHeight="1" x14ac:dyDescent="0.2"/>
    <row r="818" ht="26.25" customHeight="1" x14ac:dyDescent="0.2"/>
    <row r="819" ht="26.25" customHeight="1" x14ac:dyDescent="0.2"/>
    <row r="820" ht="26.25" customHeight="1" x14ac:dyDescent="0.2"/>
    <row r="821" ht="26.25" customHeight="1" x14ac:dyDescent="0.2"/>
    <row r="822" ht="26.25" customHeight="1" x14ac:dyDescent="0.2"/>
    <row r="823" ht="26.25" customHeight="1" x14ac:dyDescent="0.2"/>
    <row r="824" ht="26.25" customHeight="1" x14ac:dyDescent="0.2"/>
    <row r="825" ht="26.25" customHeight="1" x14ac:dyDescent="0.2"/>
    <row r="826" ht="26.25" customHeight="1" x14ac:dyDescent="0.2"/>
    <row r="827" ht="26.25" customHeight="1" x14ac:dyDescent="0.2"/>
    <row r="828" ht="26.25" customHeight="1" x14ac:dyDescent="0.2"/>
    <row r="829" ht="26.25" customHeight="1" x14ac:dyDescent="0.2"/>
    <row r="830" ht="26.25" customHeight="1" x14ac:dyDescent="0.2"/>
    <row r="831" ht="26.25" customHeight="1" x14ac:dyDescent="0.2"/>
    <row r="832" ht="26.25" customHeight="1" x14ac:dyDescent="0.2"/>
    <row r="833" ht="26.25" customHeight="1" x14ac:dyDescent="0.2"/>
    <row r="834" ht="26.25" customHeight="1" x14ac:dyDescent="0.2"/>
    <row r="835" ht="26.25" customHeight="1" x14ac:dyDescent="0.2"/>
    <row r="836" ht="26.25" customHeight="1" x14ac:dyDescent="0.2"/>
    <row r="837" ht="26.25" customHeight="1" x14ac:dyDescent="0.2"/>
    <row r="838" ht="26.25" customHeight="1" x14ac:dyDescent="0.2"/>
    <row r="839" ht="26.25" customHeight="1" x14ac:dyDescent="0.2"/>
    <row r="840" ht="26.25" customHeight="1" x14ac:dyDescent="0.2"/>
    <row r="841" ht="26.25" customHeight="1" x14ac:dyDescent="0.2"/>
    <row r="842" ht="26.25" customHeight="1" x14ac:dyDescent="0.2"/>
    <row r="843" ht="26.25" customHeight="1" x14ac:dyDescent="0.2"/>
    <row r="844" ht="26.25" customHeight="1" x14ac:dyDescent="0.2"/>
    <row r="845" ht="26.25" customHeight="1" x14ac:dyDescent="0.2"/>
    <row r="846" ht="26.25" customHeight="1" x14ac:dyDescent="0.2"/>
    <row r="847" ht="26.25" customHeight="1" x14ac:dyDescent="0.2"/>
    <row r="848" ht="26.25" customHeight="1" x14ac:dyDescent="0.2"/>
    <row r="849" ht="26.25" customHeight="1" x14ac:dyDescent="0.2"/>
    <row r="850" ht="26.25" customHeight="1" x14ac:dyDescent="0.2"/>
    <row r="851" ht="26.25" customHeight="1" x14ac:dyDescent="0.2"/>
    <row r="852" ht="26.25" customHeight="1" x14ac:dyDescent="0.2"/>
    <row r="853" ht="26.25" customHeight="1" x14ac:dyDescent="0.2"/>
    <row r="854" ht="26.25" customHeight="1" x14ac:dyDescent="0.2"/>
    <row r="855" ht="26.25" customHeight="1" x14ac:dyDescent="0.2"/>
    <row r="856" ht="26.25" customHeight="1" x14ac:dyDescent="0.2"/>
    <row r="857" ht="26.25" customHeight="1" x14ac:dyDescent="0.2"/>
    <row r="858" ht="26.25" customHeight="1" x14ac:dyDescent="0.2"/>
    <row r="859" ht="26.25" customHeight="1" x14ac:dyDescent="0.2"/>
    <row r="860" ht="26.25" customHeight="1" x14ac:dyDescent="0.2"/>
    <row r="861" ht="26.25" customHeight="1" x14ac:dyDescent="0.2"/>
    <row r="862" ht="26.25" customHeight="1" x14ac:dyDescent="0.2"/>
    <row r="863" ht="26.25" customHeight="1" x14ac:dyDescent="0.2"/>
    <row r="864" ht="26.25" customHeight="1" x14ac:dyDescent="0.2"/>
    <row r="865" ht="26.25" customHeight="1" x14ac:dyDescent="0.2"/>
    <row r="866" ht="26.25" customHeight="1" x14ac:dyDescent="0.2"/>
    <row r="867" ht="26.25" customHeight="1" x14ac:dyDescent="0.2"/>
    <row r="868" ht="26.25" customHeight="1" x14ac:dyDescent="0.2"/>
    <row r="869" ht="26.25" customHeight="1" x14ac:dyDescent="0.2"/>
    <row r="870" ht="26.25" customHeight="1" x14ac:dyDescent="0.2"/>
    <row r="871" ht="26.25" customHeight="1" x14ac:dyDescent="0.2"/>
    <row r="872" ht="26.25" customHeight="1" x14ac:dyDescent="0.2"/>
    <row r="873" ht="26.25" customHeight="1" x14ac:dyDescent="0.2"/>
    <row r="874" ht="26.25" customHeight="1" x14ac:dyDescent="0.2"/>
    <row r="875" ht="26.25" customHeight="1" x14ac:dyDescent="0.2"/>
    <row r="876" ht="26.25" customHeight="1" x14ac:dyDescent="0.2"/>
    <row r="877" ht="26.25" customHeight="1" x14ac:dyDescent="0.2"/>
    <row r="878" ht="26.25" customHeight="1" x14ac:dyDescent="0.2"/>
    <row r="879" ht="26.25" customHeight="1" x14ac:dyDescent="0.2"/>
    <row r="880" ht="26.25" customHeight="1" x14ac:dyDescent="0.2"/>
    <row r="881" ht="26.25" customHeight="1" x14ac:dyDescent="0.2"/>
    <row r="882" ht="26.25" customHeight="1" x14ac:dyDescent="0.2"/>
    <row r="883" ht="26.25" customHeight="1" x14ac:dyDescent="0.2"/>
    <row r="884" ht="26.25" customHeight="1" x14ac:dyDescent="0.2"/>
    <row r="885" ht="26.25" customHeight="1" x14ac:dyDescent="0.2"/>
    <row r="886" ht="26.25" customHeight="1" x14ac:dyDescent="0.2"/>
    <row r="887" ht="26.25" customHeight="1" x14ac:dyDescent="0.2"/>
    <row r="888" ht="26.25" customHeight="1" x14ac:dyDescent="0.2"/>
    <row r="889" ht="26.25" customHeight="1" x14ac:dyDescent="0.2"/>
    <row r="890" ht="26.25" customHeight="1" x14ac:dyDescent="0.2"/>
    <row r="891" ht="26.25" customHeight="1" x14ac:dyDescent="0.2"/>
    <row r="892" ht="26.25" customHeight="1" x14ac:dyDescent="0.2"/>
    <row r="893" ht="26.25" customHeight="1" x14ac:dyDescent="0.2"/>
    <row r="894" ht="26.25" customHeight="1" x14ac:dyDescent="0.2"/>
    <row r="895" ht="26.25" customHeight="1" x14ac:dyDescent="0.2"/>
    <row r="896" ht="26.25" customHeight="1" x14ac:dyDescent="0.2"/>
    <row r="897" ht="26.25" customHeight="1" x14ac:dyDescent="0.2"/>
    <row r="898" ht="26.25" customHeight="1" x14ac:dyDescent="0.2"/>
    <row r="899" ht="26.25" customHeight="1" x14ac:dyDescent="0.2"/>
    <row r="900" ht="26.25" customHeight="1" x14ac:dyDescent="0.2"/>
    <row r="901" ht="26.25" customHeight="1" x14ac:dyDescent="0.2"/>
    <row r="902" ht="26.25" customHeight="1" x14ac:dyDescent="0.2"/>
    <row r="903" ht="26.25" customHeight="1" x14ac:dyDescent="0.2"/>
    <row r="904" ht="26.25" customHeight="1" x14ac:dyDescent="0.2"/>
    <row r="905" ht="26.25" customHeight="1" x14ac:dyDescent="0.2"/>
    <row r="906" ht="26.25" customHeight="1" x14ac:dyDescent="0.2"/>
    <row r="907" ht="26.25" customHeight="1" x14ac:dyDescent="0.2"/>
    <row r="908" ht="26.25" customHeight="1" x14ac:dyDescent="0.2"/>
    <row r="909" ht="26.25" customHeight="1" x14ac:dyDescent="0.2"/>
    <row r="910" ht="26.25" customHeight="1" x14ac:dyDescent="0.2"/>
    <row r="911" ht="26.25" customHeight="1" x14ac:dyDescent="0.2"/>
    <row r="912" ht="26.25" customHeight="1" x14ac:dyDescent="0.2"/>
    <row r="913" ht="26.25" customHeight="1" x14ac:dyDescent="0.2"/>
    <row r="914" ht="26.25" customHeight="1" x14ac:dyDescent="0.2"/>
    <row r="915" ht="26.25" customHeight="1" x14ac:dyDescent="0.2"/>
    <row r="916" ht="26.25" customHeight="1" x14ac:dyDescent="0.2"/>
    <row r="917" ht="26.25" customHeight="1" x14ac:dyDescent="0.2"/>
    <row r="918" ht="26.25" customHeight="1" x14ac:dyDescent="0.2"/>
    <row r="919" ht="26.25" customHeight="1" x14ac:dyDescent="0.2"/>
    <row r="920" ht="26.25" customHeight="1" x14ac:dyDescent="0.2"/>
    <row r="921" ht="26.25" customHeight="1" x14ac:dyDescent="0.2"/>
    <row r="922" ht="26.25" customHeight="1" x14ac:dyDescent="0.2"/>
    <row r="923" ht="26.25" customHeight="1" x14ac:dyDescent="0.2"/>
    <row r="924" ht="26.25" customHeight="1" x14ac:dyDescent="0.2"/>
    <row r="925" ht="26.25" customHeight="1" x14ac:dyDescent="0.2"/>
    <row r="926" ht="26.25" customHeight="1" x14ac:dyDescent="0.2"/>
    <row r="927" ht="26.25" customHeight="1" x14ac:dyDescent="0.2"/>
    <row r="928" ht="26.25" customHeight="1" x14ac:dyDescent="0.2"/>
    <row r="929" ht="26.25" customHeight="1" x14ac:dyDescent="0.2"/>
    <row r="930" ht="26.25" customHeight="1" x14ac:dyDescent="0.2"/>
    <row r="931" ht="26.25" customHeight="1" x14ac:dyDescent="0.2"/>
    <row r="932" ht="26.25" customHeight="1" x14ac:dyDescent="0.2"/>
    <row r="933" ht="26.25" customHeight="1" x14ac:dyDescent="0.2"/>
    <row r="934" ht="26.25" customHeight="1" x14ac:dyDescent="0.2"/>
    <row r="935" ht="26.25" customHeight="1" x14ac:dyDescent="0.2"/>
    <row r="936" ht="26.25" customHeight="1" x14ac:dyDescent="0.2"/>
    <row r="937" ht="26.25" customHeight="1" x14ac:dyDescent="0.2"/>
    <row r="938" ht="26.25" customHeight="1" x14ac:dyDescent="0.2"/>
    <row r="939" ht="26.25" customHeight="1" x14ac:dyDescent="0.2"/>
    <row r="940" ht="26.25" customHeight="1" x14ac:dyDescent="0.2"/>
    <row r="941" ht="26.25" customHeight="1" x14ac:dyDescent="0.2"/>
    <row r="942" ht="26.25" customHeight="1" x14ac:dyDescent="0.2"/>
    <row r="943" ht="26.25" customHeight="1" x14ac:dyDescent="0.2"/>
    <row r="944" ht="26.25" customHeight="1" x14ac:dyDescent="0.2"/>
    <row r="945" ht="26.25" customHeight="1" x14ac:dyDescent="0.2"/>
    <row r="946" ht="26.25" customHeight="1" x14ac:dyDescent="0.2"/>
    <row r="947" ht="26.25" customHeight="1" x14ac:dyDescent="0.2"/>
    <row r="948" ht="26.25" customHeight="1" x14ac:dyDescent="0.2"/>
    <row r="949" ht="26.25" customHeight="1" x14ac:dyDescent="0.2"/>
    <row r="950" ht="26.25" customHeight="1" x14ac:dyDescent="0.2"/>
    <row r="951" ht="26.25" customHeight="1" x14ac:dyDescent="0.2"/>
    <row r="952" ht="26.25" customHeight="1" x14ac:dyDescent="0.2"/>
    <row r="953" ht="26.25" customHeight="1" x14ac:dyDescent="0.2"/>
    <row r="954" ht="26.25" customHeight="1" x14ac:dyDescent="0.2"/>
    <row r="955" ht="26.25" customHeight="1" x14ac:dyDescent="0.2"/>
    <row r="956" ht="26.25" customHeight="1" x14ac:dyDescent="0.2"/>
    <row r="957" ht="26.25" customHeight="1" x14ac:dyDescent="0.2"/>
    <row r="958" ht="26.25" customHeight="1" x14ac:dyDescent="0.2"/>
    <row r="959" ht="26.25" customHeight="1" x14ac:dyDescent="0.2"/>
    <row r="960" ht="26.25" customHeight="1" x14ac:dyDescent="0.2"/>
    <row r="961" ht="26.25" customHeight="1" x14ac:dyDescent="0.2"/>
    <row r="962" ht="26.25" customHeight="1" x14ac:dyDescent="0.2"/>
    <row r="963" ht="26.25" customHeight="1" x14ac:dyDescent="0.2"/>
    <row r="964" ht="26.25" customHeight="1" x14ac:dyDescent="0.2"/>
    <row r="965" ht="26.25" customHeight="1" x14ac:dyDescent="0.2"/>
    <row r="966" ht="26.25" customHeight="1" x14ac:dyDescent="0.2"/>
    <row r="967" ht="26.25" customHeight="1" x14ac:dyDescent="0.2"/>
    <row r="968" ht="26.25" customHeight="1" x14ac:dyDescent="0.2"/>
    <row r="969" ht="26.25" customHeight="1" x14ac:dyDescent="0.2"/>
    <row r="970" ht="26.25" customHeight="1" x14ac:dyDescent="0.2"/>
    <row r="971" ht="26.25" customHeight="1" x14ac:dyDescent="0.2"/>
    <row r="972" ht="26.25" customHeight="1" x14ac:dyDescent="0.2"/>
    <row r="973" ht="26.25" customHeight="1" x14ac:dyDescent="0.2"/>
    <row r="974" ht="26.25" customHeight="1" x14ac:dyDescent="0.2"/>
    <row r="975" ht="26.25" customHeight="1" x14ac:dyDescent="0.2"/>
    <row r="976" ht="26.25" customHeight="1" x14ac:dyDescent="0.2"/>
    <row r="977" ht="26.25" customHeight="1" x14ac:dyDescent="0.2"/>
    <row r="978" ht="26.25" customHeight="1" x14ac:dyDescent="0.2"/>
    <row r="979" ht="26.25" customHeight="1" x14ac:dyDescent="0.2"/>
    <row r="980" ht="26.25" customHeight="1" x14ac:dyDescent="0.2"/>
    <row r="981" ht="26.25" customHeight="1" x14ac:dyDescent="0.2"/>
    <row r="982" ht="26.25" customHeight="1" x14ac:dyDescent="0.2"/>
    <row r="983" ht="26.25" customHeight="1" x14ac:dyDescent="0.2"/>
    <row r="984" ht="26.25" customHeight="1" x14ac:dyDescent="0.2"/>
    <row r="985" ht="26.25" customHeight="1" x14ac:dyDescent="0.2"/>
    <row r="986" ht="26.25" customHeight="1" x14ac:dyDescent="0.2"/>
    <row r="987" ht="26.25" customHeight="1" x14ac:dyDescent="0.2"/>
    <row r="988" ht="26.25" customHeight="1" x14ac:dyDescent="0.2"/>
    <row r="989" ht="26.25" customHeight="1" x14ac:dyDescent="0.2"/>
    <row r="990" ht="26.25" customHeight="1" x14ac:dyDescent="0.2"/>
    <row r="991" ht="26.25" customHeight="1" x14ac:dyDescent="0.2"/>
    <row r="992" ht="26.25" customHeight="1" x14ac:dyDescent="0.2"/>
    <row r="993" ht="26.25" customHeight="1" x14ac:dyDescent="0.2"/>
    <row r="994" ht="26.25" customHeight="1" x14ac:dyDescent="0.2"/>
    <row r="995" ht="26.25" customHeight="1" x14ac:dyDescent="0.2"/>
    <row r="996" ht="26.25" customHeight="1" x14ac:dyDescent="0.2"/>
    <row r="997" ht="26.25" customHeight="1" x14ac:dyDescent="0.2"/>
    <row r="998" ht="26.25" customHeight="1" x14ac:dyDescent="0.2"/>
    <row r="999" ht="26.25" customHeight="1" x14ac:dyDescent="0.2"/>
    <row r="1000" ht="26.25" customHeight="1" x14ac:dyDescent="0.2"/>
    <row r="1001" ht="26.25" customHeight="1" x14ac:dyDescent="0.2"/>
    <row r="1002" ht="26.25" customHeight="1" x14ac:dyDescent="0.2"/>
    <row r="1003" ht="26.25" customHeight="1" x14ac:dyDescent="0.2"/>
    <row r="1004" ht="26.25" customHeight="1" x14ac:dyDescent="0.2"/>
    <row r="1005" ht="26.25" customHeight="1" x14ac:dyDescent="0.2"/>
    <row r="1006" ht="26.25" customHeight="1" x14ac:dyDescent="0.2"/>
    <row r="1007" ht="26.25" customHeight="1" x14ac:dyDescent="0.2"/>
    <row r="1008" ht="26.25" customHeight="1" x14ac:dyDescent="0.2"/>
    <row r="1009" ht="26.25" customHeight="1" x14ac:dyDescent="0.2"/>
    <row r="1010" ht="26.25" customHeight="1" x14ac:dyDescent="0.2"/>
    <row r="1011" ht="26.25" customHeight="1" x14ac:dyDescent="0.2"/>
    <row r="1012" ht="26.25" customHeight="1" x14ac:dyDescent="0.2"/>
    <row r="1013" ht="26.25" customHeight="1" x14ac:dyDescent="0.2"/>
    <row r="1014" ht="26.25" customHeight="1" x14ac:dyDescent="0.2"/>
    <row r="1015" ht="26.25" customHeight="1" x14ac:dyDescent="0.2"/>
    <row r="1016" ht="26.25" customHeight="1" x14ac:dyDescent="0.2"/>
    <row r="1017" ht="26.25" customHeight="1" x14ac:dyDescent="0.2"/>
    <row r="1018" ht="26.25" customHeight="1" x14ac:dyDescent="0.2"/>
    <row r="1019" ht="26.25" customHeight="1" x14ac:dyDescent="0.2"/>
    <row r="1020" ht="26.25" customHeight="1" x14ac:dyDescent="0.2"/>
    <row r="1021" ht="26.25" customHeight="1" x14ac:dyDescent="0.2"/>
    <row r="1022" ht="26.25" customHeight="1" x14ac:dyDescent="0.2"/>
    <row r="1023" ht="26.25" customHeight="1" x14ac:dyDescent="0.2"/>
    <row r="1024" ht="26.25" customHeight="1" x14ac:dyDescent="0.2"/>
    <row r="1025" ht="26.25" customHeight="1" x14ac:dyDescent="0.2"/>
    <row r="1026" ht="26.25" customHeight="1" x14ac:dyDescent="0.2"/>
    <row r="1027" ht="26.25" customHeight="1" x14ac:dyDescent="0.2"/>
    <row r="1028" ht="26.25" customHeight="1" x14ac:dyDescent="0.2"/>
    <row r="1029" ht="26.25" customHeight="1" x14ac:dyDescent="0.2"/>
    <row r="1030" ht="26.25" customHeight="1" x14ac:dyDescent="0.2"/>
    <row r="1031" ht="26.25" customHeight="1" x14ac:dyDescent="0.2"/>
    <row r="1032" ht="26.25" customHeight="1" x14ac:dyDescent="0.2"/>
    <row r="1033" ht="26.25" customHeight="1" x14ac:dyDescent="0.2"/>
    <row r="1034" ht="26.25" customHeight="1" x14ac:dyDescent="0.2"/>
    <row r="1035" ht="26.25" customHeight="1" x14ac:dyDescent="0.2"/>
    <row r="1036" ht="26.25" customHeight="1" x14ac:dyDescent="0.2"/>
    <row r="1037" ht="26.25" customHeight="1" x14ac:dyDescent="0.2"/>
    <row r="1038" ht="26.25" customHeight="1" x14ac:dyDescent="0.2"/>
    <row r="1039" ht="26.25" customHeight="1" x14ac:dyDescent="0.2"/>
    <row r="1040" ht="26.25" customHeight="1" x14ac:dyDescent="0.2"/>
    <row r="1041" ht="26.25" customHeight="1" x14ac:dyDescent="0.2"/>
    <row r="1042" ht="26.25" customHeight="1" x14ac:dyDescent="0.2"/>
    <row r="1043" ht="26.25" customHeight="1" x14ac:dyDescent="0.2"/>
    <row r="1044" ht="26.25" customHeight="1" x14ac:dyDescent="0.2"/>
    <row r="1045" ht="26.25" customHeight="1" x14ac:dyDescent="0.2"/>
    <row r="1046" ht="26.25" customHeight="1" x14ac:dyDescent="0.2"/>
    <row r="1047" ht="26.25" customHeight="1" x14ac:dyDescent="0.2"/>
    <row r="1048" ht="26.25" customHeight="1" x14ac:dyDescent="0.2"/>
    <row r="1049" ht="26.25" customHeight="1" x14ac:dyDescent="0.2"/>
    <row r="1050" ht="26.25" customHeight="1" x14ac:dyDescent="0.2"/>
    <row r="1051" ht="26.25" customHeight="1" x14ac:dyDescent="0.2"/>
    <row r="1052" ht="26.25" customHeight="1" x14ac:dyDescent="0.2"/>
    <row r="1053" ht="26.25" customHeight="1" x14ac:dyDescent="0.2"/>
    <row r="1054" ht="26.25" customHeight="1" x14ac:dyDescent="0.2"/>
    <row r="1055" ht="26.25" customHeight="1" x14ac:dyDescent="0.2"/>
    <row r="1056" ht="26.25" customHeight="1" x14ac:dyDescent="0.2"/>
    <row r="1057" ht="26.25" customHeight="1" x14ac:dyDescent="0.2"/>
    <row r="1058" ht="26.25" customHeight="1" x14ac:dyDescent="0.2"/>
    <row r="1059" ht="26.25" customHeight="1" x14ac:dyDescent="0.2"/>
    <row r="1060" ht="26.25" customHeight="1" x14ac:dyDescent="0.2"/>
    <row r="1061" ht="26.25" customHeight="1" x14ac:dyDescent="0.2"/>
    <row r="1062" ht="26.25" customHeight="1" x14ac:dyDescent="0.2"/>
    <row r="1063" ht="26.25" customHeight="1" x14ac:dyDescent="0.2"/>
    <row r="1064" ht="26.25" customHeight="1" x14ac:dyDescent="0.2"/>
    <row r="1065" ht="26.25" customHeight="1" x14ac:dyDescent="0.2"/>
    <row r="1066" ht="26.25" customHeight="1" x14ac:dyDescent="0.2"/>
    <row r="1067" ht="26.25" customHeight="1" x14ac:dyDescent="0.2"/>
    <row r="1068" ht="26.25" customHeight="1" x14ac:dyDescent="0.2"/>
    <row r="1069" ht="26.25" customHeight="1" x14ac:dyDescent="0.2"/>
    <row r="1070" ht="26.25" customHeight="1" x14ac:dyDescent="0.2"/>
    <row r="1071" ht="26.25" customHeight="1" x14ac:dyDescent="0.2"/>
    <row r="1072" ht="26.25" customHeight="1" x14ac:dyDescent="0.2"/>
    <row r="1073" ht="26.25" customHeight="1" x14ac:dyDescent="0.2"/>
    <row r="1074" ht="26.25" customHeight="1" x14ac:dyDescent="0.2"/>
    <row r="1075" ht="26.25" customHeight="1" x14ac:dyDescent="0.2"/>
    <row r="1076" ht="26.25" customHeight="1" x14ac:dyDescent="0.2"/>
    <row r="1077" ht="26.25" customHeight="1" x14ac:dyDescent="0.2"/>
    <row r="1078" ht="26.25" customHeight="1" x14ac:dyDescent="0.2"/>
    <row r="1079" ht="26.25" customHeight="1" x14ac:dyDescent="0.2"/>
    <row r="1080" ht="26.25" customHeight="1" x14ac:dyDescent="0.2"/>
    <row r="1081" ht="26.25" customHeight="1" x14ac:dyDescent="0.2"/>
    <row r="1082" ht="26.25" customHeight="1" x14ac:dyDescent="0.2"/>
    <row r="1083" ht="26.25" customHeight="1" x14ac:dyDescent="0.2"/>
    <row r="1084" ht="26.25" customHeight="1" x14ac:dyDescent="0.2"/>
    <row r="1085" ht="26.25" customHeight="1" x14ac:dyDescent="0.2"/>
    <row r="1086" ht="26.25" customHeight="1" x14ac:dyDescent="0.2"/>
    <row r="1087" ht="26.25" customHeight="1" x14ac:dyDescent="0.2"/>
    <row r="1088" ht="26.25" customHeight="1" x14ac:dyDescent="0.2"/>
    <row r="1089" ht="26.25" customHeight="1" x14ac:dyDescent="0.2"/>
    <row r="1090" ht="26.25" customHeight="1" x14ac:dyDescent="0.2"/>
    <row r="1091" ht="26.25" customHeight="1" x14ac:dyDescent="0.2"/>
    <row r="1092" ht="26.25" customHeight="1" x14ac:dyDescent="0.2"/>
    <row r="1093" ht="26.25" customHeight="1" x14ac:dyDescent="0.2"/>
    <row r="1094" ht="26.25" customHeight="1" x14ac:dyDescent="0.2"/>
    <row r="1095" ht="26.25" customHeight="1" x14ac:dyDescent="0.2"/>
    <row r="1096" ht="26.25" customHeight="1" x14ac:dyDescent="0.2"/>
    <row r="1097" ht="26.25" customHeight="1" x14ac:dyDescent="0.2"/>
    <row r="1098" ht="26.25" customHeight="1" x14ac:dyDescent="0.2"/>
    <row r="1099" ht="26.25" customHeight="1" x14ac:dyDescent="0.2"/>
    <row r="1100" ht="26.25" customHeight="1" x14ac:dyDescent="0.2"/>
    <row r="1101" ht="26.25" customHeight="1" x14ac:dyDescent="0.2"/>
    <row r="1102" ht="26.25" customHeight="1" x14ac:dyDescent="0.2"/>
    <row r="1103" ht="26.25" customHeight="1" x14ac:dyDescent="0.2"/>
    <row r="1104" ht="26.25" customHeight="1" x14ac:dyDescent="0.2"/>
    <row r="1105" ht="26.25" customHeight="1" x14ac:dyDescent="0.2"/>
    <row r="1106" ht="26.25" customHeight="1" x14ac:dyDescent="0.2"/>
    <row r="1107" ht="26.25" customHeight="1" x14ac:dyDescent="0.2"/>
    <row r="1108" ht="26.25" customHeight="1" x14ac:dyDescent="0.2"/>
    <row r="1109" ht="26.25" customHeight="1" x14ac:dyDescent="0.2"/>
    <row r="1110" ht="26.25" customHeight="1" x14ac:dyDescent="0.2"/>
    <row r="1111" ht="26.25" customHeight="1" x14ac:dyDescent="0.2"/>
    <row r="1112" ht="26.25" customHeight="1" x14ac:dyDescent="0.2"/>
    <row r="1113" ht="26.25" customHeight="1" x14ac:dyDescent="0.2"/>
    <row r="1114" ht="26.25" customHeight="1" x14ac:dyDescent="0.2"/>
    <row r="1115" ht="26.25" customHeight="1" x14ac:dyDescent="0.2"/>
    <row r="1116" ht="26.25" customHeight="1" x14ac:dyDescent="0.2"/>
    <row r="1117" ht="26.25" customHeight="1" x14ac:dyDescent="0.2"/>
    <row r="1118" ht="26.25" customHeight="1" x14ac:dyDescent="0.2"/>
    <row r="1119" ht="26.25" customHeight="1" x14ac:dyDescent="0.2"/>
    <row r="1120" ht="26.25" customHeight="1" x14ac:dyDescent="0.2"/>
    <row r="1121" ht="26.25" customHeight="1" x14ac:dyDescent="0.2"/>
    <row r="1122" ht="26.25" customHeight="1" x14ac:dyDescent="0.2"/>
    <row r="1123" ht="26.25" customHeight="1" x14ac:dyDescent="0.2"/>
    <row r="1124" ht="26.25" customHeight="1" x14ac:dyDescent="0.2"/>
    <row r="1125" ht="26.25" customHeight="1" x14ac:dyDescent="0.2"/>
    <row r="1126" ht="26.25" customHeight="1" x14ac:dyDescent="0.2"/>
    <row r="1127" ht="26.25" customHeight="1" x14ac:dyDescent="0.2"/>
    <row r="1128" ht="26.25" customHeight="1" x14ac:dyDescent="0.2"/>
    <row r="1129" ht="26.25" customHeight="1" x14ac:dyDescent="0.2"/>
    <row r="1130" ht="26.25" customHeight="1" x14ac:dyDescent="0.2"/>
    <row r="1131" ht="26.25" customHeight="1" x14ac:dyDescent="0.2"/>
    <row r="1132" ht="26.25" customHeight="1" x14ac:dyDescent="0.2"/>
    <row r="1133" ht="26.25" customHeight="1" x14ac:dyDescent="0.2"/>
    <row r="1134" ht="26.25" customHeight="1" x14ac:dyDescent="0.2"/>
    <row r="1135" ht="26.25" customHeight="1" x14ac:dyDescent="0.2"/>
    <row r="1136" ht="26.25" customHeight="1" x14ac:dyDescent="0.2"/>
    <row r="1137" ht="26.25" customHeight="1" x14ac:dyDescent="0.2"/>
    <row r="1138" ht="26.25" customHeight="1" x14ac:dyDescent="0.2"/>
    <row r="1139" ht="26.25" customHeight="1" x14ac:dyDescent="0.2"/>
    <row r="1140" ht="26.25" customHeight="1" x14ac:dyDescent="0.2"/>
    <row r="1141" ht="26.25" customHeight="1" x14ac:dyDescent="0.2"/>
    <row r="1142" ht="26.25" customHeight="1" x14ac:dyDescent="0.2"/>
    <row r="1143" ht="26.25" customHeight="1" x14ac:dyDescent="0.2"/>
    <row r="1144" ht="26.25" customHeight="1" x14ac:dyDescent="0.2"/>
    <row r="1145" ht="26.25" customHeight="1" x14ac:dyDescent="0.2"/>
    <row r="1146" ht="26.25" customHeight="1" x14ac:dyDescent="0.2"/>
    <row r="1147" ht="26.25" customHeight="1" x14ac:dyDescent="0.2"/>
    <row r="1148" ht="26.25" customHeight="1" x14ac:dyDescent="0.2"/>
    <row r="1149" ht="26.25" customHeight="1" x14ac:dyDescent="0.2"/>
    <row r="1150" ht="26.25" customHeight="1" x14ac:dyDescent="0.2"/>
    <row r="1151" ht="26.25" customHeight="1" x14ac:dyDescent="0.2"/>
    <row r="1152" ht="26.25" customHeight="1" x14ac:dyDescent="0.2"/>
    <row r="1153" ht="26.25" customHeight="1" x14ac:dyDescent="0.2"/>
    <row r="1154" ht="26.25" customHeight="1" x14ac:dyDescent="0.2"/>
    <row r="1155" ht="26.25" customHeight="1" x14ac:dyDescent="0.2"/>
    <row r="1156" ht="26.25" customHeight="1" x14ac:dyDescent="0.2"/>
    <row r="1157" ht="26.25" customHeight="1" x14ac:dyDescent="0.2"/>
    <row r="1158" ht="26.25" customHeight="1" x14ac:dyDescent="0.2"/>
    <row r="1159" ht="26.25" customHeight="1" x14ac:dyDescent="0.2"/>
    <row r="1160" ht="26.25" customHeight="1" x14ac:dyDescent="0.2"/>
    <row r="1161" ht="26.25" customHeight="1" x14ac:dyDescent="0.2"/>
    <row r="1162" ht="26.25" customHeight="1" x14ac:dyDescent="0.2"/>
    <row r="1163" ht="26.25" customHeight="1" x14ac:dyDescent="0.2"/>
    <row r="1164" ht="26.25" customHeight="1" x14ac:dyDescent="0.2"/>
    <row r="1165" ht="26.25" customHeight="1" x14ac:dyDescent="0.2"/>
    <row r="1166" ht="26.25" customHeight="1" x14ac:dyDescent="0.2"/>
    <row r="1167" ht="26.25" customHeight="1" x14ac:dyDescent="0.2"/>
    <row r="1168" ht="26.25" customHeight="1" x14ac:dyDescent="0.2"/>
    <row r="1169" ht="26.25" customHeight="1" x14ac:dyDescent="0.2"/>
    <row r="1170" ht="26.25" customHeight="1" x14ac:dyDescent="0.2"/>
    <row r="1171" ht="26.25" customHeight="1" x14ac:dyDescent="0.2"/>
    <row r="1172" ht="26.25" customHeight="1" x14ac:dyDescent="0.2"/>
    <row r="1173" ht="26.25" customHeight="1" x14ac:dyDescent="0.2"/>
    <row r="1174" ht="26.25" customHeight="1" x14ac:dyDescent="0.2"/>
    <row r="1175" ht="26.25" customHeight="1" x14ac:dyDescent="0.2"/>
    <row r="1176" ht="26.25" customHeight="1" x14ac:dyDescent="0.2"/>
    <row r="1177" ht="26.25" customHeight="1" x14ac:dyDescent="0.2"/>
    <row r="1178" ht="26.25" customHeight="1" x14ac:dyDescent="0.2"/>
    <row r="1179" ht="26.25" customHeight="1" x14ac:dyDescent="0.2"/>
    <row r="1180" ht="26.25" customHeight="1" x14ac:dyDescent="0.2"/>
    <row r="1181" ht="26.25" customHeight="1" x14ac:dyDescent="0.2"/>
    <row r="1182" ht="26.25" customHeight="1" x14ac:dyDescent="0.2"/>
    <row r="1183" ht="26.25" customHeight="1" x14ac:dyDescent="0.2"/>
    <row r="1184" ht="26.25" customHeight="1" x14ac:dyDescent="0.2"/>
    <row r="1185" ht="26.25" customHeight="1" x14ac:dyDescent="0.2"/>
    <row r="1186" ht="26.25" customHeight="1" x14ac:dyDescent="0.2"/>
    <row r="1187" ht="26.25" customHeight="1" x14ac:dyDescent="0.2"/>
    <row r="1188" ht="26.25" customHeight="1" x14ac:dyDescent="0.2"/>
    <row r="1189" ht="26.25" customHeight="1" x14ac:dyDescent="0.2"/>
    <row r="1190" ht="26.25" customHeight="1" x14ac:dyDescent="0.2"/>
    <row r="1191" ht="26.25" customHeight="1" x14ac:dyDescent="0.2"/>
    <row r="1192" ht="26.25" customHeight="1" x14ac:dyDescent="0.2"/>
    <row r="1193" ht="26.25" customHeight="1" x14ac:dyDescent="0.2"/>
    <row r="1194" ht="26.25" customHeight="1" x14ac:dyDescent="0.2"/>
    <row r="1195" ht="26.25" customHeight="1" x14ac:dyDescent="0.2"/>
    <row r="1196" ht="26.25" customHeight="1" x14ac:dyDescent="0.2"/>
    <row r="1197" ht="26.25" customHeight="1" x14ac:dyDescent="0.2"/>
    <row r="1198" ht="26.25" customHeight="1" x14ac:dyDescent="0.2"/>
    <row r="1199" ht="26.25" customHeight="1" x14ac:dyDescent="0.2"/>
    <row r="1200" ht="26.25" customHeight="1" x14ac:dyDescent="0.2"/>
    <row r="1201" ht="26.25" customHeight="1" x14ac:dyDescent="0.2"/>
    <row r="1202" ht="26.25" customHeight="1" x14ac:dyDescent="0.2"/>
    <row r="1203" ht="26.25" customHeight="1" x14ac:dyDescent="0.2"/>
    <row r="1204" ht="26.25" customHeight="1" x14ac:dyDescent="0.2"/>
    <row r="1205" ht="26.25" customHeight="1" x14ac:dyDescent="0.2"/>
    <row r="1206" ht="26.25" customHeight="1" x14ac:dyDescent="0.2"/>
    <row r="1207" ht="26.25" customHeight="1" x14ac:dyDescent="0.2"/>
    <row r="1208" ht="26.25" customHeight="1" x14ac:dyDescent="0.2"/>
    <row r="1209" ht="26.25" customHeight="1" x14ac:dyDescent="0.2"/>
    <row r="1210" ht="26.25" customHeight="1" x14ac:dyDescent="0.2"/>
    <row r="1211" ht="26.25" customHeight="1" x14ac:dyDescent="0.2"/>
    <row r="1212" ht="26.25" customHeight="1" x14ac:dyDescent="0.2"/>
    <row r="1213" ht="26.25" customHeight="1" x14ac:dyDescent="0.2"/>
    <row r="1214" ht="26.25" customHeight="1" x14ac:dyDescent="0.2"/>
    <row r="1215" ht="26.25" customHeight="1" x14ac:dyDescent="0.2"/>
    <row r="1216" ht="26.25" customHeight="1" x14ac:dyDescent="0.2"/>
    <row r="1217" ht="26.25" customHeight="1" x14ac:dyDescent="0.2"/>
    <row r="1218" ht="26.25" customHeight="1" x14ac:dyDescent="0.2"/>
    <row r="1219" ht="26.25" customHeight="1" x14ac:dyDescent="0.2"/>
    <row r="1220" ht="26.25" customHeight="1" x14ac:dyDescent="0.2"/>
    <row r="1221" ht="26.25" customHeight="1" x14ac:dyDescent="0.2"/>
    <row r="1222" ht="26.25" customHeight="1" x14ac:dyDescent="0.2"/>
    <row r="1223" ht="26.25" customHeight="1" x14ac:dyDescent="0.2"/>
    <row r="1224" ht="26.25" customHeight="1" x14ac:dyDescent="0.2"/>
    <row r="1225" ht="26.25" customHeight="1" x14ac:dyDescent="0.2"/>
    <row r="1226" ht="26.25" customHeight="1" x14ac:dyDescent="0.2"/>
    <row r="1227" ht="26.25" customHeight="1" x14ac:dyDescent="0.2"/>
    <row r="1228" ht="26.25" customHeight="1" x14ac:dyDescent="0.2"/>
    <row r="1229" ht="26.25" customHeight="1" x14ac:dyDescent="0.2"/>
    <row r="1230" ht="26.25" customHeight="1" x14ac:dyDescent="0.2"/>
    <row r="1231" ht="26.25" customHeight="1" x14ac:dyDescent="0.2"/>
    <row r="1232" ht="26.25" customHeight="1" x14ac:dyDescent="0.2"/>
    <row r="1233" ht="26.25" customHeight="1" x14ac:dyDescent="0.2"/>
    <row r="1234" ht="26.25" customHeight="1" x14ac:dyDescent="0.2"/>
    <row r="1235" ht="26.25" customHeight="1" x14ac:dyDescent="0.2"/>
    <row r="1236" ht="26.25" customHeight="1" x14ac:dyDescent="0.2"/>
    <row r="1237" ht="26.25" customHeight="1" x14ac:dyDescent="0.2"/>
    <row r="1238" ht="26.25" customHeight="1" x14ac:dyDescent="0.2"/>
    <row r="1239" ht="26.25" customHeight="1" x14ac:dyDescent="0.2"/>
    <row r="1240" ht="26.25" customHeight="1" x14ac:dyDescent="0.2"/>
    <row r="1241" ht="26.25" customHeight="1" x14ac:dyDescent="0.2"/>
    <row r="1242" ht="26.25" customHeight="1" x14ac:dyDescent="0.2"/>
    <row r="1243" ht="26.25" customHeight="1" x14ac:dyDescent="0.2"/>
    <row r="1244" ht="26.25" customHeight="1" x14ac:dyDescent="0.2"/>
    <row r="1245" ht="26.25" customHeight="1" x14ac:dyDescent="0.2"/>
    <row r="1246" ht="26.25" customHeight="1" x14ac:dyDescent="0.2"/>
    <row r="1247" ht="26.25" customHeight="1" x14ac:dyDescent="0.2"/>
    <row r="1248" ht="26.25" customHeight="1" x14ac:dyDescent="0.2"/>
    <row r="1249" ht="26.25" customHeight="1" x14ac:dyDescent="0.2"/>
    <row r="1250" ht="26.25" customHeight="1" x14ac:dyDescent="0.2"/>
    <row r="1251" ht="26.25" customHeight="1" x14ac:dyDescent="0.2"/>
    <row r="1252" ht="26.25" customHeight="1" x14ac:dyDescent="0.2"/>
    <row r="1253" ht="26.25" customHeight="1" x14ac:dyDescent="0.2"/>
    <row r="1254" ht="26.25" customHeight="1" x14ac:dyDescent="0.2"/>
    <row r="1255" ht="26.25" customHeight="1" x14ac:dyDescent="0.2"/>
    <row r="1256" ht="26.25" customHeight="1" x14ac:dyDescent="0.2"/>
    <row r="1257" ht="26.25" customHeight="1" x14ac:dyDescent="0.2"/>
    <row r="1258" ht="26.25" customHeight="1" x14ac:dyDescent="0.2"/>
    <row r="1259" ht="26.25" customHeight="1" x14ac:dyDescent="0.2"/>
    <row r="1260" ht="26.25" customHeight="1" x14ac:dyDescent="0.2"/>
    <row r="1261" ht="26.25" customHeight="1" x14ac:dyDescent="0.2"/>
    <row r="1262" ht="26.25" customHeight="1" x14ac:dyDescent="0.2"/>
    <row r="1263" ht="26.25" customHeight="1" x14ac:dyDescent="0.2"/>
    <row r="1264" ht="26.25" customHeight="1" x14ac:dyDescent="0.2"/>
    <row r="1265" ht="26.25" customHeight="1" x14ac:dyDescent="0.2"/>
    <row r="1266" ht="26.25" customHeight="1" x14ac:dyDescent="0.2"/>
    <row r="1267" ht="26.25" customHeight="1" x14ac:dyDescent="0.2"/>
    <row r="1268" ht="26.25" customHeight="1" x14ac:dyDescent="0.2"/>
    <row r="1269" ht="26.25" customHeight="1" x14ac:dyDescent="0.2"/>
    <row r="1270" ht="26.25" customHeight="1" x14ac:dyDescent="0.2"/>
    <row r="1271" ht="26.25" customHeight="1" x14ac:dyDescent="0.2"/>
    <row r="1272" ht="26.25" customHeight="1" x14ac:dyDescent="0.2"/>
    <row r="1273" ht="26.25" customHeight="1" x14ac:dyDescent="0.2"/>
    <row r="1274" ht="26.25" customHeight="1" x14ac:dyDescent="0.2"/>
    <row r="1275" ht="26.25" customHeight="1" x14ac:dyDescent="0.2"/>
    <row r="1276" ht="26.25" customHeight="1" x14ac:dyDescent="0.2"/>
    <row r="1277" ht="26.25" customHeight="1" x14ac:dyDescent="0.2"/>
    <row r="1278" ht="26.25" customHeight="1" x14ac:dyDescent="0.2"/>
    <row r="1279" ht="26.25" customHeight="1" x14ac:dyDescent="0.2"/>
    <row r="1280" ht="26.25" customHeight="1" x14ac:dyDescent="0.2"/>
    <row r="1281" ht="26.25" customHeight="1" x14ac:dyDescent="0.2"/>
    <row r="1282" ht="26.25" customHeight="1" x14ac:dyDescent="0.2"/>
    <row r="1283" ht="26.25" customHeight="1" x14ac:dyDescent="0.2"/>
    <row r="1284" ht="26.25" customHeight="1" x14ac:dyDescent="0.2"/>
    <row r="1285" ht="26.25" customHeight="1" x14ac:dyDescent="0.2"/>
    <row r="1286" ht="26.25" customHeight="1" x14ac:dyDescent="0.2"/>
    <row r="1287" ht="26.25" customHeight="1" x14ac:dyDescent="0.2"/>
    <row r="1288" ht="26.25" customHeight="1" x14ac:dyDescent="0.2"/>
    <row r="1289" ht="26.25" customHeight="1" x14ac:dyDescent="0.2"/>
    <row r="1290" ht="26.25" customHeight="1" x14ac:dyDescent="0.2"/>
    <row r="1291" ht="26.25" customHeight="1" x14ac:dyDescent="0.2"/>
    <row r="1292" ht="26.25" customHeight="1" x14ac:dyDescent="0.2"/>
    <row r="1293" ht="26.25" customHeight="1" x14ac:dyDescent="0.2"/>
    <row r="1294" ht="26.25" customHeight="1" x14ac:dyDescent="0.2"/>
    <row r="1295" ht="26.25" customHeight="1" x14ac:dyDescent="0.2"/>
    <row r="1296" ht="26.25" customHeight="1" x14ac:dyDescent="0.2"/>
    <row r="1297" ht="26.25" customHeight="1" x14ac:dyDescent="0.2"/>
    <row r="1298" ht="26.25" customHeight="1" x14ac:dyDescent="0.2"/>
    <row r="1299" ht="26.25" customHeight="1" x14ac:dyDescent="0.2"/>
    <row r="1300" ht="26.25" customHeight="1" x14ac:dyDescent="0.2"/>
    <row r="1301" ht="26.25" customHeight="1" x14ac:dyDescent="0.2"/>
    <row r="1302" ht="26.25" customHeight="1" x14ac:dyDescent="0.2"/>
    <row r="1303" ht="26.25" customHeight="1" x14ac:dyDescent="0.2"/>
    <row r="1304" ht="26.25" customHeight="1" x14ac:dyDescent="0.2"/>
    <row r="1305" ht="26.25" customHeight="1" x14ac:dyDescent="0.2"/>
    <row r="1306" ht="26.25" customHeight="1" x14ac:dyDescent="0.2"/>
    <row r="1307" ht="26.25" customHeight="1" x14ac:dyDescent="0.2"/>
    <row r="1308" ht="26.25" customHeight="1" x14ac:dyDescent="0.2"/>
    <row r="1309" ht="26.25" customHeight="1" x14ac:dyDescent="0.2"/>
    <row r="1310" ht="26.25" customHeight="1" x14ac:dyDescent="0.2"/>
    <row r="1311" ht="26.25" customHeight="1" x14ac:dyDescent="0.2"/>
    <row r="1312" ht="26.25" customHeight="1" x14ac:dyDescent="0.2"/>
    <row r="1313" ht="26.25" customHeight="1" x14ac:dyDescent="0.2"/>
    <row r="1314" ht="26.25" customHeight="1" x14ac:dyDescent="0.2"/>
    <row r="1315" ht="26.25" customHeight="1" x14ac:dyDescent="0.2"/>
    <row r="1316" ht="26.25" customHeight="1" x14ac:dyDescent="0.2"/>
    <row r="1317" ht="26.25" customHeight="1" x14ac:dyDescent="0.2"/>
    <row r="1318" ht="26.25" customHeight="1" x14ac:dyDescent="0.2"/>
    <row r="1319" ht="26.25" customHeight="1" x14ac:dyDescent="0.2"/>
    <row r="1320" ht="26.25" customHeight="1" x14ac:dyDescent="0.2"/>
    <row r="1321" ht="26.25" customHeight="1" x14ac:dyDescent="0.2"/>
    <row r="1322" ht="26.25" customHeight="1" x14ac:dyDescent="0.2"/>
    <row r="1323" ht="26.25" customHeight="1" x14ac:dyDescent="0.2"/>
    <row r="1324" ht="26.25" customHeight="1" x14ac:dyDescent="0.2"/>
    <row r="1325" ht="26.25" customHeight="1" x14ac:dyDescent="0.2"/>
    <row r="1326" ht="26.25" customHeight="1" x14ac:dyDescent="0.2"/>
    <row r="1327" ht="26.25" customHeight="1" x14ac:dyDescent="0.2"/>
    <row r="1328" ht="26.25" customHeight="1" x14ac:dyDescent="0.2"/>
    <row r="1329" ht="26.25" customHeight="1" x14ac:dyDescent="0.2"/>
    <row r="1330" ht="26.25" customHeight="1" x14ac:dyDescent="0.2"/>
    <row r="1331" ht="26.25" customHeight="1" x14ac:dyDescent="0.2"/>
    <row r="1332" ht="26.25" customHeight="1" x14ac:dyDescent="0.2"/>
    <row r="1333" ht="26.25" customHeight="1" x14ac:dyDescent="0.2"/>
    <row r="1334" ht="26.25" customHeight="1" x14ac:dyDescent="0.2"/>
    <row r="1335" ht="26.25" customHeight="1" x14ac:dyDescent="0.2"/>
    <row r="1336" ht="26.25" customHeight="1" x14ac:dyDescent="0.2"/>
    <row r="1337" ht="26.25" customHeight="1" x14ac:dyDescent="0.2"/>
    <row r="1338" ht="26.25" customHeight="1" x14ac:dyDescent="0.2"/>
    <row r="1339" ht="26.25" customHeight="1" x14ac:dyDescent="0.2"/>
    <row r="1340" ht="26.25" customHeight="1" x14ac:dyDescent="0.2"/>
    <row r="1341" ht="26.25" customHeight="1" x14ac:dyDescent="0.2"/>
    <row r="1342" ht="26.25" customHeight="1" x14ac:dyDescent="0.2"/>
    <row r="1343" ht="26.25" customHeight="1" x14ac:dyDescent="0.2"/>
    <row r="1344" ht="26.25" customHeight="1" x14ac:dyDescent="0.2"/>
    <row r="1345" ht="26.25" customHeight="1" x14ac:dyDescent="0.2"/>
    <row r="1346" ht="26.25" customHeight="1" x14ac:dyDescent="0.2"/>
    <row r="1347" ht="26.25" customHeight="1" x14ac:dyDescent="0.2"/>
    <row r="1348" ht="26.25" customHeight="1" x14ac:dyDescent="0.2"/>
    <row r="1349" ht="26.25" customHeight="1" x14ac:dyDescent="0.2"/>
    <row r="1350" ht="26.25" customHeight="1" x14ac:dyDescent="0.2"/>
    <row r="1351" ht="26.25" customHeight="1" x14ac:dyDescent="0.2"/>
    <row r="1352" ht="26.25" customHeight="1" x14ac:dyDescent="0.2"/>
    <row r="1353" ht="26.25" customHeight="1" x14ac:dyDescent="0.2"/>
    <row r="1354" ht="26.25" customHeight="1" x14ac:dyDescent="0.2"/>
    <row r="1355" ht="26.25" customHeight="1" x14ac:dyDescent="0.2"/>
    <row r="1356" ht="26.25" customHeight="1" x14ac:dyDescent="0.2"/>
    <row r="1357" ht="26.25" customHeight="1" x14ac:dyDescent="0.2"/>
    <row r="1358" ht="26.25" customHeight="1" x14ac:dyDescent="0.2"/>
    <row r="1359" ht="26.25" customHeight="1" x14ac:dyDescent="0.2"/>
    <row r="1360" ht="26.25" customHeight="1" x14ac:dyDescent="0.2"/>
    <row r="1361" ht="26.25" customHeight="1" x14ac:dyDescent="0.2"/>
    <row r="1362" ht="26.25" customHeight="1" x14ac:dyDescent="0.2"/>
    <row r="1363" ht="26.25" customHeight="1" x14ac:dyDescent="0.2"/>
    <row r="1364" ht="26.25" customHeight="1" x14ac:dyDescent="0.2"/>
    <row r="1365" ht="26.25" customHeight="1" x14ac:dyDescent="0.2"/>
    <row r="1366" ht="26.25" customHeight="1" x14ac:dyDescent="0.2"/>
    <row r="1367" ht="26.25" customHeight="1" x14ac:dyDescent="0.2"/>
    <row r="1368" ht="26.25" customHeight="1" x14ac:dyDescent="0.2"/>
    <row r="1369" ht="26.25" customHeight="1" x14ac:dyDescent="0.2"/>
    <row r="1370" ht="26.25" customHeight="1" x14ac:dyDescent="0.2"/>
    <row r="1371" ht="26.25" customHeight="1" x14ac:dyDescent="0.2"/>
    <row r="1372" ht="26.25" customHeight="1" x14ac:dyDescent="0.2"/>
    <row r="1373" ht="26.25" customHeight="1" x14ac:dyDescent="0.2"/>
    <row r="1374" ht="26.25" customHeight="1" x14ac:dyDescent="0.2"/>
    <row r="1375" ht="26.25" customHeight="1" x14ac:dyDescent="0.2"/>
    <row r="1376" ht="26.25" customHeight="1" x14ac:dyDescent="0.2"/>
    <row r="1377" ht="26.25" customHeight="1" x14ac:dyDescent="0.2"/>
    <row r="1378" ht="26.25" customHeight="1" x14ac:dyDescent="0.2"/>
    <row r="1379" ht="26.25" customHeight="1" x14ac:dyDescent="0.2"/>
    <row r="1380" ht="26.25" customHeight="1" x14ac:dyDescent="0.2"/>
    <row r="1381" ht="26.25" customHeight="1" x14ac:dyDescent="0.2"/>
    <row r="1382" ht="26.25" customHeight="1" x14ac:dyDescent="0.2"/>
    <row r="1383" ht="26.25" customHeight="1" x14ac:dyDescent="0.2"/>
    <row r="1384" ht="26.25" customHeight="1" x14ac:dyDescent="0.2"/>
    <row r="1385" ht="26.25" customHeight="1" x14ac:dyDescent="0.2"/>
    <row r="1386" ht="26.25" customHeight="1" x14ac:dyDescent="0.2"/>
    <row r="1387" ht="26.25" customHeight="1" x14ac:dyDescent="0.2"/>
    <row r="1388" ht="26.25" customHeight="1" x14ac:dyDescent="0.2"/>
    <row r="1389" ht="26.25" customHeight="1" x14ac:dyDescent="0.2"/>
    <row r="1390" ht="26.25" customHeight="1" x14ac:dyDescent="0.2"/>
    <row r="1391" ht="26.25" customHeight="1" x14ac:dyDescent="0.2"/>
    <row r="1392" ht="26.25" customHeight="1" x14ac:dyDescent="0.2"/>
    <row r="1393" ht="26.25" customHeight="1" x14ac:dyDescent="0.2"/>
    <row r="1394" ht="26.25" customHeight="1" x14ac:dyDescent="0.2"/>
    <row r="1395" ht="26.25" customHeight="1" x14ac:dyDescent="0.2"/>
    <row r="1396" ht="26.25" customHeight="1" x14ac:dyDescent="0.2"/>
    <row r="1397" ht="26.25" customHeight="1" x14ac:dyDescent="0.2"/>
    <row r="1398" ht="26.25" customHeight="1" x14ac:dyDescent="0.2"/>
    <row r="1399" ht="26.25" customHeight="1" x14ac:dyDescent="0.2"/>
    <row r="1400" ht="26.25" customHeight="1" x14ac:dyDescent="0.2"/>
    <row r="1401" ht="26.25" customHeight="1" x14ac:dyDescent="0.2"/>
    <row r="1402" ht="26.25" customHeight="1" x14ac:dyDescent="0.2"/>
    <row r="1403" ht="26.25" customHeight="1" x14ac:dyDescent="0.2"/>
    <row r="1404" ht="26.25" customHeight="1" x14ac:dyDescent="0.2"/>
    <row r="1405" ht="26.25" customHeight="1" x14ac:dyDescent="0.2"/>
    <row r="1406" ht="26.25" customHeight="1" x14ac:dyDescent="0.2"/>
    <row r="1407" ht="26.25" customHeight="1" x14ac:dyDescent="0.2"/>
    <row r="1408" ht="26.25" customHeight="1" x14ac:dyDescent="0.2"/>
    <row r="1409" ht="26.25" customHeight="1" x14ac:dyDescent="0.2"/>
    <row r="1410" ht="26.25" customHeight="1" x14ac:dyDescent="0.2"/>
    <row r="1411" ht="26.25" customHeight="1" x14ac:dyDescent="0.2"/>
    <row r="1412" ht="26.25" customHeight="1" x14ac:dyDescent="0.2"/>
    <row r="1413" ht="26.25" customHeight="1" x14ac:dyDescent="0.2"/>
    <row r="1414" ht="26.25" customHeight="1" x14ac:dyDescent="0.2"/>
    <row r="1415" ht="26.25" customHeight="1" x14ac:dyDescent="0.2"/>
    <row r="1416" ht="26.25" customHeight="1" x14ac:dyDescent="0.2"/>
    <row r="1417" ht="26.25" customHeight="1" x14ac:dyDescent="0.2"/>
    <row r="1418" ht="26.25" customHeight="1" x14ac:dyDescent="0.2"/>
    <row r="1419" ht="26.25" customHeight="1" x14ac:dyDescent="0.2"/>
    <row r="1420" ht="26.25" customHeight="1" x14ac:dyDescent="0.2"/>
    <row r="1421" ht="26.25" customHeight="1" x14ac:dyDescent="0.2"/>
    <row r="1422" ht="26.25" customHeight="1" x14ac:dyDescent="0.2"/>
    <row r="1423" ht="26.25" customHeight="1" x14ac:dyDescent="0.2"/>
    <row r="1424" ht="26.25" customHeight="1" x14ac:dyDescent="0.2"/>
    <row r="1425" ht="26.25" customHeight="1" x14ac:dyDescent="0.2"/>
    <row r="1426" ht="26.25" customHeight="1" x14ac:dyDescent="0.2"/>
    <row r="1427" ht="26.25" customHeight="1" x14ac:dyDescent="0.2"/>
    <row r="1428" ht="26.25" customHeight="1" x14ac:dyDescent="0.2"/>
    <row r="1429" ht="26.25" customHeight="1" x14ac:dyDescent="0.2"/>
    <row r="1430" ht="26.25" customHeight="1" x14ac:dyDescent="0.2"/>
    <row r="1431" ht="26.25" customHeight="1" x14ac:dyDescent="0.2"/>
    <row r="1432" ht="26.25" customHeight="1" x14ac:dyDescent="0.2"/>
    <row r="1433" ht="26.25" customHeight="1" x14ac:dyDescent="0.2"/>
    <row r="1434" ht="26.25" customHeight="1" x14ac:dyDescent="0.2"/>
    <row r="1435" ht="26.25" customHeight="1" x14ac:dyDescent="0.2"/>
    <row r="1436" ht="26.25" customHeight="1" x14ac:dyDescent="0.2"/>
    <row r="1437" ht="26.25" customHeight="1" x14ac:dyDescent="0.2"/>
    <row r="1438" ht="26.25" customHeight="1" x14ac:dyDescent="0.2"/>
    <row r="1439" ht="26.25" customHeight="1" x14ac:dyDescent="0.2"/>
    <row r="1440" ht="26.25" customHeight="1" x14ac:dyDescent="0.2"/>
    <row r="1441" ht="26.25" customHeight="1" x14ac:dyDescent="0.2"/>
    <row r="1442" ht="26.25" customHeight="1" x14ac:dyDescent="0.2"/>
    <row r="1443" ht="26.25" customHeight="1" x14ac:dyDescent="0.2"/>
    <row r="1444" ht="26.25" customHeight="1" x14ac:dyDescent="0.2"/>
    <row r="1445" ht="26.25" customHeight="1" x14ac:dyDescent="0.2"/>
    <row r="1446" ht="26.25" customHeight="1" x14ac:dyDescent="0.2"/>
    <row r="1447" ht="26.25" customHeight="1" x14ac:dyDescent="0.2"/>
    <row r="1448" ht="26.25" customHeight="1" x14ac:dyDescent="0.2"/>
    <row r="1449" ht="26.25" customHeight="1" x14ac:dyDescent="0.2"/>
    <row r="1450" ht="26.25" customHeight="1" x14ac:dyDescent="0.2"/>
    <row r="1451" ht="26.25" customHeight="1" x14ac:dyDescent="0.2"/>
    <row r="1452" ht="26.25" customHeight="1" x14ac:dyDescent="0.2"/>
    <row r="1453" ht="26.25" customHeight="1" x14ac:dyDescent="0.2"/>
    <row r="1454" ht="26.25" customHeight="1" x14ac:dyDescent="0.2"/>
    <row r="1455" ht="26.25" customHeight="1" x14ac:dyDescent="0.2"/>
    <row r="1456" ht="26.25" customHeight="1" x14ac:dyDescent="0.2"/>
    <row r="1457" ht="26.25" customHeight="1" x14ac:dyDescent="0.2"/>
    <row r="1458" ht="26.25" customHeight="1" x14ac:dyDescent="0.2"/>
    <row r="1459" ht="26.25" customHeight="1" x14ac:dyDescent="0.2"/>
    <row r="1460" ht="26.25" customHeight="1" x14ac:dyDescent="0.2"/>
    <row r="1461" ht="26.25" customHeight="1" x14ac:dyDescent="0.2"/>
    <row r="1462" ht="26.25" customHeight="1" x14ac:dyDescent="0.2"/>
    <row r="1463" ht="26.25" customHeight="1" x14ac:dyDescent="0.2"/>
    <row r="1464" ht="26.25" customHeight="1" x14ac:dyDescent="0.2"/>
    <row r="1465" ht="26.25" customHeight="1" x14ac:dyDescent="0.2"/>
    <row r="1466" ht="26.25" customHeight="1" x14ac:dyDescent="0.2"/>
    <row r="1467" ht="26.25" customHeight="1" x14ac:dyDescent="0.2"/>
    <row r="1468" ht="26.25" customHeight="1" x14ac:dyDescent="0.2"/>
    <row r="1469" ht="26.25" customHeight="1" x14ac:dyDescent="0.2"/>
    <row r="1470" ht="26.25" customHeight="1" x14ac:dyDescent="0.2"/>
    <row r="1471" ht="26.25" customHeight="1" x14ac:dyDescent="0.2"/>
    <row r="1472" ht="26.25" customHeight="1" x14ac:dyDescent="0.2"/>
    <row r="1473" ht="26.25" customHeight="1" x14ac:dyDescent="0.2"/>
    <row r="1474" ht="26.25" customHeight="1" x14ac:dyDescent="0.2"/>
    <row r="1475" ht="26.25" customHeight="1" x14ac:dyDescent="0.2"/>
    <row r="1476" ht="26.25" customHeight="1" x14ac:dyDescent="0.2"/>
    <row r="1477" ht="26.25" customHeight="1" x14ac:dyDescent="0.2"/>
    <row r="1478" ht="26.25" customHeight="1" x14ac:dyDescent="0.2"/>
    <row r="1479" ht="26.25" customHeight="1" x14ac:dyDescent="0.2"/>
    <row r="1480" ht="26.25" customHeight="1" x14ac:dyDescent="0.2"/>
    <row r="1481" ht="26.25" customHeight="1" x14ac:dyDescent="0.2"/>
    <row r="1482" ht="26.25" customHeight="1" x14ac:dyDescent="0.2"/>
    <row r="1483" ht="26.25" customHeight="1" x14ac:dyDescent="0.2"/>
    <row r="1484" ht="26.25" customHeight="1" x14ac:dyDescent="0.2"/>
    <row r="1485" ht="26.25" customHeight="1" x14ac:dyDescent="0.2"/>
    <row r="1486" ht="26.25" customHeight="1" x14ac:dyDescent="0.2"/>
    <row r="1487" ht="26.25" customHeight="1" x14ac:dyDescent="0.2"/>
    <row r="1488" ht="26.25" customHeight="1" x14ac:dyDescent="0.2"/>
    <row r="1489" ht="26.25" customHeight="1" x14ac:dyDescent="0.2"/>
    <row r="1490" ht="26.25" customHeight="1" x14ac:dyDescent="0.2"/>
    <row r="1491" ht="26.25" customHeight="1" x14ac:dyDescent="0.2"/>
    <row r="1492" ht="26.25" customHeight="1" x14ac:dyDescent="0.2"/>
    <row r="1493" ht="26.25" customHeight="1" x14ac:dyDescent="0.2"/>
    <row r="1494" ht="26.25" customHeight="1" x14ac:dyDescent="0.2"/>
    <row r="1495" ht="26.25" customHeight="1" x14ac:dyDescent="0.2"/>
    <row r="1496" ht="26.25" customHeight="1" x14ac:dyDescent="0.2"/>
    <row r="1497" ht="26.25" customHeight="1" x14ac:dyDescent="0.2"/>
    <row r="1498" ht="26.25" customHeight="1" x14ac:dyDescent="0.2"/>
    <row r="1499" ht="26.25" customHeight="1" x14ac:dyDescent="0.2"/>
    <row r="1500" ht="26.25" customHeight="1" x14ac:dyDescent="0.2"/>
    <row r="1501" ht="26.25" customHeight="1" x14ac:dyDescent="0.2"/>
    <row r="1502" ht="26.25" customHeight="1" x14ac:dyDescent="0.2"/>
    <row r="1503" ht="26.25" customHeight="1" x14ac:dyDescent="0.2"/>
    <row r="1504" ht="26.25" customHeight="1" x14ac:dyDescent="0.2"/>
    <row r="1505" ht="26.25" customHeight="1" x14ac:dyDescent="0.2"/>
    <row r="1506" ht="26.25" customHeight="1" x14ac:dyDescent="0.2"/>
    <row r="1507" ht="26.25" customHeight="1" x14ac:dyDescent="0.2"/>
    <row r="1508" ht="26.25" customHeight="1" x14ac:dyDescent="0.2"/>
    <row r="1509" ht="26.25" customHeight="1" x14ac:dyDescent="0.2"/>
    <row r="1510" ht="26.25" customHeight="1" x14ac:dyDescent="0.2"/>
    <row r="1511" ht="26.25" customHeight="1" x14ac:dyDescent="0.2"/>
    <row r="1512" ht="26.25" customHeight="1" x14ac:dyDescent="0.2"/>
    <row r="1513" ht="26.25" customHeight="1" x14ac:dyDescent="0.2"/>
    <row r="1514" ht="26.25" customHeight="1" x14ac:dyDescent="0.2"/>
    <row r="1515" ht="26.25" customHeight="1" x14ac:dyDescent="0.2"/>
    <row r="1516" ht="26.25" customHeight="1" x14ac:dyDescent="0.2"/>
    <row r="1517" ht="26.25" customHeight="1" x14ac:dyDescent="0.2"/>
    <row r="1518" ht="26.25" customHeight="1" x14ac:dyDescent="0.2"/>
    <row r="1519" ht="26.25" customHeight="1" x14ac:dyDescent="0.2"/>
    <row r="1520" ht="26.25" customHeight="1" x14ac:dyDescent="0.2"/>
    <row r="1521" ht="26.25" customHeight="1" x14ac:dyDescent="0.2"/>
    <row r="1522" ht="26.25" customHeight="1" x14ac:dyDescent="0.2"/>
    <row r="1523" ht="26.25" customHeight="1" x14ac:dyDescent="0.2"/>
    <row r="1524" ht="26.25" customHeight="1" x14ac:dyDescent="0.2"/>
    <row r="1525" ht="26.25" customHeight="1" x14ac:dyDescent="0.2"/>
    <row r="1526" ht="26.25" customHeight="1" x14ac:dyDescent="0.2"/>
    <row r="1527" ht="26.25" customHeight="1" x14ac:dyDescent="0.2"/>
    <row r="1528" ht="26.25" customHeight="1" x14ac:dyDescent="0.2"/>
    <row r="1529" ht="26.25" customHeight="1" x14ac:dyDescent="0.2"/>
    <row r="1530" ht="26.25" customHeight="1" x14ac:dyDescent="0.2"/>
    <row r="1531" ht="26.25" customHeight="1" x14ac:dyDescent="0.2"/>
    <row r="1532" ht="26.25" customHeight="1" x14ac:dyDescent="0.2"/>
    <row r="1533" ht="26.25" customHeight="1" x14ac:dyDescent="0.2"/>
    <row r="1534" ht="26.25" customHeight="1" x14ac:dyDescent="0.2"/>
    <row r="1535" ht="26.25" customHeight="1" x14ac:dyDescent="0.2"/>
    <row r="1536" ht="26.25" customHeight="1" x14ac:dyDescent="0.2"/>
    <row r="1537" ht="26.25" customHeight="1" x14ac:dyDescent="0.2"/>
    <row r="1538" ht="26.25" customHeight="1" x14ac:dyDescent="0.2"/>
    <row r="1539" ht="26.25" customHeight="1" x14ac:dyDescent="0.2"/>
    <row r="1540" ht="26.25" customHeight="1" x14ac:dyDescent="0.2"/>
    <row r="1541" ht="26.25" customHeight="1" x14ac:dyDescent="0.2"/>
    <row r="1542" ht="26.25" customHeight="1" x14ac:dyDescent="0.2"/>
    <row r="1543" ht="26.25" customHeight="1" x14ac:dyDescent="0.2"/>
    <row r="1544" ht="26.25" customHeight="1" x14ac:dyDescent="0.2"/>
    <row r="1545" ht="26.25" customHeight="1" x14ac:dyDescent="0.2"/>
    <row r="1546" ht="26.25" customHeight="1" x14ac:dyDescent="0.2"/>
    <row r="1547" ht="26.25" customHeight="1" x14ac:dyDescent="0.2"/>
    <row r="1548" ht="26.25" customHeight="1" x14ac:dyDescent="0.2"/>
    <row r="1549" ht="26.25" customHeight="1" x14ac:dyDescent="0.2"/>
    <row r="1550" ht="26.25" customHeight="1" x14ac:dyDescent="0.2"/>
    <row r="1551" ht="26.25" customHeight="1" x14ac:dyDescent="0.2"/>
    <row r="1552" ht="26.25" customHeight="1" x14ac:dyDescent="0.2"/>
    <row r="1553" ht="26.25" customHeight="1" x14ac:dyDescent="0.2"/>
    <row r="1554" ht="26.25" customHeight="1" x14ac:dyDescent="0.2"/>
    <row r="1555" ht="26.25" customHeight="1" x14ac:dyDescent="0.2"/>
    <row r="1556" ht="26.25" customHeight="1" x14ac:dyDescent="0.2"/>
    <row r="1557" ht="26.25" customHeight="1" x14ac:dyDescent="0.2"/>
    <row r="1558" ht="26.25" customHeight="1" x14ac:dyDescent="0.2"/>
    <row r="1559" ht="26.25" customHeight="1" x14ac:dyDescent="0.2"/>
    <row r="1560" ht="26.25" customHeight="1" x14ac:dyDescent="0.2"/>
    <row r="1561" ht="26.25" customHeight="1" x14ac:dyDescent="0.2"/>
    <row r="1562" ht="26.25" customHeight="1" x14ac:dyDescent="0.2"/>
    <row r="1563" ht="26.25" customHeight="1" x14ac:dyDescent="0.2"/>
    <row r="1564" ht="26.25" customHeight="1" x14ac:dyDescent="0.2"/>
    <row r="1565" ht="26.25" customHeight="1" x14ac:dyDescent="0.2"/>
    <row r="1566" ht="26.25" customHeight="1" x14ac:dyDescent="0.2"/>
    <row r="1567" ht="26.25" customHeight="1" x14ac:dyDescent="0.2"/>
    <row r="1568" ht="26.25" customHeight="1" x14ac:dyDescent="0.2"/>
    <row r="1569" ht="26.25" customHeight="1" x14ac:dyDescent="0.2"/>
    <row r="1570" ht="26.25" customHeight="1" x14ac:dyDescent="0.2"/>
    <row r="1571" ht="26.25" customHeight="1" x14ac:dyDescent="0.2"/>
    <row r="1572" ht="26.25" customHeight="1" x14ac:dyDescent="0.2"/>
    <row r="1573" ht="26.25" customHeight="1" x14ac:dyDescent="0.2"/>
    <row r="1574" ht="26.25" customHeight="1" x14ac:dyDescent="0.2"/>
    <row r="1575" ht="26.25" customHeight="1" x14ac:dyDescent="0.2"/>
    <row r="1576" ht="26.25" customHeight="1" x14ac:dyDescent="0.2"/>
    <row r="1577" ht="26.25" customHeight="1" x14ac:dyDescent="0.2"/>
    <row r="1578" ht="26.25" customHeight="1" x14ac:dyDescent="0.2"/>
    <row r="1579" ht="26.25" customHeight="1" x14ac:dyDescent="0.2"/>
    <row r="1580" ht="26.25" customHeight="1" x14ac:dyDescent="0.2"/>
    <row r="1581" ht="26.25" customHeight="1" x14ac:dyDescent="0.2"/>
    <row r="1582" ht="26.25" customHeight="1" x14ac:dyDescent="0.2"/>
    <row r="1583" ht="26.25" customHeight="1" x14ac:dyDescent="0.2"/>
    <row r="1584" ht="26.25" customHeight="1" x14ac:dyDescent="0.2"/>
    <row r="1585" ht="26.25" customHeight="1" x14ac:dyDescent="0.2"/>
    <row r="1586" ht="26.25" customHeight="1" x14ac:dyDescent="0.2"/>
    <row r="1587" ht="26.25" customHeight="1" x14ac:dyDescent="0.2"/>
    <row r="1588" ht="26.25" customHeight="1" x14ac:dyDescent="0.2"/>
    <row r="1589" ht="26.25" customHeight="1" x14ac:dyDescent="0.2"/>
    <row r="1590" ht="26.25" customHeight="1" x14ac:dyDescent="0.2"/>
    <row r="1591" ht="26.25" customHeight="1" x14ac:dyDescent="0.2"/>
    <row r="1592" ht="26.25" customHeight="1" x14ac:dyDescent="0.2"/>
    <row r="1593" ht="26.25" customHeight="1" x14ac:dyDescent="0.2"/>
    <row r="1594" ht="26.25" customHeight="1" x14ac:dyDescent="0.2"/>
    <row r="1595" ht="26.25" customHeight="1" x14ac:dyDescent="0.2"/>
    <row r="1596" ht="26.25" customHeight="1" x14ac:dyDescent="0.2"/>
    <row r="1597" ht="26.25" customHeight="1" x14ac:dyDescent="0.2"/>
    <row r="1598" ht="26.25" customHeight="1" x14ac:dyDescent="0.2"/>
    <row r="1599" ht="26.25" customHeight="1" x14ac:dyDescent="0.2"/>
    <row r="1600" ht="26.25" customHeight="1" x14ac:dyDescent="0.2"/>
    <row r="1601" ht="26.25" customHeight="1" x14ac:dyDescent="0.2"/>
    <row r="1602" ht="26.25" customHeight="1" x14ac:dyDescent="0.2"/>
    <row r="1603" ht="26.25" customHeight="1" x14ac:dyDescent="0.2"/>
    <row r="1604" ht="26.25" customHeight="1" x14ac:dyDescent="0.2"/>
    <row r="1605" ht="26.25" customHeight="1" x14ac:dyDescent="0.2"/>
    <row r="1606" ht="26.25" customHeight="1" x14ac:dyDescent="0.2"/>
    <row r="1607" ht="26.25" customHeight="1" x14ac:dyDescent="0.2"/>
    <row r="1608" ht="26.25" customHeight="1" x14ac:dyDescent="0.2"/>
    <row r="1609" ht="26.25" customHeight="1" x14ac:dyDescent="0.2"/>
    <row r="1610" ht="26.25" customHeight="1" x14ac:dyDescent="0.2"/>
    <row r="1611" ht="26.25" customHeight="1" x14ac:dyDescent="0.2"/>
    <row r="1612" ht="26.25" customHeight="1" x14ac:dyDescent="0.2"/>
    <row r="1613" ht="26.25" customHeight="1" x14ac:dyDescent="0.2"/>
    <row r="1614" ht="26.25" customHeight="1" x14ac:dyDescent="0.2"/>
    <row r="1615" ht="26.25" customHeight="1" x14ac:dyDescent="0.2"/>
    <row r="1616" ht="26.25" customHeight="1" x14ac:dyDescent="0.2"/>
    <row r="1617" ht="26.25" customHeight="1" x14ac:dyDescent="0.2"/>
    <row r="1618" ht="26.25" customHeight="1" x14ac:dyDescent="0.2"/>
    <row r="1619" ht="26.25" customHeight="1" x14ac:dyDescent="0.2"/>
    <row r="1620" ht="26.25" customHeight="1" x14ac:dyDescent="0.2"/>
    <row r="1621" ht="26.25" customHeight="1" x14ac:dyDescent="0.2"/>
    <row r="1622" ht="26.25" customHeight="1" x14ac:dyDescent="0.2"/>
    <row r="1623" ht="26.25" customHeight="1" x14ac:dyDescent="0.2"/>
    <row r="1624" ht="26.25" customHeight="1" x14ac:dyDescent="0.2"/>
    <row r="1625" ht="26.25" customHeight="1" x14ac:dyDescent="0.2"/>
    <row r="1626" ht="26.25" customHeight="1" x14ac:dyDescent="0.2"/>
    <row r="1627" ht="26.25" customHeight="1" x14ac:dyDescent="0.2"/>
    <row r="1628" ht="26.25" customHeight="1" x14ac:dyDescent="0.2"/>
    <row r="1629" ht="26.25" customHeight="1" x14ac:dyDescent="0.2"/>
    <row r="1630" ht="26.25" customHeight="1" x14ac:dyDescent="0.2"/>
    <row r="1631" ht="26.25" customHeight="1" x14ac:dyDescent="0.2"/>
    <row r="1632" ht="26.25" customHeight="1" x14ac:dyDescent="0.2"/>
    <row r="1633" ht="26.25" customHeight="1" x14ac:dyDescent="0.2"/>
    <row r="1634" ht="26.25" customHeight="1" x14ac:dyDescent="0.2"/>
    <row r="1635" ht="26.25" customHeight="1" x14ac:dyDescent="0.2"/>
    <row r="1636" ht="26.25" customHeight="1" x14ac:dyDescent="0.2"/>
    <row r="1637" ht="26.25" customHeight="1" x14ac:dyDescent="0.2"/>
    <row r="1638" ht="26.25" customHeight="1" x14ac:dyDescent="0.2"/>
    <row r="1639" ht="26.25" customHeight="1" x14ac:dyDescent="0.2"/>
    <row r="1640" ht="26.25" customHeight="1" x14ac:dyDescent="0.2"/>
    <row r="1641" ht="26.25" customHeight="1" x14ac:dyDescent="0.2"/>
    <row r="1642" ht="26.25" customHeight="1" x14ac:dyDescent="0.2"/>
    <row r="1643" ht="26.25" customHeight="1" x14ac:dyDescent="0.2"/>
    <row r="1644" ht="26.25" customHeight="1" x14ac:dyDescent="0.2"/>
    <row r="1645" ht="26.25" customHeight="1" x14ac:dyDescent="0.2"/>
    <row r="1646" ht="26.25" customHeight="1" x14ac:dyDescent="0.2"/>
    <row r="1647" ht="26.25" customHeight="1" x14ac:dyDescent="0.2"/>
    <row r="1648" ht="26.25" customHeight="1" x14ac:dyDescent="0.2"/>
    <row r="1649" ht="26.25" customHeight="1" x14ac:dyDescent="0.2"/>
    <row r="1650" ht="26.25" customHeight="1" x14ac:dyDescent="0.2"/>
    <row r="1651" ht="26.25" customHeight="1" x14ac:dyDescent="0.2"/>
    <row r="1652" ht="26.25" customHeight="1" x14ac:dyDescent="0.2"/>
    <row r="1653" ht="26.25" customHeight="1" x14ac:dyDescent="0.2"/>
    <row r="1654" ht="26.25" customHeight="1" x14ac:dyDescent="0.2"/>
    <row r="1655" ht="26.25" customHeight="1" x14ac:dyDescent="0.2"/>
    <row r="1656" ht="26.25" customHeight="1" x14ac:dyDescent="0.2"/>
    <row r="1657" ht="26.25" customHeight="1" x14ac:dyDescent="0.2"/>
    <row r="1658" ht="26.25" customHeight="1" x14ac:dyDescent="0.2"/>
    <row r="1659" ht="26.25" customHeight="1" x14ac:dyDescent="0.2"/>
    <row r="1660" ht="26.25" customHeight="1" x14ac:dyDescent="0.2"/>
    <row r="1661" ht="26.25" customHeight="1" x14ac:dyDescent="0.2"/>
    <row r="1662" ht="26.25" customHeight="1" x14ac:dyDescent="0.2"/>
    <row r="1663" ht="26.25" customHeight="1" x14ac:dyDescent="0.2"/>
    <row r="1664" ht="26.25" customHeight="1" x14ac:dyDescent="0.2"/>
    <row r="1665" ht="26.25" customHeight="1" x14ac:dyDescent="0.2"/>
    <row r="1666" ht="26.25" customHeight="1" x14ac:dyDescent="0.2"/>
    <row r="1667" ht="26.25" customHeight="1" x14ac:dyDescent="0.2"/>
    <row r="1668" ht="26.25" customHeight="1" x14ac:dyDescent="0.2"/>
    <row r="1669" ht="26.25" customHeight="1" x14ac:dyDescent="0.2"/>
    <row r="1670" ht="26.25" customHeight="1" x14ac:dyDescent="0.2"/>
    <row r="1671" ht="26.25" customHeight="1" x14ac:dyDescent="0.2"/>
    <row r="1672" ht="26.25" customHeight="1" x14ac:dyDescent="0.2"/>
    <row r="1673" ht="26.25" customHeight="1" x14ac:dyDescent="0.2"/>
    <row r="1674" ht="26.25" customHeight="1" x14ac:dyDescent="0.2"/>
    <row r="1675" ht="26.25" customHeight="1" x14ac:dyDescent="0.2"/>
    <row r="1676" ht="26.25" customHeight="1" x14ac:dyDescent="0.2"/>
    <row r="1677" ht="26.25" customHeight="1" x14ac:dyDescent="0.2"/>
    <row r="1678" ht="26.25" customHeight="1" x14ac:dyDescent="0.2"/>
    <row r="1679" ht="26.25" customHeight="1" x14ac:dyDescent="0.2"/>
    <row r="1680" ht="26.25" customHeight="1" x14ac:dyDescent="0.2"/>
    <row r="1681" ht="26.25" customHeight="1" x14ac:dyDescent="0.2"/>
    <row r="1682" ht="26.25" customHeight="1" x14ac:dyDescent="0.2"/>
    <row r="1683" ht="26.25" customHeight="1" x14ac:dyDescent="0.2"/>
    <row r="1684" ht="26.25" customHeight="1" x14ac:dyDescent="0.2"/>
    <row r="1685" ht="26.25" customHeight="1" x14ac:dyDescent="0.2"/>
    <row r="1686" ht="26.25" customHeight="1" x14ac:dyDescent="0.2"/>
    <row r="1687" ht="26.25" customHeight="1" x14ac:dyDescent="0.2"/>
    <row r="1688" ht="26.25" customHeight="1" x14ac:dyDescent="0.2"/>
    <row r="1689" ht="26.25" customHeight="1" x14ac:dyDescent="0.2"/>
    <row r="1690" ht="26.25" customHeight="1" x14ac:dyDescent="0.2"/>
    <row r="1691" ht="26.25" customHeight="1" x14ac:dyDescent="0.2"/>
    <row r="1692" ht="26.25" customHeight="1" x14ac:dyDescent="0.2"/>
    <row r="1693" ht="26.25" customHeight="1" x14ac:dyDescent="0.2"/>
    <row r="1694" ht="26.25" customHeight="1" x14ac:dyDescent="0.2"/>
    <row r="1695" ht="26.25" customHeight="1" x14ac:dyDescent="0.2"/>
    <row r="1696" ht="26.25" customHeight="1" x14ac:dyDescent="0.2"/>
    <row r="1697" ht="26.25" customHeight="1" x14ac:dyDescent="0.2"/>
    <row r="1698" ht="26.25" customHeight="1" x14ac:dyDescent="0.2"/>
    <row r="1699" ht="26.25" customHeight="1" x14ac:dyDescent="0.2"/>
    <row r="1700" ht="26.25" customHeight="1" x14ac:dyDescent="0.2"/>
    <row r="1701" ht="26.25" customHeight="1" x14ac:dyDescent="0.2"/>
    <row r="1702" ht="26.25" customHeight="1" x14ac:dyDescent="0.2"/>
    <row r="1703" ht="26.25" customHeight="1" x14ac:dyDescent="0.2"/>
    <row r="1704" ht="26.25" customHeight="1" x14ac:dyDescent="0.2"/>
    <row r="1705" ht="26.25" customHeight="1" x14ac:dyDescent="0.2"/>
    <row r="1706" ht="26.25" customHeight="1" x14ac:dyDescent="0.2"/>
    <row r="1707" ht="26.25" customHeight="1" x14ac:dyDescent="0.2"/>
    <row r="1708" ht="26.25" customHeight="1" x14ac:dyDescent="0.2"/>
    <row r="1709" ht="26.25" customHeight="1" x14ac:dyDescent="0.2"/>
    <row r="1710" ht="26.25" customHeight="1" x14ac:dyDescent="0.2"/>
    <row r="1711" ht="26.25" customHeight="1" x14ac:dyDescent="0.2"/>
    <row r="1712" ht="26.25" customHeight="1" x14ac:dyDescent="0.2"/>
    <row r="1713" ht="26.25" customHeight="1" x14ac:dyDescent="0.2"/>
    <row r="1714" ht="26.25" customHeight="1" x14ac:dyDescent="0.2"/>
    <row r="1715" ht="26.25" customHeight="1" x14ac:dyDescent="0.2"/>
    <row r="1716" ht="26.25" customHeight="1" x14ac:dyDescent="0.2"/>
    <row r="1717" ht="26.25" customHeight="1" x14ac:dyDescent="0.2"/>
    <row r="1718" ht="26.25" customHeight="1" x14ac:dyDescent="0.2"/>
    <row r="1719" ht="26.25" customHeight="1" x14ac:dyDescent="0.2"/>
    <row r="1720" ht="26.25" customHeight="1" x14ac:dyDescent="0.2"/>
    <row r="1721" ht="26.25" customHeight="1" x14ac:dyDescent="0.2"/>
    <row r="1722" ht="26.25" customHeight="1" x14ac:dyDescent="0.2"/>
    <row r="1723" ht="26.25" customHeight="1" x14ac:dyDescent="0.2"/>
    <row r="1724" ht="26.25" customHeight="1" x14ac:dyDescent="0.2"/>
    <row r="1725" ht="26.25" customHeight="1" x14ac:dyDescent="0.2"/>
    <row r="1726" ht="26.25" customHeight="1" x14ac:dyDescent="0.2"/>
    <row r="1727" ht="26.25" customHeight="1" x14ac:dyDescent="0.2"/>
    <row r="1728" ht="26.25" customHeight="1" x14ac:dyDescent="0.2"/>
    <row r="1729" ht="26.25" customHeight="1" x14ac:dyDescent="0.2"/>
    <row r="1730" ht="26.25" customHeight="1" x14ac:dyDescent="0.2"/>
    <row r="1731" ht="26.25" customHeight="1" x14ac:dyDescent="0.2"/>
    <row r="1732" ht="26.25" customHeight="1" x14ac:dyDescent="0.2"/>
    <row r="1733" ht="26.25" customHeight="1" x14ac:dyDescent="0.2"/>
    <row r="1734" ht="26.25" customHeight="1" x14ac:dyDescent="0.2"/>
    <row r="1735" ht="26.25" customHeight="1" x14ac:dyDescent="0.2"/>
    <row r="1736" ht="26.25" customHeight="1" x14ac:dyDescent="0.2"/>
    <row r="1737" ht="26.25" customHeight="1" x14ac:dyDescent="0.2"/>
    <row r="1738" ht="26.25" customHeight="1" x14ac:dyDescent="0.2"/>
    <row r="1739" ht="26.25" customHeight="1" x14ac:dyDescent="0.2"/>
    <row r="1740" ht="26.25" customHeight="1" x14ac:dyDescent="0.2"/>
    <row r="1741" ht="26.25" customHeight="1" x14ac:dyDescent="0.2"/>
    <row r="1742" ht="26.25" customHeight="1" x14ac:dyDescent="0.2"/>
    <row r="1743" ht="26.25" customHeight="1" x14ac:dyDescent="0.2"/>
    <row r="1744" ht="26.25" customHeight="1" x14ac:dyDescent="0.2"/>
    <row r="1745" ht="26.25" customHeight="1" x14ac:dyDescent="0.2"/>
    <row r="1746" ht="26.25" customHeight="1" x14ac:dyDescent="0.2"/>
    <row r="1747" ht="26.25" customHeight="1" x14ac:dyDescent="0.2"/>
    <row r="1748" ht="26.25" customHeight="1" x14ac:dyDescent="0.2"/>
    <row r="1749" ht="26.25" customHeight="1" x14ac:dyDescent="0.2"/>
    <row r="1750" ht="26.25" customHeight="1" x14ac:dyDescent="0.2"/>
    <row r="1751" ht="26.25" customHeight="1" x14ac:dyDescent="0.2"/>
    <row r="1752" ht="26.25" customHeight="1" x14ac:dyDescent="0.2"/>
    <row r="1753" ht="26.25" customHeight="1" x14ac:dyDescent="0.2"/>
    <row r="1754" ht="26.25" customHeight="1" x14ac:dyDescent="0.2"/>
    <row r="1755" ht="26.25" customHeight="1" x14ac:dyDescent="0.2"/>
    <row r="1756" ht="26.25" customHeight="1" x14ac:dyDescent="0.2"/>
    <row r="1757" ht="26.25" customHeight="1" x14ac:dyDescent="0.2"/>
    <row r="1758" ht="26.25" customHeight="1" x14ac:dyDescent="0.2"/>
    <row r="1759" ht="26.25" customHeight="1" x14ac:dyDescent="0.2"/>
    <row r="1760" ht="26.25" customHeight="1" x14ac:dyDescent="0.2"/>
    <row r="1761" ht="26.25" customHeight="1" x14ac:dyDescent="0.2"/>
    <row r="1762" ht="26.25" customHeight="1" x14ac:dyDescent="0.2"/>
    <row r="1763" ht="26.25" customHeight="1" x14ac:dyDescent="0.2"/>
    <row r="1764" ht="26.25" customHeight="1" x14ac:dyDescent="0.2"/>
    <row r="1765" ht="26.25" customHeight="1" x14ac:dyDescent="0.2"/>
    <row r="1766" ht="26.25" customHeight="1" x14ac:dyDescent="0.2"/>
    <row r="1767" ht="26.25" customHeight="1" x14ac:dyDescent="0.2"/>
    <row r="1768" ht="26.25" customHeight="1" x14ac:dyDescent="0.2"/>
    <row r="1769" ht="26.25" customHeight="1" x14ac:dyDescent="0.2"/>
    <row r="1770" ht="26.25" customHeight="1" x14ac:dyDescent="0.2"/>
    <row r="1771" ht="26.25" customHeight="1" x14ac:dyDescent="0.2"/>
    <row r="1772" ht="26.25" customHeight="1" x14ac:dyDescent="0.2"/>
    <row r="1773" ht="26.25" customHeight="1" x14ac:dyDescent="0.2"/>
    <row r="1774" ht="26.25" customHeight="1" x14ac:dyDescent="0.2"/>
    <row r="1775" ht="26.25" customHeight="1" x14ac:dyDescent="0.2"/>
    <row r="1776" ht="26.25" customHeight="1" x14ac:dyDescent="0.2"/>
    <row r="1777" ht="26.25" customHeight="1" x14ac:dyDescent="0.2"/>
    <row r="1778" ht="26.25" customHeight="1" x14ac:dyDescent="0.2"/>
    <row r="1779" ht="26.25" customHeight="1" x14ac:dyDescent="0.2"/>
    <row r="1780" ht="26.25" customHeight="1" x14ac:dyDescent="0.2"/>
    <row r="1781" ht="26.25" customHeight="1" x14ac:dyDescent="0.2"/>
    <row r="1782" ht="26.25" customHeight="1" x14ac:dyDescent="0.2"/>
    <row r="1783" ht="26.25" customHeight="1" x14ac:dyDescent="0.2"/>
    <row r="1784" ht="26.25" customHeight="1" x14ac:dyDescent="0.2"/>
    <row r="1785" ht="26.25" customHeight="1" x14ac:dyDescent="0.2"/>
    <row r="1786" ht="26.25" customHeight="1" x14ac:dyDescent="0.2"/>
    <row r="1787" ht="26.25" customHeight="1" x14ac:dyDescent="0.2"/>
    <row r="1788" ht="26.25" customHeight="1" x14ac:dyDescent="0.2"/>
    <row r="1789" ht="26.25" customHeight="1" x14ac:dyDescent="0.2"/>
    <row r="1790" ht="26.25" customHeight="1" x14ac:dyDescent="0.2"/>
    <row r="1791" ht="26.25" customHeight="1" x14ac:dyDescent="0.2"/>
    <row r="1792" ht="26.25" customHeight="1" x14ac:dyDescent="0.2"/>
    <row r="1793" ht="26.25" customHeight="1" x14ac:dyDescent="0.2"/>
    <row r="1794" ht="26.25" customHeight="1" x14ac:dyDescent="0.2"/>
    <row r="1795" ht="26.25" customHeight="1" x14ac:dyDescent="0.2"/>
    <row r="1796" ht="26.25" customHeight="1" x14ac:dyDescent="0.2"/>
    <row r="1797" ht="26.25" customHeight="1" x14ac:dyDescent="0.2"/>
    <row r="1798" ht="26.25" customHeight="1" x14ac:dyDescent="0.2"/>
    <row r="1799" ht="26.25" customHeight="1" x14ac:dyDescent="0.2"/>
    <row r="1800" ht="26.25" customHeight="1" x14ac:dyDescent="0.2"/>
    <row r="1801" ht="26.25" customHeight="1" x14ac:dyDescent="0.2"/>
    <row r="1802" ht="26.25" customHeight="1" x14ac:dyDescent="0.2"/>
    <row r="1803" ht="26.25" customHeight="1" x14ac:dyDescent="0.2"/>
    <row r="1804" ht="26.25" customHeight="1" x14ac:dyDescent="0.2"/>
    <row r="1805" ht="26.25" customHeight="1" x14ac:dyDescent="0.2"/>
    <row r="1806" ht="26.25" customHeight="1" x14ac:dyDescent="0.2"/>
    <row r="1807" ht="26.25" customHeight="1" x14ac:dyDescent="0.2"/>
    <row r="1808" ht="26.25" customHeight="1" x14ac:dyDescent="0.2"/>
    <row r="1809" ht="26.25" customHeight="1" x14ac:dyDescent="0.2"/>
    <row r="1810" ht="26.25" customHeight="1" x14ac:dyDescent="0.2"/>
    <row r="1811" ht="26.25" customHeight="1" x14ac:dyDescent="0.2"/>
    <row r="1812" ht="26.25" customHeight="1" x14ac:dyDescent="0.2"/>
    <row r="1813" ht="26.25" customHeight="1" x14ac:dyDescent="0.2"/>
    <row r="1814" ht="26.25" customHeight="1" x14ac:dyDescent="0.2"/>
    <row r="1815" ht="26.25" customHeight="1" x14ac:dyDescent="0.2"/>
    <row r="1816" ht="26.25" customHeight="1" x14ac:dyDescent="0.2"/>
    <row r="1817" ht="26.25" customHeight="1" x14ac:dyDescent="0.2"/>
    <row r="1818" ht="26.25" customHeight="1" x14ac:dyDescent="0.2"/>
    <row r="1819" ht="26.25" customHeight="1" x14ac:dyDescent="0.2"/>
    <row r="1820" ht="26.25" customHeight="1" x14ac:dyDescent="0.2"/>
    <row r="1821" ht="26.25" customHeight="1" x14ac:dyDescent="0.2"/>
    <row r="1822" ht="26.25" customHeight="1" x14ac:dyDescent="0.2"/>
    <row r="1823" ht="26.25" customHeight="1" x14ac:dyDescent="0.2"/>
    <row r="1824" ht="26.25" customHeight="1" x14ac:dyDescent="0.2"/>
    <row r="1825" ht="26.25" customHeight="1" x14ac:dyDescent="0.2"/>
    <row r="1826" ht="26.25" customHeight="1" x14ac:dyDescent="0.2"/>
    <row r="1827" ht="26.25" customHeight="1" x14ac:dyDescent="0.2"/>
    <row r="1828" ht="26.25" customHeight="1" x14ac:dyDescent="0.2"/>
    <row r="1829" ht="26.25" customHeight="1" x14ac:dyDescent="0.2"/>
    <row r="1830" ht="26.25" customHeight="1" x14ac:dyDescent="0.2"/>
    <row r="1831" ht="26.25" customHeight="1" x14ac:dyDescent="0.2"/>
    <row r="1832" ht="26.25" customHeight="1" x14ac:dyDescent="0.2"/>
    <row r="1833" ht="26.25" customHeight="1" x14ac:dyDescent="0.2"/>
    <row r="1834" ht="26.25" customHeight="1" x14ac:dyDescent="0.2"/>
    <row r="1835" ht="26.25" customHeight="1" x14ac:dyDescent="0.2"/>
    <row r="1836" ht="26.25" customHeight="1" x14ac:dyDescent="0.2"/>
    <row r="1837" ht="26.25" customHeight="1" x14ac:dyDescent="0.2"/>
    <row r="1838" ht="26.25" customHeight="1" x14ac:dyDescent="0.2"/>
    <row r="1839" ht="26.25" customHeight="1" x14ac:dyDescent="0.2"/>
    <row r="1840" ht="26.25" customHeight="1" x14ac:dyDescent="0.2"/>
    <row r="1841" ht="26.25" customHeight="1" x14ac:dyDescent="0.2"/>
    <row r="1842" ht="26.25" customHeight="1" x14ac:dyDescent="0.2"/>
    <row r="1843" ht="26.25" customHeight="1" x14ac:dyDescent="0.2"/>
    <row r="1844" ht="26.25" customHeight="1" x14ac:dyDescent="0.2"/>
    <row r="1845" ht="26.25" customHeight="1" x14ac:dyDescent="0.2"/>
    <row r="1846" ht="26.25" customHeight="1" x14ac:dyDescent="0.2"/>
    <row r="1847" ht="26.25" customHeight="1" x14ac:dyDescent="0.2"/>
    <row r="1848" ht="26.25" customHeight="1" x14ac:dyDescent="0.2"/>
    <row r="1849" ht="26.25" customHeight="1" x14ac:dyDescent="0.2"/>
    <row r="1850" ht="26.25" customHeight="1" x14ac:dyDescent="0.2"/>
    <row r="1851" ht="26.25" customHeight="1" x14ac:dyDescent="0.2"/>
    <row r="1852" ht="26.25" customHeight="1" x14ac:dyDescent="0.2"/>
    <row r="1853" ht="26.25" customHeight="1" x14ac:dyDescent="0.2"/>
    <row r="1854" ht="26.25" customHeight="1" x14ac:dyDescent="0.2"/>
    <row r="1855" ht="26.25" customHeight="1" x14ac:dyDescent="0.2"/>
    <row r="1856" ht="26.25" customHeight="1" x14ac:dyDescent="0.2"/>
    <row r="1857" ht="26.25" customHeight="1" x14ac:dyDescent="0.2"/>
    <row r="1858" ht="26.25" customHeight="1" x14ac:dyDescent="0.2"/>
    <row r="1859" ht="26.25" customHeight="1" x14ac:dyDescent="0.2"/>
    <row r="1860" ht="26.25" customHeight="1" x14ac:dyDescent="0.2"/>
    <row r="1861" ht="26.25" customHeight="1" x14ac:dyDescent="0.2"/>
    <row r="1862" ht="26.25" customHeight="1" x14ac:dyDescent="0.2"/>
    <row r="1863" ht="26.25" customHeight="1" x14ac:dyDescent="0.2"/>
    <row r="1864" ht="26.25" customHeight="1" x14ac:dyDescent="0.2"/>
    <row r="1865" ht="26.25" customHeight="1" x14ac:dyDescent="0.2"/>
    <row r="1866" ht="26.25" customHeight="1" x14ac:dyDescent="0.2"/>
    <row r="1867" ht="26.25" customHeight="1" x14ac:dyDescent="0.2"/>
    <row r="1868" ht="26.25" customHeight="1" x14ac:dyDescent="0.2"/>
    <row r="1869" ht="26.25" customHeight="1" x14ac:dyDescent="0.2"/>
    <row r="1870" ht="26.25" customHeight="1" x14ac:dyDescent="0.2"/>
    <row r="1871" ht="26.25" customHeight="1" x14ac:dyDescent="0.2"/>
    <row r="1872" ht="26.25" customHeight="1" x14ac:dyDescent="0.2"/>
    <row r="1873" ht="26.25" customHeight="1" x14ac:dyDescent="0.2"/>
    <row r="1874" ht="26.25" customHeight="1" x14ac:dyDescent="0.2"/>
    <row r="1875" ht="26.25" customHeight="1" x14ac:dyDescent="0.2"/>
    <row r="1876" ht="26.25" customHeight="1" x14ac:dyDescent="0.2"/>
    <row r="1877" ht="26.25" customHeight="1" x14ac:dyDescent="0.2"/>
    <row r="1878" ht="26.25" customHeight="1" x14ac:dyDescent="0.2"/>
    <row r="1879" ht="26.25" customHeight="1" x14ac:dyDescent="0.2"/>
    <row r="1880" ht="26.25" customHeight="1" x14ac:dyDescent="0.2"/>
    <row r="1881" ht="26.25" customHeight="1" x14ac:dyDescent="0.2"/>
    <row r="1882" ht="26.25" customHeight="1" x14ac:dyDescent="0.2"/>
    <row r="1883" ht="26.25" customHeight="1" x14ac:dyDescent="0.2"/>
    <row r="1884" ht="26.25" customHeight="1" x14ac:dyDescent="0.2"/>
    <row r="1885" ht="26.25" customHeight="1" x14ac:dyDescent="0.2"/>
    <row r="1886" ht="26.25" customHeight="1" x14ac:dyDescent="0.2"/>
    <row r="1887" ht="26.25" customHeight="1" x14ac:dyDescent="0.2"/>
    <row r="1888" ht="26.25" customHeight="1" x14ac:dyDescent="0.2"/>
    <row r="1889" ht="26.25" customHeight="1" x14ac:dyDescent="0.2"/>
    <row r="1890" ht="26.25" customHeight="1" x14ac:dyDescent="0.2"/>
    <row r="1891" ht="26.25" customHeight="1" x14ac:dyDescent="0.2"/>
    <row r="1892" ht="26.25" customHeight="1" x14ac:dyDescent="0.2"/>
    <row r="1893" ht="26.25" customHeight="1" x14ac:dyDescent="0.2"/>
    <row r="1894" ht="26.25" customHeight="1" x14ac:dyDescent="0.2"/>
    <row r="1895" ht="26.25" customHeight="1" x14ac:dyDescent="0.2"/>
    <row r="1896" ht="26.25" customHeight="1" x14ac:dyDescent="0.2"/>
    <row r="1897" ht="26.25" customHeight="1" x14ac:dyDescent="0.2"/>
    <row r="1898" ht="26.25" customHeight="1" x14ac:dyDescent="0.2"/>
    <row r="1899" ht="26.25" customHeight="1" x14ac:dyDescent="0.2"/>
    <row r="1900" ht="26.25" customHeight="1" x14ac:dyDescent="0.2"/>
    <row r="1901" ht="26.25" customHeight="1" x14ac:dyDescent="0.2"/>
    <row r="1902" ht="26.25" customHeight="1" x14ac:dyDescent="0.2"/>
    <row r="1903" ht="26.25" customHeight="1" x14ac:dyDescent="0.2"/>
    <row r="1904" ht="26.25" customHeight="1" x14ac:dyDescent="0.2"/>
    <row r="1905" ht="26.25" customHeight="1" x14ac:dyDescent="0.2"/>
    <row r="1906" ht="26.25" customHeight="1" x14ac:dyDescent="0.2"/>
    <row r="1907" ht="26.25" customHeight="1" x14ac:dyDescent="0.2"/>
    <row r="1908" ht="26.25" customHeight="1" x14ac:dyDescent="0.2"/>
    <row r="1909" ht="26.25" customHeight="1" x14ac:dyDescent="0.2"/>
    <row r="1910" ht="26.25" customHeight="1" x14ac:dyDescent="0.2"/>
    <row r="1911" ht="26.25" customHeight="1" x14ac:dyDescent="0.2"/>
    <row r="1912" ht="26.25" customHeight="1" x14ac:dyDescent="0.2"/>
    <row r="1913" ht="26.25" customHeight="1" x14ac:dyDescent="0.2"/>
    <row r="1914" ht="26.25" customHeight="1" x14ac:dyDescent="0.2"/>
    <row r="1915" ht="26.25" customHeight="1" x14ac:dyDescent="0.2"/>
    <row r="1916" ht="26.25" customHeight="1" x14ac:dyDescent="0.2"/>
    <row r="1917" ht="26.25" customHeight="1" x14ac:dyDescent="0.2"/>
    <row r="1918" ht="26.25" customHeight="1" x14ac:dyDescent="0.2"/>
    <row r="1919" ht="26.25" customHeight="1" x14ac:dyDescent="0.2"/>
    <row r="1920" ht="26.25" customHeight="1" x14ac:dyDescent="0.2"/>
    <row r="1921" ht="26.25" customHeight="1" x14ac:dyDescent="0.2"/>
    <row r="1922" ht="26.25" customHeight="1" x14ac:dyDescent="0.2"/>
    <row r="1923" ht="26.25" customHeight="1" x14ac:dyDescent="0.2"/>
    <row r="1924" ht="26.25" customHeight="1" x14ac:dyDescent="0.2"/>
    <row r="1925" ht="26.25" customHeight="1" x14ac:dyDescent="0.2"/>
    <row r="1926" ht="26.25" customHeight="1" x14ac:dyDescent="0.2"/>
    <row r="1927" ht="26.25" customHeight="1" x14ac:dyDescent="0.2"/>
    <row r="1928" ht="26.25" customHeight="1" x14ac:dyDescent="0.2"/>
    <row r="1929" ht="26.25" customHeight="1" x14ac:dyDescent="0.2"/>
    <row r="1930" ht="26.25" customHeight="1" x14ac:dyDescent="0.2"/>
    <row r="1931" ht="26.25" customHeight="1" x14ac:dyDescent="0.2"/>
    <row r="1932" ht="26.25" customHeight="1" x14ac:dyDescent="0.2"/>
    <row r="1933" ht="26.25" customHeight="1" x14ac:dyDescent="0.2"/>
    <row r="1934" ht="26.25" customHeight="1" x14ac:dyDescent="0.2"/>
    <row r="1935" ht="26.25" customHeight="1" x14ac:dyDescent="0.2"/>
    <row r="1936" ht="26.25" customHeight="1" x14ac:dyDescent="0.2"/>
    <row r="1937" ht="26.25" customHeight="1" x14ac:dyDescent="0.2"/>
    <row r="1938" ht="26.25" customHeight="1" x14ac:dyDescent="0.2"/>
    <row r="1939" ht="26.25" customHeight="1" x14ac:dyDescent="0.2"/>
    <row r="1940" ht="26.25" customHeight="1" x14ac:dyDescent="0.2"/>
    <row r="1941" ht="26.25" customHeight="1" x14ac:dyDescent="0.2"/>
    <row r="1942" ht="26.25" customHeight="1" x14ac:dyDescent="0.2"/>
    <row r="1943" ht="26.25" customHeight="1" x14ac:dyDescent="0.2"/>
    <row r="1944" ht="26.25" customHeight="1" x14ac:dyDescent="0.2"/>
    <row r="1945" ht="26.25" customHeight="1" x14ac:dyDescent="0.2"/>
    <row r="1946" ht="26.25" customHeight="1" x14ac:dyDescent="0.2"/>
    <row r="1947" ht="26.25" customHeight="1" x14ac:dyDescent="0.2"/>
    <row r="1948" ht="26.25" customHeight="1" x14ac:dyDescent="0.2"/>
    <row r="1949" ht="26.25" customHeight="1" x14ac:dyDescent="0.2"/>
    <row r="1950" ht="26.25" customHeight="1" x14ac:dyDescent="0.2"/>
    <row r="1951" ht="26.25" customHeight="1" x14ac:dyDescent="0.2"/>
    <row r="1952" ht="26.25" customHeight="1" x14ac:dyDescent="0.2"/>
    <row r="1953" ht="26.25" customHeight="1" x14ac:dyDescent="0.2"/>
    <row r="1954" ht="26.25" customHeight="1" x14ac:dyDescent="0.2"/>
    <row r="1955" ht="26.25" customHeight="1" x14ac:dyDescent="0.2"/>
    <row r="1956" ht="26.25" customHeight="1" x14ac:dyDescent="0.2"/>
    <row r="1957" ht="26.25" customHeight="1" x14ac:dyDescent="0.2"/>
    <row r="1958" ht="26.25" customHeight="1" x14ac:dyDescent="0.2"/>
    <row r="1959" ht="26.25" customHeight="1" x14ac:dyDescent="0.2"/>
    <row r="1960" ht="26.25" customHeight="1" x14ac:dyDescent="0.2"/>
    <row r="1961" ht="26.25" customHeight="1" x14ac:dyDescent="0.2"/>
    <row r="1962" ht="26.25" customHeight="1" x14ac:dyDescent="0.2"/>
    <row r="1963" ht="26.25" customHeight="1" x14ac:dyDescent="0.2"/>
    <row r="1964" ht="26.25" customHeight="1" x14ac:dyDescent="0.2"/>
    <row r="1965" ht="26.25" customHeight="1" x14ac:dyDescent="0.2"/>
    <row r="1966" ht="26.25" customHeight="1" x14ac:dyDescent="0.2"/>
    <row r="1967" ht="26.25" customHeight="1" x14ac:dyDescent="0.2"/>
    <row r="1968" ht="26.25" customHeight="1" x14ac:dyDescent="0.2"/>
    <row r="1969" ht="26.25" customHeight="1" x14ac:dyDescent="0.2"/>
    <row r="1970" ht="26.25" customHeight="1" x14ac:dyDescent="0.2"/>
    <row r="1971" ht="26.25" customHeight="1" x14ac:dyDescent="0.2"/>
    <row r="1972" ht="26.25" customHeight="1" x14ac:dyDescent="0.2"/>
    <row r="1973" ht="26.25" customHeight="1" x14ac:dyDescent="0.2"/>
    <row r="1974" ht="26.25" customHeight="1" x14ac:dyDescent="0.2"/>
    <row r="1975" ht="26.25" customHeight="1" x14ac:dyDescent="0.2"/>
    <row r="1976" ht="26.25" customHeight="1" x14ac:dyDescent="0.2"/>
    <row r="1977" ht="26.25" customHeight="1" x14ac:dyDescent="0.2"/>
    <row r="1978" ht="26.25" customHeight="1" x14ac:dyDescent="0.2"/>
    <row r="1979" ht="26.25" customHeight="1" x14ac:dyDescent="0.2"/>
    <row r="1980" ht="26.25" customHeight="1" x14ac:dyDescent="0.2"/>
    <row r="1981" ht="26.25" customHeight="1" x14ac:dyDescent="0.2"/>
    <row r="1982" ht="26.25" customHeight="1" x14ac:dyDescent="0.2"/>
    <row r="1983" ht="26.25" customHeight="1" x14ac:dyDescent="0.2"/>
    <row r="1984" ht="26.25" customHeight="1" x14ac:dyDescent="0.2"/>
    <row r="1985" ht="26.25" customHeight="1" x14ac:dyDescent="0.2"/>
    <row r="1986" ht="26.25" customHeight="1" x14ac:dyDescent="0.2"/>
    <row r="1987" ht="26.25" customHeight="1" x14ac:dyDescent="0.2"/>
    <row r="1988" ht="26.25" customHeight="1" x14ac:dyDescent="0.2"/>
    <row r="1989" ht="26.25" customHeight="1" x14ac:dyDescent="0.2"/>
    <row r="1990" ht="26.25" customHeight="1" x14ac:dyDescent="0.2"/>
    <row r="1991" ht="26.25" customHeight="1" x14ac:dyDescent="0.2"/>
    <row r="1992" ht="26.25" customHeight="1" x14ac:dyDescent="0.2"/>
    <row r="1993" ht="26.25" customHeight="1" x14ac:dyDescent="0.2"/>
    <row r="1994" ht="26.25" customHeight="1" x14ac:dyDescent="0.2"/>
    <row r="1995" ht="26.25" customHeight="1" x14ac:dyDescent="0.2"/>
    <row r="1996" ht="26.25" customHeight="1" x14ac:dyDescent="0.2"/>
    <row r="1997" ht="26.25" customHeight="1" x14ac:dyDescent="0.2"/>
    <row r="1998" ht="26.25" customHeight="1" x14ac:dyDescent="0.2"/>
    <row r="1999" ht="26.25" customHeight="1" x14ac:dyDescent="0.2"/>
    <row r="2000" ht="26.25" customHeight="1" x14ac:dyDescent="0.2"/>
    <row r="2001" ht="26.25" customHeight="1" x14ac:dyDescent="0.2"/>
    <row r="2002" ht="26.25" customHeight="1" x14ac:dyDescent="0.2"/>
    <row r="2003" ht="26.25" customHeight="1" x14ac:dyDescent="0.2"/>
    <row r="2004" ht="26.25" customHeight="1" x14ac:dyDescent="0.2"/>
    <row r="2005" ht="26.25" customHeight="1" x14ac:dyDescent="0.2"/>
    <row r="2006" ht="26.25" customHeight="1" x14ac:dyDescent="0.2"/>
    <row r="2007" ht="26.25" customHeight="1" x14ac:dyDescent="0.2"/>
    <row r="2008" ht="26.25" customHeight="1" x14ac:dyDescent="0.2"/>
    <row r="2009" ht="26.25" customHeight="1" x14ac:dyDescent="0.2"/>
    <row r="2010" ht="26.25" customHeight="1" x14ac:dyDescent="0.2"/>
    <row r="2011" ht="26.25" customHeight="1" x14ac:dyDescent="0.2"/>
    <row r="2012" ht="26.25" customHeight="1" x14ac:dyDescent="0.2"/>
    <row r="2013" ht="26.25" customHeight="1" x14ac:dyDescent="0.2"/>
    <row r="2014" ht="26.25" customHeight="1" x14ac:dyDescent="0.2"/>
    <row r="2015" ht="26.25" customHeight="1" x14ac:dyDescent="0.2"/>
    <row r="2016" ht="26.25" customHeight="1" x14ac:dyDescent="0.2"/>
    <row r="2017" ht="26.25" customHeight="1" x14ac:dyDescent="0.2"/>
    <row r="2018" ht="26.25" customHeight="1" x14ac:dyDescent="0.2"/>
    <row r="2019" ht="26.25" customHeight="1" x14ac:dyDescent="0.2"/>
    <row r="2020" ht="26.25" customHeight="1" x14ac:dyDescent="0.2"/>
    <row r="2021" ht="26.25" customHeight="1" x14ac:dyDescent="0.2"/>
    <row r="2022" ht="26.25" customHeight="1" x14ac:dyDescent="0.2"/>
    <row r="2023" ht="26.25" customHeight="1" x14ac:dyDescent="0.2"/>
    <row r="2024" ht="26.25" customHeight="1" x14ac:dyDescent="0.2"/>
    <row r="2025" ht="26.25" customHeight="1" x14ac:dyDescent="0.2"/>
    <row r="2026" ht="26.25" customHeight="1" x14ac:dyDescent="0.2"/>
    <row r="2027" ht="26.25" customHeight="1" x14ac:dyDescent="0.2"/>
    <row r="2028" ht="26.25" customHeight="1" x14ac:dyDescent="0.2"/>
    <row r="2029" ht="26.25" customHeight="1" x14ac:dyDescent="0.2"/>
    <row r="2030" ht="26.25" customHeight="1" x14ac:dyDescent="0.2"/>
    <row r="2031" ht="26.25" customHeight="1" x14ac:dyDescent="0.2"/>
    <row r="2032" ht="26.25" customHeight="1" x14ac:dyDescent="0.2"/>
    <row r="2033" ht="26.25" customHeight="1" x14ac:dyDescent="0.2"/>
    <row r="2034" ht="26.25" customHeight="1" x14ac:dyDescent="0.2"/>
    <row r="2035" ht="26.25" customHeight="1" x14ac:dyDescent="0.2"/>
    <row r="2036" ht="26.25" customHeight="1" x14ac:dyDescent="0.2"/>
    <row r="2037" ht="26.25" customHeight="1" x14ac:dyDescent="0.2"/>
    <row r="2038" ht="26.25" customHeight="1" x14ac:dyDescent="0.2"/>
    <row r="2039" ht="26.25" customHeight="1" x14ac:dyDescent="0.2"/>
    <row r="2040" ht="26.25" customHeight="1" x14ac:dyDescent="0.2"/>
    <row r="2041" ht="26.25" customHeight="1" x14ac:dyDescent="0.2"/>
    <row r="2042" ht="26.25" customHeight="1" x14ac:dyDescent="0.2"/>
    <row r="2043" ht="26.25" customHeight="1" x14ac:dyDescent="0.2"/>
    <row r="2044" ht="26.25" customHeight="1" x14ac:dyDescent="0.2"/>
    <row r="2045" ht="26.25" customHeight="1" x14ac:dyDescent="0.2"/>
    <row r="2046" ht="26.25" customHeight="1" x14ac:dyDescent="0.2"/>
    <row r="2047" ht="26.25" customHeight="1" x14ac:dyDescent="0.2"/>
    <row r="2048" ht="26.25" customHeight="1" x14ac:dyDescent="0.2"/>
    <row r="2049" ht="26.25" customHeight="1" x14ac:dyDescent="0.2"/>
    <row r="2050" ht="26.25" customHeight="1" x14ac:dyDescent="0.2"/>
    <row r="2051" ht="26.25" customHeight="1" x14ac:dyDescent="0.2"/>
    <row r="2052" ht="26.25" customHeight="1" x14ac:dyDescent="0.2"/>
    <row r="2053" ht="26.25" customHeight="1" x14ac:dyDescent="0.2"/>
    <row r="2054" ht="26.25" customHeight="1" x14ac:dyDescent="0.2"/>
    <row r="2055" ht="26.25" customHeight="1" x14ac:dyDescent="0.2"/>
    <row r="2056" ht="26.25" customHeight="1" x14ac:dyDescent="0.2"/>
    <row r="2057" ht="26.25" customHeight="1" x14ac:dyDescent="0.2"/>
    <row r="2058" ht="26.25" customHeight="1" x14ac:dyDescent="0.2"/>
    <row r="2059" ht="26.25" customHeight="1" x14ac:dyDescent="0.2"/>
    <row r="2060" ht="26.25" customHeight="1" x14ac:dyDescent="0.2"/>
    <row r="2061" ht="26.25" customHeight="1" x14ac:dyDescent="0.2"/>
    <row r="2062" ht="26.25" customHeight="1" x14ac:dyDescent="0.2"/>
    <row r="2063" ht="26.25" customHeight="1" x14ac:dyDescent="0.2"/>
    <row r="2064" ht="26.25" customHeight="1" x14ac:dyDescent="0.2"/>
    <row r="2065" ht="26.25" customHeight="1" x14ac:dyDescent="0.2"/>
    <row r="2066" ht="26.25" customHeight="1" x14ac:dyDescent="0.2"/>
    <row r="2067" ht="26.25" customHeight="1" x14ac:dyDescent="0.2"/>
    <row r="2068" ht="26.25" customHeight="1" x14ac:dyDescent="0.2"/>
    <row r="2069" ht="26.25" customHeight="1" x14ac:dyDescent="0.2"/>
    <row r="2070" ht="26.25" customHeight="1" x14ac:dyDescent="0.2"/>
    <row r="2071" ht="26.25" customHeight="1" x14ac:dyDescent="0.2"/>
    <row r="2072" ht="26.25" customHeight="1" x14ac:dyDescent="0.2"/>
    <row r="2073" ht="26.25" customHeight="1" x14ac:dyDescent="0.2"/>
    <row r="2074" ht="26.25" customHeight="1" x14ac:dyDescent="0.2"/>
    <row r="2075" ht="26.25" customHeight="1" x14ac:dyDescent="0.2"/>
    <row r="2076" ht="26.25" customHeight="1" x14ac:dyDescent="0.2"/>
    <row r="2077" ht="26.25" customHeight="1" x14ac:dyDescent="0.2"/>
    <row r="2078" ht="26.25" customHeight="1" x14ac:dyDescent="0.2"/>
    <row r="2079" ht="26.25" customHeight="1" x14ac:dyDescent="0.2"/>
    <row r="2080" ht="26.25" customHeight="1" x14ac:dyDescent="0.2"/>
    <row r="2081" ht="26.25" customHeight="1" x14ac:dyDescent="0.2"/>
    <row r="2082" ht="26.25" customHeight="1" x14ac:dyDescent="0.2"/>
    <row r="2083" ht="26.25" customHeight="1" x14ac:dyDescent="0.2"/>
    <row r="2084" ht="26.25" customHeight="1" x14ac:dyDescent="0.2"/>
    <row r="2085" ht="26.25" customHeight="1" x14ac:dyDescent="0.2"/>
    <row r="2086" ht="26.25" customHeight="1" x14ac:dyDescent="0.2"/>
    <row r="2087" ht="26.25" customHeight="1" x14ac:dyDescent="0.2"/>
    <row r="2088" ht="26.25" customHeight="1" x14ac:dyDescent="0.2"/>
    <row r="2089" ht="26.25" customHeight="1" x14ac:dyDescent="0.2"/>
    <row r="2090" ht="26.25" customHeight="1" x14ac:dyDescent="0.2"/>
    <row r="2091" ht="26.25" customHeight="1" x14ac:dyDescent="0.2"/>
    <row r="2092" ht="26.25" customHeight="1" x14ac:dyDescent="0.2"/>
    <row r="2093" ht="26.25" customHeight="1" x14ac:dyDescent="0.2"/>
    <row r="2094" ht="26.25" customHeight="1" x14ac:dyDescent="0.2"/>
    <row r="2095" ht="26.25" customHeight="1" x14ac:dyDescent="0.2"/>
    <row r="2096" ht="26.25" customHeight="1" x14ac:dyDescent="0.2"/>
    <row r="2097" ht="26.25" customHeight="1" x14ac:dyDescent="0.2"/>
    <row r="2098" ht="26.25" customHeight="1" x14ac:dyDescent="0.2"/>
    <row r="2099" ht="26.25" customHeight="1" x14ac:dyDescent="0.2"/>
    <row r="2100" ht="26.25" customHeight="1" x14ac:dyDescent="0.2"/>
    <row r="2101" ht="26.25" customHeight="1" x14ac:dyDescent="0.2"/>
    <row r="2102" ht="26.25" customHeight="1" x14ac:dyDescent="0.2"/>
    <row r="2103" ht="26.25" customHeight="1" x14ac:dyDescent="0.2"/>
    <row r="2104" ht="26.25" customHeight="1" x14ac:dyDescent="0.2"/>
    <row r="2105" ht="26.25" customHeight="1" x14ac:dyDescent="0.2"/>
    <row r="2106" ht="26.25" customHeight="1" x14ac:dyDescent="0.2"/>
    <row r="2107" ht="26.25" customHeight="1" x14ac:dyDescent="0.2"/>
    <row r="2108" ht="26.25" customHeight="1" x14ac:dyDescent="0.2"/>
    <row r="2109" ht="26.25" customHeight="1" x14ac:dyDescent="0.2"/>
    <row r="2110" ht="26.25" customHeight="1" x14ac:dyDescent="0.2"/>
    <row r="2111" ht="26.25" customHeight="1" x14ac:dyDescent="0.2"/>
    <row r="2112" ht="26.25" customHeight="1" x14ac:dyDescent="0.2"/>
    <row r="2113" ht="26.25" customHeight="1" x14ac:dyDescent="0.2"/>
    <row r="2114" ht="26.25" customHeight="1" x14ac:dyDescent="0.2"/>
    <row r="2115" ht="26.25" customHeight="1" x14ac:dyDescent="0.2"/>
    <row r="2116" ht="26.25" customHeight="1" x14ac:dyDescent="0.2"/>
    <row r="2117" ht="26.25" customHeight="1" x14ac:dyDescent="0.2"/>
    <row r="2118" ht="26.25" customHeight="1" x14ac:dyDescent="0.2"/>
    <row r="2119" ht="26.25" customHeight="1" x14ac:dyDescent="0.2"/>
    <row r="2120" ht="26.25" customHeight="1" x14ac:dyDescent="0.2"/>
    <row r="2121" ht="26.25" customHeight="1" x14ac:dyDescent="0.2"/>
    <row r="2122" ht="26.25" customHeight="1" x14ac:dyDescent="0.2"/>
    <row r="2123" ht="26.25" customHeight="1" x14ac:dyDescent="0.2"/>
    <row r="2124" ht="26.25" customHeight="1" x14ac:dyDescent="0.2"/>
    <row r="2125" ht="26.25" customHeight="1" x14ac:dyDescent="0.2"/>
    <row r="2126" ht="26.25" customHeight="1" x14ac:dyDescent="0.2"/>
    <row r="2127" ht="26.25" customHeight="1" x14ac:dyDescent="0.2"/>
    <row r="2128" ht="26.25" customHeight="1" x14ac:dyDescent="0.2"/>
    <row r="2129" ht="26.25" customHeight="1" x14ac:dyDescent="0.2"/>
    <row r="2130" ht="26.25" customHeight="1" x14ac:dyDescent="0.2"/>
    <row r="2131" ht="26.25" customHeight="1" x14ac:dyDescent="0.2"/>
    <row r="2132" ht="26.25" customHeight="1" x14ac:dyDescent="0.2"/>
    <row r="2133" ht="26.25" customHeight="1" x14ac:dyDescent="0.2"/>
    <row r="2134" ht="26.25" customHeight="1" x14ac:dyDescent="0.2"/>
    <row r="2135" ht="26.25" customHeight="1" x14ac:dyDescent="0.2"/>
    <row r="2136" ht="26.25" customHeight="1" x14ac:dyDescent="0.2"/>
    <row r="2137" ht="26.25" customHeight="1" x14ac:dyDescent="0.2"/>
    <row r="2138" ht="26.25" customHeight="1" x14ac:dyDescent="0.2"/>
    <row r="2139" ht="26.25" customHeight="1" x14ac:dyDescent="0.2"/>
    <row r="2140" ht="26.25" customHeight="1" x14ac:dyDescent="0.2"/>
    <row r="2141" ht="26.25" customHeight="1" x14ac:dyDescent="0.2"/>
    <row r="2142" ht="26.25" customHeight="1" x14ac:dyDescent="0.2"/>
    <row r="2143" ht="26.25" customHeight="1" x14ac:dyDescent="0.2"/>
    <row r="2144" ht="26.25" customHeight="1" x14ac:dyDescent="0.2"/>
    <row r="2145" ht="26.25" customHeight="1" x14ac:dyDescent="0.2"/>
    <row r="2146" ht="26.25" customHeight="1" x14ac:dyDescent="0.2"/>
    <row r="2147" ht="26.25" customHeight="1" x14ac:dyDescent="0.2"/>
    <row r="2148" ht="26.25" customHeight="1" x14ac:dyDescent="0.2"/>
    <row r="2149" ht="26.25" customHeight="1" x14ac:dyDescent="0.2"/>
    <row r="2150" ht="26.25" customHeight="1" x14ac:dyDescent="0.2"/>
    <row r="2151" ht="26.25" customHeight="1" x14ac:dyDescent="0.2"/>
    <row r="2152" ht="26.25" customHeight="1" x14ac:dyDescent="0.2"/>
    <row r="2153" ht="26.25" customHeight="1" x14ac:dyDescent="0.2"/>
    <row r="2154" ht="26.25" customHeight="1" x14ac:dyDescent="0.2"/>
    <row r="2155" ht="26.25" customHeight="1" x14ac:dyDescent="0.2"/>
    <row r="2156" ht="26.25" customHeight="1" x14ac:dyDescent="0.2"/>
    <row r="2157" ht="26.25" customHeight="1" x14ac:dyDescent="0.2"/>
    <row r="2158" ht="26.25" customHeight="1" x14ac:dyDescent="0.2"/>
    <row r="2159" ht="26.25" customHeight="1" x14ac:dyDescent="0.2"/>
    <row r="2160" ht="26.25" customHeight="1" x14ac:dyDescent="0.2"/>
    <row r="2161" ht="26.25" customHeight="1" x14ac:dyDescent="0.2"/>
    <row r="2162" ht="26.25" customHeight="1" x14ac:dyDescent="0.2"/>
    <row r="2163" ht="26.25" customHeight="1" x14ac:dyDescent="0.2"/>
    <row r="2164" ht="26.25" customHeight="1" x14ac:dyDescent="0.2"/>
    <row r="2165" ht="26.25" customHeight="1" x14ac:dyDescent="0.2"/>
    <row r="2166" ht="26.25" customHeight="1" x14ac:dyDescent="0.2"/>
    <row r="2167" ht="26.25" customHeight="1" x14ac:dyDescent="0.2"/>
    <row r="2168" ht="26.25" customHeight="1" x14ac:dyDescent="0.2"/>
    <row r="2169" ht="26.25" customHeight="1" x14ac:dyDescent="0.2"/>
    <row r="2170" ht="26.25" customHeight="1" x14ac:dyDescent="0.2"/>
    <row r="2171" ht="26.25" customHeight="1" x14ac:dyDescent="0.2"/>
    <row r="2172" ht="26.25" customHeight="1" x14ac:dyDescent="0.2"/>
    <row r="2173" ht="26.25" customHeight="1" x14ac:dyDescent="0.2"/>
    <row r="2174" ht="26.25" customHeight="1" x14ac:dyDescent="0.2"/>
    <row r="2175" ht="26.25" customHeight="1" x14ac:dyDescent="0.2"/>
    <row r="2176" ht="26.25" customHeight="1" x14ac:dyDescent="0.2"/>
    <row r="2177" ht="26.25" customHeight="1" x14ac:dyDescent="0.2"/>
    <row r="2178" ht="26.25" customHeight="1" x14ac:dyDescent="0.2"/>
    <row r="2179" ht="26.25" customHeight="1" x14ac:dyDescent="0.2"/>
    <row r="2180" ht="26.25" customHeight="1" x14ac:dyDescent="0.2"/>
    <row r="2181" ht="26.25" customHeight="1" x14ac:dyDescent="0.2"/>
    <row r="2182" ht="26.25" customHeight="1" x14ac:dyDescent="0.2"/>
    <row r="2183" ht="26.25" customHeight="1" x14ac:dyDescent="0.2"/>
    <row r="2184" ht="26.25" customHeight="1" x14ac:dyDescent="0.2"/>
    <row r="2185" ht="26.25" customHeight="1" x14ac:dyDescent="0.2"/>
    <row r="2186" ht="26.25" customHeight="1" x14ac:dyDescent="0.2"/>
    <row r="2187" ht="26.25" customHeight="1" x14ac:dyDescent="0.2"/>
    <row r="2188" ht="26.25" customHeight="1" x14ac:dyDescent="0.2"/>
    <row r="2189" ht="26.25" customHeight="1" x14ac:dyDescent="0.2"/>
    <row r="2190" ht="26.25" customHeight="1" x14ac:dyDescent="0.2"/>
    <row r="2191" ht="26.25" customHeight="1" x14ac:dyDescent="0.2"/>
    <row r="2192" ht="26.25" customHeight="1" x14ac:dyDescent="0.2"/>
    <row r="2193" ht="26.25" customHeight="1" x14ac:dyDescent="0.2"/>
    <row r="2194" ht="26.25" customHeight="1" x14ac:dyDescent="0.2"/>
    <row r="2195" ht="26.25" customHeight="1" x14ac:dyDescent="0.2"/>
    <row r="2196" ht="26.25" customHeight="1" x14ac:dyDescent="0.2"/>
    <row r="2197" ht="26.25" customHeight="1" x14ac:dyDescent="0.2"/>
    <row r="2198" ht="26.25" customHeight="1" x14ac:dyDescent="0.2"/>
    <row r="2199" ht="26.25" customHeight="1" x14ac:dyDescent="0.2"/>
    <row r="2200" ht="26.25" customHeight="1" x14ac:dyDescent="0.2"/>
    <row r="2201" ht="26.25" customHeight="1" x14ac:dyDescent="0.2"/>
    <row r="2202" ht="26.25" customHeight="1" x14ac:dyDescent="0.2"/>
    <row r="2203" ht="26.25" customHeight="1" x14ac:dyDescent="0.2"/>
    <row r="2204" ht="26.25" customHeight="1" x14ac:dyDescent="0.2"/>
    <row r="2205" ht="26.25" customHeight="1" x14ac:dyDescent="0.2"/>
    <row r="2206" ht="26.25" customHeight="1" x14ac:dyDescent="0.2"/>
    <row r="2207" ht="26.25" customHeight="1" x14ac:dyDescent="0.2"/>
    <row r="2208" ht="26.25" customHeight="1" x14ac:dyDescent="0.2"/>
    <row r="2209" ht="26.25" customHeight="1" x14ac:dyDescent="0.2"/>
    <row r="2210" ht="26.25" customHeight="1" x14ac:dyDescent="0.2"/>
    <row r="2211" ht="26.25" customHeight="1" x14ac:dyDescent="0.2"/>
    <row r="2212" ht="26.25" customHeight="1" x14ac:dyDescent="0.2"/>
    <row r="2213" ht="26.25" customHeight="1" x14ac:dyDescent="0.2"/>
    <row r="2214" ht="26.25" customHeight="1" x14ac:dyDescent="0.2"/>
    <row r="2215" ht="26.25" customHeight="1" x14ac:dyDescent="0.2"/>
    <row r="2216" ht="26.25" customHeight="1" x14ac:dyDescent="0.2"/>
    <row r="2217" ht="26.25" customHeight="1" x14ac:dyDescent="0.2"/>
    <row r="2218" ht="26.25" customHeight="1" x14ac:dyDescent="0.2"/>
    <row r="2219" ht="26.25" customHeight="1" x14ac:dyDescent="0.2"/>
    <row r="2220" ht="26.25" customHeight="1" x14ac:dyDescent="0.2"/>
    <row r="2221" ht="26.25" customHeight="1" x14ac:dyDescent="0.2"/>
    <row r="2222" ht="26.25" customHeight="1" x14ac:dyDescent="0.2"/>
    <row r="2223" ht="26.25" customHeight="1" x14ac:dyDescent="0.2"/>
    <row r="2224" ht="26.25" customHeight="1" x14ac:dyDescent="0.2"/>
    <row r="2225" ht="26.25" customHeight="1" x14ac:dyDescent="0.2"/>
    <row r="2226" ht="26.25" customHeight="1" x14ac:dyDescent="0.2"/>
    <row r="2227" ht="26.25" customHeight="1" x14ac:dyDescent="0.2"/>
    <row r="2228" ht="26.25" customHeight="1" x14ac:dyDescent="0.2"/>
    <row r="2229" ht="26.25" customHeight="1" x14ac:dyDescent="0.2"/>
    <row r="2230" ht="26.25" customHeight="1" x14ac:dyDescent="0.2"/>
    <row r="2231" ht="26.25" customHeight="1" x14ac:dyDescent="0.2"/>
    <row r="2232" ht="26.25" customHeight="1" x14ac:dyDescent="0.2"/>
    <row r="2233" ht="26.25" customHeight="1" x14ac:dyDescent="0.2"/>
    <row r="2234" ht="26.25" customHeight="1" x14ac:dyDescent="0.2"/>
    <row r="2235" ht="26.25" customHeight="1" x14ac:dyDescent="0.2"/>
    <row r="2236" ht="26.25" customHeight="1" x14ac:dyDescent="0.2"/>
    <row r="2237" ht="26.25" customHeight="1" x14ac:dyDescent="0.2"/>
    <row r="2238" ht="26.25" customHeight="1" x14ac:dyDescent="0.2"/>
    <row r="2239" ht="26.25" customHeight="1" x14ac:dyDescent="0.2"/>
    <row r="2240" ht="26.25" customHeight="1" x14ac:dyDescent="0.2"/>
    <row r="2241" ht="26.25" customHeight="1" x14ac:dyDescent="0.2"/>
    <row r="2242" ht="26.25" customHeight="1" x14ac:dyDescent="0.2"/>
    <row r="2243" ht="26.25" customHeight="1" x14ac:dyDescent="0.2"/>
    <row r="2244" ht="26.25" customHeight="1" x14ac:dyDescent="0.2"/>
    <row r="2245" ht="26.25" customHeight="1" x14ac:dyDescent="0.2"/>
    <row r="2246" ht="26.25" customHeight="1" x14ac:dyDescent="0.2"/>
    <row r="2247" ht="26.25" customHeight="1" x14ac:dyDescent="0.2"/>
    <row r="2248" ht="26.25" customHeight="1" x14ac:dyDescent="0.2"/>
    <row r="2249" ht="26.25" customHeight="1" x14ac:dyDescent="0.2"/>
    <row r="2250" ht="26.25" customHeight="1" x14ac:dyDescent="0.2"/>
    <row r="2251" ht="26.25" customHeight="1" x14ac:dyDescent="0.2"/>
    <row r="2252" ht="26.25" customHeight="1" x14ac:dyDescent="0.2"/>
    <row r="2253" ht="26.25" customHeight="1" x14ac:dyDescent="0.2"/>
    <row r="2254" ht="26.25" customHeight="1" x14ac:dyDescent="0.2"/>
    <row r="2255" ht="26.25" customHeight="1" x14ac:dyDescent="0.2"/>
    <row r="2256" ht="26.25" customHeight="1" x14ac:dyDescent="0.2"/>
    <row r="2257" ht="26.25" customHeight="1" x14ac:dyDescent="0.2"/>
    <row r="2258" ht="26.25" customHeight="1" x14ac:dyDescent="0.2"/>
    <row r="2259" ht="26.25" customHeight="1" x14ac:dyDescent="0.2"/>
    <row r="2260" ht="26.25" customHeight="1" x14ac:dyDescent="0.2"/>
    <row r="2261" ht="26.25" customHeight="1" x14ac:dyDescent="0.2"/>
    <row r="2262" ht="26.25" customHeight="1" x14ac:dyDescent="0.2"/>
    <row r="2263" ht="26.25" customHeight="1" x14ac:dyDescent="0.2"/>
    <row r="2264" ht="26.25" customHeight="1" x14ac:dyDescent="0.2"/>
    <row r="2265" ht="26.25" customHeight="1" x14ac:dyDescent="0.2"/>
    <row r="2266" ht="26.25" customHeight="1" x14ac:dyDescent="0.2"/>
    <row r="2267" ht="26.25" customHeight="1" x14ac:dyDescent="0.2"/>
    <row r="2268" ht="26.25" customHeight="1" x14ac:dyDescent="0.2"/>
    <row r="2269" ht="26.25" customHeight="1" x14ac:dyDescent="0.2"/>
    <row r="2270" ht="26.25" customHeight="1" x14ac:dyDescent="0.2"/>
    <row r="2271" ht="26.25" customHeight="1" x14ac:dyDescent="0.2"/>
    <row r="2272" ht="26.25" customHeight="1" x14ac:dyDescent="0.2"/>
    <row r="2273" ht="26.25" customHeight="1" x14ac:dyDescent="0.2"/>
    <row r="2274" ht="26.25" customHeight="1" x14ac:dyDescent="0.2"/>
    <row r="2275" ht="26.25" customHeight="1" x14ac:dyDescent="0.2"/>
    <row r="2276" ht="26.25" customHeight="1" x14ac:dyDescent="0.2"/>
    <row r="2277" ht="26.25" customHeight="1" x14ac:dyDescent="0.2"/>
    <row r="2278" ht="26.25" customHeight="1" x14ac:dyDescent="0.2"/>
    <row r="2279" ht="26.25" customHeight="1" x14ac:dyDescent="0.2"/>
    <row r="2280" ht="26.25" customHeight="1" x14ac:dyDescent="0.2"/>
    <row r="2281" ht="26.25" customHeight="1" x14ac:dyDescent="0.2"/>
    <row r="2282" ht="26.25" customHeight="1" x14ac:dyDescent="0.2"/>
    <row r="2283" ht="26.25" customHeight="1" x14ac:dyDescent="0.2"/>
    <row r="2284" ht="26.25" customHeight="1" x14ac:dyDescent="0.2"/>
    <row r="2285" ht="26.25" customHeight="1" x14ac:dyDescent="0.2"/>
    <row r="2286" ht="26.25" customHeight="1" x14ac:dyDescent="0.2"/>
    <row r="2287" ht="26.25" customHeight="1" x14ac:dyDescent="0.2"/>
    <row r="2288" ht="26.25" customHeight="1" x14ac:dyDescent="0.2"/>
    <row r="2289" ht="26.25" customHeight="1" x14ac:dyDescent="0.2"/>
    <row r="2290" ht="26.25" customHeight="1" x14ac:dyDescent="0.2"/>
    <row r="2291" ht="26.25" customHeight="1" x14ac:dyDescent="0.2"/>
    <row r="2292" ht="26.25" customHeight="1" x14ac:dyDescent="0.2"/>
    <row r="2293" ht="26.25" customHeight="1" x14ac:dyDescent="0.2"/>
    <row r="2294" ht="26.25" customHeight="1" x14ac:dyDescent="0.2"/>
    <row r="2295" ht="26.25" customHeight="1" x14ac:dyDescent="0.2"/>
    <row r="2296" ht="26.25" customHeight="1" x14ac:dyDescent="0.2"/>
    <row r="2297" ht="26.25" customHeight="1" x14ac:dyDescent="0.2"/>
    <row r="2298" ht="26.25" customHeight="1" x14ac:dyDescent="0.2"/>
    <row r="2299" ht="26.25" customHeight="1" x14ac:dyDescent="0.2"/>
    <row r="2300" ht="26.25" customHeight="1" x14ac:dyDescent="0.2"/>
    <row r="2301" ht="26.25" customHeight="1" x14ac:dyDescent="0.2"/>
    <row r="2302" ht="26.25" customHeight="1" x14ac:dyDescent="0.2"/>
    <row r="2303" ht="26.25" customHeight="1" x14ac:dyDescent="0.2"/>
    <row r="2304" ht="26.25" customHeight="1" x14ac:dyDescent="0.2"/>
    <row r="2305" ht="26.25" customHeight="1" x14ac:dyDescent="0.2"/>
    <row r="2306" ht="26.25" customHeight="1" x14ac:dyDescent="0.2"/>
    <row r="2307" ht="26.25" customHeight="1" x14ac:dyDescent="0.2"/>
    <row r="2308" ht="26.25" customHeight="1" x14ac:dyDescent="0.2"/>
    <row r="2309" ht="26.25" customHeight="1" x14ac:dyDescent="0.2"/>
    <row r="2310" ht="26.25" customHeight="1" x14ac:dyDescent="0.2"/>
    <row r="2311" ht="26.25" customHeight="1" x14ac:dyDescent="0.2"/>
    <row r="2312" ht="26.25" customHeight="1" x14ac:dyDescent="0.2"/>
    <row r="2313" ht="26.25" customHeight="1" x14ac:dyDescent="0.2"/>
    <row r="2314" ht="26.25" customHeight="1" x14ac:dyDescent="0.2"/>
    <row r="2315" ht="26.25" customHeight="1" x14ac:dyDescent="0.2"/>
    <row r="2316" ht="26.25" customHeight="1" x14ac:dyDescent="0.2"/>
    <row r="2317" ht="26.25" customHeight="1" x14ac:dyDescent="0.2"/>
    <row r="2318" ht="26.25" customHeight="1" x14ac:dyDescent="0.2"/>
    <row r="2319" ht="26.25" customHeight="1" x14ac:dyDescent="0.2"/>
    <row r="2320" ht="26.25" customHeight="1" x14ac:dyDescent="0.2"/>
    <row r="2321" ht="26.25" customHeight="1" x14ac:dyDescent="0.2"/>
    <row r="2322" ht="26.25" customHeight="1" x14ac:dyDescent="0.2"/>
    <row r="2323" ht="26.25" customHeight="1" x14ac:dyDescent="0.2"/>
    <row r="2324" ht="26.25" customHeight="1" x14ac:dyDescent="0.2"/>
    <row r="2325" ht="26.25" customHeight="1" x14ac:dyDescent="0.2"/>
    <row r="2326" ht="26.25" customHeight="1" x14ac:dyDescent="0.2"/>
    <row r="2327" ht="26.25" customHeight="1" x14ac:dyDescent="0.2"/>
    <row r="2328" ht="26.25" customHeight="1" x14ac:dyDescent="0.2"/>
    <row r="2329" ht="26.25" customHeight="1" x14ac:dyDescent="0.2"/>
    <row r="2330" ht="26.25" customHeight="1" x14ac:dyDescent="0.2"/>
    <row r="2331" ht="26.25" customHeight="1" x14ac:dyDescent="0.2"/>
    <row r="2332" ht="26.25" customHeight="1" x14ac:dyDescent="0.2"/>
    <row r="2333" ht="26.25" customHeight="1" x14ac:dyDescent="0.2"/>
    <row r="2334" ht="26.25" customHeight="1" x14ac:dyDescent="0.2"/>
    <row r="2335" ht="26.25" customHeight="1" x14ac:dyDescent="0.2"/>
    <row r="2336" ht="26.25" customHeight="1" x14ac:dyDescent="0.2"/>
    <row r="2337" ht="26.25" customHeight="1" x14ac:dyDescent="0.2"/>
    <row r="2338" ht="26.25" customHeight="1" x14ac:dyDescent="0.2"/>
    <row r="2339" ht="26.25" customHeight="1" x14ac:dyDescent="0.2"/>
    <row r="2340" ht="26.25" customHeight="1" x14ac:dyDescent="0.2"/>
    <row r="2341" ht="26.25" customHeight="1" x14ac:dyDescent="0.2"/>
    <row r="2342" ht="26.25" customHeight="1" x14ac:dyDescent="0.2"/>
    <row r="2343" ht="26.25" customHeight="1" x14ac:dyDescent="0.2"/>
    <row r="2344" ht="26.25" customHeight="1" x14ac:dyDescent="0.2"/>
    <row r="2345" ht="26.25" customHeight="1" x14ac:dyDescent="0.2"/>
    <row r="2346" ht="26.25" customHeight="1" x14ac:dyDescent="0.2"/>
    <row r="2347" ht="26.25" customHeight="1" x14ac:dyDescent="0.2"/>
    <row r="2348" ht="26.25" customHeight="1" x14ac:dyDescent="0.2"/>
    <row r="2349" ht="26.25" customHeight="1" x14ac:dyDescent="0.2"/>
    <row r="2350" ht="26.25" customHeight="1" x14ac:dyDescent="0.2"/>
    <row r="2351" ht="26.25" customHeight="1" x14ac:dyDescent="0.2"/>
    <row r="2352" ht="26.25" customHeight="1" x14ac:dyDescent="0.2"/>
    <row r="2353" ht="26.25" customHeight="1" x14ac:dyDescent="0.2"/>
    <row r="2354" ht="26.25" customHeight="1" x14ac:dyDescent="0.2"/>
    <row r="2355" ht="26.25" customHeight="1" x14ac:dyDescent="0.2"/>
    <row r="2356" ht="26.25" customHeight="1" x14ac:dyDescent="0.2"/>
    <row r="2357" ht="26.25" customHeight="1" x14ac:dyDescent="0.2"/>
    <row r="2358" ht="26.25" customHeight="1" x14ac:dyDescent="0.2"/>
    <row r="2359" ht="26.25" customHeight="1" x14ac:dyDescent="0.2"/>
    <row r="2360" ht="26.25" customHeight="1" x14ac:dyDescent="0.2"/>
    <row r="2361" ht="26.25" customHeight="1" x14ac:dyDescent="0.2"/>
    <row r="2362" ht="26.25" customHeight="1" x14ac:dyDescent="0.2"/>
    <row r="2363" ht="26.25" customHeight="1" x14ac:dyDescent="0.2"/>
    <row r="2364" ht="26.25" customHeight="1" x14ac:dyDescent="0.2"/>
    <row r="2365" ht="26.25" customHeight="1" x14ac:dyDescent="0.2"/>
    <row r="2366" ht="26.25" customHeight="1" x14ac:dyDescent="0.2"/>
    <row r="2367" ht="26.25" customHeight="1" x14ac:dyDescent="0.2"/>
    <row r="2368" ht="26.25" customHeight="1" x14ac:dyDescent="0.2"/>
    <row r="2369" ht="26.25" customHeight="1" x14ac:dyDescent="0.2"/>
    <row r="2370" ht="26.25" customHeight="1" x14ac:dyDescent="0.2"/>
    <row r="2371" ht="26.25" customHeight="1" x14ac:dyDescent="0.2"/>
    <row r="2372" ht="26.25" customHeight="1" x14ac:dyDescent="0.2"/>
    <row r="2373" ht="26.25" customHeight="1" x14ac:dyDescent="0.2"/>
    <row r="2374" ht="26.25" customHeight="1" x14ac:dyDescent="0.2"/>
    <row r="2375" ht="26.25" customHeight="1" x14ac:dyDescent="0.2"/>
    <row r="2376" ht="26.25" customHeight="1" x14ac:dyDescent="0.2"/>
    <row r="2377" ht="26.25" customHeight="1" x14ac:dyDescent="0.2"/>
    <row r="2378" ht="26.25" customHeight="1" x14ac:dyDescent="0.2"/>
    <row r="2379" ht="26.25" customHeight="1" x14ac:dyDescent="0.2"/>
    <row r="2380" ht="26.25" customHeight="1" x14ac:dyDescent="0.2"/>
    <row r="2381" ht="26.25" customHeight="1" x14ac:dyDescent="0.2"/>
    <row r="2382" ht="26.25" customHeight="1" x14ac:dyDescent="0.2"/>
    <row r="2383" ht="26.25" customHeight="1" x14ac:dyDescent="0.2"/>
    <row r="2384" ht="26.25" customHeight="1" x14ac:dyDescent="0.2"/>
    <row r="2385" ht="26.25" customHeight="1" x14ac:dyDescent="0.2"/>
    <row r="2386" ht="26.25" customHeight="1" x14ac:dyDescent="0.2"/>
    <row r="2387" ht="26.25" customHeight="1" x14ac:dyDescent="0.2"/>
    <row r="2388" ht="26.25" customHeight="1" x14ac:dyDescent="0.2"/>
    <row r="2389" ht="26.25" customHeight="1" x14ac:dyDescent="0.2"/>
    <row r="2390" ht="26.25" customHeight="1" x14ac:dyDescent="0.2"/>
    <row r="2391" ht="26.25" customHeight="1" x14ac:dyDescent="0.2"/>
    <row r="2392" ht="26.25" customHeight="1" x14ac:dyDescent="0.2"/>
    <row r="2393" ht="26.25" customHeight="1" x14ac:dyDescent="0.2"/>
    <row r="2394" ht="26.25" customHeight="1" x14ac:dyDescent="0.2"/>
    <row r="2395" ht="26.25" customHeight="1" x14ac:dyDescent="0.2"/>
    <row r="2396" ht="26.25" customHeight="1" x14ac:dyDescent="0.2"/>
    <row r="2397" ht="26.25" customHeight="1" x14ac:dyDescent="0.2"/>
    <row r="2398" ht="26.25" customHeight="1" x14ac:dyDescent="0.2"/>
    <row r="2399" ht="26.25" customHeight="1" x14ac:dyDescent="0.2"/>
    <row r="2400" ht="26.25" customHeight="1" x14ac:dyDescent="0.2"/>
    <row r="2401" ht="26.25" customHeight="1" x14ac:dyDescent="0.2"/>
    <row r="2402" ht="26.25" customHeight="1" x14ac:dyDescent="0.2"/>
    <row r="2403" ht="26.25" customHeight="1" x14ac:dyDescent="0.2"/>
    <row r="2404" ht="26.25" customHeight="1" x14ac:dyDescent="0.2"/>
    <row r="2405" ht="26.25" customHeight="1" x14ac:dyDescent="0.2"/>
    <row r="2406" ht="26.25" customHeight="1" x14ac:dyDescent="0.2"/>
    <row r="2407" ht="26.25" customHeight="1" x14ac:dyDescent="0.2"/>
    <row r="2408" ht="26.25" customHeight="1" x14ac:dyDescent="0.2"/>
    <row r="2409" ht="26.25" customHeight="1" x14ac:dyDescent="0.2"/>
    <row r="2410" ht="26.25" customHeight="1" x14ac:dyDescent="0.2"/>
    <row r="2411" ht="26.25" customHeight="1" x14ac:dyDescent="0.2"/>
    <row r="2412" ht="26.25" customHeight="1" x14ac:dyDescent="0.2"/>
    <row r="2413" ht="26.25" customHeight="1" x14ac:dyDescent="0.2"/>
    <row r="2414" ht="26.25" customHeight="1" x14ac:dyDescent="0.2"/>
    <row r="2415" ht="26.25" customHeight="1" x14ac:dyDescent="0.2"/>
    <row r="2416" ht="26.25" customHeight="1" x14ac:dyDescent="0.2"/>
    <row r="2417" ht="26.25" customHeight="1" x14ac:dyDescent="0.2"/>
    <row r="2418" ht="26.25" customHeight="1" x14ac:dyDescent="0.2"/>
    <row r="2419" ht="26.25" customHeight="1" x14ac:dyDescent="0.2"/>
    <row r="2420" ht="26.25" customHeight="1" x14ac:dyDescent="0.2"/>
    <row r="2421" ht="26.25" customHeight="1" x14ac:dyDescent="0.2"/>
    <row r="2422" ht="26.25" customHeight="1" x14ac:dyDescent="0.2"/>
    <row r="2423" ht="26.25" customHeight="1" x14ac:dyDescent="0.2"/>
    <row r="2424" ht="26.25" customHeight="1" x14ac:dyDescent="0.2"/>
    <row r="2425" ht="26.25" customHeight="1" x14ac:dyDescent="0.2"/>
    <row r="2426" ht="26.25" customHeight="1" x14ac:dyDescent="0.2"/>
    <row r="2427" ht="26.25" customHeight="1" x14ac:dyDescent="0.2"/>
    <row r="2428" ht="26.25" customHeight="1" x14ac:dyDescent="0.2"/>
    <row r="2429" ht="26.25" customHeight="1" x14ac:dyDescent="0.2"/>
    <row r="2430" ht="26.25" customHeight="1" x14ac:dyDescent="0.2"/>
    <row r="2431" ht="26.25" customHeight="1" x14ac:dyDescent="0.2"/>
    <row r="2432" ht="26.25" customHeight="1" x14ac:dyDescent="0.2"/>
    <row r="2433" ht="26.25" customHeight="1" x14ac:dyDescent="0.2"/>
    <row r="2434" ht="26.25" customHeight="1" x14ac:dyDescent="0.2"/>
    <row r="2435" ht="26.25" customHeight="1" x14ac:dyDescent="0.2"/>
    <row r="2436" ht="26.25" customHeight="1" x14ac:dyDescent="0.2"/>
    <row r="2437" ht="26.25" customHeight="1" x14ac:dyDescent="0.2"/>
    <row r="2438" ht="26.25" customHeight="1" x14ac:dyDescent="0.2"/>
    <row r="2439" ht="26.25" customHeight="1" x14ac:dyDescent="0.2"/>
    <row r="2440" ht="26.25" customHeight="1" x14ac:dyDescent="0.2"/>
    <row r="2441" ht="26.25" customHeight="1" x14ac:dyDescent="0.2"/>
    <row r="2442" ht="26.25" customHeight="1" x14ac:dyDescent="0.2"/>
    <row r="2443" ht="26.25" customHeight="1" x14ac:dyDescent="0.2"/>
    <row r="2444" ht="26.25" customHeight="1" x14ac:dyDescent="0.2"/>
    <row r="2445" ht="26.25" customHeight="1" x14ac:dyDescent="0.2"/>
    <row r="2446" ht="26.25" customHeight="1" x14ac:dyDescent="0.2"/>
    <row r="2447" ht="26.25" customHeight="1" x14ac:dyDescent="0.2"/>
    <row r="2448" ht="26.25" customHeight="1" x14ac:dyDescent="0.2"/>
    <row r="2449" ht="26.25" customHeight="1" x14ac:dyDescent="0.2"/>
    <row r="2450" ht="26.25" customHeight="1" x14ac:dyDescent="0.2"/>
    <row r="2451" ht="26.25" customHeight="1" x14ac:dyDescent="0.2"/>
    <row r="2452" ht="26.25" customHeight="1" x14ac:dyDescent="0.2"/>
    <row r="2453" ht="26.25" customHeight="1" x14ac:dyDescent="0.2"/>
    <row r="2454" ht="26.25" customHeight="1" x14ac:dyDescent="0.2"/>
    <row r="2455" ht="26.25" customHeight="1" x14ac:dyDescent="0.2"/>
    <row r="2456" ht="26.25" customHeight="1" x14ac:dyDescent="0.2"/>
    <row r="2457" ht="26.25" customHeight="1" x14ac:dyDescent="0.2"/>
    <row r="2458" ht="26.25" customHeight="1" x14ac:dyDescent="0.2"/>
    <row r="2459" ht="26.25" customHeight="1" x14ac:dyDescent="0.2"/>
    <row r="2460" ht="26.25" customHeight="1" x14ac:dyDescent="0.2"/>
    <row r="2461" ht="26.25" customHeight="1" x14ac:dyDescent="0.2"/>
    <row r="2462" ht="26.25" customHeight="1" x14ac:dyDescent="0.2"/>
    <row r="2463" ht="26.25" customHeight="1" x14ac:dyDescent="0.2"/>
    <row r="2464" ht="26.25" customHeight="1" x14ac:dyDescent="0.2"/>
    <row r="2465" ht="26.25" customHeight="1" x14ac:dyDescent="0.2"/>
    <row r="2466" ht="26.25" customHeight="1" x14ac:dyDescent="0.2"/>
    <row r="2467" ht="26.25" customHeight="1" x14ac:dyDescent="0.2"/>
    <row r="2468" ht="26.25" customHeight="1" x14ac:dyDescent="0.2"/>
    <row r="2469" ht="26.25" customHeight="1" x14ac:dyDescent="0.2"/>
    <row r="2470" ht="26.25" customHeight="1" x14ac:dyDescent="0.2"/>
    <row r="2471" ht="26.25" customHeight="1" x14ac:dyDescent="0.2"/>
    <row r="2472" ht="26.25" customHeight="1" x14ac:dyDescent="0.2"/>
    <row r="2473" ht="26.25" customHeight="1" x14ac:dyDescent="0.2"/>
    <row r="2474" ht="26.25" customHeight="1" x14ac:dyDescent="0.2"/>
    <row r="2475" ht="26.25" customHeight="1" x14ac:dyDescent="0.2"/>
    <row r="2476" ht="26.25" customHeight="1" x14ac:dyDescent="0.2"/>
    <row r="2477" ht="26.25" customHeight="1" x14ac:dyDescent="0.2"/>
    <row r="2478" ht="26.25" customHeight="1" x14ac:dyDescent="0.2"/>
    <row r="2479" ht="26.25" customHeight="1" x14ac:dyDescent="0.2"/>
    <row r="2480" ht="26.25" customHeight="1" x14ac:dyDescent="0.2"/>
    <row r="2481" ht="26.25" customHeight="1" x14ac:dyDescent="0.2"/>
    <row r="2482" ht="26.25" customHeight="1" x14ac:dyDescent="0.2"/>
    <row r="2483" ht="26.25" customHeight="1" x14ac:dyDescent="0.2"/>
    <row r="2484" ht="26.25" customHeight="1" x14ac:dyDescent="0.2"/>
    <row r="2485" ht="26.25" customHeight="1" x14ac:dyDescent="0.2"/>
    <row r="2486" ht="26.25" customHeight="1" x14ac:dyDescent="0.2"/>
    <row r="2487" ht="26.25" customHeight="1" x14ac:dyDescent="0.2"/>
    <row r="2488" ht="26.25" customHeight="1" x14ac:dyDescent="0.2"/>
    <row r="2489" ht="26.25" customHeight="1" x14ac:dyDescent="0.2"/>
    <row r="2490" ht="26.25" customHeight="1" x14ac:dyDescent="0.2"/>
    <row r="2491" ht="26.25" customHeight="1" x14ac:dyDescent="0.2"/>
    <row r="2492" ht="26.25" customHeight="1" x14ac:dyDescent="0.2"/>
    <row r="2493" ht="26.25" customHeight="1" x14ac:dyDescent="0.2"/>
    <row r="2494" ht="26.25" customHeight="1" x14ac:dyDescent="0.2"/>
    <row r="2495" ht="26.25" customHeight="1" x14ac:dyDescent="0.2"/>
    <row r="2496" ht="26.25" customHeight="1" x14ac:dyDescent="0.2"/>
    <row r="2497" ht="26.25" customHeight="1" x14ac:dyDescent="0.2"/>
    <row r="2498" ht="26.25" customHeight="1" x14ac:dyDescent="0.2"/>
    <row r="2499" ht="26.25" customHeight="1" x14ac:dyDescent="0.2"/>
    <row r="2500" ht="26.25" customHeight="1" x14ac:dyDescent="0.2"/>
    <row r="2501" ht="26.25" customHeight="1" x14ac:dyDescent="0.2"/>
    <row r="2502" ht="26.25" customHeight="1" x14ac:dyDescent="0.2"/>
    <row r="2503" ht="26.25" customHeight="1" x14ac:dyDescent="0.2"/>
    <row r="2504" ht="26.25" customHeight="1" x14ac:dyDescent="0.2"/>
    <row r="2505" ht="26.25" customHeight="1" x14ac:dyDescent="0.2"/>
    <row r="2506" ht="26.25" customHeight="1" x14ac:dyDescent="0.2"/>
    <row r="2507" ht="26.25" customHeight="1" x14ac:dyDescent="0.2"/>
    <row r="2508" ht="26.25" customHeight="1" x14ac:dyDescent="0.2"/>
    <row r="2509" ht="26.25" customHeight="1" x14ac:dyDescent="0.2"/>
    <row r="2510" ht="26.25" customHeight="1" x14ac:dyDescent="0.2"/>
    <row r="2511" ht="26.25" customHeight="1" x14ac:dyDescent="0.2"/>
    <row r="2512" ht="26.25" customHeight="1" x14ac:dyDescent="0.2"/>
    <row r="2513" ht="26.25" customHeight="1" x14ac:dyDescent="0.2"/>
    <row r="2514" ht="26.25" customHeight="1" x14ac:dyDescent="0.2"/>
    <row r="2515" ht="26.25" customHeight="1" x14ac:dyDescent="0.2"/>
    <row r="2516" ht="26.25" customHeight="1" x14ac:dyDescent="0.2"/>
    <row r="2517" ht="26.25" customHeight="1" x14ac:dyDescent="0.2"/>
    <row r="2518" ht="26.25" customHeight="1" x14ac:dyDescent="0.2"/>
    <row r="2519" ht="26.25" customHeight="1" x14ac:dyDescent="0.2"/>
    <row r="2520" ht="26.25" customHeight="1" x14ac:dyDescent="0.2"/>
    <row r="2521" ht="26.25" customHeight="1" x14ac:dyDescent="0.2"/>
    <row r="2522" ht="26.25" customHeight="1" x14ac:dyDescent="0.2"/>
    <row r="2523" ht="26.25" customHeight="1" x14ac:dyDescent="0.2"/>
    <row r="2524" ht="26.25" customHeight="1" x14ac:dyDescent="0.2"/>
    <row r="2525" ht="26.25" customHeight="1" x14ac:dyDescent="0.2"/>
    <row r="2526" ht="26.25" customHeight="1" x14ac:dyDescent="0.2"/>
    <row r="2527" ht="26.25" customHeight="1" x14ac:dyDescent="0.2"/>
    <row r="2528" ht="26.25" customHeight="1" x14ac:dyDescent="0.2"/>
    <row r="2529" ht="26.25" customHeight="1" x14ac:dyDescent="0.2"/>
    <row r="2530" ht="26.25" customHeight="1" x14ac:dyDescent="0.2"/>
    <row r="2531" ht="26.25" customHeight="1" x14ac:dyDescent="0.2"/>
    <row r="2532" ht="26.25" customHeight="1" x14ac:dyDescent="0.2"/>
    <row r="2533" ht="26.25" customHeight="1" x14ac:dyDescent="0.2"/>
    <row r="2534" ht="26.25" customHeight="1" x14ac:dyDescent="0.2"/>
    <row r="2535" ht="26.25" customHeight="1" x14ac:dyDescent="0.2"/>
    <row r="2536" ht="26.25" customHeight="1" x14ac:dyDescent="0.2"/>
    <row r="2537" ht="26.25" customHeight="1" x14ac:dyDescent="0.2"/>
    <row r="2538" ht="26.25" customHeight="1" x14ac:dyDescent="0.2"/>
    <row r="2539" ht="26.25" customHeight="1" x14ac:dyDescent="0.2"/>
    <row r="2540" ht="26.25" customHeight="1" x14ac:dyDescent="0.2"/>
    <row r="2541" ht="26.25" customHeight="1" x14ac:dyDescent="0.2"/>
    <row r="2542" ht="26.25" customHeight="1" x14ac:dyDescent="0.2"/>
    <row r="2543" ht="26.25" customHeight="1" x14ac:dyDescent="0.2"/>
    <row r="2544" ht="26.25" customHeight="1" x14ac:dyDescent="0.2"/>
    <row r="2545" ht="26.25" customHeight="1" x14ac:dyDescent="0.2"/>
    <row r="2546" ht="26.25" customHeight="1" x14ac:dyDescent="0.2"/>
    <row r="2547" ht="26.25" customHeight="1" x14ac:dyDescent="0.2"/>
    <row r="2548" ht="26.25" customHeight="1" x14ac:dyDescent="0.2"/>
    <row r="2549" ht="26.25" customHeight="1" x14ac:dyDescent="0.2"/>
    <row r="2550" ht="26.25" customHeight="1" x14ac:dyDescent="0.2"/>
    <row r="2551" ht="26.25" customHeight="1" x14ac:dyDescent="0.2"/>
    <row r="2552" ht="26.25" customHeight="1" x14ac:dyDescent="0.2"/>
    <row r="2553" ht="26.25" customHeight="1" x14ac:dyDescent="0.2"/>
    <row r="2554" ht="26.25" customHeight="1" x14ac:dyDescent="0.2"/>
    <row r="2555" ht="26.25" customHeight="1" x14ac:dyDescent="0.2"/>
    <row r="2556" ht="26.25" customHeight="1" x14ac:dyDescent="0.2"/>
    <row r="2557" ht="26.25" customHeight="1" x14ac:dyDescent="0.2"/>
    <row r="2558" ht="26.25" customHeight="1" x14ac:dyDescent="0.2"/>
    <row r="2559" ht="26.25" customHeight="1" x14ac:dyDescent="0.2"/>
    <row r="2560" ht="26.25" customHeight="1" x14ac:dyDescent="0.2"/>
    <row r="2561" ht="26.25" customHeight="1" x14ac:dyDescent="0.2"/>
    <row r="2562" ht="26.25" customHeight="1" x14ac:dyDescent="0.2"/>
    <row r="2563" ht="26.25" customHeight="1" x14ac:dyDescent="0.2"/>
    <row r="2564" ht="26.25" customHeight="1" x14ac:dyDescent="0.2"/>
    <row r="2565" ht="26.25" customHeight="1" x14ac:dyDescent="0.2"/>
    <row r="2566" ht="26.25" customHeight="1" x14ac:dyDescent="0.2"/>
    <row r="2567" ht="26.25" customHeight="1" x14ac:dyDescent="0.2"/>
    <row r="2568" ht="26.25" customHeight="1" x14ac:dyDescent="0.2"/>
    <row r="2569" ht="26.25" customHeight="1" x14ac:dyDescent="0.2"/>
    <row r="2570" ht="26.25" customHeight="1" x14ac:dyDescent="0.2"/>
    <row r="2571" ht="26.25" customHeight="1" x14ac:dyDescent="0.2"/>
    <row r="2572" ht="26.25" customHeight="1" x14ac:dyDescent="0.2"/>
    <row r="2573" ht="26.25" customHeight="1" x14ac:dyDescent="0.2"/>
    <row r="2574" ht="26.25" customHeight="1" x14ac:dyDescent="0.2"/>
    <row r="2575" ht="26.25" customHeight="1" x14ac:dyDescent="0.2"/>
    <row r="2576" ht="26.25" customHeight="1" x14ac:dyDescent="0.2"/>
    <row r="2577" ht="26.25" customHeight="1" x14ac:dyDescent="0.2"/>
    <row r="2578" ht="26.25" customHeight="1" x14ac:dyDescent="0.2"/>
    <row r="2579" ht="26.25" customHeight="1" x14ac:dyDescent="0.2"/>
    <row r="2580" ht="26.25" customHeight="1" x14ac:dyDescent="0.2"/>
    <row r="2581" ht="26.25" customHeight="1" x14ac:dyDescent="0.2"/>
    <row r="2582" ht="26.25" customHeight="1" x14ac:dyDescent="0.2"/>
    <row r="2583" ht="26.25" customHeight="1" x14ac:dyDescent="0.2"/>
    <row r="2584" ht="26.25" customHeight="1" x14ac:dyDescent="0.2"/>
    <row r="2585" ht="26.25" customHeight="1" x14ac:dyDescent="0.2"/>
    <row r="2586" ht="26.25" customHeight="1" x14ac:dyDescent="0.2"/>
    <row r="2587" ht="26.25" customHeight="1" x14ac:dyDescent="0.2"/>
    <row r="2588" ht="26.25" customHeight="1" x14ac:dyDescent="0.2"/>
    <row r="2589" ht="26.25" customHeight="1" x14ac:dyDescent="0.2"/>
    <row r="2590" ht="26.25" customHeight="1" x14ac:dyDescent="0.2"/>
    <row r="2591" ht="26.25" customHeight="1" x14ac:dyDescent="0.2"/>
    <row r="2592" ht="26.25" customHeight="1" x14ac:dyDescent="0.2"/>
    <row r="2593" ht="26.25" customHeight="1" x14ac:dyDescent="0.2"/>
    <row r="2594" ht="26.25" customHeight="1" x14ac:dyDescent="0.2"/>
    <row r="2595" ht="26.25" customHeight="1" x14ac:dyDescent="0.2"/>
    <row r="2596" ht="26.25" customHeight="1" x14ac:dyDescent="0.2"/>
    <row r="2597" ht="26.25" customHeight="1" x14ac:dyDescent="0.2"/>
    <row r="2598" ht="26.25" customHeight="1" x14ac:dyDescent="0.2"/>
    <row r="2599" ht="26.25" customHeight="1" x14ac:dyDescent="0.2"/>
    <row r="2600" ht="26.25" customHeight="1" x14ac:dyDescent="0.2"/>
    <row r="2601" ht="26.25" customHeight="1" x14ac:dyDescent="0.2"/>
    <row r="2602" ht="26.25" customHeight="1" x14ac:dyDescent="0.2"/>
    <row r="2603" ht="26.25" customHeight="1" x14ac:dyDescent="0.2"/>
    <row r="2604" ht="26.25" customHeight="1" x14ac:dyDescent="0.2"/>
    <row r="2605" ht="26.25" customHeight="1" x14ac:dyDescent="0.2"/>
    <row r="2606" ht="26.25" customHeight="1" x14ac:dyDescent="0.2"/>
    <row r="2607" ht="26.25" customHeight="1" x14ac:dyDescent="0.2"/>
    <row r="2608" ht="26.25" customHeight="1" x14ac:dyDescent="0.2"/>
    <row r="2609" ht="26.25" customHeight="1" x14ac:dyDescent="0.2"/>
    <row r="2610" ht="26.25" customHeight="1" x14ac:dyDescent="0.2"/>
    <row r="2611" ht="26.25" customHeight="1" x14ac:dyDescent="0.2"/>
    <row r="2612" ht="26.25" customHeight="1" x14ac:dyDescent="0.2"/>
    <row r="2613" ht="26.25" customHeight="1" x14ac:dyDescent="0.2"/>
    <row r="2614" ht="26.25" customHeight="1" x14ac:dyDescent="0.2"/>
    <row r="2615" ht="26.25" customHeight="1" x14ac:dyDescent="0.2"/>
    <row r="2616" ht="26.25" customHeight="1" x14ac:dyDescent="0.2"/>
    <row r="2617" ht="26.25" customHeight="1" x14ac:dyDescent="0.2"/>
    <row r="2618" ht="26.25" customHeight="1" x14ac:dyDescent="0.2"/>
    <row r="2619" ht="26.25" customHeight="1" x14ac:dyDescent="0.2"/>
    <row r="2620" ht="26.25" customHeight="1" x14ac:dyDescent="0.2"/>
    <row r="2621" ht="26.25" customHeight="1" x14ac:dyDescent="0.2"/>
    <row r="2622" ht="26.25" customHeight="1" x14ac:dyDescent="0.2"/>
    <row r="2623" ht="26.25" customHeight="1" x14ac:dyDescent="0.2"/>
    <row r="2624" ht="26.25" customHeight="1" x14ac:dyDescent="0.2"/>
    <row r="2625" ht="26.25" customHeight="1" x14ac:dyDescent="0.2"/>
    <row r="2626" ht="26.25" customHeight="1" x14ac:dyDescent="0.2"/>
    <row r="2627" ht="26.25" customHeight="1" x14ac:dyDescent="0.2"/>
    <row r="2628" ht="26.25" customHeight="1" x14ac:dyDescent="0.2"/>
    <row r="2629" ht="26.25" customHeight="1" x14ac:dyDescent="0.2"/>
    <row r="2630" ht="26.25" customHeight="1" x14ac:dyDescent="0.2"/>
    <row r="2631" ht="26.25" customHeight="1" x14ac:dyDescent="0.2"/>
    <row r="2632" ht="26.25" customHeight="1" x14ac:dyDescent="0.2"/>
    <row r="2633" ht="26.25" customHeight="1" x14ac:dyDescent="0.2"/>
    <row r="2634" ht="26.25" customHeight="1" x14ac:dyDescent="0.2"/>
    <row r="2635" ht="26.25" customHeight="1" x14ac:dyDescent="0.2"/>
    <row r="2636" ht="26.25" customHeight="1" x14ac:dyDescent="0.2"/>
    <row r="2637" ht="26.25" customHeight="1" x14ac:dyDescent="0.2"/>
    <row r="2638" ht="26.25" customHeight="1" x14ac:dyDescent="0.2"/>
    <row r="2639" ht="26.25" customHeight="1" x14ac:dyDescent="0.2"/>
    <row r="2640" ht="26.25" customHeight="1" x14ac:dyDescent="0.2"/>
    <row r="2641" ht="26.25" customHeight="1" x14ac:dyDescent="0.2"/>
    <row r="2642" ht="26.25" customHeight="1" x14ac:dyDescent="0.2"/>
    <row r="2643" ht="26.25" customHeight="1" x14ac:dyDescent="0.2"/>
    <row r="2644" ht="26.25" customHeight="1" x14ac:dyDescent="0.2"/>
    <row r="2645" ht="26.25" customHeight="1" x14ac:dyDescent="0.2"/>
    <row r="2646" ht="26.25" customHeight="1" x14ac:dyDescent="0.2"/>
    <row r="2647" ht="26.25" customHeight="1" x14ac:dyDescent="0.2"/>
    <row r="2648" ht="26.25" customHeight="1" x14ac:dyDescent="0.2"/>
    <row r="2649" ht="26.25" customHeight="1" x14ac:dyDescent="0.2"/>
    <row r="2650" ht="26.25" customHeight="1" x14ac:dyDescent="0.2"/>
    <row r="2651" ht="26.25" customHeight="1" x14ac:dyDescent="0.2"/>
    <row r="2652" ht="26.25" customHeight="1" x14ac:dyDescent="0.2"/>
    <row r="2653" ht="26.25" customHeight="1" x14ac:dyDescent="0.2"/>
    <row r="2654" ht="26.25" customHeight="1" x14ac:dyDescent="0.2"/>
    <row r="2655" ht="26.25" customHeight="1" x14ac:dyDescent="0.2"/>
    <row r="2656" ht="26.25" customHeight="1" x14ac:dyDescent="0.2"/>
    <row r="2657" ht="26.25" customHeight="1" x14ac:dyDescent="0.2"/>
    <row r="2658" ht="26.25" customHeight="1" x14ac:dyDescent="0.2"/>
    <row r="2659" ht="26.25" customHeight="1" x14ac:dyDescent="0.2"/>
    <row r="2660" ht="26.25" customHeight="1" x14ac:dyDescent="0.2"/>
    <row r="2661" ht="26.25" customHeight="1" x14ac:dyDescent="0.2"/>
    <row r="2662" ht="26.25" customHeight="1" x14ac:dyDescent="0.2"/>
    <row r="2663" ht="26.25" customHeight="1" x14ac:dyDescent="0.2"/>
    <row r="2664" ht="26.25" customHeight="1" x14ac:dyDescent="0.2"/>
    <row r="2665" ht="26.25" customHeight="1" x14ac:dyDescent="0.2"/>
    <row r="2666" ht="26.25" customHeight="1" x14ac:dyDescent="0.2"/>
    <row r="2667" ht="26.25" customHeight="1" x14ac:dyDescent="0.2"/>
    <row r="2668" ht="26.25" customHeight="1" x14ac:dyDescent="0.2"/>
    <row r="2669" ht="26.25" customHeight="1" x14ac:dyDescent="0.2"/>
    <row r="2670" ht="26.25" customHeight="1" x14ac:dyDescent="0.2"/>
    <row r="2671" ht="26.25" customHeight="1" x14ac:dyDescent="0.2"/>
    <row r="2672" ht="26.25" customHeight="1" x14ac:dyDescent="0.2"/>
    <row r="2673" ht="26.25" customHeight="1" x14ac:dyDescent="0.2"/>
    <row r="2674" ht="26.25" customHeight="1" x14ac:dyDescent="0.2"/>
    <row r="2675" ht="26.25" customHeight="1" x14ac:dyDescent="0.2"/>
    <row r="2676" ht="26.25" customHeight="1" x14ac:dyDescent="0.2"/>
    <row r="2677" ht="26.25" customHeight="1" x14ac:dyDescent="0.2"/>
    <row r="2678" ht="26.25" customHeight="1" x14ac:dyDescent="0.2"/>
    <row r="2679" ht="26.25" customHeight="1" x14ac:dyDescent="0.2"/>
    <row r="2680" ht="26.25" customHeight="1" x14ac:dyDescent="0.2"/>
    <row r="2681" ht="26.25" customHeight="1" x14ac:dyDescent="0.2"/>
    <row r="2682" ht="26.25" customHeight="1" x14ac:dyDescent="0.2"/>
    <row r="2683" ht="26.25" customHeight="1" x14ac:dyDescent="0.2"/>
    <row r="2684" ht="26.25" customHeight="1" x14ac:dyDescent="0.2"/>
    <row r="2685" ht="26.25" customHeight="1" x14ac:dyDescent="0.2"/>
    <row r="2686" ht="26.25" customHeight="1" x14ac:dyDescent="0.2"/>
    <row r="2687" ht="26.25" customHeight="1" x14ac:dyDescent="0.2"/>
    <row r="2688" ht="26.25" customHeight="1" x14ac:dyDescent="0.2"/>
    <row r="2689" ht="26.25" customHeight="1" x14ac:dyDescent="0.2"/>
    <row r="2690" ht="26.25" customHeight="1" x14ac:dyDescent="0.2"/>
    <row r="2691" ht="26.25" customHeight="1" x14ac:dyDescent="0.2"/>
    <row r="2692" ht="26.25" customHeight="1" x14ac:dyDescent="0.2"/>
    <row r="2693" ht="26.25" customHeight="1" x14ac:dyDescent="0.2"/>
    <row r="2694" ht="26.25" customHeight="1" x14ac:dyDescent="0.2"/>
    <row r="2695" ht="26.25" customHeight="1" x14ac:dyDescent="0.2"/>
    <row r="2696" ht="26.25" customHeight="1" x14ac:dyDescent="0.2"/>
    <row r="2697" ht="26.25" customHeight="1" x14ac:dyDescent="0.2"/>
    <row r="2698" ht="26.25" customHeight="1" x14ac:dyDescent="0.2"/>
    <row r="2699" ht="26.25" customHeight="1" x14ac:dyDescent="0.2"/>
    <row r="2700" ht="26.25" customHeight="1" x14ac:dyDescent="0.2"/>
    <row r="2701" ht="26.25" customHeight="1" x14ac:dyDescent="0.2"/>
    <row r="2702" ht="26.25" customHeight="1" x14ac:dyDescent="0.2"/>
    <row r="2703" ht="26.25" customHeight="1" x14ac:dyDescent="0.2"/>
    <row r="2704" ht="26.25" customHeight="1" x14ac:dyDescent="0.2"/>
    <row r="2705" ht="26.25" customHeight="1" x14ac:dyDescent="0.2"/>
    <row r="2706" ht="26.25" customHeight="1" x14ac:dyDescent="0.2"/>
    <row r="2707" ht="26.25" customHeight="1" x14ac:dyDescent="0.2"/>
    <row r="2708" ht="26.25" customHeight="1" x14ac:dyDescent="0.2"/>
    <row r="2709" ht="26.25" customHeight="1" x14ac:dyDescent="0.2"/>
    <row r="2710" ht="26.25" customHeight="1" x14ac:dyDescent="0.2"/>
    <row r="2711" ht="26.25" customHeight="1" x14ac:dyDescent="0.2"/>
    <row r="2712" ht="26.25" customHeight="1" x14ac:dyDescent="0.2"/>
    <row r="2713" ht="26.25" customHeight="1" x14ac:dyDescent="0.2"/>
    <row r="2714" ht="26.25" customHeight="1" x14ac:dyDescent="0.2"/>
    <row r="2715" ht="26.25" customHeight="1" x14ac:dyDescent="0.2"/>
    <row r="2716" ht="26.25" customHeight="1" x14ac:dyDescent="0.2"/>
    <row r="2717" ht="26.25" customHeight="1" x14ac:dyDescent="0.2"/>
    <row r="2718" ht="26.25" customHeight="1" x14ac:dyDescent="0.2"/>
    <row r="2719" ht="26.25" customHeight="1" x14ac:dyDescent="0.2"/>
    <row r="2720" ht="26.25" customHeight="1" x14ac:dyDescent="0.2"/>
    <row r="2721" ht="26.25" customHeight="1" x14ac:dyDescent="0.2"/>
    <row r="2722" ht="26.25" customHeight="1" x14ac:dyDescent="0.2"/>
    <row r="2723" ht="26.25" customHeight="1" x14ac:dyDescent="0.2"/>
    <row r="2724" ht="26.25" customHeight="1" x14ac:dyDescent="0.2"/>
    <row r="2725" ht="26.25" customHeight="1" x14ac:dyDescent="0.2"/>
    <row r="2726" ht="26.25" customHeight="1" x14ac:dyDescent="0.2"/>
    <row r="2727" ht="26.25" customHeight="1" x14ac:dyDescent="0.2"/>
    <row r="2728" ht="26.25" customHeight="1" x14ac:dyDescent="0.2"/>
    <row r="2729" ht="26.25" customHeight="1" x14ac:dyDescent="0.2"/>
    <row r="2730" ht="26.25" customHeight="1" x14ac:dyDescent="0.2"/>
    <row r="2731" ht="26.25" customHeight="1" x14ac:dyDescent="0.2"/>
    <row r="2732" ht="26.25" customHeight="1" x14ac:dyDescent="0.2"/>
    <row r="2733" ht="26.25" customHeight="1" x14ac:dyDescent="0.2"/>
    <row r="2734" ht="26.25" customHeight="1" x14ac:dyDescent="0.2"/>
    <row r="2735" ht="26.25" customHeight="1" x14ac:dyDescent="0.2"/>
    <row r="2736" ht="26.25" customHeight="1" x14ac:dyDescent="0.2"/>
    <row r="2737" ht="26.25" customHeight="1" x14ac:dyDescent="0.2"/>
    <row r="2738" ht="26.25" customHeight="1" x14ac:dyDescent="0.2"/>
    <row r="2739" ht="26.25" customHeight="1" x14ac:dyDescent="0.2"/>
    <row r="2740" ht="26.25" customHeight="1" x14ac:dyDescent="0.2"/>
    <row r="2741" ht="26.25" customHeight="1" x14ac:dyDescent="0.2"/>
    <row r="2742" ht="26.25" customHeight="1" x14ac:dyDescent="0.2"/>
    <row r="2743" ht="26.25" customHeight="1" x14ac:dyDescent="0.2"/>
    <row r="2744" ht="26.25" customHeight="1" x14ac:dyDescent="0.2"/>
    <row r="2745" ht="26.25" customHeight="1" x14ac:dyDescent="0.2"/>
    <row r="2746" ht="26.25" customHeight="1" x14ac:dyDescent="0.2"/>
    <row r="2747" ht="26.25" customHeight="1" x14ac:dyDescent="0.2"/>
    <row r="2748" ht="26.25" customHeight="1" x14ac:dyDescent="0.2"/>
    <row r="2749" ht="26.25" customHeight="1" x14ac:dyDescent="0.2"/>
    <row r="2750" ht="26.25" customHeight="1" x14ac:dyDescent="0.2"/>
    <row r="2751" ht="26.25" customHeight="1" x14ac:dyDescent="0.2"/>
    <row r="2752" ht="26.25" customHeight="1" x14ac:dyDescent="0.2"/>
    <row r="2753" ht="26.25" customHeight="1" x14ac:dyDescent="0.2"/>
    <row r="2754" ht="26.25" customHeight="1" x14ac:dyDescent="0.2"/>
    <row r="2755" ht="26.25" customHeight="1" x14ac:dyDescent="0.2"/>
    <row r="2756" ht="26.25" customHeight="1" x14ac:dyDescent="0.2"/>
    <row r="2757" ht="26.25" customHeight="1" x14ac:dyDescent="0.2"/>
    <row r="2758" ht="26.25" customHeight="1" x14ac:dyDescent="0.2"/>
    <row r="2759" ht="26.25" customHeight="1" x14ac:dyDescent="0.2"/>
    <row r="2760" ht="26.25" customHeight="1" x14ac:dyDescent="0.2"/>
    <row r="2761" ht="26.25" customHeight="1" x14ac:dyDescent="0.2"/>
    <row r="2762" ht="26.25" customHeight="1" x14ac:dyDescent="0.2"/>
    <row r="2763" ht="26.25" customHeight="1" x14ac:dyDescent="0.2"/>
    <row r="2764" ht="26.25" customHeight="1" x14ac:dyDescent="0.2"/>
    <row r="2765" ht="26.25" customHeight="1" x14ac:dyDescent="0.2"/>
    <row r="2766" ht="26.25" customHeight="1" x14ac:dyDescent="0.2"/>
    <row r="2767" ht="26.25" customHeight="1" x14ac:dyDescent="0.2"/>
    <row r="2768" ht="26.25" customHeight="1" x14ac:dyDescent="0.2"/>
    <row r="2769" ht="26.25" customHeight="1" x14ac:dyDescent="0.2"/>
    <row r="2770" ht="26.25" customHeight="1" x14ac:dyDescent="0.2"/>
    <row r="2771" ht="26.25" customHeight="1" x14ac:dyDescent="0.2"/>
    <row r="2772" ht="26.25" customHeight="1" x14ac:dyDescent="0.2"/>
    <row r="2773" ht="26.25" customHeight="1" x14ac:dyDescent="0.2"/>
    <row r="2774" ht="26.25" customHeight="1" x14ac:dyDescent="0.2"/>
    <row r="2775" ht="26.25" customHeight="1" x14ac:dyDescent="0.2"/>
    <row r="2776" ht="26.25" customHeight="1" x14ac:dyDescent="0.2"/>
    <row r="2777" ht="26.25" customHeight="1" x14ac:dyDescent="0.2"/>
    <row r="2778" ht="26.25" customHeight="1" x14ac:dyDescent="0.2"/>
    <row r="2779" ht="26.25" customHeight="1" x14ac:dyDescent="0.2"/>
    <row r="2780" ht="26.25" customHeight="1" x14ac:dyDescent="0.2"/>
    <row r="2781" ht="26.25" customHeight="1" x14ac:dyDescent="0.2"/>
    <row r="2782" ht="26.25" customHeight="1" x14ac:dyDescent="0.2"/>
    <row r="2783" ht="26.25" customHeight="1" x14ac:dyDescent="0.2"/>
    <row r="2784" ht="26.25" customHeight="1" x14ac:dyDescent="0.2"/>
    <row r="2785" ht="26.25" customHeight="1" x14ac:dyDescent="0.2"/>
    <row r="2786" ht="26.25" customHeight="1" x14ac:dyDescent="0.2"/>
    <row r="2787" ht="26.25" customHeight="1" x14ac:dyDescent="0.2"/>
    <row r="2788" ht="26.25" customHeight="1" x14ac:dyDescent="0.2"/>
    <row r="2789" ht="26.25" customHeight="1" x14ac:dyDescent="0.2"/>
    <row r="2790" ht="26.25" customHeight="1" x14ac:dyDescent="0.2"/>
    <row r="2791" ht="26.25" customHeight="1" x14ac:dyDescent="0.2"/>
    <row r="2792" ht="26.25" customHeight="1" x14ac:dyDescent="0.2"/>
    <row r="2793" ht="26.25" customHeight="1" x14ac:dyDescent="0.2"/>
    <row r="2794" ht="26.25" customHeight="1" x14ac:dyDescent="0.2"/>
    <row r="2795" ht="26.25" customHeight="1" x14ac:dyDescent="0.2"/>
    <row r="2796" ht="26.25" customHeight="1" x14ac:dyDescent="0.2"/>
    <row r="2797" ht="26.25" customHeight="1" x14ac:dyDescent="0.2"/>
    <row r="2798" ht="26.25" customHeight="1" x14ac:dyDescent="0.2"/>
    <row r="2799" ht="26.25" customHeight="1" x14ac:dyDescent="0.2"/>
    <row r="2800" ht="26.25" customHeight="1" x14ac:dyDescent="0.2"/>
    <row r="2801" ht="26.25" customHeight="1" x14ac:dyDescent="0.2"/>
    <row r="2802" ht="26.25" customHeight="1" x14ac:dyDescent="0.2"/>
    <row r="2803" ht="26.25" customHeight="1" x14ac:dyDescent="0.2"/>
    <row r="2804" ht="26.25" customHeight="1" x14ac:dyDescent="0.2"/>
    <row r="2805" ht="26.25" customHeight="1" x14ac:dyDescent="0.2"/>
    <row r="2806" ht="26.25" customHeight="1" x14ac:dyDescent="0.2"/>
    <row r="2807" ht="26.25" customHeight="1" x14ac:dyDescent="0.2"/>
    <row r="2808" ht="26.25" customHeight="1" x14ac:dyDescent="0.2"/>
    <row r="2809" ht="26.25" customHeight="1" x14ac:dyDescent="0.2"/>
    <row r="2810" ht="26.25" customHeight="1" x14ac:dyDescent="0.2"/>
    <row r="2811" ht="26.25" customHeight="1" x14ac:dyDescent="0.2"/>
    <row r="2812" ht="26.25" customHeight="1" x14ac:dyDescent="0.2"/>
    <row r="2813" ht="26.25" customHeight="1" x14ac:dyDescent="0.2"/>
    <row r="2814" ht="26.25" customHeight="1" x14ac:dyDescent="0.2"/>
    <row r="2815" ht="26.25" customHeight="1" x14ac:dyDescent="0.2"/>
    <row r="2816" ht="26.25" customHeight="1" x14ac:dyDescent="0.2"/>
    <row r="2817" ht="26.25" customHeight="1" x14ac:dyDescent="0.2"/>
    <row r="2818" ht="26.25" customHeight="1" x14ac:dyDescent="0.2"/>
    <row r="2819" ht="26.25" customHeight="1" x14ac:dyDescent="0.2"/>
    <row r="2820" ht="26.25" customHeight="1" x14ac:dyDescent="0.2"/>
    <row r="2821" ht="26.25" customHeight="1" x14ac:dyDescent="0.2"/>
    <row r="2822" ht="26.25" customHeight="1" x14ac:dyDescent="0.2"/>
    <row r="2823" ht="26.25" customHeight="1" x14ac:dyDescent="0.2"/>
    <row r="2824" ht="26.25" customHeight="1" x14ac:dyDescent="0.2"/>
    <row r="2825" ht="26.25" customHeight="1" x14ac:dyDescent="0.2"/>
    <row r="2826" ht="26.25" customHeight="1" x14ac:dyDescent="0.2"/>
    <row r="2827" ht="26.25" customHeight="1" x14ac:dyDescent="0.2"/>
    <row r="2828" ht="26.25" customHeight="1" x14ac:dyDescent="0.2"/>
    <row r="2829" ht="26.25" customHeight="1" x14ac:dyDescent="0.2"/>
    <row r="2830" ht="26.25" customHeight="1" x14ac:dyDescent="0.2"/>
    <row r="2831" ht="26.25" customHeight="1" x14ac:dyDescent="0.2"/>
    <row r="2832" ht="26.25" customHeight="1" x14ac:dyDescent="0.2"/>
    <row r="2833" ht="26.25" customHeight="1" x14ac:dyDescent="0.2"/>
    <row r="2834" ht="26.25" customHeight="1" x14ac:dyDescent="0.2"/>
    <row r="2835" ht="26.25" customHeight="1" x14ac:dyDescent="0.2"/>
    <row r="2836" ht="26.25" customHeight="1" x14ac:dyDescent="0.2"/>
    <row r="2837" ht="26.25" customHeight="1" x14ac:dyDescent="0.2"/>
    <row r="2838" ht="26.25" customHeight="1" x14ac:dyDescent="0.2"/>
    <row r="2839" ht="26.25" customHeight="1" x14ac:dyDescent="0.2"/>
    <row r="2840" ht="26.25" customHeight="1" x14ac:dyDescent="0.2"/>
    <row r="2841" ht="26.25" customHeight="1" x14ac:dyDescent="0.2"/>
    <row r="2842" ht="26.25" customHeight="1" x14ac:dyDescent="0.2"/>
    <row r="2843" ht="26.25" customHeight="1" x14ac:dyDescent="0.2"/>
    <row r="2844" ht="26.25" customHeight="1" x14ac:dyDescent="0.2"/>
    <row r="2845" ht="26.25" customHeight="1" x14ac:dyDescent="0.2"/>
    <row r="2846" ht="26.25" customHeight="1" x14ac:dyDescent="0.2"/>
    <row r="2847" ht="26.25" customHeight="1" x14ac:dyDescent="0.2"/>
    <row r="2848" ht="26.25" customHeight="1" x14ac:dyDescent="0.2"/>
    <row r="2849" ht="26.25" customHeight="1" x14ac:dyDescent="0.2"/>
    <row r="2850" ht="26.25" customHeight="1" x14ac:dyDescent="0.2"/>
    <row r="2851" ht="26.25" customHeight="1" x14ac:dyDescent="0.2"/>
    <row r="2852" ht="26.25" customHeight="1" x14ac:dyDescent="0.2"/>
    <row r="2853" ht="26.25" customHeight="1" x14ac:dyDescent="0.2"/>
    <row r="2854" ht="26.25" customHeight="1" x14ac:dyDescent="0.2"/>
    <row r="2855" ht="26.25" customHeight="1" x14ac:dyDescent="0.2"/>
    <row r="2856" ht="26.25" customHeight="1" x14ac:dyDescent="0.2"/>
    <row r="2857" ht="26.25" customHeight="1" x14ac:dyDescent="0.2"/>
    <row r="2858" ht="26.25" customHeight="1" x14ac:dyDescent="0.2"/>
    <row r="2859" ht="26.25" customHeight="1" x14ac:dyDescent="0.2"/>
    <row r="2860" ht="26.25" customHeight="1" x14ac:dyDescent="0.2"/>
    <row r="2861" ht="26.25" customHeight="1" x14ac:dyDescent="0.2"/>
    <row r="2862" ht="26.25" customHeight="1" x14ac:dyDescent="0.2"/>
    <row r="2863" ht="26.25" customHeight="1" x14ac:dyDescent="0.2"/>
    <row r="2864" ht="26.25" customHeight="1" x14ac:dyDescent="0.2"/>
    <row r="2865" ht="26.25" customHeight="1" x14ac:dyDescent="0.2"/>
    <row r="2866" ht="26.25" customHeight="1" x14ac:dyDescent="0.2"/>
    <row r="2867" ht="26.25" customHeight="1" x14ac:dyDescent="0.2"/>
    <row r="2868" ht="26.25" customHeight="1" x14ac:dyDescent="0.2"/>
    <row r="2869" ht="26.25" customHeight="1" x14ac:dyDescent="0.2"/>
    <row r="2870" ht="26.25" customHeight="1" x14ac:dyDescent="0.2"/>
    <row r="2871" ht="26.25" customHeight="1" x14ac:dyDescent="0.2"/>
    <row r="2872" ht="26.25" customHeight="1" x14ac:dyDescent="0.2"/>
    <row r="2873" ht="26.25" customHeight="1" x14ac:dyDescent="0.2"/>
    <row r="2874" ht="26.25" customHeight="1" x14ac:dyDescent="0.2"/>
    <row r="2875" ht="26.25" customHeight="1" x14ac:dyDescent="0.2"/>
    <row r="2876" ht="26.25" customHeight="1" x14ac:dyDescent="0.2"/>
    <row r="2877" ht="26.25" customHeight="1" x14ac:dyDescent="0.2"/>
    <row r="2878" ht="26.25" customHeight="1" x14ac:dyDescent="0.2"/>
    <row r="2879" ht="26.25" customHeight="1" x14ac:dyDescent="0.2"/>
    <row r="2880" ht="26.25" customHeight="1" x14ac:dyDescent="0.2"/>
    <row r="2881" ht="26.25" customHeight="1" x14ac:dyDescent="0.2"/>
    <row r="2882" ht="26.25" customHeight="1" x14ac:dyDescent="0.2"/>
    <row r="2883" ht="26.25" customHeight="1" x14ac:dyDescent="0.2"/>
    <row r="2884" ht="26.25" customHeight="1" x14ac:dyDescent="0.2"/>
    <row r="2885" ht="26.25" customHeight="1" x14ac:dyDescent="0.2"/>
    <row r="2886" ht="26.25" customHeight="1" x14ac:dyDescent="0.2"/>
    <row r="2887" ht="26.25" customHeight="1" x14ac:dyDescent="0.2"/>
    <row r="2888" ht="26.25" customHeight="1" x14ac:dyDescent="0.2"/>
    <row r="2889" ht="26.25" customHeight="1" x14ac:dyDescent="0.2"/>
    <row r="2890" ht="26.25" customHeight="1" x14ac:dyDescent="0.2"/>
    <row r="2891" ht="26.25" customHeight="1" x14ac:dyDescent="0.2"/>
    <row r="2892" ht="26.25" customHeight="1" x14ac:dyDescent="0.2"/>
    <row r="2893" ht="26.25" customHeight="1" x14ac:dyDescent="0.2"/>
    <row r="2894" ht="26.25" customHeight="1" x14ac:dyDescent="0.2"/>
    <row r="2895" ht="26.25" customHeight="1" x14ac:dyDescent="0.2"/>
    <row r="2896" ht="26.25" customHeight="1" x14ac:dyDescent="0.2"/>
    <row r="2897" ht="26.25" customHeight="1" x14ac:dyDescent="0.2"/>
    <row r="2898" ht="26.25" customHeight="1" x14ac:dyDescent="0.2"/>
    <row r="2899" ht="26.25" customHeight="1" x14ac:dyDescent="0.2"/>
    <row r="2900" ht="26.25" customHeight="1" x14ac:dyDescent="0.2"/>
    <row r="2901" ht="26.25" customHeight="1" x14ac:dyDescent="0.2"/>
    <row r="2902" ht="26.25" customHeight="1" x14ac:dyDescent="0.2"/>
    <row r="2903" ht="26.25" customHeight="1" x14ac:dyDescent="0.2"/>
    <row r="2904" ht="26.25" customHeight="1" x14ac:dyDescent="0.2"/>
    <row r="2905" ht="26.25" customHeight="1" x14ac:dyDescent="0.2"/>
    <row r="2906" ht="26.25" customHeight="1" x14ac:dyDescent="0.2"/>
    <row r="2907" ht="26.25" customHeight="1" x14ac:dyDescent="0.2"/>
    <row r="2908" ht="26.25" customHeight="1" x14ac:dyDescent="0.2"/>
    <row r="2909" ht="26.25" customHeight="1" x14ac:dyDescent="0.2"/>
    <row r="2910" ht="26.25" customHeight="1" x14ac:dyDescent="0.2"/>
    <row r="2911" ht="26.25" customHeight="1" x14ac:dyDescent="0.2"/>
    <row r="2912" ht="26.25" customHeight="1" x14ac:dyDescent="0.2"/>
    <row r="2913" ht="26.25" customHeight="1" x14ac:dyDescent="0.2"/>
    <row r="2914" ht="26.25" customHeight="1" x14ac:dyDescent="0.2"/>
    <row r="2915" ht="26.25" customHeight="1" x14ac:dyDescent="0.2"/>
    <row r="2916" ht="26.25" customHeight="1" x14ac:dyDescent="0.2"/>
    <row r="2917" ht="26.25" customHeight="1" x14ac:dyDescent="0.2"/>
    <row r="2918" ht="26.25" customHeight="1" x14ac:dyDescent="0.2"/>
    <row r="2919" ht="26.25" customHeight="1" x14ac:dyDescent="0.2"/>
    <row r="2920" ht="26.25" customHeight="1" x14ac:dyDescent="0.2"/>
    <row r="2921" ht="26.25" customHeight="1" x14ac:dyDescent="0.2"/>
    <row r="2922" ht="26.25" customHeight="1" x14ac:dyDescent="0.2"/>
    <row r="2923" ht="26.25" customHeight="1" x14ac:dyDescent="0.2"/>
    <row r="2924" ht="26.25" customHeight="1" x14ac:dyDescent="0.2"/>
    <row r="2925" ht="26.25" customHeight="1" x14ac:dyDescent="0.2"/>
    <row r="2926" ht="26.25" customHeight="1" x14ac:dyDescent="0.2"/>
    <row r="2927" ht="26.25" customHeight="1" x14ac:dyDescent="0.2"/>
    <row r="2928" ht="26.25" customHeight="1" x14ac:dyDescent="0.2"/>
    <row r="2929" ht="26.25" customHeight="1" x14ac:dyDescent="0.2"/>
    <row r="2930" ht="26.25" customHeight="1" x14ac:dyDescent="0.2"/>
    <row r="2931" ht="26.25" customHeight="1" x14ac:dyDescent="0.2"/>
    <row r="2932" ht="26.25" customHeight="1" x14ac:dyDescent="0.2"/>
    <row r="2933" ht="26.25" customHeight="1" x14ac:dyDescent="0.2"/>
    <row r="2934" ht="26.25" customHeight="1" x14ac:dyDescent="0.2"/>
    <row r="2935" ht="26.25" customHeight="1" x14ac:dyDescent="0.2"/>
    <row r="2936" ht="26.25" customHeight="1" x14ac:dyDescent="0.2"/>
    <row r="2937" ht="26.25" customHeight="1" x14ac:dyDescent="0.2"/>
    <row r="2938" ht="26.25" customHeight="1" x14ac:dyDescent="0.2"/>
    <row r="2939" ht="26.25" customHeight="1" x14ac:dyDescent="0.2"/>
    <row r="2940" ht="26.25" customHeight="1" x14ac:dyDescent="0.2"/>
    <row r="2941" ht="26.25" customHeight="1" x14ac:dyDescent="0.2"/>
    <row r="2942" ht="26.25" customHeight="1" x14ac:dyDescent="0.2"/>
    <row r="2943" ht="26.25" customHeight="1" x14ac:dyDescent="0.2"/>
    <row r="2944" ht="26.25" customHeight="1" x14ac:dyDescent="0.2"/>
    <row r="2945" ht="26.25" customHeight="1" x14ac:dyDescent="0.2"/>
    <row r="2946" ht="26.25" customHeight="1" x14ac:dyDescent="0.2"/>
    <row r="2947" ht="26.25" customHeight="1" x14ac:dyDescent="0.2"/>
    <row r="2948" ht="26.25" customHeight="1" x14ac:dyDescent="0.2"/>
    <row r="2949" ht="26.25" customHeight="1" x14ac:dyDescent="0.2"/>
    <row r="2950" ht="26.25" customHeight="1" x14ac:dyDescent="0.2"/>
    <row r="2951" ht="26.25" customHeight="1" x14ac:dyDescent="0.2"/>
    <row r="2952" ht="26.25" customHeight="1" x14ac:dyDescent="0.2"/>
    <row r="2953" ht="26.25" customHeight="1" x14ac:dyDescent="0.2"/>
    <row r="2954" ht="26.25" customHeight="1" x14ac:dyDescent="0.2"/>
    <row r="2955" ht="26.25" customHeight="1" x14ac:dyDescent="0.2"/>
    <row r="2956" ht="26.25" customHeight="1" x14ac:dyDescent="0.2"/>
    <row r="2957" ht="26.25" customHeight="1" x14ac:dyDescent="0.2"/>
    <row r="2958" ht="26.25" customHeight="1" x14ac:dyDescent="0.2"/>
    <row r="2959" ht="26.25" customHeight="1" x14ac:dyDescent="0.2"/>
    <row r="2960" ht="26.25" customHeight="1" x14ac:dyDescent="0.2"/>
    <row r="2961" ht="26.25" customHeight="1" x14ac:dyDescent="0.2"/>
    <row r="2962" ht="26.25" customHeight="1" x14ac:dyDescent="0.2"/>
    <row r="2963" ht="26.25" customHeight="1" x14ac:dyDescent="0.2"/>
    <row r="2964" ht="26.25" customHeight="1" x14ac:dyDescent="0.2"/>
    <row r="2965" ht="26.25" customHeight="1" x14ac:dyDescent="0.2"/>
    <row r="2966" ht="26.25" customHeight="1" x14ac:dyDescent="0.2"/>
    <row r="2967" ht="26.25" customHeight="1" x14ac:dyDescent="0.2"/>
    <row r="2968" ht="26.25" customHeight="1" x14ac:dyDescent="0.2"/>
    <row r="2969" ht="26.25" customHeight="1" x14ac:dyDescent="0.2"/>
    <row r="2970" ht="26.25" customHeight="1" x14ac:dyDescent="0.2"/>
    <row r="2971" ht="26.25" customHeight="1" x14ac:dyDescent="0.2"/>
    <row r="2972" ht="26.25" customHeight="1" x14ac:dyDescent="0.2"/>
    <row r="2973" ht="26.25" customHeight="1" x14ac:dyDescent="0.2"/>
    <row r="2974" ht="26.25" customHeight="1" x14ac:dyDescent="0.2"/>
    <row r="2975" ht="26.25" customHeight="1" x14ac:dyDescent="0.2"/>
    <row r="2976" ht="26.25" customHeight="1" x14ac:dyDescent="0.2"/>
    <row r="2977" ht="26.25" customHeight="1" x14ac:dyDescent="0.2"/>
    <row r="2978" ht="26.25" customHeight="1" x14ac:dyDescent="0.2"/>
    <row r="2979" ht="26.25" customHeight="1" x14ac:dyDescent="0.2"/>
    <row r="2980" ht="26.25" customHeight="1" x14ac:dyDescent="0.2"/>
    <row r="2981" ht="26.25" customHeight="1" x14ac:dyDescent="0.2"/>
    <row r="2982" ht="26.25" customHeight="1" x14ac:dyDescent="0.2"/>
    <row r="2983" ht="26.25" customHeight="1" x14ac:dyDescent="0.2"/>
    <row r="2984" ht="26.25" customHeight="1" x14ac:dyDescent="0.2"/>
    <row r="2985" ht="26.25" customHeight="1" x14ac:dyDescent="0.2"/>
    <row r="2986" ht="26.25" customHeight="1" x14ac:dyDescent="0.2"/>
    <row r="2987" ht="26.25" customHeight="1" x14ac:dyDescent="0.2"/>
    <row r="2988" ht="26.25" customHeight="1" x14ac:dyDescent="0.2"/>
    <row r="2989" ht="26.25" customHeight="1" x14ac:dyDescent="0.2"/>
    <row r="2990" ht="26.25" customHeight="1" x14ac:dyDescent="0.2"/>
    <row r="2991" ht="26.25" customHeight="1" x14ac:dyDescent="0.2"/>
    <row r="2992" ht="26.25" customHeight="1" x14ac:dyDescent="0.2"/>
    <row r="2993" ht="26.25" customHeight="1" x14ac:dyDescent="0.2"/>
    <row r="2994" ht="26.25" customHeight="1" x14ac:dyDescent="0.2"/>
    <row r="2995" ht="26.25" customHeight="1" x14ac:dyDescent="0.2"/>
    <row r="2996" ht="26.25" customHeight="1" x14ac:dyDescent="0.2"/>
    <row r="2997" ht="26.25" customHeight="1" x14ac:dyDescent="0.2"/>
    <row r="2998" ht="26.25" customHeight="1" x14ac:dyDescent="0.2"/>
    <row r="2999" ht="26.25" customHeight="1" x14ac:dyDescent="0.2"/>
    <row r="3000" ht="26.25" customHeight="1" x14ac:dyDescent="0.2"/>
    <row r="3001" ht="26.25" customHeight="1" x14ac:dyDescent="0.2"/>
    <row r="3002" ht="26.25" customHeight="1" x14ac:dyDescent="0.2"/>
    <row r="3003" ht="26.25" customHeight="1" x14ac:dyDescent="0.2"/>
    <row r="3004" ht="26.25" customHeight="1" x14ac:dyDescent="0.2"/>
    <row r="3005" ht="26.25" customHeight="1" x14ac:dyDescent="0.2"/>
    <row r="3006" ht="26.25" customHeight="1" x14ac:dyDescent="0.2"/>
    <row r="3007" ht="26.25" customHeight="1" x14ac:dyDescent="0.2"/>
    <row r="3008" ht="26.25" customHeight="1" x14ac:dyDescent="0.2"/>
    <row r="3009" ht="26.25" customHeight="1" x14ac:dyDescent="0.2"/>
    <row r="3010" ht="26.25" customHeight="1" x14ac:dyDescent="0.2"/>
    <row r="3011" ht="26.25" customHeight="1" x14ac:dyDescent="0.2"/>
    <row r="3012" ht="26.25" customHeight="1" x14ac:dyDescent="0.2"/>
    <row r="3013" ht="26.25" customHeight="1" x14ac:dyDescent="0.2"/>
    <row r="3014" ht="26.25" customHeight="1" x14ac:dyDescent="0.2"/>
    <row r="3015" ht="26.25" customHeight="1" x14ac:dyDescent="0.2"/>
    <row r="3016" ht="26.25" customHeight="1" x14ac:dyDescent="0.2"/>
    <row r="3017" ht="26.25" customHeight="1" x14ac:dyDescent="0.2"/>
    <row r="3018" ht="26.25" customHeight="1" x14ac:dyDescent="0.2"/>
    <row r="3019" ht="26.25" customHeight="1" x14ac:dyDescent="0.2"/>
    <row r="3020" ht="26.25" customHeight="1" x14ac:dyDescent="0.2"/>
    <row r="3021" ht="26.25" customHeight="1" x14ac:dyDescent="0.2"/>
    <row r="3022" ht="26.25" customHeight="1" x14ac:dyDescent="0.2"/>
    <row r="3023" ht="26.25" customHeight="1" x14ac:dyDescent="0.2"/>
    <row r="3024" ht="26.25" customHeight="1" x14ac:dyDescent="0.2"/>
    <row r="3025" ht="26.25" customHeight="1" x14ac:dyDescent="0.2"/>
    <row r="3026" ht="26.25" customHeight="1" x14ac:dyDescent="0.2"/>
    <row r="3027" ht="26.25" customHeight="1" x14ac:dyDescent="0.2"/>
    <row r="3028" ht="26.25" customHeight="1" x14ac:dyDescent="0.2"/>
    <row r="3029" ht="26.25" customHeight="1" x14ac:dyDescent="0.2"/>
    <row r="3030" ht="26.25" customHeight="1" x14ac:dyDescent="0.2"/>
    <row r="3031" ht="26.25" customHeight="1" x14ac:dyDescent="0.2"/>
    <row r="3032" ht="26.25" customHeight="1" x14ac:dyDescent="0.2"/>
    <row r="3033" ht="26.25" customHeight="1" x14ac:dyDescent="0.2"/>
    <row r="3034" ht="26.25" customHeight="1" x14ac:dyDescent="0.2"/>
    <row r="3035" ht="26.25" customHeight="1" x14ac:dyDescent="0.2"/>
    <row r="3036" ht="26.25" customHeight="1" x14ac:dyDescent="0.2"/>
    <row r="3037" ht="26.25" customHeight="1" x14ac:dyDescent="0.2"/>
    <row r="3038" ht="26.25" customHeight="1" x14ac:dyDescent="0.2"/>
    <row r="3039" ht="26.25" customHeight="1" x14ac:dyDescent="0.2"/>
    <row r="3040" ht="26.25" customHeight="1" x14ac:dyDescent="0.2"/>
    <row r="3041" ht="26.25" customHeight="1" x14ac:dyDescent="0.2"/>
    <row r="3042" ht="26.25" customHeight="1" x14ac:dyDescent="0.2"/>
    <row r="3043" ht="26.25" customHeight="1" x14ac:dyDescent="0.2"/>
    <row r="3044" ht="26.25" customHeight="1" x14ac:dyDescent="0.2"/>
    <row r="3045" ht="26.25" customHeight="1" x14ac:dyDescent="0.2"/>
    <row r="3046" ht="26.25" customHeight="1" x14ac:dyDescent="0.2"/>
    <row r="3047" ht="26.25" customHeight="1" x14ac:dyDescent="0.2"/>
    <row r="3048" ht="26.25" customHeight="1" x14ac:dyDescent="0.2"/>
    <row r="3049" ht="26.25" customHeight="1" x14ac:dyDescent="0.2"/>
    <row r="3050" ht="26.25" customHeight="1" x14ac:dyDescent="0.2"/>
    <row r="3051" ht="26.25" customHeight="1" x14ac:dyDescent="0.2"/>
    <row r="3052" ht="26.25" customHeight="1" x14ac:dyDescent="0.2"/>
    <row r="3053" ht="26.25" customHeight="1" x14ac:dyDescent="0.2"/>
    <row r="3054" ht="26.25" customHeight="1" x14ac:dyDescent="0.2"/>
    <row r="3055" ht="26.25" customHeight="1" x14ac:dyDescent="0.2"/>
    <row r="3056" ht="26.25" customHeight="1" x14ac:dyDescent="0.2"/>
    <row r="3057" ht="26.25" customHeight="1" x14ac:dyDescent="0.2"/>
    <row r="3058" ht="26.25" customHeight="1" x14ac:dyDescent="0.2"/>
    <row r="3059" ht="26.25" customHeight="1" x14ac:dyDescent="0.2"/>
    <row r="3060" ht="26.25" customHeight="1" x14ac:dyDescent="0.2"/>
    <row r="3061" ht="26.25" customHeight="1" x14ac:dyDescent="0.2"/>
    <row r="3062" ht="26.25" customHeight="1" x14ac:dyDescent="0.2"/>
    <row r="3063" ht="26.25" customHeight="1" x14ac:dyDescent="0.2"/>
    <row r="3064" ht="26.25" customHeight="1" x14ac:dyDescent="0.2"/>
    <row r="3065" ht="26.25" customHeight="1" x14ac:dyDescent="0.2"/>
    <row r="3066" ht="26.25" customHeight="1" x14ac:dyDescent="0.2"/>
    <row r="3067" ht="26.25" customHeight="1" x14ac:dyDescent="0.2"/>
    <row r="3068" ht="26.25" customHeight="1" x14ac:dyDescent="0.2"/>
    <row r="3069" ht="26.25" customHeight="1" x14ac:dyDescent="0.2"/>
    <row r="3070" ht="26.25" customHeight="1" x14ac:dyDescent="0.2"/>
    <row r="3071" ht="26.25" customHeight="1" x14ac:dyDescent="0.2"/>
    <row r="3072" ht="26.25" customHeight="1" x14ac:dyDescent="0.2"/>
    <row r="3073" ht="26.25" customHeight="1" x14ac:dyDescent="0.2"/>
    <row r="3074" ht="26.25" customHeight="1" x14ac:dyDescent="0.2"/>
    <row r="3075" ht="26.25" customHeight="1" x14ac:dyDescent="0.2"/>
    <row r="3076" ht="26.25" customHeight="1" x14ac:dyDescent="0.2"/>
    <row r="3077" ht="26.25" customHeight="1" x14ac:dyDescent="0.2"/>
    <row r="3078" ht="26.25" customHeight="1" x14ac:dyDescent="0.2"/>
    <row r="3079" ht="26.25" customHeight="1" x14ac:dyDescent="0.2"/>
    <row r="3080" ht="26.25" customHeight="1" x14ac:dyDescent="0.2"/>
    <row r="3081" ht="26.25" customHeight="1" x14ac:dyDescent="0.2"/>
    <row r="3082" ht="26.25" customHeight="1" x14ac:dyDescent="0.2"/>
    <row r="3083" ht="26.25" customHeight="1" x14ac:dyDescent="0.2"/>
    <row r="3084" ht="26.25" customHeight="1" x14ac:dyDescent="0.2"/>
    <row r="3085" ht="26.25" customHeight="1" x14ac:dyDescent="0.2"/>
    <row r="3086" ht="26.25" customHeight="1" x14ac:dyDescent="0.2"/>
    <row r="3087" ht="26.25" customHeight="1" x14ac:dyDescent="0.2"/>
    <row r="3088" ht="26.25" customHeight="1" x14ac:dyDescent="0.2"/>
    <row r="3089" ht="26.25" customHeight="1" x14ac:dyDescent="0.2"/>
    <row r="3090" ht="26.25" customHeight="1" x14ac:dyDescent="0.2"/>
    <row r="3091" ht="26.25" customHeight="1" x14ac:dyDescent="0.2"/>
    <row r="3092" ht="26.25" customHeight="1" x14ac:dyDescent="0.2"/>
    <row r="3093" ht="26.25" customHeight="1" x14ac:dyDescent="0.2"/>
    <row r="3094" ht="26.25" customHeight="1" x14ac:dyDescent="0.2"/>
    <row r="3095" ht="26.25" customHeight="1" x14ac:dyDescent="0.2"/>
    <row r="3096" ht="26.25" customHeight="1" x14ac:dyDescent="0.2"/>
    <row r="3097" ht="26.25" customHeight="1" x14ac:dyDescent="0.2"/>
    <row r="3098" ht="26.25" customHeight="1" x14ac:dyDescent="0.2"/>
    <row r="3099" ht="26.25" customHeight="1" x14ac:dyDescent="0.2"/>
    <row r="3100" ht="26.25" customHeight="1" x14ac:dyDescent="0.2"/>
    <row r="3101" ht="26.25" customHeight="1" x14ac:dyDescent="0.2"/>
    <row r="3102" ht="26.25" customHeight="1" x14ac:dyDescent="0.2"/>
    <row r="3103" ht="26.25" customHeight="1" x14ac:dyDescent="0.2"/>
    <row r="3104" ht="26.25" customHeight="1" x14ac:dyDescent="0.2"/>
    <row r="3105" ht="26.25" customHeight="1" x14ac:dyDescent="0.2"/>
    <row r="3106" ht="26.25" customHeight="1" x14ac:dyDescent="0.2"/>
    <row r="3107" ht="26.25" customHeight="1" x14ac:dyDescent="0.2"/>
    <row r="3108" ht="26.25" customHeight="1" x14ac:dyDescent="0.2"/>
    <row r="3109" ht="26.25" customHeight="1" x14ac:dyDescent="0.2"/>
    <row r="3110" ht="26.25" customHeight="1" x14ac:dyDescent="0.2"/>
    <row r="3111" ht="26.25" customHeight="1" x14ac:dyDescent="0.2"/>
    <row r="3112" ht="26.25" customHeight="1" x14ac:dyDescent="0.2"/>
    <row r="3113" ht="26.25" customHeight="1" x14ac:dyDescent="0.2"/>
    <row r="3114" ht="26.25" customHeight="1" x14ac:dyDescent="0.2"/>
    <row r="3115" ht="26.25" customHeight="1" x14ac:dyDescent="0.2"/>
    <row r="3116" ht="26.25" customHeight="1" x14ac:dyDescent="0.2"/>
    <row r="3117" ht="26.25" customHeight="1" x14ac:dyDescent="0.2"/>
    <row r="3118" ht="26.25" customHeight="1" x14ac:dyDescent="0.2"/>
    <row r="3119" ht="26.25" customHeight="1" x14ac:dyDescent="0.2"/>
    <row r="3120" ht="26.25" customHeight="1" x14ac:dyDescent="0.2"/>
    <row r="3121" ht="26.25" customHeight="1" x14ac:dyDescent="0.2"/>
    <row r="3122" ht="26.25" customHeight="1" x14ac:dyDescent="0.2"/>
    <row r="3123" ht="26.25" customHeight="1" x14ac:dyDescent="0.2"/>
    <row r="3124" ht="26.25" customHeight="1" x14ac:dyDescent="0.2"/>
    <row r="3125" ht="26.25" customHeight="1" x14ac:dyDescent="0.2"/>
    <row r="3126" ht="26.25" customHeight="1" x14ac:dyDescent="0.2"/>
    <row r="3127" ht="26.25" customHeight="1" x14ac:dyDescent="0.2"/>
    <row r="3128" ht="26.25" customHeight="1" x14ac:dyDescent="0.2"/>
    <row r="3129" ht="26.25" customHeight="1" x14ac:dyDescent="0.2"/>
    <row r="3130" ht="26.25" customHeight="1" x14ac:dyDescent="0.2"/>
    <row r="3131" ht="26.25" customHeight="1" x14ac:dyDescent="0.2"/>
    <row r="3132" ht="26.25" customHeight="1" x14ac:dyDescent="0.2"/>
    <row r="3133" ht="26.25" customHeight="1" x14ac:dyDescent="0.2"/>
    <row r="3134" ht="26.25" customHeight="1" x14ac:dyDescent="0.2"/>
    <row r="3135" ht="26.25" customHeight="1" x14ac:dyDescent="0.2"/>
    <row r="3136" ht="26.25" customHeight="1" x14ac:dyDescent="0.2"/>
    <row r="3137" ht="26.25" customHeight="1" x14ac:dyDescent="0.2"/>
    <row r="3138" ht="26.25" customHeight="1" x14ac:dyDescent="0.2"/>
    <row r="3139" ht="26.25" customHeight="1" x14ac:dyDescent="0.2"/>
    <row r="3140" ht="26.25" customHeight="1" x14ac:dyDescent="0.2"/>
    <row r="3141" ht="26.25" customHeight="1" x14ac:dyDescent="0.2"/>
    <row r="3142" ht="26.25" customHeight="1" x14ac:dyDescent="0.2"/>
    <row r="3143" ht="26.25" customHeight="1" x14ac:dyDescent="0.2"/>
    <row r="3144" ht="26.25" customHeight="1" x14ac:dyDescent="0.2"/>
    <row r="3145" ht="26.25" customHeight="1" x14ac:dyDescent="0.2"/>
    <row r="3146" ht="26.25" customHeight="1" x14ac:dyDescent="0.2"/>
    <row r="3147" ht="26.25" customHeight="1" x14ac:dyDescent="0.2"/>
    <row r="3148" ht="26.25" customHeight="1" x14ac:dyDescent="0.2"/>
    <row r="3149" ht="26.25" customHeight="1" x14ac:dyDescent="0.2"/>
    <row r="3150" ht="26.25" customHeight="1" x14ac:dyDescent="0.2"/>
    <row r="3151" ht="26.25" customHeight="1" x14ac:dyDescent="0.2"/>
    <row r="3152" ht="26.25" customHeight="1" x14ac:dyDescent="0.2"/>
    <row r="3153" ht="26.25" customHeight="1" x14ac:dyDescent="0.2"/>
    <row r="3154" ht="26.25" customHeight="1" x14ac:dyDescent="0.2"/>
    <row r="3155" ht="26.25" customHeight="1" x14ac:dyDescent="0.2"/>
    <row r="3156" ht="26.25" customHeight="1" x14ac:dyDescent="0.2"/>
    <row r="3157" ht="26.25" customHeight="1" x14ac:dyDescent="0.2"/>
    <row r="3158" ht="26.25" customHeight="1" x14ac:dyDescent="0.2"/>
    <row r="3159" ht="26.25" customHeight="1" x14ac:dyDescent="0.2"/>
    <row r="3160" ht="26.25" customHeight="1" x14ac:dyDescent="0.2"/>
    <row r="3161" ht="26.25" customHeight="1" x14ac:dyDescent="0.2"/>
    <row r="3162" ht="26.25" customHeight="1" x14ac:dyDescent="0.2"/>
    <row r="3163" ht="26.25" customHeight="1" x14ac:dyDescent="0.2"/>
    <row r="3164" ht="26.25" customHeight="1" x14ac:dyDescent="0.2"/>
    <row r="3165" ht="26.25" customHeight="1" x14ac:dyDescent="0.2"/>
    <row r="3166" ht="26.25" customHeight="1" x14ac:dyDescent="0.2"/>
    <row r="3167" ht="26.25" customHeight="1" x14ac:dyDescent="0.2"/>
    <row r="3168" ht="26.25" customHeight="1" x14ac:dyDescent="0.2"/>
    <row r="3169" ht="26.25" customHeight="1" x14ac:dyDescent="0.2"/>
    <row r="3170" ht="26.25" customHeight="1" x14ac:dyDescent="0.2"/>
    <row r="3171" ht="26.25" customHeight="1" x14ac:dyDescent="0.2"/>
    <row r="3172" ht="26.25" customHeight="1" x14ac:dyDescent="0.2"/>
    <row r="3173" ht="26.25" customHeight="1" x14ac:dyDescent="0.2"/>
    <row r="3174" ht="26.25" customHeight="1" x14ac:dyDescent="0.2"/>
    <row r="3175" ht="26.25" customHeight="1" x14ac:dyDescent="0.2"/>
    <row r="3176" ht="26.25" customHeight="1" x14ac:dyDescent="0.2"/>
    <row r="3177" ht="26.25" customHeight="1" x14ac:dyDescent="0.2"/>
    <row r="3178" ht="26.25" customHeight="1" x14ac:dyDescent="0.2"/>
    <row r="3179" ht="26.25" customHeight="1" x14ac:dyDescent="0.2"/>
    <row r="3180" ht="26.25" customHeight="1" x14ac:dyDescent="0.2"/>
    <row r="3181" ht="26.25" customHeight="1" x14ac:dyDescent="0.2"/>
    <row r="3182" ht="26.25" customHeight="1" x14ac:dyDescent="0.2"/>
    <row r="3183" ht="26.25" customHeight="1" x14ac:dyDescent="0.2"/>
    <row r="3184" ht="26.25" customHeight="1" x14ac:dyDescent="0.2"/>
    <row r="3185" ht="26.25" customHeight="1" x14ac:dyDescent="0.2"/>
    <row r="3186" ht="26.25" customHeight="1" x14ac:dyDescent="0.2"/>
    <row r="3187" ht="26.25" customHeight="1" x14ac:dyDescent="0.2"/>
    <row r="3188" ht="26.25" customHeight="1" x14ac:dyDescent="0.2"/>
    <row r="3189" ht="26.25" customHeight="1" x14ac:dyDescent="0.2"/>
    <row r="3190" ht="26.25" customHeight="1" x14ac:dyDescent="0.2"/>
    <row r="3191" ht="26.25" customHeight="1" x14ac:dyDescent="0.2"/>
    <row r="3192" ht="26.25" customHeight="1" x14ac:dyDescent="0.2"/>
    <row r="3193" ht="26.25" customHeight="1" x14ac:dyDescent="0.2"/>
    <row r="3194" ht="26.25" customHeight="1" x14ac:dyDescent="0.2"/>
    <row r="3195" ht="26.25" customHeight="1" x14ac:dyDescent="0.2"/>
    <row r="3196" ht="26.25" customHeight="1" x14ac:dyDescent="0.2"/>
    <row r="3197" ht="26.25" customHeight="1" x14ac:dyDescent="0.2"/>
    <row r="3198" ht="26.25" customHeight="1" x14ac:dyDescent="0.2"/>
    <row r="3199" ht="26.25" customHeight="1" x14ac:dyDescent="0.2"/>
    <row r="3200" ht="26.25" customHeight="1" x14ac:dyDescent="0.2"/>
    <row r="3201" ht="26.25" customHeight="1" x14ac:dyDescent="0.2"/>
    <row r="3202" ht="26.25" customHeight="1" x14ac:dyDescent="0.2"/>
    <row r="3203" ht="26.25" customHeight="1" x14ac:dyDescent="0.2"/>
    <row r="3204" ht="26.25" customHeight="1" x14ac:dyDescent="0.2"/>
    <row r="3205" ht="26.25" customHeight="1" x14ac:dyDescent="0.2"/>
    <row r="3206" ht="26.25" customHeight="1" x14ac:dyDescent="0.2"/>
    <row r="3207" ht="26.25" customHeight="1" x14ac:dyDescent="0.2"/>
    <row r="3208" ht="26.25" customHeight="1" x14ac:dyDescent="0.2"/>
    <row r="3209" ht="26.25" customHeight="1" x14ac:dyDescent="0.2"/>
    <row r="3210" ht="26.25" customHeight="1" x14ac:dyDescent="0.2"/>
    <row r="3211" ht="26.25" customHeight="1" x14ac:dyDescent="0.2"/>
    <row r="3212" ht="26.25" customHeight="1" x14ac:dyDescent="0.2"/>
    <row r="3213" ht="26.25" customHeight="1" x14ac:dyDescent="0.2"/>
    <row r="3214" ht="26.25" customHeight="1" x14ac:dyDescent="0.2"/>
    <row r="3215" ht="26.25" customHeight="1" x14ac:dyDescent="0.2"/>
    <row r="3216" ht="26.25" customHeight="1" x14ac:dyDescent="0.2"/>
    <row r="3217" ht="26.25" customHeight="1" x14ac:dyDescent="0.2"/>
    <row r="3218" ht="26.25" customHeight="1" x14ac:dyDescent="0.2"/>
    <row r="3219" ht="26.25" customHeight="1" x14ac:dyDescent="0.2"/>
    <row r="3220" ht="26.25" customHeight="1" x14ac:dyDescent="0.2"/>
    <row r="3221" ht="26.25" customHeight="1" x14ac:dyDescent="0.2"/>
    <row r="3222" ht="26.25" customHeight="1" x14ac:dyDescent="0.2"/>
    <row r="3223" ht="26.25" customHeight="1" x14ac:dyDescent="0.2"/>
    <row r="3224" ht="26.25" customHeight="1" x14ac:dyDescent="0.2"/>
    <row r="3225" ht="26.25" customHeight="1" x14ac:dyDescent="0.2"/>
    <row r="3226" ht="26.25" customHeight="1" x14ac:dyDescent="0.2"/>
    <row r="3227" ht="26.25" customHeight="1" x14ac:dyDescent="0.2"/>
    <row r="3228" ht="26.25" customHeight="1" x14ac:dyDescent="0.2"/>
    <row r="3229" ht="26.25" customHeight="1" x14ac:dyDescent="0.2"/>
    <row r="3230" ht="26.25" customHeight="1" x14ac:dyDescent="0.2"/>
    <row r="3231" ht="26.25" customHeight="1" x14ac:dyDescent="0.2"/>
    <row r="3232" ht="26.25" customHeight="1" x14ac:dyDescent="0.2"/>
    <row r="3233" ht="26.25" customHeight="1" x14ac:dyDescent="0.2"/>
    <row r="3234" ht="26.25" customHeight="1" x14ac:dyDescent="0.2"/>
    <row r="3235" ht="26.25" customHeight="1" x14ac:dyDescent="0.2"/>
    <row r="3236" ht="26.25" customHeight="1" x14ac:dyDescent="0.2"/>
    <row r="3237" ht="26.25" customHeight="1" x14ac:dyDescent="0.2"/>
    <row r="3238" ht="26.25" customHeight="1" x14ac:dyDescent="0.2"/>
    <row r="3239" ht="26.25" customHeight="1" x14ac:dyDescent="0.2"/>
    <row r="3240" ht="26.25" customHeight="1" x14ac:dyDescent="0.2"/>
    <row r="3241" ht="26.25" customHeight="1" x14ac:dyDescent="0.2"/>
    <row r="3242" ht="26.25" customHeight="1" x14ac:dyDescent="0.2"/>
    <row r="3243" ht="26.25" customHeight="1" x14ac:dyDescent="0.2"/>
    <row r="3244" ht="26.25" customHeight="1" x14ac:dyDescent="0.2"/>
    <row r="3245" ht="26.25" customHeight="1" x14ac:dyDescent="0.2"/>
    <row r="3246" ht="26.25" customHeight="1" x14ac:dyDescent="0.2"/>
    <row r="3247" ht="26.25" customHeight="1" x14ac:dyDescent="0.2"/>
    <row r="3248" ht="26.25" customHeight="1" x14ac:dyDescent="0.2"/>
    <row r="3249" ht="26.25" customHeight="1" x14ac:dyDescent="0.2"/>
    <row r="3250" ht="26.25" customHeight="1" x14ac:dyDescent="0.2"/>
    <row r="3251" ht="26.25" customHeight="1" x14ac:dyDescent="0.2"/>
    <row r="3252" ht="26.25" customHeight="1" x14ac:dyDescent="0.2"/>
    <row r="3253" ht="26.25" customHeight="1" x14ac:dyDescent="0.2"/>
    <row r="3254" ht="26.25" customHeight="1" x14ac:dyDescent="0.2"/>
    <row r="3255" ht="26.25" customHeight="1" x14ac:dyDescent="0.2"/>
    <row r="3256" ht="26.25" customHeight="1" x14ac:dyDescent="0.2"/>
    <row r="3257" ht="26.25" customHeight="1" x14ac:dyDescent="0.2"/>
    <row r="3258" ht="26.25" customHeight="1" x14ac:dyDescent="0.2"/>
    <row r="3259" ht="26.25" customHeight="1" x14ac:dyDescent="0.2"/>
    <row r="3260" ht="26.25" customHeight="1" x14ac:dyDescent="0.2"/>
    <row r="3261" ht="26.25" customHeight="1" x14ac:dyDescent="0.2"/>
    <row r="3262" ht="26.25" customHeight="1" x14ac:dyDescent="0.2"/>
    <row r="3263" ht="26.25" customHeight="1" x14ac:dyDescent="0.2"/>
    <row r="3264" ht="26.25" customHeight="1" x14ac:dyDescent="0.2"/>
    <row r="3265" ht="26.25" customHeight="1" x14ac:dyDescent="0.2"/>
    <row r="3266" ht="26.25" customHeight="1" x14ac:dyDescent="0.2"/>
    <row r="3267" ht="26.25" customHeight="1" x14ac:dyDescent="0.2"/>
    <row r="3268" ht="26.25" customHeight="1" x14ac:dyDescent="0.2"/>
    <row r="3269" ht="26.25" customHeight="1" x14ac:dyDescent="0.2"/>
    <row r="3270" ht="26.25" customHeight="1" x14ac:dyDescent="0.2"/>
    <row r="3271" ht="26.25" customHeight="1" x14ac:dyDescent="0.2"/>
    <row r="3272" ht="26.25" customHeight="1" x14ac:dyDescent="0.2"/>
    <row r="3273" ht="26.25" customHeight="1" x14ac:dyDescent="0.2"/>
    <row r="3274" ht="26.25" customHeight="1" x14ac:dyDescent="0.2"/>
    <row r="3275" ht="26.25" customHeight="1" x14ac:dyDescent="0.2"/>
    <row r="3276" ht="26.25" customHeight="1" x14ac:dyDescent="0.2"/>
    <row r="3277" ht="26.25" customHeight="1" x14ac:dyDescent="0.2"/>
    <row r="3278" ht="26.25" customHeight="1" x14ac:dyDescent="0.2"/>
    <row r="3279" ht="26.25" customHeight="1" x14ac:dyDescent="0.2"/>
    <row r="3280" ht="26.25" customHeight="1" x14ac:dyDescent="0.2"/>
    <row r="3281" ht="26.25" customHeight="1" x14ac:dyDescent="0.2"/>
    <row r="3282" ht="26.25" customHeight="1" x14ac:dyDescent="0.2"/>
    <row r="3283" ht="26.25" customHeight="1" x14ac:dyDescent="0.2"/>
    <row r="3284" ht="26.25" customHeight="1" x14ac:dyDescent="0.2"/>
    <row r="3285" ht="26.25" customHeight="1" x14ac:dyDescent="0.2"/>
    <row r="3286" ht="26.25" customHeight="1" x14ac:dyDescent="0.2"/>
    <row r="3287" ht="26.25" customHeight="1" x14ac:dyDescent="0.2"/>
    <row r="3288" ht="26.25" customHeight="1" x14ac:dyDescent="0.2"/>
    <row r="3289" ht="26.25" customHeight="1" x14ac:dyDescent="0.2"/>
    <row r="3290" ht="26.25" customHeight="1" x14ac:dyDescent="0.2"/>
    <row r="3291" ht="26.25" customHeight="1" x14ac:dyDescent="0.2"/>
    <row r="3292" ht="26.25" customHeight="1" x14ac:dyDescent="0.2"/>
    <row r="3293" ht="26.25" customHeight="1" x14ac:dyDescent="0.2"/>
    <row r="3294" ht="26.25" customHeight="1" x14ac:dyDescent="0.2"/>
    <row r="3295" ht="26.25" customHeight="1" x14ac:dyDescent="0.2"/>
    <row r="3296" ht="26.25" customHeight="1" x14ac:dyDescent="0.2"/>
    <row r="3297" ht="26.25" customHeight="1" x14ac:dyDescent="0.2"/>
    <row r="3298" ht="26.25" customHeight="1" x14ac:dyDescent="0.2"/>
    <row r="3299" ht="26.25" customHeight="1" x14ac:dyDescent="0.2"/>
    <row r="3300" ht="26.25" customHeight="1" x14ac:dyDescent="0.2"/>
    <row r="3301" ht="26.25" customHeight="1" x14ac:dyDescent="0.2"/>
    <row r="3302" ht="26.25" customHeight="1" x14ac:dyDescent="0.2"/>
    <row r="3303" ht="26.25" customHeight="1" x14ac:dyDescent="0.2"/>
    <row r="3304" ht="26.25" customHeight="1" x14ac:dyDescent="0.2"/>
    <row r="3305" ht="26.25" customHeight="1" x14ac:dyDescent="0.2"/>
    <row r="3306" ht="26.25" customHeight="1" x14ac:dyDescent="0.2"/>
    <row r="3307" ht="26.25" customHeight="1" x14ac:dyDescent="0.2"/>
    <row r="3308" ht="26.25" customHeight="1" x14ac:dyDescent="0.2"/>
    <row r="3309" ht="26.25" customHeight="1" x14ac:dyDescent="0.2"/>
    <row r="3310" ht="26.25" customHeight="1" x14ac:dyDescent="0.2"/>
    <row r="3311" ht="26.25" customHeight="1" x14ac:dyDescent="0.2"/>
    <row r="3312" ht="26.25" customHeight="1" x14ac:dyDescent="0.2"/>
    <row r="3313" ht="26.25" customHeight="1" x14ac:dyDescent="0.2"/>
    <row r="3314" ht="26.25" customHeight="1" x14ac:dyDescent="0.2"/>
    <row r="3315" ht="26.25" customHeight="1" x14ac:dyDescent="0.2"/>
    <row r="3316" ht="26.25" customHeight="1" x14ac:dyDescent="0.2"/>
    <row r="3317" ht="26.25" customHeight="1" x14ac:dyDescent="0.2"/>
    <row r="3318" ht="26.25" customHeight="1" x14ac:dyDescent="0.2"/>
    <row r="3319" ht="26.25" customHeight="1" x14ac:dyDescent="0.2"/>
    <row r="3320" ht="26.25" customHeight="1" x14ac:dyDescent="0.2"/>
    <row r="3321" ht="26.25" customHeight="1" x14ac:dyDescent="0.2"/>
    <row r="3322" ht="26.25" customHeight="1" x14ac:dyDescent="0.2"/>
    <row r="3323" ht="26.25" customHeight="1" x14ac:dyDescent="0.2"/>
    <row r="3324" ht="26.25" customHeight="1" x14ac:dyDescent="0.2"/>
    <row r="3325" ht="26.25" customHeight="1" x14ac:dyDescent="0.2"/>
    <row r="3326" ht="26.25" customHeight="1" x14ac:dyDescent="0.2"/>
    <row r="3327" ht="26.25" customHeight="1" x14ac:dyDescent="0.2"/>
    <row r="3328" ht="26.25" customHeight="1" x14ac:dyDescent="0.2"/>
    <row r="3329" ht="26.25" customHeight="1" x14ac:dyDescent="0.2"/>
    <row r="3330" ht="26.25" customHeight="1" x14ac:dyDescent="0.2"/>
    <row r="3331" ht="26.25" customHeight="1" x14ac:dyDescent="0.2"/>
    <row r="3332" ht="26.25" customHeight="1" x14ac:dyDescent="0.2"/>
    <row r="3333" ht="26.25" customHeight="1" x14ac:dyDescent="0.2"/>
    <row r="3334" ht="26.25" customHeight="1" x14ac:dyDescent="0.2"/>
    <row r="3335" ht="26.25" customHeight="1" x14ac:dyDescent="0.2"/>
    <row r="3336" ht="26.25" customHeight="1" x14ac:dyDescent="0.2"/>
    <row r="3337" ht="26.25" customHeight="1" x14ac:dyDescent="0.2"/>
    <row r="3338" ht="26.25" customHeight="1" x14ac:dyDescent="0.2"/>
    <row r="3339" ht="26.25" customHeight="1" x14ac:dyDescent="0.2"/>
    <row r="3340" ht="26.25" customHeight="1" x14ac:dyDescent="0.2"/>
    <row r="3341" ht="26.25" customHeight="1" x14ac:dyDescent="0.2"/>
    <row r="3342" ht="26.25" customHeight="1" x14ac:dyDescent="0.2"/>
    <row r="3343" ht="26.25" customHeight="1" x14ac:dyDescent="0.2"/>
    <row r="3344" ht="26.25" customHeight="1" x14ac:dyDescent="0.2"/>
    <row r="3345" ht="26.25" customHeight="1" x14ac:dyDescent="0.2"/>
    <row r="3346" ht="26.25" customHeight="1" x14ac:dyDescent="0.2"/>
    <row r="3347" ht="26.25" customHeight="1" x14ac:dyDescent="0.2"/>
    <row r="3348" ht="26.25" customHeight="1" x14ac:dyDescent="0.2"/>
    <row r="3349" ht="26.25" customHeight="1" x14ac:dyDescent="0.2"/>
    <row r="3350" ht="26.25" customHeight="1" x14ac:dyDescent="0.2"/>
    <row r="3351" ht="26.25" customHeight="1" x14ac:dyDescent="0.2"/>
    <row r="3352" ht="26.25" customHeight="1" x14ac:dyDescent="0.2"/>
    <row r="3353" ht="26.25" customHeight="1" x14ac:dyDescent="0.2"/>
    <row r="3354" ht="26.25" customHeight="1" x14ac:dyDescent="0.2"/>
    <row r="3355" ht="26.25" customHeight="1" x14ac:dyDescent="0.2"/>
    <row r="3356" ht="26.25" customHeight="1" x14ac:dyDescent="0.2"/>
    <row r="3357" ht="26.25" customHeight="1" x14ac:dyDescent="0.2"/>
    <row r="3358" ht="26.25" customHeight="1" x14ac:dyDescent="0.2"/>
    <row r="3359" ht="26.25" customHeight="1" x14ac:dyDescent="0.2"/>
    <row r="3360" ht="26.25" customHeight="1" x14ac:dyDescent="0.2"/>
    <row r="3361" ht="26.25" customHeight="1" x14ac:dyDescent="0.2"/>
    <row r="3362" ht="26.25" customHeight="1" x14ac:dyDescent="0.2"/>
    <row r="3363" ht="26.25" customHeight="1" x14ac:dyDescent="0.2"/>
    <row r="3364" ht="26.25" customHeight="1" x14ac:dyDescent="0.2"/>
    <row r="3365" ht="26.25" customHeight="1" x14ac:dyDescent="0.2"/>
    <row r="3366" ht="26.25" customHeight="1" x14ac:dyDescent="0.2"/>
    <row r="3367" ht="26.25" customHeight="1" x14ac:dyDescent="0.2"/>
    <row r="3368" ht="26.25" customHeight="1" x14ac:dyDescent="0.2"/>
    <row r="3369" ht="26.25" customHeight="1" x14ac:dyDescent="0.2"/>
    <row r="3370" ht="26.25" customHeight="1" x14ac:dyDescent="0.2"/>
    <row r="3371" ht="26.25" customHeight="1" x14ac:dyDescent="0.2"/>
    <row r="3372" ht="26.25" customHeight="1" x14ac:dyDescent="0.2"/>
    <row r="3373" ht="26.25" customHeight="1" x14ac:dyDescent="0.2"/>
    <row r="3374" ht="26.25" customHeight="1" x14ac:dyDescent="0.2"/>
    <row r="3375" ht="26.25" customHeight="1" x14ac:dyDescent="0.2"/>
    <row r="3376" ht="26.25" customHeight="1" x14ac:dyDescent="0.2"/>
    <row r="3377" ht="26.25" customHeight="1" x14ac:dyDescent="0.2"/>
    <row r="3378" ht="26.25" customHeight="1" x14ac:dyDescent="0.2"/>
    <row r="3379" ht="26.25" customHeight="1" x14ac:dyDescent="0.2"/>
    <row r="3380" ht="26.25" customHeight="1" x14ac:dyDescent="0.2"/>
    <row r="3381" ht="26.25" customHeight="1" x14ac:dyDescent="0.2"/>
    <row r="3382" ht="26.25" customHeight="1" x14ac:dyDescent="0.2"/>
    <row r="3383" ht="26.25" customHeight="1" x14ac:dyDescent="0.2"/>
    <row r="3384" ht="26.25" customHeight="1" x14ac:dyDescent="0.2"/>
    <row r="3385" ht="26.25" customHeight="1" x14ac:dyDescent="0.2"/>
    <row r="3386" ht="26.25" customHeight="1" x14ac:dyDescent="0.2"/>
    <row r="3387" ht="26.25" customHeight="1" x14ac:dyDescent="0.2"/>
    <row r="3388" ht="26.25" customHeight="1" x14ac:dyDescent="0.2"/>
    <row r="3389" ht="26.25" customHeight="1" x14ac:dyDescent="0.2"/>
    <row r="3390" ht="26.25" customHeight="1" x14ac:dyDescent="0.2"/>
    <row r="3391" ht="26.25" customHeight="1" x14ac:dyDescent="0.2"/>
    <row r="3392" ht="26.25" customHeight="1" x14ac:dyDescent="0.2"/>
    <row r="3393" ht="26.25" customHeight="1" x14ac:dyDescent="0.2"/>
    <row r="3394" ht="26.25" customHeight="1" x14ac:dyDescent="0.2"/>
    <row r="3395" ht="26.25" customHeight="1" x14ac:dyDescent="0.2"/>
    <row r="3396" ht="26.25" customHeight="1" x14ac:dyDescent="0.2"/>
    <row r="3397" ht="26.25" customHeight="1" x14ac:dyDescent="0.2"/>
    <row r="3398" ht="26.25" customHeight="1" x14ac:dyDescent="0.2"/>
    <row r="3399" ht="26.25" customHeight="1" x14ac:dyDescent="0.2"/>
    <row r="3400" ht="26.25" customHeight="1" x14ac:dyDescent="0.2"/>
    <row r="3401" ht="26.25" customHeight="1" x14ac:dyDescent="0.2"/>
    <row r="3402" ht="26.25" customHeight="1" x14ac:dyDescent="0.2"/>
    <row r="3403" ht="26.25" customHeight="1" x14ac:dyDescent="0.2"/>
    <row r="3404" ht="26.25" customHeight="1" x14ac:dyDescent="0.2"/>
    <row r="3405" ht="26.25" customHeight="1" x14ac:dyDescent="0.2"/>
    <row r="3406" ht="26.25" customHeight="1" x14ac:dyDescent="0.2"/>
    <row r="3407" ht="26.25" customHeight="1" x14ac:dyDescent="0.2"/>
    <row r="3408" ht="26.25" customHeight="1" x14ac:dyDescent="0.2"/>
    <row r="3409" ht="26.25" customHeight="1" x14ac:dyDescent="0.2"/>
    <row r="3410" ht="26.25" customHeight="1" x14ac:dyDescent="0.2"/>
    <row r="3411" ht="26.25" customHeight="1" x14ac:dyDescent="0.2"/>
    <row r="3412" ht="26.25" customHeight="1" x14ac:dyDescent="0.2"/>
    <row r="3413" ht="26.25" customHeight="1" x14ac:dyDescent="0.2"/>
    <row r="3414" ht="26.25" customHeight="1" x14ac:dyDescent="0.2"/>
    <row r="3415" ht="26.25" customHeight="1" x14ac:dyDescent="0.2"/>
    <row r="3416" ht="26.25" customHeight="1" x14ac:dyDescent="0.2"/>
    <row r="3417" ht="26.25" customHeight="1" x14ac:dyDescent="0.2"/>
    <row r="3418" ht="26.25" customHeight="1" x14ac:dyDescent="0.2"/>
    <row r="3419" ht="26.25" customHeight="1" x14ac:dyDescent="0.2"/>
    <row r="3420" ht="26.25" customHeight="1" x14ac:dyDescent="0.2"/>
    <row r="3421" ht="26.25" customHeight="1" x14ac:dyDescent="0.2"/>
    <row r="3422" ht="26.25" customHeight="1" x14ac:dyDescent="0.2"/>
    <row r="3423" ht="26.25" customHeight="1" x14ac:dyDescent="0.2"/>
    <row r="3424" ht="26.25" customHeight="1" x14ac:dyDescent="0.2"/>
    <row r="3425" ht="26.25" customHeight="1" x14ac:dyDescent="0.2"/>
    <row r="3426" ht="26.25" customHeight="1" x14ac:dyDescent="0.2"/>
    <row r="3427" ht="26.25" customHeight="1" x14ac:dyDescent="0.2"/>
    <row r="3428" ht="26.25" customHeight="1" x14ac:dyDescent="0.2"/>
    <row r="3429" ht="26.25" customHeight="1" x14ac:dyDescent="0.2"/>
    <row r="3430" ht="26.25" customHeight="1" x14ac:dyDescent="0.2"/>
    <row r="3431" ht="26.25" customHeight="1" x14ac:dyDescent="0.2"/>
    <row r="3432" ht="26.25" customHeight="1" x14ac:dyDescent="0.2"/>
    <row r="3433" ht="26.25" customHeight="1" x14ac:dyDescent="0.2"/>
    <row r="3434" ht="26.25" customHeight="1" x14ac:dyDescent="0.2"/>
    <row r="3435" ht="26.25" customHeight="1" x14ac:dyDescent="0.2"/>
    <row r="3436" ht="26.25" customHeight="1" x14ac:dyDescent="0.2"/>
    <row r="3437" ht="26.25" customHeight="1" x14ac:dyDescent="0.2"/>
    <row r="3438" ht="26.25" customHeight="1" x14ac:dyDescent="0.2"/>
    <row r="3439" ht="26.25" customHeight="1" x14ac:dyDescent="0.2"/>
    <row r="3440" ht="26.25" customHeight="1" x14ac:dyDescent="0.2"/>
    <row r="3441" ht="26.25" customHeight="1" x14ac:dyDescent="0.2"/>
    <row r="3442" ht="26.25" customHeight="1" x14ac:dyDescent="0.2"/>
    <row r="3443" ht="26.25" customHeight="1" x14ac:dyDescent="0.2"/>
    <row r="3444" ht="26.25" customHeight="1" x14ac:dyDescent="0.2"/>
    <row r="3445" ht="26.25" customHeight="1" x14ac:dyDescent="0.2"/>
    <row r="3446" ht="26.25" customHeight="1" x14ac:dyDescent="0.2"/>
    <row r="3447" ht="26.25" customHeight="1" x14ac:dyDescent="0.2"/>
    <row r="3448" ht="26.25" customHeight="1" x14ac:dyDescent="0.2"/>
    <row r="3449" ht="26.25" customHeight="1" x14ac:dyDescent="0.2"/>
    <row r="3450" ht="26.25" customHeight="1" x14ac:dyDescent="0.2"/>
    <row r="3451" ht="26.25" customHeight="1" x14ac:dyDescent="0.2"/>
    <row r="3452" ht="26.25" customHeight="1" x14ac:dyDescent="0.2"/>
    <row r="3453" ht="26.25" customHeight="1" x14ac:dyDescent="0.2"/>
    <row r="3454" ht="26.25" customHeight="1" x14ac:dyDescent="0.2"/>
    <row r="3455" ht="26.25" customHeight="1" x14ac:dyDescent="0.2"/>
    <row r="3456" ht="26.25" customHeight="1" x14ac:dyDescent="0.2"/>
    <row r="3457" ht="26.25" customHeight="1" x14ac:dyDescent="0.2"/>
    <row r="3458" ht="26.25" customHeight="1" x14ac:dyDescent="0.2"/>
    <row r="3459" ht="26.25" customHeight="1" x14ac:dyDescent="0.2"/>
    <row r="3460" ht="26.25" customHeight="1" x14ac:dyDescent="0.2"/>
    <row r="3461" ht="26.25" customHeight="1" x14ac:dyDescent="0.2"/>
    <row r="3462" ht="26.25" customHeight="1" x14ac:dyDescent="0.2"/>
    <row r="3463" ht="26.25" customHeight="1" x14ac:dyDescent="0.2"/>
    <row r="3464" ht="26.25" customHeight="1" x14ac:dyDescent="0.2"/>
    <row r="3465" ht="26.25" customHeight="1" x14ac:dyDescent="0.2"/>
    <row r="3466" ht="26.25" customHeight="1" x14ac:dyDescent="0.2"/>
    <row r="3467" ht="26.25" customHeight="1" x14ac:dyDescent="0.2"/>
    <row r="3468" ht="26.25" customHeight="1" x14ac:dyDescent="0.2"/>
    <row r="3469" ht="26.25" customHeight="1" x14ac:dyDescent="0.2"/>
    <row r="3470" ht="26.25" customHeight="1" x14ac:dyDescent="0.2"/>
    <row r="3471" ht="26.25" customHeight="1" x14ac:dyDescent="0.2"/>
    <row r="3472" ht="26.25" customHeight="1" x14ac:dyDescent="0.2"/>
    <row r="3473" ht="26.25" customHeight="1" x14ac:dyDescent="0.2"/>
    <row r="3474" ht="26.25" customHeight="1" x14ac:dyDescent="0.2"/>
    <row r="3475" ht="26.25" customHeight="1" x14ac:dyDescent="0.2"/>
    <row r="3476" ht="26.25" customHeight="1" x14ac:dyDescent="0.2"/>
    <row r="3477" ht="26.25" customHeight="1" x14ac:dyDescent="0.2"/>
    <row r="3478" ht="26.25" customHeight="1" x14ac:dyDescent="0.2"/>
    <row r="3479" ht="26.25" customHeight="1" x14ac:dyDescent="0.2"/>
    <row r="3480" ht="26.25" customHeight="1" x14ac:dyDescent="0.2"/>
    <row r="3481" ht="26.25" customHeight="1" x14ac:dyDescent="0.2"/>
    <row r="3482" ht="26.25" customHeight="1" x14ac:dyDescent="0.2"/>
    <row r="3483" ht="26.25" customHeight="1" x14ac:dyDescent="0.2"/>
    <row r="3484" ht="26.25" customHeight="1" x14ac:dyDescent="0.2"/>
    <row r="3485" ht="26.25" customHeight="1" x14ac:dyDescent="0.2"/>
    <row r="3486" ht="26.25" customHeight="1" x14ac:dyDescent="0.2"/>
    <row r="3487" ht="26.25" customHeight="1" x14ac:dyDescent="0.2"/>
    <row r="3488" ht="26.25" customHeight="1" x14ac:dyDescent="0.2"/>
    <row r="3489" ht="26.25" customHeight="1" x14ac:dyDescent="0.2"/>
    <row r="3490" ht="26.25" customHeight="1" x14ac:dyDescent="0.2"/>
    <row r="3491" ht="26.25" customHeight="1" x14ac:dyDescent="0.2"/>
    <row r="3492" ht="26.25" customHeight="1" x14ac:dyDescent="0.2"/>
    <row r="3493" ht="26.25" customHeight="1" x14ac:dyDescent="0.2"/>
    <row r="3494" ht="26.25" customHeight="1" x14ac:dyDescent="0.2"/>
    <row r="3495" ht="26.25" customHeight="1" x14ac:dyDescent="0.2"/>
    <row r="3496" ht="26.25" customHeight="1" x14ac:dyDescent="0.2"/>
    <row r="3497" ht="26.25" customHeight="1" x14ac:dyDescent="0.2"/>
    <row r="3498" ht="26.25" customHeight="1" x14ac:dyDescent="0.2"/>
    <row r="3499" ht="26.25" customHeight="1" x14ac:dyDescent="0.2"/>
    <row r="3500" ht="26.25" customHeight="1" x14ac:dyDescent="0.2"/>
    <row r="3501" ht="26.25" customHeight="1" x14ac:dyDescent="0.2"/>
    <row r="3502" ht="26.25" customHeight="1" x14ac:dyDescent="0.2"/>
    <row r="3503" ht="26.25" customHeight="1" x14ac:dyDescent="0.2"/>
    <row r="3504" ht="26.25" customHeight="1" x14ac:dyDescent="0.2"/>
    <row r="3505" ht="26.25" customHeight="1" x14ac:dyDescent="0.2"/>
    <row r="3506" ht="26.25" customHeight="1" x14ac:dyDescent="0.2"/>
    <row r="3507" ht="26.25" customHeight="1" x14ac:dyDescent="0.2"/>
    <row r="3508" ht="26.25" customHeight="1" x14ac:dyDescent="0.2"/>
    <row r="3509" ht="26.25" customHeight="1" x14ac:dyDescent="0.2"/>
    <row r="3510" ht="26.25" customHeight="1" x14ac:dyDescent="0.2"/>
    <row r="3511" ht="26.25" customHeight="1" x14ac:dyDescent="0.2"/>
    <row r="3512" ht="26.25" customHeight="1" x14ac:dyDescent="0.2"/>
    <row r="3513" ht="26.25" customHeight="1" x14ac:dyDescent="0.2"/>
    <row r="3514" ht="26.25" customHeight="1" x14ac:dyDescent="0.2"/>
    <row r="3515" ht="26.25" customHeight="1" x14ac:dyDescent="0.2"/>
    <row r="3516" ht="26.25" customHeight="1" x14ac:dyDescent="0.2"/>
    <row r="3517" ht="26.25" customHeight="1" x14ac:dyDescent="0.2"/>
    <row r="3518" ht="26.25" customHeight="1" x14ac:dyDescent="0.2"/>
    <row r="3519" ht="26.25" customHeight="1" x14ac:dyDescent="0.2"/>
    <row r="3520" ht="26.25" customHeight="1" x14ac:dyDescent="0.2"/>
    <row r="3521" ht="26.25" customHeight="1" x14ac:dyDescent="0.2"/>
    <row r="3522" ht="26.25" customHeight="1" x14ac:dyDescent="0.2"/>
    <row r="3523" ht="26.25" customHeight="1" x14ac:dyDescent="0.2"/>
    <row r="3524" ht="26.25" customHeight="1" x14ac:dyDescent="0.2"/>
    <row r="3525" ht="26.25" customHeight="1" x14ac:dyDescent="0.2"/>
    <row r="3526" ht="26.25" customHeight="1" x14ac:dyDescent="0.2"/>
    <row r="3527" ht="26.25" customHeight="1" x14ac:dyDescent="0.2"/>
    <row r="3528" ht="26.25" customHeight="1" x14ac:dyDescent="0.2"/>
    <row r="3529" ht="26.25" customHeight="1" x14ac:dyDescent="0.2"/>
    <row r="3530" ht="26.25" customHeight="1" x14ac:dyDescent="0.2"/>
    <row r="3531" ht="26.25" customHeight="1" x14ac:dyDescent="0.2"/>
    <row r="3532" ht="26.25" customHeight="1" x14ac:dyDescent="0.2"/>
    <row r="3533" ht="26.25" customHeight="1" x14ac:dyDescent="0.2"/>
    <row r="3534" ht="26.25" customHeight="1" x14ac:dyDescent="0.2"/>
    <row r="3535" ht="26.25" customHeight="1" x14ac:dyDescent="0.2"/>
    <row r="3536" ht="26.25" customHeight="1" x14ac:dyDescent="0.2"/>
    <row r="3537" ht="26.25" customHeight="1" x14ac:dyDescent="0.2"/>
    <row r="3538" ht="26.25" customHeight="1" x14ac:dyDescent="0.2"/>
    <row r="3539" ht="26.25" customHeight="1" x14ac:dyDescent="0.2"/>
    <row r="3540" ht="26.25" customHeight="1" x14ac:dyDescent="0.2"/>
    <row r="3541" ht="26.25" customHeight="1" x14ac:dyDescent="0.2"/>
    <row r="3542" ht="26.25" customHeight="1" x14ac:dyDescent="0.2"/>
    <row r="3543" ht="26.25" customHeight="1" x14ac:dyDescent="0.2"/>
    <row r="3544" ht="26.25" customHeight="1" x14ac:dyDescent="0.2"/>
    <row r="3545" ht="26.25" customHeight="1" x14ac:dyDescent="0.2"/>
    <row r="3546" ht="26.25" customHeight="1" x14ac:dyDescent="0.2"/>
    <row r="3547" ht="26.25" customHeight="1" x14ac:dyDescent="0.2"/>
    <row r="3548" ht="26.25" customHeight="1" x14ac:dyDescent="0.2"/>
    <row r="3549" ht="26.25" customHeight="1" x14ac:dyDescent="0.2"/>
    <row r="3550" ht="26.25" customHeight="1" x14ac:dyDescent="0.2"/>
    <row r="3551" ht="26.25" customHeight="1" x14ac:dyDescent="0.2"/>
    <row r="3552" ht="26.25" customHeight="1" x14ac:dyDescent="0.2"/>
    <row r="3553" ht="26.25" customHeight="1" x14ac:dyDescent="0.2"/>
    <row r="3554" ht="26.25" customHeight="1" x14ac:dyDescent="0.2"/>
    <row r="3555" ht="26.25" customHeight="1" x14ac:dyDescent="0.2"/>
    <row r="3556" ht="26.25" customHeight="1" x14ac:dyDescent="0.2"/>
    <row r="3557" ht="26.25" customHeight="1" x14ac:dyDescent="0.2"/>
    <row r="3558" ht="26.25" customHeight="1" x14ac:dyDescent="0.2"/>
    <row r="3559" ht="26.25" customHeight="1" x14ac:dyDescent="0.2"/>
    <row r="3560" ht="26.25" customHeight="1" x14ac:dyDescent="0.2"/>
    <row r="3561" ht="26.25" customHeight="1" x14ac:dyDescent="0.2"/>
    <row r="3562" ht="26.25" customHeight="1" x14ac:dyDescent="0.2"/>
    <row r="3563" ht="26.25" customHeight="1" x14ac:dyDescent="0.2"/>
    <row r="3564" ht="26.25" customHeight="1" x14ac:dyDescent="0.2"/>
    <row r="3565" ht="26.25" customHeight="1" x14ac:dyDescent="0.2"/>
    <row r="3566" ht="26.25" customHeight="1" x14ac:dyDescent="0.2"/>
    <row r="3567" ht="26.25" customHeight="1" x14ac:dyDescent="0.2"/>
    <row r="3568" ht="26.25" customHeight="1" x14ac:dyDescent="0.2"/>
    <row r="3569" ht="26.25" customHeight="1" x14ac:dyDescent="0.2"/>
    <row r="3570" ht="26.25" customHeight="1" x14ac:dyDescent="0.2"/>
    <row r="3571" ht="26.25" customHeight="1" x14ac:dyDescent="0.2"/>
    <row r="3572" ht="26.25" customHeight="1" x14ac:dyDescent="0.2"/>
    <row r="3573" ht="26.25" customHeight="1" x14ac:dyDescent="0.2"/>
    <row r="3574" ht="26.25" customHeight="1" x14ac:dyDescent="0.2"/>
    <row r="3575" ht="26.25" customHeight="1" x14ac:dyDescent="0.2"/>
    <row r="3576" ht="26.25" customHeight="1" x14ac:dyDescent="0.2"/>
    <row r="3577" ht="26.25" customHeight="1" x14ac:dyDescent="0.2"/>
    <row r="3578" ht="26.25" customHeight="1" x14ac:dyDescent="0.2"/>
    <row r="3579" ht="26.25" customHeight="1" x14ac:dyDescent="0.2"/>
    <row r="3580" ht="26.25" customHeight="1" x14ac:dyDescent="0.2"/>
    <row r="3581" ht="26.25" customHeight="1" x14ac:dyDescent="0.2"/>
    <row r="3582" ht="26.25" customHeight="1" x14ac:dyDescent="0.2"/>
    <row r="3583" ht="26.25" customHeight="1" x14ac:dyDescent="0.2"/>
    <row r="3584" ht="26.25" customHeight="1" x14ac:dyDescent="0.2"/>
    <row r="3585" ht="26.25" customHeight="1" x14ac:dyDescent="0.2"/>
    <row r="3586" ht="26.25" customHeight="1" x14ac:dyDescent="0.2"/>
    <row r="3587" ht="26.25" customHeight="1" x14ac:dyDescent="0.2"/>
    <row r="3588" ht="26.25" customHeight="1" x14ac:dyDescent="0.2"/>
    <row r="3589" ht="26.25" customHeight="1" x14ac:dyDescent="0.2"/>
    <row r="3590" ht="26.25" customHeight="1" x14ac:dyDescent="0.2"/>
    <row r="3591" ht="26.25" customHeight="1" x14ac:dyDescent="0.2"/>
    <row r="3592" ht="26.25" customHeight="1" x14ac:dyDescent="0.2"/>
    <row r="3593" ht="26.25" customHeight="1" x14ac:dyDescent="0.2"/>
    <row r="3594" ht="26.25" customHeight="1" x14ac:dyDescent="0.2"/>
    <row r="3595" ht="26.25" customHeight="1" x14ac:dyDescent="0.2"/>
    <row r="3596" ht="26.25" customHeight="1" x14ac:dyDescent="0.2"/>
    <row r="3597" ht="26.25" customHeight="1" x14ac:dyDescent="0.2"/>
    <row r="3598" ht="26.25" customHeight="1" x14ac:dyDescent="0.2"/>
    <row r="3599" ht="26.25" customHeight="1" x14ac:dyDescent="0.2"/>
    <row r="3600" ht="26.25" customHeight="1" x14ac:dyDescent="0.2"/>
    <row r="3601" ht="26.25" customHeight="1" x14ac:dyDescent="0.2"/>
    <row r="3602" ht="26.25" customHeight="1" x14ac:dyDescent="0.2"/>
    <row r="3603" ht="26.25" customHeight="1" x14ac:dyDescent="0.2"/>
    <row r="3604" ht="26.25" customHeight="1" x14ac:dyDescent="0.2"/>
    <row r="3605" ht="26.25" customHeight="1" x14ac:dyDescent="0.2"/>
    <row r="3606" ht="26.25" customHeight="1" x14ac:dyDescent="0.2"/>
    <row r="3607" ht="26.25" customHeight="1" x14ac:dyDescent="0.2"/>
    <row r="3608" ht="26.25" customHeight="1" x14ac:dyDescent="0.2"/>
    <row r="3609" ht="26.25" customHeight="1" x14ac:dyDescent="0.2"/>
    <row r="3610" ht="26.25" customHeight="1" x14ac:dyDescent="0.2"/>
    <row r="3611" ht="26.25" customHeight="1" x14ac:dyDescent="0.2"/>
    <row r="3612" ht="26.25" customHeight="1" x14ac:dyDescent="0.2"/>
    <row r="3613" ht="26.25" customHeight="1" x14ac:dyDescent="0.2"/>
    <row r="3614" ht="26.25" customHeight="1" x14ac:dyDescent="0.2"/>
    <row r="3615" ht="26.25" customHeight="1" x14ac:dyDescent="0.2"/>
    <row r="3616" ht="26.25" customHeight="1" x14ac:dyDescent="0.2"/>
    <row r="3617" ht="26.25" customHeight="1" x14ac:dyDescent="0.2"/>
    <row r="3618" ht="26.25" customHeight="1" x14ac:dyDescent="0.2"/>
    <row r="3619" ht="26.25" customHeight="1" x14ac:dyDescent="0.2"/>
    <row r="3620" ht="26.25" customHeight="1" x14ac:dyDescent="0.2"/>
    <row r="3621" ht="26.25" customHeight="1" x14ac:dyDescent="0.2"/>
    <row r="3622" ht="26.25" customHeight="1" x14ac:dyDescent="0.2"/>
    <row r="3623" ht="26.25" customHeight="1" x14ac:dyDescent="0.2"/>
    <row r="3624" ht="26.25" customHeight="1" x14ac:dyDescent="0.2"/>
    <row r="3625" ht="26.25" customHeight="1" x14ac:dyDescent="0.2"/>
    <row r="3626" ht="26.25" customHeight="1" x14ac:dyDescent="0.2"/>
    <row r="3627" ht="26.25" customHeight="1" x14ac:dyDescent="0.2"/>
    <row r="3628" ht="26.25" customHeight="1" x14ac:dyDescent="0.2"/>
    <row r="3629" ht="26.25" customHeight="1" x14ac:dyDescent="0.2"/>
    <row r="3630" ht="26.25" customHeight="1" x14ac:dyDescent="0.2"/>
    <row r="3631" ht="26.25" customHeight="1" x14ac:dyDescent="0.2"/>
    <row r="3632" ht="26.25" customHeight="1" x14ac:dyDescent="0.2"/>
    <row r="3633" ht="26.25" customHeight="1" x14ac:dyDescent="0.2"/>
    <row r="3634" ht="26.25" customHeight="1" x14ac:dyDescent="0.2"/>
    <row r="3635" ht="26.25" customHeight="1" x14ac:dyDescent="0.2"/>
    <row r="3636" ht="26.25" customHeight="1" x14ac:dyDescent="0.2"/>
    <row r="3637" ht="26.25" customHeight="1" x14ac:dyDescent="0.2"/>
    <row r="3638" ht="26.25" customHeight="1" x14ac:dyDescent="0.2"/>
    <row r="3639" ht="26.25" customHeight="1" x14ac:dyDescent="0.2"/>
    <row r="3640" ht="26.25" customHeight="1" x14ac:dyDescent="0.2"/>
    <row r="3641" ht="26.25" customHeight="1" x14ac:dyDescent="0.2"/>
    <row r="3642" ht="26.25" customHeight="1" x14ac:dyDescent="0.2"/>
    <row r="3643" ht="26.25" customHeight="1" x14ac:dyDescent="0.2"/>
    <row r="3644" ht="26.25" customHeight="1" x14ac:dyDescent="0.2"/>
    <row r="3645" ht="26.25" customHeight="1" x14ac:dyDescent="0.2"/>
    <row r="3646" ht="26.25" customHeight="1" x14ac:dyDescent="0.2"/>
    <row r="3647" ht="26.25" customHeight="1" x14ac:dyDescent="0.2"/>
    <row r="3648" ht="26.25" customHeight="1" x14ac:dyDescent="0.2"/>
    <row r="3649" ht="26.25" customHeight="1" x14ac:dyDescent="0.2"/>
    <row r="3650" ht="26.25" customHeight="1" x14ac:dyDescent="0.2"/>
    <row r="3651" ht="26.25" customHeight="1" x14ac:dyDescent="0.2"/>
    <row r="3652" ht="26.25" customHeight="1" x14ac:dyDescent="0.2"/>
    <row r="3653" ht="26.25" customHeight="1" x14ac:dyDescent="0.2"/>
    <row r="3654" ht="26.25" customHeight="1" x14ac:dyDescent="0.2"/>
    <row r="3655" ht="26.25" customHeight="1" x14ac:dyDescent="0.2"/>
    <row r="3656" ht="26.25" customHeight="1" x14ac:dyDescent="0.2"/>
    <row r="3657" ht="26.25" customHeight="1" x14ac:dyDescent="0.2"/>
    <row r="3658" ht="26.25" customHeight="1" x14ac:dyDescent="0.2"/>
    <row r="3659" ht="26.25" customHeight="1" x14ac:dyDescent="0.2"/>
    <row r="3660" ht="26.25" customHeight="1" x14ac:dyDescent="0.2"/>
    <row r="3661" ht="26.25" customHeight="1" x14ac:dyDescent="0.2"/>
    <row r="3662" ht="26.25" customHeight="1" x14ac:dyDescent="0.2"/>
    <row r="3663" ht="26.25" customHeight="1" x14ac:dyDescent="0.2"/>
    <row r="3664" ht="26.25" customHeight="1" x14ac:dyDescent="0.2"/>
    <row r="3665" ht="26.25" customHeight="1" x14ac:dyDescent="0.2"/>
    <row r="3666" ht="26.25" customHeight="1" x14ac:dyDescent="0.2"/>
    <row r="3667" ht="26.25" customHeight="1" x14ac:dyDescent="0.2"/>
    <row r="3668" ht="26.25" customHeight="1" x14ac:dyDescent="0.2"/>
    <row r="3669" ht="26.25" customHeight="1" x14ac:dyDescent="0.2"/>
    <row r="3670" ht="26.25" customHeight="1" x14ac:dyDescent="0.2"/>
    <row r="3671" ht="26.25" customHeight="1" x14ac:dyDescent="0.2"/>
    <row r="3672" ht="26.25" customHeight="1" x14ac:dyDescent="0.2"/>
    <row r="3673" ht="26.25" customHeight="1" x14ac:dyDescent="0.2"/>
    <row r="3674" ht="26.25" customHeight="1" x14ac:dyDescent="0.2"/>
    <row r="3675" ht="26.25" customHeight="1" x14ac:dyDescent="0.2"/>
    <row r="3676" ht="26.25" customHeight="1" x14ac:dyDescent="0.2"/>
    <row r="3677" ht="26.25" customHeight="1" x14ac:dyDescent="0.2"/>
    <row r="3678" ht="26.25" customHeight="1" x14ac:dyDescent="0.2"/>
    <row r="3679" ht="26.25" customHeight="1" x14ac:dyDescent="0.2"/>
    <row r="3680" ht="26.25" customHeight="1" x14ac:dyDescent="0.2"/>
    <row r="3681" ht="26.25" customHeight="1" x14ac:dyDescent="0.2"/>
    <row r="3682" ht="26.25" customHeight="1" x14ac:dyDescent="0.2"/>
    <row r="3683" ht="26.25" customHeight="1" x14ac:dyDescent="0.2"/>
    <row r="3684" ht="26.25" customHeight="1" x14ac:dyDescent="0.2"/>
    <row r="3685" ht="26.25" customHeight="1" x14ac:dyDescent="0.2"/>
    <row r="3686" ht="26.25" customHeight="1" x14ac:dyDescent="0.2"/>
    <row r="3687" ht="26.25" customHeight="1" x14ac:dyDescent="0.2"/>
    <row r="3688" ht="26.25" customHeight="1" x14ac:dyDescent="0.2"/>
    <row r="3689" ht="26.25" customHeight="1" x14ac:dyDescent="0.2"/>
    <row r="3690" ht="26.25" customHeight="1" x14ac:dyDescent="0.2"/>
    <row r="3691" ht="26.25" customHeight="1" x14ac:dyDescent="0.2"/>
    <row r="3692" ht="26.25" customHeight="1" x14ac:dyDescent="0.2"/>
    <row r="3693" ht="26.25" customHeight="1" x14ac:dyDescent="0.2"/>
    <row r="3694" ht="26.25" customHeight="1" x14ac:dyDescent="0.2"/>
    <row r="3695" ht="26.25" customHeight="1" x14ac:dyDescent="0.2"/>
    <row r="3696" ht="26.25" customHeight="1" x14ac:dyDescent="0.2"/>
    <row r="3697" ht="26.25" customHeight="1" x14ac:dyDescent="0.2"/>
    <row r="3698" ht="26.25" customHeight="1" x14ac:dyDescent="0.2"/>
    <row r="3699" ht="26.25" customHeight="1" x14ac:dyDescent="0.2"/>
    <row r="3700" ht="26.25" customHeight="1" x14ac:dyDescent="0.2"/>
    <row r="3701" ht="26.25" customHeight="1" x14ac:dyDescent="0.2"/>
    <row r="3702" ht="26.25" customHeight="1" x14ac:dyDescent="0.2"/>
    <row r="3703" ht="26.25" customHeight="1" x14ac:dyDescent="0.2"/>
    <row r="3704" ht="26.25" customHeight="1" x14ac:dyDescent="0.2"/>
    <row r="3705" ht="26.25" customHeight="1" x14ac:dyDescent="0.2"/>
    <row r="3706" ht="26.25" customHeight="1" x14ac:dyDescent="0.2"/>
    <row r="3707" ht="26.25" customHeight="1" x14ac:dyDescent="0.2"/>
    <row r="3708" ht="26.25" customHeight="1" x14ac:dyDescent="0.2"/>
    <row r="3709" ht="26.25" customHeight="1" x14ac:dyDescent="0.2"/>
    <row r="3710" ht="26.25" customHeight="1" x14ac:dyDescent="0.2"/>
    <row r="3711" ht="26.25" customHeight="1" x14ac:dyDescent="0.2"/>
    <row r="3712" ht="26.25" customHeight="1" x14ac:dyDescent="0.2"/>
    <row r="3713" ht="26.25" customHeight="1" x14ac:dyDescent="0.2"/>
    <row r="3714" ht="26.25" customHeight="1" x14ac:dyDescent="0.2"/>
    <row r="3715" ht="26.25" customHeight="1" x14ac:dyDescent="0.2"/>
    <row r="3716" ht="26.25" customHeight="1" x14ac:dyDescent="0.2"/>
    <row r="3717" ht="26.25" customHeight="1" x14ac:dyDescent="0.2"/>
    <row r="3718" ht="26.25" customHeight="1" x14ac:dyDescent="0.2"/>
    <row r="3719" ht="26.25" customHeight="1" x14ac:dyDescent="0.2"/>
    <row r="3720" ht="26.25" customHeight="1" x14ac:dyDescent="0.2"/>
    <row r="3721" ht="26.25" customHeight="1" x14ac:dyDescent="0.2"/>
    <row r="3722" ht="26.25" customHeight="1" x14ac:dyDescent="0.2"/>
    <row r="3723" ht="26.25" customHeight="1" x14ac:dyDescent="0.2"/>
    <row r="3724" ht="26.25" customHeight="1" x14ac:dyDescent="0.2"/>
    <row r="3725" ht="26.25" customHeight="1" x14ac:dyDescent="0.2"/>
    <row r="3726" ht="26.25" customHeight="1" x14ac:dyDescent="0.2"/>
    <row r="3727" ht="26.25" customHeight="1" x14ac:dyDescent="0.2"/>
    <row r="3728" ht="26.25" customHeight="1" x14ac:dyDescent="0.2"/>
    <row r="3729" ht="26.25" customHeight="1" x14ac:dyDescent="0.2"/>
    <row r="3730" ht="26.25" customHeight="1" x14ac:dyDescent="0.2"/>
    <row r="3731" ht="26.25" customHeight="1" x14ac:dyDescent="0.2"/>
    <row r="3732" ht="26.25" customHeight="1" x14ac:dyDescent="0.2"/>
    <row r="3733" ht="26.25" customHeight="1" x14ac:dyDescent="0.2"/>
    <row r="3734" ht="26.25" customHeight="1" x14ac:dyDescent="0.2"/>
    <row r="3735" ht="26.25" customHeight="1" x14ac:dyDescent="0.2"/>
    <row r="3736" ht="26.25" customHeight="1" x14ac:dyDescent="0.2"/>
    <row r="3737" ht="26.25" customHeight="1" x14ac:dyDescent="0.2"/>
    <row r="3738" ht="26.25" customHeight="1" x14ac:dyDescent="0.2"/>
    <row r="3739" ht="26.25" customHeight="1" x14ac:dyDescent="0.2"/>
    <row r="3740" ht="26.25" customHeight="1" x14ac:dyDescent="0.2"/>
    <row r="3741" ht="26.25" customHeight="1" x14ac:dyDescent="0.2"/>
    <row r="3742" ht="26.25" customHeight="1" x14ac:dyDescent="0.2"/>
    <row r="3743" ht="26.25" customHeight="1" x14ac:dyDescent="0.2"/>
    <row r="3744" ht="26.25" customHeight="1" x14ac:dyDescent="0.2"/>
    <row r="3745" ht="26.25" customHeight="1" x14ac:dyDescent="0.2"/>
    <row r="3746" ht="26.25" customHeight="1" x14ac:dyDescent="0.2"/>
    <row r="3747" ht="26.25" customHeight="1" x14ac:dyDescent="0.2"/>
    <row r="3748" ht="26.25" customHeight="1" x14ac:dyDescent="0.2"/>
    <row r="3749" ht="26.25" customHeight="1" x14ac:dyDescent="0.2"/>
    <row r="3750" ht="26.25" customHeight="1" x14ac:dyDescent="0.2"/>
    <row r="3751" ht="26.25" customHeight="1" x14ac:dyDescent="0.2"/>
    <row r="3752" ht="26.25" customHeight="1" x14ac:dyDescent="0.2"/>
    <row r="3753" ht="26.25" customHeight="1" x14ac:dyDescent="0.2"/>
    <row r="3754" ht="26.25" customHeight="1" x14ac:dyDescent="0.2"/>
    <row r="3755" ht="26.25" customHeight="1" x14ac:dyDescent="0.2"/>
    <row r="3756" ht="26.25" customHeight="1" x14ac:dyDescent="0.2"/>
    <row r="3757" ht="26.25" customHeight="1" x14ac:dyDescent="0.2"/>
    <row r="3758" ht="26.25" customHeight="1" x14ac:dyDescent="0.2"/>
    <row r="3759" ht="26.25" customHeight="1" x14ac:dyDescent="0.2"/>
    <row r="3760" ht="26.25" customHeight="1" x14ac:dyDescent="0.2"/>
    <row r="3761" ht="26.25" customHeight="1" x14ac:dyDescent="0.2"/>
    <row r="3762" ht="26.25" customHeight="1" x14ac:dyDescent="0.2"/>
    <row r="3763" ht="26.25" customHeight="1" x14ac:dyDescent="0.2"/>
    <row r="3764" ht="26.25" customHeight="1" x14ac:dyDescent="0.2"/>
    <row r="3765" ht="26.25" customHeight="1" x14ac:dyDescent="0.2"/>
    <row r="3766" ht="26.25" customHeight="1" x14ac:dyDescent="0.2"/>
    <row r="3767" ht="26.25" customHeight="1" x14ac:dyDescent="0.2"/>
    <row r="3768" ht="26.25" customHeight="1" x14ac:dyDescent="0.2"/>
    <row r="3769" ht="26.25" customHeight="1" x14ac:dyDescent="0.2"/>
    <row r="3770" ht="26.25" customHeight="1" x14ac:dyDescent="0.2"/>
    <row r="3771" ht="26.25" customHeight="1" x14ac:dyDescent="0.2"/>
    <row r="3772" ht="26.25" customHeight="1" x14ac:dyDescent="0.2"/>
    <row r="3773" ht="26.25" customHeight="1" x14ac:dyDescent="0.2"/>
    <row r="3774" ht="26.25" customHeight="1" x14ac:dyDescent="0.2"/>
    <row r="3775" ht="26.25" customHeight="1" x14ac:dyDescent="0.2"/>
    <row r="3776" ht="26.25" customHeight="1" x14ac:dyDescent="0.2"/>
    <row r="3777" ht="26.25" customHeight="1" x14ac:dyDescent="0.2"/>
    <row r="3778" ht="26.25" customHeight="1" x14ac:dyDescent="0.2"/>
    <row r="3779" ht="26.25" customHeight="1" x14ac:dyDescent="0.2"/>
    <row r="3780" ht="26.25" customHeight="1" x14ac:dyDescent="0.2"/>
    <row r="3781" ht="26.25" customHeight="1" x14ac:dyDescent="0.2"/>
    <row r="3782" ht="26.25" customHeight="1" x14ac:dyDescent="0.2"/>
    <row r="3783" ht="26.25" customHeight="1" x14ac:dyDescent="0.2"/>
    <row r="3784" ht="26.25" customHeight="1" x14ac:dyDescent="0.2"/>
    <row r="3785" ht="26.25" customHeight="1" x14ac:dyDescent="0.2"/>
    <row r="3786" ht="26.25" customHeight="1" x14ac:dyDescent="0.2"/>
    <row r="3787" ht="26.25" customHeight="1" x14ac:dyDescent="0.2"/>
    <row r="3788" ht="26.25" customHeight="1" x14ac:dyDescent="0.2"/>
    <row r="3789" ht="26.25" customHeight="1" x14ac:dyDescent="0.2"/>
    <row r="3790" ht="26.25" customHeight="1" x14ac:dyDescent="0.2"/>
    <row r="3791" ht="26.25" customHeight="1" x14ac:dyDescent="0.2"/>
    <row r="3792" ht="26.25" customHeight="1" x14ac:dyDescent="0.2"/>
    <row r="3793" ht="26.25" customHeight="1" x14ac:dyDescent="0.2"/>
    <row r="3794" ht="26.25" customHeight="1" x14ac:dyDescent="0.2"/>
    <row r="3795" ht="26.25" customHeight="1" x14ac:dyDescent="0.2"/>
    <row r="3796" ht="26.25" customHeight="1" x14ac:dyDescent="0.2"/>
    <row r="3797" ht="26.25" customHeight="1" x14ac:dyDescent="0.2"/>
    <row r="3798" ht="26.25" customHeight="1" x14ac:dyDescent="0.2"/>
    <row r="3799" ht="26.25" customHeight="1" x14ac:dyDescent="0.2"/>
    <row r="3800" ht="26.25" customHeight="1" x14ac:dyDescent="0.2"/>
    <row r="3801" ht="26.25" customHeight="1" x14ac:dyDescent="0.2"/>
    <row r="3802" ht="26.25" customHeight="1" x14ac:dyDescent="0.2"/>
    <row r="3803" ht="26.25" customHeight="1" x14ac:dyDescent="0.2"/>
    <row r="3804" ht="26.25" customHeight="1" x14ac:dyDescent="0.2"/>
    <row r="3805" ht="26.25" customHeight="1" x14ac:dyDescent="0.2"/>
    <row r="3806" ht="26.25" customHeight="1" x14ac:dyDescent="0.2"/>
    <row r="3807" ht="26.25" customHeight="1" x14ac:dyDescent="0.2"/>
    <row r="3808" ht="26.25" customHeight="1" x14ac:dyDescent="0.2"/>
    <row r="3809" ht="26.25" customHeight="1" x14ac:dyDescent="0.2"/>
    <row r="3810" ht="26.25" customHeight="1" x14ac:dyDescent="0.2"/>
    <row r="3811" ht="26.25" customHeight="1" x14ac:dyDescent="0.2"/>
    <row r="3812" ht="26.25" customHeight="1" x14ac:dyDescent="0.2"/>
    <row r="3813" ht="26.25" customHeight="1" x14ac:dyDescent="0.2"/>
    <row r="3814" ht="26.25" customHeight="1" x14ac:dyDescent="0.2"/>
    <row r="3815" ht="26.25" customHeight="1" x14ac:dyDescent="0.2"/>
    <row r="3816" ht="26.25" customHeight="1" x14ac:dyDescent="0.2"/>
    <row r="3817" ht="26.25" customHeight="1" x14ac:dyDescent="0.2"/>
    <row r="3818" ht="26.25" customHeight="1" x14ac:dyDescent="0.2"/>
    <row r="3819" ht="26.25" customHeight="1" x14ac:dyDescent="0.2"/>
    <row r="3820" ht="26.25" customHeight="1" x14ac:dyDescent="0.2"/>
    <row r="3821" ht="26.25" customHeight="1" x14ac:dyDescent="0.2"/>
    <row r="3822" ht="26.25" customHeight="1" x14ac:dyDescent="0.2"/>
    <row r="3823" ht="26.25" customHeight="1" x14ac:dyDescent="0.2"/>
    <row r="3824" ht="26.25" customHeight="1" x14ac:dyDescent="0.2"/>
    <row r="3825" ht="26.25" customHeight="1" x14ac:dyDescent="0.2"/>
    <row r="3826" ht="26.25" customHeight="1" x14ac:dyDescent="0.2"/>
    <row r="3827" ht="26.25" customHeight="1" x14ac:dyDescent="0.2"/>
    <row r="3828" ht="26.25" customHeight="1" x14ac:dyDescent="0.2"/>
    <row r="3829" ht="26.25" customHeight="1" x14ac:dyDescent="0.2"/>
    <row r="3830" ht="26.25" customHeight="1" x14ac:dyDescent="0.2"/>
    <row r="3831" ht="26.25" customHeight="1" x14ac:dyDescent="0.2"/>
    <row r="3832" ht="26.25" customHeight="1" x14ac:dyDescent="0.2"/>
    <row r="3833" ht="26.25" customHeight="1" x14ac:dyDescent="0.2"/>
    <row r="3834" ht="26.25" customHeight="1" x14ac:dyDescent="0.2"/>
    <row r="3835" ht="26.25" customHeight="1" x14ac:dyDescent="0.2"/>
    <row r="3836" ht="26.25" customHeight="1" x14ac:dyDescent="0.2"/>
    <row r="3837" ht="26.25" customHeight="1" x14ac:dyDescent="0.2"/>
    <row r="3838" ht="26.25" customHeight="1" x14ac:dyDescent="0.2"/>
    <row r="3839" ht="26.25" customHeight="1" x14ac:dyDescent="0.2"/>
    <row r="3840" ht="26.25" customHeight="1" x14ac:dyDescent="0.2"/>
    <row r="3841" ht="26.25" customHeight="1" x14ac:dyDescent="0.2"/>
    <row r="3842" ht="26.25" customHeight="1" x14ac:dyDescent="0.2"/>
    <row r="3843" ht="26.25" customHeight="1" x14ac:dyDescent="0.2"/>
    <row r="3844" ht="26.25" customHeight="1" x14ac:dyDescent="0.2"/>
    <row r="3845" ht="26.25" customHeight="1" x14ac:dyDescent="0.2"/>
    <row r="3846" ht="26.25" customHeight="1" x14ac:dyDescent="0.2"/>
    <row r="3847" ht="26.25" customHeight="1" x14ac:dyDescent="0.2"/>
    <row r="3848" ht="26.25" customHeight="1" x14ac:dyDescent="0.2"/>
    <row r="3849" ht="26.25" customHeight="1" x14ac:dyDescent="0.2"/>
    <row r="3850" ht="26.25" customHeight="1" x14ac:dyDescent="0.2"/>
    <row r="3851" ht="26.25" customHeight="1" x14ac:dyDescent="0.2"/>
    <row r="3852" ht="26.25" customHeight="1" x14ac:dyDescent="0.2"/>
    <row r="3853" ht="26.25" customHeight="1" x14ac:dyDescent="0.2"/>
    <row r="3854" ht="26.25" customHeight="1" x14ac:dyDescent="0.2"/>
    <row r="3855" ht="26.25" customHeight="1" x14ac:dyDescent="0.2"/>
    <row r="3856" ht="26.25" customHeight="1" x14ac:dyDescent="0.2"/>
    <row r="3857" ht="26.25" customHeight="1" x14ac:dyDescent="0.2"/>
    <row r="3858" ht="26.25" customHeight="1" x14ac:dyDescent="0.2"/>
    <row r="3859" ht="26.25" customHeight="1" x14ac:dyDescent="0.2"/>
    <row r="3860" ht="26.25" customHeight="1" x14ac:dyDescent="0.2"/>
    <row r="3861" ht="26.25" customHeight="1" x14ac:dyDescent="0.2"/>
    <row r="3862" ht="26.25" customHeight="1" x14ac:dyDescent="0.2"/>
    <row r="3863" ht="26.25" customHeight="1" x14ac:dyDescent="0.2"/>
    <row r="3864" ht="26.25" customHeight="1" x14ac:dyDescent="0.2"/>
    <row r="3865" ht="26.25" customHeight="1" x14ac:dyDescent="0.2"/>
    <row r="3866" ht="26.25" customHeight="1" x14ac:dyDescent="0.2"/>
    <row r="3867" ht="26.25" customHeight="1" x14ac:dyDescent="0.2"/>
    <row r="3868" ht="26.25" customHeight="1" x14ac:dyDescent="0.2"/>
    <row r="3869" ht="26.25" customHeight="1" x14ac:dyDescent="0.2"/>
    <row r="3870" ht="26.25" customHeight="1" x14ac:dyDescent="0.2"/>
    <row r="3871" ht="26.25" customHeight="1" x14ac:dyDescent="0.2"/>
    <row r="3872" ht="26.25" customHeight="1" x14ac:dyDescent="0.2"/>
    <row r="3873" ht="26.25" customHeight="1" x14ac:dyDescent="0.2"/>
    <row r="3874" ht="26.25" customHeight="1" x14ac:dyDescent="0.2"/>
    <row r="3875" ht="26.25" customHeight="1" x14ac:dyDescent="0.2"/>
    <row r="3876" ht="26.25" customHeight="1" x14ac:dyDescent="0.2"/>
    <row r="3877" ht="26.25" customHeight="1" x14ac:dyDescent="0.2"/>
    <row r="3878" ht="26.25" customHeight="1" x14ac:dyDescent="0.2"/>
    <row r="3879" ht="26.25" customHeight="1" x14ac:dyDescent="0.2"/>
    <row r="3880" ht="26.25" customHeight="1" x14ac:dyDescent="0.2"/>
    <row r="3881" ht="26.25" customHeight="1" x14ac:dyDescent="0.2"/>
    <row r="3882" ht="26.25" customHeight="1" x14ac:dyDescent="0.2"/>
    <row r="3883" ht="26.25" customHeight="1" x14ac:dyDescent="0.2"/>
    <row r="3884" ht="26.25" customHeight="1" x14ac:dyDescent="0.2"/>
    <row r="3885" ht="26.25" customHeight="1" x14ac:dyDescent="0.2"/>
    <row r="3886" ht="26.25" customHeight="1" x14ac:dyDescent="0.2"/>
    <row r="3887" ht="26.25" customHeight="1" x14ac:dyDescent="0.2"/>
    <row r="3888" ht="26.25" customHeight="1" x14ac:dyDescent="0.2"/>
    <row r="3889" ht="26.25" customHeight="1" x14ac:dyDescent="0.2"/>
    <row r="3890" ht="26.25" customHeight="1" x14ac:dyDescent="0.2"/>
    <row r="3891" ht="26.25" customHeight="1" x14ac:dyDescent="0.2"/>
    <row r="3892" ht="26.25" customHeight="1" x14ac:dyDescent="0.2"/>
    <row r="3893" ht="26.25" customHeight="1" x14ac:dyDescent="0.2"/>
    <row r="3894" ht="26.25" customHeight="1" x14ac:dyDescent="0.2"/>
    <row r="3895" ht="26.25" customHeight="1" x14ac:dyDescent="0.2"/>
    <row r="3896" ht="26.25" customHeight="1" x14ac:dyDescent="0.2"/>
    <row r="3897" ht="26.25" customHeight="1" x14ac:dyDescent="0.2"/>
    <row r="3898" ht="26.25" customHeight="1" x14ac:dyDescent="0.2"/>
    <row r="3899" ht="26.25" customHeight="1" x14ac:dyDescent="0.2"/>
    <row r="3900" ht="26.25" customHeight="1" x14ac:dyDescent="0.2"/>
    <row r="3901" ht="26.25" customHeight="1" x14ac:dyDescent="0.2"/>
    <row r="3902" ht="26.25" customHeight="1" x14ac:dyDescent="0.2"/>
    <row r="3903" ht="26.25" customHeight="1" x14ac:dyDescent="0.2"/>
    <row r="3904" ht="26.25" customHeight="1" x14ac:dyDescent="0.2"/>
    <row r="3905" ht="26.25" customHeight="1" x14ac:dyDescent="0.2"/>
    <row r="3906" ht="26.25" customHeight="1" x14ac:dyDescent="0.2"/>
    <row r="3907" ht="26.25" customHeight="1" x14ac:dyDescent="0.2"/>
    <row r="3908" ht="26.25" customHeight="1" x14ac:dyDescent="0.2"/>
    <row r="3909" ht="26.25" customHeight="1" x14ac:dyDescent="0.2"/>
    <row r="3910" ht="26.25" customHeight="1" x14ac:dyDescent="0.2"/>
    <row r="3911" ht="26.25" customHeight="1" x14ac:dyDescent="0.2"/>
    <row r="3912" ht="26.25" customHeight="1" x14ac:dyDescent="0.2"/>
    <row r="3913" ht="26.25" customHeight="1" x14ac:dyDescent="0.2"/>
    <row r="3914" ht="26.25" customHeight="1" x14ac:dyDescent="0.2"/>
    <row r="3915" ht="26.25" customHeight="1" x14ac:dyDescent="0.2"/>
    <row r="3916" ht="26.25" customHeight="1" x14ac:dyDescent="0.2"/>
    <row r="3917" ht="26.25" customHeight="1" x14ac:dyDescent="0.2"/>
    <row r="3918" ht="26.25" customHeight="1" x14ac:dyDescent="0.2"/>
    <row r="3919" ht="26.25" customHeight="1" x14ac:dyDescent="0.2"/>
    <row r="3920" ht="26.25" customHeight="1" x14ac:dyDescent="0.2"/>
    <row r="3921" ht="26.25" customHeight="1" x14ac:dyDescent="0.2"/>
    <row r="3922" ht="26.25" customHeight="1" x14ac:dyDescent="0.2"/>
    <row r="3923" ht="26.25" customHeight="1" x14ac:dyDescent="0.2"/>
    <row r="3924" ht="26.25" customHeight="1" x14ac:dyDescent="0.2"/>
    <row r="3925" ht="26.25" customHeight="1" x14ac:dyDescent="0.2"/>
    <row r="3926" ht="26.25" customHeight="1" x14ac:dyDescent="0.2"/>
    <row r="3927" ht="26.25" customHeight="1" x14ac:dyDescent="0.2"/>
    <row r="3928" ht="26.25" customHeight="1" x14ac:dyDescent="0.2"/>
    <row r="3929" ht="26.25" customHeight="1" x14ac:dyDescent="0.2"/>
    <row r="3930" ht="26.25" customHeight="1" x14ac:dyDescent="0.2"/>
    <row r="3931" ht="26.25" customHeight="1" x14ac:dyDescent="0.2"/>
    <row r="3932" ht="26.25" customHeight="1" x14ac:dyDescent="0.2"/>
    <row r="3933" ht="26.25" customHeight="1" x14ac:dyDescent="0.2"/>
    <row r="3934" ht="26.25" customHeight="1" x14ac:dyDescent="0.2"/>
    <row r="3935" ht="26.25" customHeight="1" x14ac:dyDescent="0.2"/>
    <row r="3936" ht="26.25" customHeight="1" x14ac:dyDescent="0.2"/>
    <row r="3937" ht="26.25" customHeight="1" x14ac:dyDescent="0.2"/>
    <row r="3938" ht="26.25" customHeight="1" x14ac:dyDescent="0.2"/>
    <row r="3939" ht="26.25" customHeight="1" x14ac:dyDescent="0.2"/>
    <row r="3940" ht="26.25" customHeight="1" x14ac:dyDescent="0.2"/>
    <row r="3941" ht="26.25" customHeight="1" x14ac:dyDescent="0.2"/>
    <row r="3942" ht="26.25" customHeight="1" x14ac:dyDescent="0.2"/>
    <row r="3943" ht="26.25" customHeight="1" x14ac:dyDescent="0.2"/>
    <row r="3944" ht="26.25" customHeight="1" x14ac:dyDescent="0.2"/>
    <row r="3945" ht="26.25" customHeight="1" x14ac:dyDescent="0.2"/>
    <row r="3946" ht="26.25" customHeight="1" x14ac:dyDescent="0.2"/>
    <row r="3947" ht="26.25" customHeight="1" x14ac:dyDescent="0.2"/>
    <row r="3948" ht="26.25" customHeight="1" x14ac:dyDescent="0.2"/>
    <row r="3949" ht="26.25" customHeight="1" x14ac:dyDescent="0.2"/>
    <row r="3950" ht="26.25" customHeight="1" x14ac:dyDescent="0.2"/>
    <row r="3951" ht="26.25" customHeight="1" x14ac:dyDescent="0.2"/>
    <row r="3952" ht="26.25" customHeight="1" x14ac:dyDescent="0.2"/>
    <row r="3953" ht="26.25" customHeight="1" x14ac:dyDescent="0.2"/>
    <row r="3954" ht="26.25" customHeight="1" x14ac:dyDescent="0.2"/>
    <row r="3955" ht="26.25" customHeight="1" x14ac:dyDescent="0.2"/>
    <row r="3956" ht="26.25" customHeight="1" x14ac:dyDescent="0.2"/>
    <row r="3957" ht="26.25" customHeight="1" x14ac:dyDescent="0.2"/>
    <row r="3958" ht="26.25" customHeight="1" x14ac:dyDescent="0.2"/>
    <row r="3959" ht="26.25" customHeight="1" x14ac:dyDescent="0.2"/>
    <row r="3960" ht="26.25" customHeight="1" x14ac:dyDescent="0.2"/>
    <row r="3961" ht="26.25" customHeight="1" x14ac:dyDescent="0.2"/>
    <row r="3962" ht="26.25" customHeight="1" x14ac:dyDescent="0.2"/>
    <row r="3963" ht="26.25" customHeight="1" x14ac:dyDescent="0.2"/>
    <row r="3964" ht="26.25" customHeight="1" x14ac:dyDescent="0.2"/>
    <row r="3965" ht="26.25" customHeight="1" x14ac:dyDescent="0.2"/>
    <row r="3966" ht="26.25" customHeight="1" x14ac:dyDescent="0.2"/>
    <row r="3967" ht="26.25" customHeight="1" x14ac:dyDescent="0.2"/>
    <row r="3968" ht="26.25" customHeight="1" x14ac:dyDescent="0.2"/>
    <row r="3969" ht="26.25" customHeight="1" x14ac:dyDescent="0.2"/>
    <row r="3970" ht="26.25" customHeight="1" x14ac:dyDescent="0.2"/>
    <row r="3971" ht="26.25" customHeight="1" x14ac:dyDescent="0.2"/>
    <row r="3972" ht="26.25" customHeight="1" x14ac:dyDescent="0.2"/>
    <row r="3973" ht="26.25" customHeight="1" x14ac:dyDescent="0.2"/>
    <row r="3974" ht="26.25" customHeight="1" x14ac:dyDescent="0.2"/>
    <row r="3975" ht="26.25" customHeight="1" x14ac:dyDescent="0.2"/>
    <row r="3976" ht="26.25" customHeight="1" x14ac:dyDescent="0.2"/>
    <row r="3977" ht="26.25" customHeight="1" x14ac:dyDescent="0.2"/>
    <row r="3978" ht="26.25" customHeight="1" x14ac:dyDescent="0.2"/>
    <row r="3979" ht="26.25" customHeight="1" x14ac:dyDescent="0.2"/>
    <row r="3980" ht="26.25" customHeight="1" x14ac:dyDescent="0.2"/>
    <row r="3981" ht="26.25" customHeight="1" x14ac:dyDescent="0.2"/>
    <row r="3982" ht="26.25" customHeight="1" x14ac:dyDescent="0.2"/>
    <row r="3983" ht="26.25" customHeight="1" x14ac:dyDescent="0.2"/>
    <row r="3984" ht="26.25" customHeight="1" x14ac:dyDescent="0.2"/>
    <row r="3985" ht="26.25" customHeight="1" x14ac:dyDescent="0.2"/>
    <row r="3986" ht="26.25" customHeight="1" x14ac:dyDescent="0.2"/>
    <row r="3987" ht="26.25" customHeight="1" x14ac:dyDescent="0.2"/>
    <row r="3988" ht="26.25" customHeight="1" x14ac:dyDescent="0.2"/>
    <row r="3989" ht="26.25" customHeight="1" x14ac:dyDescent="0.2"/>
    <row r="3990" ht="26.25" customHeight="1" x14ac:dyDescent="0.2"/>
    <row r="3991" ht="26.25" customHeight="1" x14ac:dyDescent="0.2"/>
    <row r="3992" ht="26.25" customHeight="1" x14ac:dyDescent="0.2"/>
    <row r="3993" ht="26.25" customHeight="1" x14ac:dyDescent="0.2"/>
    <row r="3994" ht="26.25" customHeight="1" x14ac:dyDescent="0.2"/>
    <row r="3995" ht="26.25" customHeight="1" x14ac:dyDescent="0.2"/>
    <row r="3996" ht="26.25" customHeight="1" x14ac:dyDescent="0.2"/>
    <row r="3997" ht="26.25" customHeight="1" x14ac:dyDescent="0.2"/>
    <row r="3998" ht="26.25" customHeight="1" x14ac:dyDescent="0.2"/>
    <row r="3999" ht="26.25" customHeight="1" x14ac:dyDescent="0.2"/>
    <row r="4000" ht="26.25" customHeight="1" x14ac:dyDescent="0.2"/>
    <row r="4001" ht="26.25" customHeight="1" x14ac:dyDescent="0.2"/>
    <row r="4002" ht="26.25" customHeight="1" x14ac:dyDescent="0.2"/>
    <row r="4003" ht="26.25" customHeight="1" x14ac:dyDescent="0.2"/>
    <row r="4004" ht="26.25" customHeight="1" x14ac:dyDescent="0.2"/>
    <row r="4005" ht="26.25" customHeight="1" x14ac:dyDescent="0.2"/>
    <row r="4006" ht="26.25" customHeight="1" x14ac:dyDescent="0.2"/>
    <row r="4007" ht="26.25" customHeight="1" x14ac:dyDescent="0.2"/>
    <row r="4008" ht="26.25" customHeight="1" x14ac:dyDescent="0.2"/>
    <row r="4009" ht="26.25" customHeight="1" x14ac:dyDescent="0.2"/>
    <row r="4010" ht="26.25" customHeight="1" x14ac:dyDescent="0.2"/>
    <row r="4011" ht="26.25" customHeight="1" x14ac:dyDescent="0.2"/>
    <row r="4012" ht="26.25" customHeight="1" x14ac:dyDescent="0.2"/>
    <row r="4013" ht="26.25" customHeight="1" x14ac:dyDescent="0.2"/>
    <row r="4014" ht="26.25" customHeight="1" x14ac:dyDescent="0.2"/>
    <row r="4015" ht="26.25" customHeight="1" x14ac:dyDescent="0.2"/>
    <row r="4016" ht="26.25" customHeight="1" x14ac:dyDescent="0.2"/>
    <row r="4017" ht="26.25" customHeight="1" x14ac:dyDescent="0.2"/>
    <row r="4018" ht="26.25" customHeight="1" x14ac:dyDescent="0.2"/>
    <row r="4019" ht="26.25" customHeight="1" x14ac:dyDescent="0.2"/>
    <row r="4020" ht="26.25" customHeight="1" x14ac:dyDescent="0.2"/>
    <row r="4021" ht="26.25" customHeight="1" x14ac:dyDescent="0.2"/>
    <row r="4022" ht="26.25" customHeight="1" x14ac:dyDescent="0.2"/>
    <row r="4023" ht="26.25" customHeight="1" x14ac:dyDescent="0.2"/>
    <row r="4024" ht="26.25" customHeight="1" x14ac:dyDescent="0.2"/>
    <row r="4025" ht="26.25" customHeight="1" x14ac:dyDescent="0.2"/>
    <row r="4026" ht="26.25" customHeight="1" x14ac:dyDescent="0.2"/>
    <row r="4027" ht="26.25" customHeight="1" x14ac:dyDescent="0.2"/>
    <row r="4028" ht="26.25" customHeight="1" x14ac:dyDescent="0.2"/>
    <row r="4029" ht="26.25" customHeight="1" x14ac:dyDescent="0.2"/>
    <row r="4030" ht="26.25" customHeight="1" x14ac:dyDescent="0.2"/>
    <row r="4031" ht="26.25" customHeight="1" x14ac:dyDescent="0.2"/>
    <row r="4032" ht="26.25" customHeight="1" x14ac:dyDescent="0.2"/>
    <row r="4033" ht="26.25" customHeight="1" x14ac:dyDescent="0.2"/>
    <row r="4034" ht="26.25" customHeight="1" x14ac:dyDescent="0.2"/>
    <row r="4035" ht="26.25" customHeight="1" x14ac:dyDescent="0.2"/>
    <row r="4036" ht="26.25" customHeight="1" x14ac:dyDescent="0.2"/>
    <row r="4037" ht="26.25" customHeight="1" x14ac:dyDescent="0.2"/>
    <row r="4038" ht="26.25" customHeight="1" x14ac:dyDescent="0.2"/>
    <row r="4039" ht="26.25" customHeight="1" x14ac:dyDescent="0.2"/>
    <row r="4040" ht="26.25" customHeight="1" x14ac:dyDescent="0.2"/>
    <row r="4041" ht="26.25" customHeight="1" x14ac:dyDescent="0.2"/>
    <row r="4042" ht="26.25" customHeight="1" x14ac:dyDescent="0.2"/>
    <row r="4043" ht="26.25" customHeight="1" x14ac:dyDescent="0.2"/>
    <row r="4044" ht="26.25" customHeight="1" x14ac:dyDescent="0.2"/>
    <row r="4045" ht="26.25" customHeight="1" x14ac:dyDescent="0.2"/>
    <row r="4046" ht="26.25" customHeight="1" x14ac:dyDescent="0.2"/>
    <row r="4047" ht="26.25" customHeight="1" x14ac:dyDescent="0.2"/>
    <row r="4048" ht="26.25" customHeight="1" x14ac:dyDescent="0.2"/>
    <row r="4049" ht="26.25" customHeight="1" x14ac:dyDescent="0.2"/>
    <row r="4050" ht="26.25" customHeight="1" x14ac:dyDescent="0.2"/>
    <row r="4051" ht="26.25" customHeight="1" x14ac:dyDescent="0.2"/>
    <row r="4052" ht="26.25" customHeight="1" x14ac:dyDescent="0.2"/>
    <row r="4053" ht="26.25" customHeight="1" x14ac:dyDescent="0.2"/>
    <row r="4054" ht="26.25" customHeight="1" x14ac:dyDescent="0.2"/>
    <row r="4055" ht="26.25" customHeight="1" x14ac:dyDescent="0.2"/>
    <row r="4056" ht="26.25" customHeight="1" x14ac:dyDescent="0.2"/>
    <row r="4057" ht="26.25" customHeight="1" x14ac:dyDescent="0.2"/>
    <row r="4058" ht="26.25" customHeight="1" x14ac:dyDescent="0.2"/>
    <row r="4059" ht="26.25" customHeight="1" x14ac:dyDescent="0.2"/>
    <row r="4060" ht="26.25" customHeight="1" x14ac:dyDescent="0.2"/>
    <row r="4061" ht="26.25" customHeight="1" x14ac:dyDescent="0.2"/>
    <row r="4062" ht="26.25" customHeight="1" x14ac:dyDescent="0.2"/>
    <row r="4063" ht="26.25" customHeight="1" x14ac:dyDescent="0.2"/>
    <row r="4064" ht="26.25" customHeight="1" x14ac:dyDescent="0.2"/>
    <row r="4065" ht="26.25" customHeight="1" x14ac:dyDescent="0.2"/>
    <row r="4066" ht="26.25" customHeight="1" x14ac:dyDescent="0.2"/>
    <row r="4067" ht="26.25" customHeight="1" x14ac:dyDescent="0.2"/>
    <row r="4068" ht="26.25" customHeight="1" x14ac:dyDescent="0.2"/>
    <row r="4069" ht="26.25" customHeight="1" x14ac:dyDescent="0.2"/>
    <row r="4070" ht="26.25" customHeight="1" x14ac:dyDescent="0.2"/>
    <row r="4071" ht="26.25" customHeight="1" x14ac:dyDescent="0.2"/>
    <row r="4072" ht="26.25" customHeight="1" x14ac:dyDescent="0.2"/>
    <row r="4073" ht="26.25" customHeight="1" x14ac:dyDescent="0.2"/>
    <row r="4074" ht="26.25" customHeight="1" x14ac:dyDescent="0.2"/>
    <row r="4075" ht="26.25" customHeight="1" x14ac:dyDescent="0.2"/>
    <row r="4076" ht="26.25" customHeight="1" x14ac:dyDescent="0.2"/>
    <row r="4077" ht="26.25" customHeight="1" x14ac:dyDescent="0.2"/>
    <row r="4078" ht="26.25" customHeight="1" x14ac:dyDescent="0.2"/>
    <row r="4079" ht="26.25" customHeight="1" x14ac:dyDescent="0.2"/>
    <row r="4080" ht="26.25" customHeight="1" x14ac:dyDescent="0.2"/>
    <row r="4081" ht="26.25" customHeight="1" x14ac:dyDescent="0.2"/>
    <row r="4082" ht="26.25" customHeight="1" x14ac:dyDescent="0.2"/>
    <row r="4083" ht="26.25" customHeight="1" x14ac:dyDescent="0.2"/>
    <row r="4084" ht="26.25" customHeight="1" x14ac:dyDescent="0.2"/>
    <row r="4085" ht="26.25" customHeight="1" x14ac:dyDescent="0.2"/>
    <row r="4086" ht="26.25" customHeight="1" x14ac:dyDescent="0.2"/>
    <row r="4087" ht="26.25" customHeight="1" x14ac:dyDescent="0.2"/>
    <row r="4088" ht="26.25" customHeight="1" x14ac:dyDescent="0.2"/>
    <row r="4089" ht="26.25" customHeight="1" x14ac:dyDescent="0.2"/>
    <row r="4090" ht="26.25" customHeight="1" x14ac:dyDescent="0.2"/>
    <row r="4091" ht="26.25" customHeight="1" x14ac:dyDescent="0.2"/>
    <row r="4092" ht="26.25" customHeight="1" x14ac:dyDescent="0.2"/>
    <row r="4093" ht="26.25" customHeight="1" x14ac:dyDescent="0.2"/>
    <row r="4094" ht="26.25" customHeight="1" x14ac:dyDescent="0.2"/>
    <row r="4095" ht="26.25" customHeight="1" x14ac:dyDescent="0.2"/>
    <row r="4096" ht="26.25" customHeight="1" x14ac:dyDescent="0.2"/>
    <row r="4097" ht="26.25" customHeight="1" x14ac:dyDescent="0.2"/>
    <row r="4098" ht="26.25" customHeight="1" x14ac:dyDescent="0.2"/>
    <row r="4099" ht="26.25" customHeight="1" x14ac:dyDescent="0.2"/>
    <row r="4100" ht="26.25" customHeight="1" x14ac:dyDescent="0.2"/>
    <row r="4101" ht="26.25" customHeight="1" x14ac:dyDescent="0.2"/>
    <row r="4102" ht="26.25" customHeight="1" x14ac:dyDescent="0.2"/>
    <row r="4103" ht="26.25" customHeight="1" x14ac:dyDescent="0.2"/>
    <row r="4104" ht="26.25" customHeight="1" x14ac:dyDescent="0.2"/>
    <row r="4105" ht="26.25" customHeight="1" x14ac:dyDescent="0.2"/>
    <row r="4106" ht="26.25" customHeight="1" x14ac:dyDescent="0.2"/>
    <row r="4107" ht="26.25" customHeight="1" x14ac:dyDescent="0.2"/>
    <row r="4108" ht="26.25" customHeight="1" x14ac:dyDescent="0.2"/>
    <row r="4109" ht="26.25" customHeight="1" x14ac:dyDescent="0.2"/>
    <row r="4110" ht="26.25" customHeight="1" x14ac:dyDescent="0.2"/>
    <row r="4111" ht="26.25" customHeight="1" x14ac:dyDescent="0.2"/>
    <row r="4112" ht="26.25" customHeight="1" x14ac:dyDescent="0.2"/>
    <row r="4113" ht="26.25" customHeight="1" x14ac:dyDescent="0.2"/>
    <row r="4114" ht="26.25" customHeight="1" x14ac:dyDescent="0.2"/>
    <row r="4115" ht="26.25" customHeight="1" x14ac:dyDescent="0.2"/>
    <row r="4116" ht="26.25" customHeight="1" x14ac:dyDescent="0.2"/>
    <row r="4117" ht="26.25" customHeight="1" x14ac:dyDescent="0.2"/>
    <row r="4118" ht="26.25" customHeight="1" x14ac:dyDescent="0.2"/>
    <row r="4119" ht="26.25" customHeight="1" x14ac:dyDescent="0.2"/>
    <row r="4120" ht="26.25" customHeight="1" x14ac:dyDescent="0.2"/>
    <row r="4121" ht="26.25" customHeight="1" x14ac:dyDescent="0.2"/>
    <row r="4122" ht="26.25" customHeight="1" x14ac:dyDescent="0.2"/>
    <row r="4123" ht="26.25" customHeight="1" x14ac:dyDescent="0.2"/>
    <row r="4124" ht="26.25" customHeight="1" x14ac:dyDescent="0.2"/>
    <row r="4125" ht="26.25" customHeight="1" x14ac:dyDescent="0.2"/>
    <row r="4126" ht="26.25" customHeight="1" x14ac:dyDescent="0.2"/>
    <row r="4127" ht="26.25" customHeight="1" x14ac:dyDescent="0.2"/>
    <row r="4128" ht="26.25" customHeight="1" x14ac:dyDescent="0.2"/>
    <row r="4129" ht="26.25" customHeight="1" x14ac:dyDescent="0.2"/>
    <row r="4130" ht="26.25" customHeight="1" x14ac:dyDescent="0.2"/>
    <row r="4131" ht="26.25" customHeight="1" x14ac:dyDescent="0.2"/>
    <row r="4132" ht="26.25" customHeight="1" x14ac:dyDescent="0.2"/>
    <row r="4133" ht="26.25" customHeight="1" x14ac:dyDescent="0.2"/>
    <row r="4134" ht="26.25" customHeight="1" x14ac:dyDescent="0.2"/>
    <row r="4135" ht="26.25" customHeight="1" x14ac:dyDescent="0.2"/>
    <row r="4136" ht="26.25" customHeight="1" x14ac:dyDescent="0.2"/>
    <row r="4137" ht="26.25" customHeight="1" x14ac:dyDescent="0.2"/>
    <row r="4138" ht="26.25" customHeight="1" x14ac:dyDescent="0.2"/>
    <row r="4139" ht="26.25" customHeight="1" x14ac:dyDescent="0.2"/>
    <row r="4140" ht="26.25" customHeight="1" x14ac:dyDescent="0.2"/>
    <row r="4141" ht="26.25" customHeight="1" x14ac:dyDescent="0.2"/>
    <row r="4142" ht="26.25" customHeight="1" x14ac:dyDescent="0.2"/>
    <row r="4143" ht="26.25" customHeight="1" x14ac:dyDescent="0.2"/>
    <row r="4144" ht="26.25" customHeight="1" x14ac:dyDescent="0.2"/>
    <row r="4145" ht="26.25" customHeight="1" x14ac:dyDescent="0.2"/>
    <row r="4146" ht="26.25" customHeight="1" x14ac:dyDescent="0.2"/>
    <row r="4147" ht="26.25" customHeight="1" x14ac:dyDescent="0.2"/>
    <row r="4148" ht="26.25" customHeight="1" x14ac:dyDescent="0.2"/>
    <row r="4149" ht="26.25" customHeight="1" x14ac:dyDescent="0.2"/>
    <row r="4150" ht="26.25" customHeight="1" x14ac:dyDescent="0.2"/>
    <row r="4151" ht="26.25" customHeight="1" x14ac:dyDescent="0.2"/>
    <row r="4152" ht="26.25" customHeight="1" x14ac:dyDescent="0.2"/>
    <row r="4153" ht="26.25" customHeight="1" x14ac:dyDescent="0.2"/>
    <row r="4154" ht="26.25" customHeight="1" x14ac:dyDescent="0.2"/>
    <row r="4155" ht="26.25" customHeight="1" x14ac:dyDescent="0.2"/>
    <row r="4156" ht="26.25" customHeight="1" x14ac:dyDescent="0.2"/>
    <row r="4157" ht="26.25" customHeight="1" x14ac:dyDescent="0.2"/>
    <row r="4158" ht="26.25" customHeight="1" x14ac:dyDescent="0.2"/>
    <row r="4159" ht="26.25" customHeight="1" x14ac:dyDescent="0.2"/>
    <row r="4160" ht="26.25" customHeight="1" x14ac:dyDescent="0.2"/>
    <row r="4161" ht="26.25" customHeight="1" x14ac:dyDescent="0.2"/>
    <row r="4162" ht="26.25" customHeight="1" x14ac:dyDescent="0.2"/>
    <row r="4163" ht="26.25" customHeight="1" x14ac:dyDescent="0.2"/>
    <row r="4164" ht="26.25" customHeight="1" x14ac:dyDescent="0.2"/>
    <row r="4165" ht="26.25" customHeight="1" x14ac:dyDescent="0.2"/>
    <row r="4166" ht="26.25" customHeight="1" x14ac:dyDescent="0.2"/>
    <row r="4167" ht="26.25" customHeight="1" x14ac:dyDescent="0.2"/>
    <row r="4168" ht="26.25" customHeight="1" x14ac:dyDescent="0.2"/>
    <row r="4169" ht="26.25" customHeight="1" x14ac:dyDescent="0.2"/>
    <row r="4170" ht="26.25" customHeight="1" x14ac:dyDescent="0.2"/>
    <row r="4171" ht="26.25" customHeight="1" x14ac:dyDescent="0.2"/>
    <row r="4172" ht="26.25" customHeight="1" x14ac:dyDescent="0.2"/>
    <row r="4173" ht="26.25" customHeight="1" x14ac:dyDescent="0.2"/>
    <row r="4174" ht="26.25" customHeight="1" x14ac:dyDescent="0.2"/>
    <row r="4175" ht="26.25" customHeight="1" x14ac:dyDescent="0.2"/>
    <row r="4176" ht="26.25" customHeight="1" x14ac:dyDescent="0.2"/>
    <row r="4177" ht="26.25" customHeight="1" x14ac:dyDescent="0.2"/>
    <row r="4178" ht="26.25" customHeight="1" x14ac:dyDescent="0.2"/>
    <row r="4179" ht="26.25" customHeight="1" x14ac:dyDescent="0.2"/>
    <row r="4180" ht="26.25" customHeight="1" x14ac:dyDescent="0.2"/>
    <row r="4181" ht="26.25" customHeight="1" x14ac:dyDescent="0.2"/>
    <row r="4182" ht="26.25" customHeight="1" x14ac:dyDescent="0.2"/>
    <row r="4183" ht="26.25" customHeight="1" x14ac:dyDescent="0.2"/>
    <row r="4184" ht="26.25" customHeight="1" x14ac:dyDescent="0.2"/>
    <row r="4185" ht="26.25" customHeight="1" x14ac:dyDescent="0.2"/>
    <row r="4186" ht="26.25" customHeight="1" x14ac:dyDescent="0.2"/>
    <row r="4187" ht="26.25" customHeight="1" x14ac:dyDescent="0.2"/>
    <row r="4188" ht="26.25" customHeight="1" x14ac:dyDescent="0.2"/>
    <row r="4189" ht="26.25" customHeight="1" x14ac:dyDescent="0.2"/>
    <row r="4190" ht="26.25" customHeight="1" x14ac:dyDescent="0.2"/>
    <row r="4191" ht="26.25" customHeight="1" x14ac:dyDescent="0.2"/>
    <row r="4192" ht="26.25" customHeight="1" x14ac:dyDescent="0.2"/>
    <row r="4193" ht="26.25" customHeight="1" x14ac:dyDescent="0.2"/>
    <row r="4194" ht="26.25" customHeight="1" x14ac:dyDescent="0.2"/>
    <row r="4195" ht="26.25" customHeight="1" x14ac:dyDescent="0.2"/>
    <row r="4196" ht="26.25" customHeight="1" x14ac:dyDescent="0.2"/>
    <row r="4197" ht="26.25" customHeight="1" x14ac:dyDescent="0.2"/>
    <row r="4198" ht="26.25" customHeight="1" x14ac:dyDescent="0.2"/>
    <row r="4199" ht="26.25" customHeight="1" x14ac:dyDescent="0.2"/>
    <row r="4200" ht="26.25" customHeight="1" x14ac:dyDescent="0.2"/>
    <row r="4201" ht="26.25" customHeight="1" x14ac:dyDescent="0.2"/>
    <row r="4202" ht="26.25" customHeight="1" x14ac:dyDescent="0.2"/>
    <row r="4203" ht="26.25" customHeight="1" x14ac:dyDescent="0.2"/>
    <row r="4204" ht="26.25" customHeight="1" x14ac:dyDescent="0.2"/>
    <row r="4205" ht="26.25" customHeight="1" x14ac:dyDescent="0.2"/>
    <row r="4206" ht="26.25" customHeight="1" x14ac:dyDescent="0.2"/>
    <row r="4207" ht="26.25" customHeight="1" x14ac:dyDescent="0.2"/>
    <row r="4208" ht="26.25" customHeight="1" x14ac:dyDescent="0.2"/>
    <row r="4209" ht="26.25" customHeight="1" x14ac:dyDescent="0.2"/>
    <row r="4210" ht="26.25" customHeight="1" x14ac:dyDescent="0.2"/>
    <row r="4211" ht="26.25" customHeight="1" x14ac:dyDescent="0.2"/>
    <row r="4212" ht="26.25" customHeight="1" x14ac:dyDescent="0.2"/>
    <row r="4213" ht="26.25" customHeight="1" x14ac:dyDescent="0.2"/>
    <row r="4214" ht="26.25" customHeight="1" x14ac:dyDescent="0.2"/>
    <row r="4215" ht="26.25" customHeight="1" x14ac:dyDescent="0.2"/>
    <row r="4216" ht="26.25" customHeight="1" x14ac:dyDescent="0.2"/>
    <row r="4217" ht="26.25" customHeight="1" x14ac:dyDescent="0.2"/>
    <row r="4218" ht="26.25" customHeight="1" x14ac:dyDescent="0.2"/>
    <row r="4219" ht="26.25" customHeight="1" x14ac:dyDescent="0.2"/>
    <row r="4220" ht="26.25" customHeight="1" x14ac:dyDescent="0.2"/>
    <row r="4221" ht="26.25" customHeight="1" x14ac:dyDescent="0.2"/>
    <row r="4222" ht="26.25" customHeight="1" x14ac:dyDescent="0.2"/>
    <row r="4223" ht="26.25" customHeight="1" x14ac:dyDescent="0.2"/>
    <row r="4224" ht="26.25" customHeight="1" x14ac:dyDescent="0.2"/>
    <row r="4225" ht="26.25" customHeight="1" x14ac:dyDescent="0.2"/>
    <row r="4226" ht="26.25" customHeight="1" x14ac:dyDescent="0.2"/>
    <row r="4227" ht="26.25" customHeight="1" x14ac:dyDescent="0.2"/>
    <row r="4228" ht="26.25" customHeight="1" x14ac:dyDescent="0.2"/>
    <row r="4229" ht="26.25" customHeight="1" x14ac:dyDescent="0.2"/>
    <row r="4230" ht="26.25" customHeight="1" x14ac:dyDescent="0.2"/>
    <row r="4231" ht="26.25" customHeight="1" x14ac:dyDescent="0.2"/>
    <row r="4232" ht="26.25" customHeight="1" x14ac:dyDescent="0.2"/>
    <row r="4233" ht="26.25" customHeight="1" x14ac:dyDescent="0.2"/>
    <row r="4234" ht="26.25" customHeight="1" x14ac:dyDescent="0.2"/>
    <row r="4235" ht="26.25" customHeight="1" x14ac:dyDescent="0.2"/>
    <row r="4236" ht="26.25" customHeight="1" x14ac:dyDescent="0.2"/>
    <row r="4237" ht="26.25" customHeight="1" x14ac:dyDescent="0.2"/>
    <row r="4238" ht="26.25" customHeight="1" x14ac:dyDescent="0.2"/>
    <row r="4239" ht="26.25" customHeight="1" x14ac:dyDescent="0.2"/>
    <row r="4240" ht="26.25" customHeight="1" x14ac:dyDescent="0.2"/>
    <row r="4241" ht="26.25" customHeight="1" x14ac:dyDescent="0.2"/>
    <row r="4242" ht="26.25" customHeight="1" x14ac:dyDescent="0.2"/>
    <row r="4243" ht="26.25" customHeight="1" x14ac:dyDescent="0.2"/>
    <row r="4244" ht="26.25" customHeight="1" x14ac:dyDescent="0.2"/>
    <row r="4245" ht="26.25" customHeight="1" x14ac:dyDescent="0.2"/>
    <row r="4246" ht="26.25" customHeight="1" x14ac:dyDescent="0.2"/>
    <row r="4247" ht="26.25" customHeight="1" x14ac:dyDescent="0.2"/>
    <row r="4248" ht="26.25" customHeight="1" x14ac:dyDescent="0.2"/>
    <row r="4249" ht="26.25" customHeight="1" x14ac:dyDescent="0.2"/>
    <row r="4250" ht="26.25" customHeight="1" x14ac:dyDescent="0.2"/>
    <row r="4251" ht="26.25" customHeight="1" x14ac:dyDescent="0.2"/>
    <row r="4252" ht="26.25" customHeight="1" x14ac:dyDescent="0.2"/>
    <row r="4253" ht="26.25" customHeight="1" x14ac:dyDescent="0.2"/>
    <row r="4254" ht="26.25" customHeight="1" x14ac:dyDescent="0.2"/>
    <row r="4255" ht="26.25" customHeight="1" x14ac:dyDescent="0.2"/>
    <row r="4256" ht="26.25" customHeight="1" x14ac:dyDescent="0.2"/>
    <row r="4257" ht="26.25" customHeight="1" x14ac:dyDescent="0.2"/>
    <row r="4258" ht="26.25" customHeight="1" x14ac:dyDescent="0.2"/>
    <row r="4259" ht="26.25" customHeight="1" x14ac:dyDescent="0.2"/>
    <row r="4260" ht="26.25" customHeight="1" x14ac:dyDescent="0.2"/>
    <row r="4261" ht="26.25" customHeight="1" x14ac:dyDescent="0.2"/>
    <row r="4262" ht="26.25" customHeight="1" x14ac:dyDescent="0.2"/>
    <row r="4263" ht="26.25" customHeight="1" x14ac:dyDescent="0.2"/>
    <row r="4264" ht="26.25" customHeight="1" x14ac:dyDescent="0.2"/>
    <row r="4265" ht="26.25" customHeight="1" x14ac:dyDescent="0.2"/>
    <row r="4266" ht="26.25" customHeight="1" x14ac:dyDescent="0.2"/>
    <row r="4267" ht="26.25" customHeight="1" x14ac:dyDescent="0.2"/>
    <row r="4268" ht="26.25" customHeight="1" x14ac:dyDescent="0.2"/>
    <row r="4269" ht="26.25" customHeight="1" x14ac:dyDescent="0.2"/>
    <row r="4270" ht="26.25" customHeight="1" x14ac:dyDescent="0.2"/>
    <row r="4271" ht="26.25" customHeight="1" x14ac:dyDescent="0.2"/>
    <row r="4272" ht="26.25" customHeight="1" x14ac:dyDescent="0.2"/>
    <row r="4273" ht="26.25" customHeight="1" x14ac:dyDescent="0.2"/>
    <row r="4274" ht="26.25" customHeight="1" x14ac:dyDescent="0.2"/>
    <row r="4275" ht="26.25" customHeight="1" x14ac:dyDescent="0.2"/>
    <row r="4276" ht="26.25" customHeight="1" x14ac:dyDescent="0.2"/>
    <row r="4277" ht="26.25" customHeight="1" x14ac:dyDescent="0.2"/>
    <row r="4278" ht="26.25" customHeight="1" x14ac:dyDescent="0.2"/>
    <row r="4279" ht="26.25" customHeight="1" x14ac:dyDescent="0.2"/>
    <row r="4280" ht="26.25" customHeight="1" x14ac:dyDescent="0.2"/>
    <row r="4281" ht="26.25" customHeight="1" x14ac:dyDescent="0.2"/>
    <row r="4282" ht="26.25" customHeight="1" x14ac:dyDescent="0.2"/>
    <row r="4283" ht="26.25" customHeight="1" x14ac:dyDescent="0.2"/>
    <row r="4284" ht="26.25" customHeight="1" x14ac:dyDescent="0.2"/>
    <row r="4285" ht="26.25" customHeight="1" x14ac:dyDescent="0.2"/>
    <row r="4286" ht="26.25" customHeight="1" x14ac:dyDescent="0.2"/>
    <row r="4287" ht="26.25" customHeight="1" x14ac:dyDescent="0.2"/>
    <row r="4288" ht="26.25" customHeight="1" x14ac:dyDescent="0.2"/>
    <row r="4289" ht="26.25" customHeight="1" x14ac:dyDescent="0.2"/>
    <row r="4290" ht="26.25" customHeight="1" x14ac:dyDescent="0.2"/>
    <row r="4291" ht="26.25" customHeight="1" x14ac:dyDescent="0.2"/>
    <row r="4292" ht="26.25" customHeight="1" x14ac:dyDescent="0.2"/>
    <row r="4293" ht="26.25" customHeight="1" x14ac:dyDescent="0.2"/>
    <row r="4294" ht="26.25" customHeight="1" x14ac:dyDescent="0.2"/>
    <row r="4295" ht="26.25" customHeight="1" x14ac:dyDescent="0.2"/>
    <row r="4296" ht="26.25" customHeight="1" x14ac:dyDescent="0.2"/>
    <row r="4297" ht="26.25" customHeight="1" x14ac:dyDescent="0.2"/>
    <row r="4298" ht="26.25" customHeight="1" x14ac:dyDescent="0.2"/>
    <row r="4299" ht="26.25" customHeight="1" x14ac:dyDescent="0.2"/>
    <row r="4300" ht="26.25" customHeight="1" x14ac:dyDescent="0.2"/>
    <row r="4301" ht="26.25" customHeight="1" x14ac:dyDescent="0.2"/>
    <row r="4302" ht="26.25" customHeight="1" x14ac:dyDescent="0.2"/>
    <row r="4303" ht="26.25" customHeight="1" x14ac:dyDescent="0.2"/>
    <row r="4304" ht="26.25" customHeight="1" x14ac:dyDescent="0.2"/>
    <row r="4305" ht="26.25" customHeight="1" x14ac:dyDescent="0.2"/>
    <row r="4306" ht="26.25" customHeight="1" x14ac:dyDescent="0.2"/>
    <row r="4307" ht="26.25" customHeight="1" x14ac:dyDescent="0.2"/>
    <row r="4308" ht="26.25" customHeight="1" x14ac:dyDescent="0.2"/>
    <row r="4309" ht="26.25" customHeight="1" x14ac:dyDescent="0.2"/>
    <row r="4310" ht="26.25" customHeight="1" x14ac:dyDescent="0.2"/>
    <row r="4311" ht="26.25" customHeight="1" x14ac:dyDescent="0.2"/>
    <row r="4312" ht="26.25" customHeight="1" x14ac:dyDescent="0.2"/>
    <row r="4313" ht="26.25" customHeight="1" x14ac:dyDescent="0.2"/>
    <row r="4314" ht="26.25" customHeight="1" x14ac:dyDescent="0.2"/>
    <row r="4315" ht="26.25" customHeight="1" x14ac:dyDescent="0.2"/>
    <row r="4316" ht="26.25" customHeight="1" x14ac:dyDescent="0.2"/>
    <row r="4317" ht="26.25" customHeight="1" x14ac:dyDescent="0.2"/>
    <row r="4318" ht="26.25" customHeight="1" x14ac:dyDescent="0.2"/>
    <row r="4319" ht="26.25" customHeight="1" x14ac:dyDescent="0.2"/>
    <row r="4320" ht="26.25" customHeight="1" x14ac:dyDescent="0.2"/>
    <row r="4321" ht="26.25" customHeight="1" x14ac:dyDescent="0.2"/>
    <row r="4322" ht="26.25" customHeight="1" x14ac:dyDescent="0.2"/>
    <row r="4323" ht="26.25" customHeight="1" x14ac:dyDescent="0.2"/>
    <row r="4324" ht="26.25" customHeight="1" x14ac:dyDescent="0.2"/>
    <row r="4325" ht="26.25" customHeight="1" x14ac:dyDescent="0.2"/>
    <row r="4326" ht="26.25" customHeight="1" x14ac:dyDescent="0.2"/>
    <row r="4327" ht="26.25" customHeight="1" x14ac:dyDescent="0.2"/>
    <row r="4328" ht="26.25" customHeight="1" x14ac:dyDescent="0.2"/>
    <row r="4329" ht="26.25" customHeight="1" x14ac:dyDescent="0.2"/>
    <row r="4330" ht="26.25" customHeight="1" x14ac:dyDescent="0.2"/>
    <row r="4331" ht="26.25" customHeight="1" x14ac:dyDescent="0.2"/>
    <row r="4332" ht="26.25" customHeight="1" x14ac:dyDescent="0.2"/>
    <row r="4333" ht="26.25" customHeight="1" x14ac:dyDescent="0.2"/>
    <row r="4334" ht="26.25" customHeight="1" x14ac:dyDescent="0.2"/>
    <row r="4335" ht="26.25" customHeight="1" x14ac:dyDescent="0.2"/>
    <row r="4336" ht="26.25" customHeight="1" x14ac:dyDescent="0.2"/>
    <row r="4337" ht="26.25" customHeight="1" x14ac:dyDescent="0.2"/>
    <row r="4338" ht="26.25" customHeight="1" x14ac:dyDescent="0.2"/>
    <row r="4339" ht="26.25" customHeight="1" x14ac:dyDescent="0.2"/>
    <row r="4340" ht="26.25" customHeight="1" x14ac:dyDescent="0.2"/>
    <row r="4341" ht="26.25" customHeight="1" x14ac:dyDescent="0.2"/>
    <row r="4342" ht="26.25" customHeight="1" x14ac:dyDescent="0.2"/>
    <row r="4343" ht="26.25" customHeight="1" x14ac:dyDescent="0.2"/>
    <row r="4344" ht="26.25" customHeight="1" x14ac:dyDescent="0.2"/>
    <row r="4345" ht="26.25" customHeight="1" x14ac:dyDescent="0.2"/>
    <row r="4346" ht="26.25" customHeight="1" x14ac:dyDescent="0.2"/>
    <row r="4347" ht="26.25" customHeight="1" x14ac:dyDescent="0.2"/>
    <row r="4348" ht="26.25" customHeight="1" x14ac:dyDescent="0.2"/>
    <row r="4349" ht="26.25" customHeight="1" x14ac:dyDescent="0.2"/>
    <row r="4350" ht="26.25" customHeight="1" x14ac:dyDescent="0.2"/>
    <row r="4351" ht="26.25" customHeight="1" x14ac:dyDescent="0.2"/>
    <row r="4352" ht="26.25" customHeight="1" x14ac:dyDescent="0.2"/>
    <row r="4353" ht="26.25" customHeight="1" x14ac:dyDescent="0.2"/>
    <row r="4354" ht="26.25" customHeight="1" x14ac:dyDescent="0.2"/>
    <row r="4355" ht="26.25" customHeight="1" x14ac:dyDescent="0.2"/>
    <row r="4356" ht="26.25" customHeight="1" x14ac:dyDescent="0.2"/>
    <row r="4357" ht="26.25" customHeight="1" x14ac:dyDescent="0.2"/>
    <row r="4358" ht="26.25" customHeight="1" x14ac:dyDescent="0.2"/>
    <row r="4359" ht="26.25" customHeight="1" x14ac:dyDescent="0.2"/>
    <row r="4360" ht="26.25" customHeight="1" x14ac:dyDescent="0.2"/>
    <row r="4361" ht="26.25" customHeight="1" x14ac:dyDescent="0.2"/>
    <row r="4362" ht="26.25" customHeight="1" x14ac:dyDescent="0.2"/>
    <row r="4363" ht="26.25" customHeight="1" x14ac:dyDescent="0.2"/>
    <row r="4364" ht="26.25" customHeight="1" x14ac:dyDescent="0.2"/>
    <row r="4365" ht="26.25" customHeight="1" x14ac:dyDescent="0.2"/>
    <row r="4366" ht="26.25" customHeight="1" x14ac:dyDescent="0.2"/>
    <row r="4367" ht="26.25" customHeight="1" x14ac:dyDescent="0.2"/>
    <row r="4368" ht="26.25" customHeight="1" x14ac:dyDescent="0.2"/>
    <row r="4369" ht="26.25" customHeight="1" x14ac:dyDescent="0.2"/>
    <row r="4370" ht="26.25" customHeight="1" x14ac:dyDescent="0.2"/>
    <row r="4371" ht="26.25" customHeight="1" x14ac:dyDescent="0.2"/>
    <row r="4372" ht="26.25" customHeight="1" x14ac:dyDescent="0.2"/>
    <row r="4373" ht="26.25" customHeight="1" x14ac:dyDescent="0.2"/>
    <row r="4374" ht="26.25" customHeight="1" x14ac:dyDescent="0.2"/>
    <row r="4375" ht="26.25" customHeight="1" x14ac:dyDescent="0.2"/>
    <row r="4376" ht="26.25" customHeight="1" x14ac:dyDescent="0.2"/>
    <row r="4377" ht="26.25" customHeight="1" x14ac:dyDescent="0.2"/>
    <row r="4378" ht="26.25" customHeight="1" x14ac:dyDescent="0.2"/>
    <row r="4379" ht="26.25" customHeight="1" x14ac:dyDescent="0.2"/>
    <row r="4380" ht="26.25" customHeight="1" x14ac:dyDescent="0.2"/>
    <row r="4381" ht="26.25" customHeight="1" x14ac:dyDescent="0.2"/>
    <row r="4382" ht="26.25" customHeight="1" x14ac:dyDescent="0.2"/>
    <row r="4383" ht="26.25" customHeight="1" x14ac:dyDescent="0.2"/>
    <row r="4384" ht="26.25" customHeight="1" x14ac:dyDescent="0.2"/>
    <row r="4385" ht="26.25" customHeight="1" x14ac:dyDescent="0.2"/>
    <row r="4386" ht="26.25" customHeight="1" x14ac:dyDescent="0.2"/>
    <row r="4387" ht="26.25" customHeight="1" x14ac:dyDescent="0.2"/>
    <row r="4388" ht="26.25" customHeight="1" x14ac:dyDescent="0.2"/>
    <row r="4389" ht="26.25" customHeight="1" x14ac:dyDescent="0.2"/>
    <row r="4390" ht="26.25" customHeight="1" x14ac:dyDescent="0.2"/>
    <row r="4391" ht="26.25" customHeight="1" x14ac:dyDescent="0.2"/>
    <row r="4392" ht="26.25" customHeight="1" x14ac:dyDescent="0.2"/>
    <row r="4393" ht="26.25" customHeight="1" x14ac:dyDescent="0.2"/>
    <row r="4394" ht="26.25" customHeight="1" x14ac:dyDescent="0.2"/>
    <row r="4395" ht="26.25" customHeight="1" x14ac:dyDescent="0.2"/>
    <row r="4396" ht="26.25" customHeight="1" x14ac:dyDescent="0.2"/>
    <row r="4397" ht="26.25" customHeight="1" x14ac:dyDescent="0.2"/>
    <row r="4398" ht="26.25" customHeight="1" x14ac:dyDescent="0.2"/>
    <row r="4399" ht="26.25" customHeight="1" x14ac:dyDescent="0.2"/>
    <row r="4400" ht="26.25" customHeight="1" x14ac:dyDescent="0.2"/>
    <row r="4401" ht="26.25" customHeight="1" x14ac:dyDescent="0.2"/>
    <row r="4402" ht="26.25" customHeight="1" x14ac:dyDescent="0.2"/>
    <row r="4403" ht="26.25" customHeight="1" x14ac:dyDescent="0.2"/>
    <row r="4404" ht="26.25" customHeight="1" x14ac:dyDescent="0.2"/>
    <row r="4405" ht="26.25" customHeight="1" x14ac:dyDescent="0.2"/>
    <row r="4406" ht="26.25" customHeight="1" x14ac:dyDescent="0.2"/>
    <row r="4407" ht="26.25" customHeight="1" x14ac:dyDescent="0.2"/>
    <row r="4408" ht="26.25" customHeight="1" x14ac:dyDescent="0.2"/>
    <row r="4409" ht="26.25" customHeight="1" x14ac:dyDescent="0.2"/>
    <row r="4410" ht="26.25" customHeight="1" x14ac:dyDescent="0.2"/>
    <row r="4411" ht="26.25" customHeight="1" x14ac:dyDescent="0.2"/>
    <row r="4412" ht="26.25" customHeight="1" x14ac:dyDescent="0.2"/>
    <row r="4413" ht="26.25" customHeight="1" x14ac:dyDescent="0.2"/>
    <row r="4414" ht="26.25" customHeight="1" x14ac:dyDescent="0.2"/>
    <row r="4415" ht="26.25" customHeight="1" x14ac:dyDescent="0.2"/>
    <row r="4416" ht="26.25" customHeight="1" x14ac:dyDescent="0.2"/>
    <row r="4417" ht="26.25" customHeight="1" x14ac:dyDescent="0.2"/>
    <row r="4418" ht="26.25" customHeight="1" x14ac:dyDescent="0.2"/>
    <row r="4419" ht="26.25" customHeight="1" x14ac:dyDescent="0.2"/>
    <row r="4420" ht="26.25" customHeight="1" x14ac:dyDescent="0.2"/>
    <row r="4421" ht="26.25" customHeight="1" x14ac:dyDescent="0.2"/>
    <row r="4422" ht="26.25" customHeight="1" x14ac:dyDescent="0.2"/>
    <row r="4423" ht="26.25" customHeight="1" x14ac:dyDescent="0.2"/>
    <row r="4424" ht="26.25" customHeight="1" x14ac:dyDescent="0.2"/>
    <row r="4425" ht="26.25" customHeight="1" x14ac:dyDescent="0.2"/>
    <row r="4426" ht="26.25" customHeight="1" x14ac:dyDescent="0.2"/>
    <row r="4427" ht="26.25" customHeight="1" x14ac:dyDescent="0.2"/>
    <row r="4428" ht="26.25" customHeight="1" x14ac:dyDescent="0.2"/>
    <row r="4429" ht="26.25" customHeight="1" x14ac:dyDescent="0.2"/>
    <row r="4430" ht="26.25" customHeight="1" x14ac:dyDescent="0.2"/>
    <row r="4431" ht="26.25" customHeight="1" x14ac:dyDescent="0.2"/>
    <row r="4432" ht="26.25" customHeight="1" x14ac:dyDescent="0.2"/>
    <row r="4433" ht="26.25" customHeight="1" x14ac:dyDescent="0.2"/>
    <row r="4434" ht="26.25" customHeight="1" x14ac:dyDescent="0.2"/>
    <row r="4435" ht="26.25" customHeight="1" x14ac:dyDescent="0.2"/>
    <row r="4436" ht="26.25" customHeight="1" x14ac:dyDescent="0.2"/>
    <row r="4437" ht="26.25" customHeight="1" x14ac:dyDescent="0.2"/>
    <row r="4438" ht="26.25" customHeight="1" x14ac:dyDescent="0.2"/>
    <row r="4439" ht="26.25" customHeight="1" x14ac:dyDescent="0.2"/>
    <row r="4440" ht="26.25" customHeight="1" x14ac:dyDescent="0.2"/>
    <row r="4441" ht="26.25" customHeight="1" x14ac:dyDescent="0.2"/>
    <row r="4442" ht="26.25" customHeight="1" x14ac:dyDescent="0.2"/>
    <row r="4443" ht="26.25" customHeight="1" x14ac:dyDescent="0.2"/>
    <row r="4444" ht="26.25" customHeight="1" x14ac:dyDescent="0.2"/>
    <row r="4445" ht="26.25" customHeight="1" x14ac:dyDescent="0.2"/>
    <row r="4446" ht="26.25" customHeight="1" x14ac:dyDescent="0.2"/>
    <row r="4447" ht="26.25" customHeight="1" x14ac:dyDescent="0.2"/>
    <row r="4448" ht="26.25" customHeight="1" x14ac:dyDescent="0.2"/>
    <row r="4449" ht="26.25" customHeight="1" x14ac:dyDescent="0.2"/>
    <row r="4450" ht="26.25" customHeight="1" x14ac:dyDescent="0.2"/>
    <row r="4451" ht="26.25" customHeight="1" x14ac:dyDescent="0.2"/>
    <row r="4452" ht="26.25" customHeight="1" x14ac:dyDescent="0.2"/>
    <row r="4453" ht="26.25" customHeight="1" x14ac:dyDescent="0.2"/>
    <row r="4454" ht="26.25" customHeight="1" x14ac:dyDescent="0.2"/>
    <row r="4455" ht="26.25" customHeight="1" x14ac:dyDescent="0.2"/>
    <row r="4456" ht="26.25" customHeight="1" x14ac:dyDescent="0.2"/>
    <row r="4457" ht="26.25" customHeight="1" x14ac:dyDescent="0.2"/>
    <row r="4458" ht="26.25" customHeight="1" x14ac:dyDescent="0.2"/>
    <row r="4459" ht="26.25" customHeight="1" x14ac:dyDescent="0.2"/>
    <row r="4460" ht="26.25" customHeight="1" x14ac:dyDescent="0.2"/>
    <row r="4461" ht="26.25" customHeight="1" x14ac:dyDescent="0.2"/>
    <row r="4462" ht="26.25" customHeight="1" x14ac:dyDescent="0.2"/>
    <row r="4463" ht="26.25" customHeight="1" x14ac:dyDescent="0.2"/>
    <row r="4464" ht="26.25" customHeight="1" x14ac:dyDescent="0.2"/>
    <row r="4465" ht="26.25" customHeight="1" x14ac:dyDescent="0.2"/>
    <row r="4466" ht="26.25" customHeight="1" x14ac:dyDescent="0.2"/>
    <row r="4467" ht="26.25" customHeight="1" x14ac:dyDescent="0.2"/>
    <row r="4468" ht="26.25" customHeight="1" x14ac:dyDescent="0.2"/>
    <row r="4469" ht="26.25" customHeight="1" x14ac:dyDescent="0.2"/>
    <row r="4470" ht="26.25" customHeight="1" x14ac:dyDescent="0.2"/>
    <row r="4471" ht="26.25" customHeight="1" x14ac:dyDescent="0.2"/>
    <row r="4472" ht="26.25" customHeight="1" x14ac:dyDescent="0.2"/>
    <row r="4473" ht="26.25" customHeight="1" x14ac:dyDescent="0.2"/>
    <row r="4474" ht="26.25" customHeight="1" x14ac:dyDescent="0.2"/>
    <row r="4475" ht="26.25" customHeight="1" x14ac:dyDescent="0.2"/>
    <row r="4476" ht="26.25" customHeight="1" x14ac:dyDescent="0.2"/>
    <row r="4477" ht="26.25" customHeight="1" x14ac:dyDescent="0.2"/>
    <row r="4478" ht="26.25" customHeight="1" x14ac:dyDescent="0.2"/>
    <row r="4479" ht="26.25" customHeight="1" x14ac:dyDescent="0.2"/>
    <row r="4480" ht="26.25" customHeight="1" x14ac:dyDescent="0.2"/>
    <row r="4481" ht="26.25" customHeight="1" x14ac:dyDescent="0.2"/>
    <row r="4482" ht="26.25" customHeight="1" x14ac:dyDescent="0.2"/>
    <row r="4483" ht="26.25" customHeight="1" x14ac:dyDescent="0.2"/>
    <row r="4484" ht="26.25" customHeight="1" x14ac:dyDescent="0.2"/>
    <row r="4485" ht="26.25" customHeight="1" x14ac:dyDescent="0.2"/>
    <row r="4486" ht="26.25" customHeight="1" x14ac:dyDescent="0.2"/>
    <row r="4487" ht="26.25" customHeight="1" x14ac:dyDescent="0.2"/>
    <row r="4488" ht="26.25" customHeight="1" x14ac:dyDescent="0.2"/>
    <row r="4489" ht="26.25" customHeight="1" x14ac:dyDescent="0.2"/>
    <row r="4490" ht="26.25" customHeight="1" x14ac:dyDescent="0.2"/>
    <row r="4491" ht="26.25" customHeight="1" x14ac:dyDescent="0.2"/>
    <row r="4492" ht="26.25" customHeight="1" x14ac:dyDescent="0.2"/>
    <row r="4493" ht="26.25" customHeight="1" x14ac:dyDescent="0.2"/>
    <row r="4494" ht="26.25" customHeight="1" x14ac:dyDescent="0.2"/>
    <row r="4495" ht="26.25" customHeight="1" x14ac:dyDescent="0.2"/>
    <row r="4496" ht="26.25" customHeight="1" x14ac:dyDescent="0.2"/>
    <row r="4497" ht="26.25" customHeight="1" x14ac:dyDescent="0.2"/>
    <row r="4498" ht="26.25" customHeight="1" x14ac:dyDescent="0.2"/>
    <row r="4499" ht="26.25" customHeight="1" x14ac:dyDescent="0.2"/>
    <row r="4500" ht="26.25" customHeight="1" x14ac:dyDescent="0.2"/>
    <row r="4501" ht="26.25" customHeight="1" x14ac:dyDescent="0.2"/>
    <row r="4502" ht="26.25" customHeight="1" x14ac:dyDescent="0.2"/>
    <row r="4503" ht="26.25" customHeight="1" x14ac:dyDescent="0.2"/>
    <row r="4504" ht="26.25" customHeight="1" x14ac:dyDescent="0.2"/>
    <row r="4505" ht="26.25" customHeight="1" x14ac:dyDescent="0.2"/>
    <row r="4506" ht="26.25" customHeight="1" x14ac:dyDescent="0.2"/>
    <row r="4507" ht="26.25" customHeight="1" x14ac:dyDescent="0.2"/>
    <row r="4508" ht="26.25" customHeight="1" x14ac:dyDescent="0.2"/>
    <row r="4509" ht="26.25" customHeight="1" x14ac:dyDescent="0.2"/>
    <row r="4510" ht="26.25" customHeight="1" x14ac:dyDescent="0.2"/>
    <row r="4511" ht="26.25" customHeight="1" x14ac:dyDescent="0.2"/>
    <row r="4512" ht="26.25" customHeight="1" x14ac:dyDescent="0.2"/>
    <row r="4513" ht="26.25" customHeight="1" x14ac:dyDescent="0.2"/>
    <row r="4514" ht="26.25" customHeight="1" x14ac:dyDescent="0.2"/>
    <row r="4515" ht="26.25" customHeight="1" x14ac:dyDescent="0.2"/>
    <row r="4516" ht="26.25" customHeight="1" x14ac:dyDescent="0.2"/>
    <row r="4517" ht="26.25" customHeight="1" x14ac:dyDescent="0.2"/>
    <row r="4518" ht="26.25" customHeight="1" x14ac:dyDescent="0.2"/>
    <row r="4519" ht="26.25" customHeight="1" x14ac:dyDescent="0.2"/>
    <row r="4520" ht="26.25" customHeight="1" x14ac:dyDescent="0.2"/>
    <row r="4521" ht="26.25" customHeight="1" x14ac:dyDescent="0.2"/>
    <row r="4522" ht="26.25" customHeight="1" x14ac:dyDescent="0.2"/>
    <row r="4523" ht="26.25" customHeight="1" x14ac:dyDescent="0.2"/>
    <row r="4524" ht="26.25" customHeight="1" x14ac:dyDescent="0.2"/>
    <row r="4525" ht="26.25" customHeight="1" x14ac:dyDescent="0.2"/>
    <row r="4526" ht="26.25" customHeight="1" x14ac:dyDescent="0.2"/>
    <row r="4527" ht="26.25" customHeight="1" x14ac:dyDescent="0.2"/>
    <row r="4528" ht="26.25" customHeight="1" x14ac:dyDescent="0.2"/>
    <row r="4529" ht="26.25" customHeight="1" x14ac:dyDescent="0.2"/>
    <row r="4530" ht="26.25" customHeight="1" x14ac:dyDescent="0.2"/>
    <row r="4531" ht="26.25" customHeight="1" x14ac:dyDescent="0.2"/>
    <row r="4532" ht="26.25" customHeight="1" x14ac:dyDescent="0.2"/>
    <row r="4533" ht="26.25" customHeight="1" x14ac:dyDescent="0.2"/>
    <row r="4534" ht="26.25" customHeight="1" x14ac:dyDescent="0.2"/>
    <row r="4535" ht="26.25" customHeight="1" x14ac:dyDescent="0.2"/>
    <row r="4536" ht="26.25" customHeight="1" x14ac:dyDescent="0.2"/>
    <row r="4537" ht="26.25" customHeight="1" x14ac:dyDescent="0.2"/>
    <row r="4538" ht="26.25" customHeight="1" x14ac:dyDescent="0.2"/>
    <row r="4539" ht="26.25" customHeight="1" x14ac:dyDescent="0.2"/>
    <row r="4540" ht="26.25" customHeight="1" x14ac:dyDescent="0.2"/>
    <row r="4541" ht="26.25" customHeight="1" x14ac:dyDescent="0.2"/>
    <row r="4542" ht="26.25" customHeight="1" x14ac:dyDescent="0.2"/>
    <row r="4543" ht="26.25" customHeight="1" x14ac:dyDescent="0.2"/>
    <row r="4544" ht="26.25" customHeight="1" x14ac:dyDescent="0.2"/>
    <row r="4545" ht="26.25" customHeight="1" x14ac:dyDescent="0.2"/>
    <row r="4546" ht="26.25" customHeight="1" x14ac:dyDescent="0.2"/>
    <row r="4547" ht="26.25" customHeight="1" x14ac:dyDescent="0.2"/>
    <row r="4548" ht="26.25" customHeight="1" x14ac:dyDescent="0.2"/>
    <row r="4549" ht="26.25" customHeight="1" x14ac:dyDescent="0.2"/>
    <row r="4550" ht="26.25" customHeight="1" x14ac:dyDescent="0.2"/>
    <row r="4551" ht="26.25" customHeight="1" x14ac:dyDescent="0.2"/>
    <row r="4552" ht="26.25" customHeight="1" x14ac:dyDescent="0.2"/>
    <row r="4553" ht="26.25" customHeight="1" x14ac:dyDescent="0.2"/>
    <row r="4554" ht="26.25" customHeight="1" x14ac:dyDescent="0.2"/>
    <row r="4555" ht="26.25" customHeight="1" x14ac:dyDescent="0.2"/>
    <row r="4556" ht="26.25" customHeight="1" x14ac:dyDescent="0.2"/>
    <row r="4557" ht="26.25" customHeight="1" x14ac:dyDescent="0.2"/>
    <row r="4558" ht="26.25" customHeight="1" x14ac:dyDescent="0.2"/>
    <row r="4559" ht="26.25" customHeight="1" x14ac:dyDescent="0.2"/>
    <row r="4560" ht="26.25" customHeight="1" x14ac:dyDescent="0.2"/>
    <row r="4561" ht="26.25" customHeight="1" x14ac:dyDescent="0.2"/>
    <row r="4562" ht="26.25" customHeight="1" x14ac:dyDescent="0.2"/>
    <row r="4563" ht="26.25" customHeight="1" x14ac:dyDescent="0.2"/>
    <row r="4564" ht="26.25" customHeight="1" x14ac:dyDescent="0.2"/>
    <row r="4565" ht="26.25" customHeight="1" x14ac:dyDescent="0.2"/>
    <row r="4566" ht="26.25" customHeight="1" x14ac:dyDescent="0.2"/>
    <row r="4567" ht="26.25" customHeight="1" x14ac:dyDescent="0.2"/>
    <row r="4568" ht="26.25" customHeight="1" x14ac:dyDescent="0.2"/>
    <row r="4569" ht="26.25" customHeight="1" x14ac:dyDescent="0.2"/>
    <row r="4570" ht="26.25" customHeight="1" x14ac:dyDescent="0.2"/>
    <row r="4571" ht="26.25" customHeight="1" x14ac:dyDescent="0.2"/>
    <row r="4572" ht="26.25" customHeight="1" x14ac:dyDescent="0.2"/>
    <row r="4573" ht="26.25" customHeight="1" x14ac:dyDescent="0.2"/>
    <row r="4574" ht="26.25" customHeight="1" x14ac:dyDescent="0.2"/>
    <row r="4575" ht="26.25" customHeight="1" x14ac:dyDescent="0.2"/>
    <row r="4576" ht="26.25" customHeight="1" x14ac:dyDescent="0.2"/>
    <row r="4577" ht="26.25" customHeight="1" x14ac:dyDescent="0.2"/>
    <row r="4578" ht="26.25" customHeight="1" x14ac:dyDescent="0.2"/>
    <row r="4579" ht="26.25" customHeight="1" x14ac:dyDescent="0.2"/>
    <row r="4580" ht="26.25" customHeight="1" x14ac:dyDescent="0.2"/>
    <row r="4581" ht="26.25" customHeight="1" x14ac:dyDescent="0.2"/>
    <row r="4582" ht="26.25" customHeight="1" x14ac:dyDescent="0.2"/>
    <row r="4583" ht="26.25" customHeight="1" x14ac:dyDescent="0.2"/>
    <row r="4584" ht="26.25" customHeight="1" x14ac:dyDescent="0.2"/>
    <row r="4585" ht="26.25" customHeight="1" x14ac:dyDescent="0.2"/>
    <row r="4586" ht="26.25" customHeight="1" x14ac:dyDescent="0.2"/>
    <row r="4587" ht="26.25" customHeight="1" x14ac:dyDescent="0.2"/>
    <row r="4588" ht="26.25" customHeight="1" x14ac:dyDescent="0.2"/>
    <row r="4589" ht="26.25" customHeight="1" x14ac:dyDescent="0.2"/>
    <row r="4590" ht="26.25" customHeight="1" x14ac:dyDescent="0.2"/>
    <row r="4591" ht="26.25" customHeight="1" x14ac:dyDescent="0.2"/>
    <row r="4592" ht="26.25" customHeight="1" x14ac:dyDescent="0.2"/>
    <row r="4593" ht="26.25" customHeight="1" x14ac:dyDescent="0.2"/>
    <row r="4594" ht="26.25" customHeight="1" x14ac:dyDescent="0.2"/>
    <row r="4595" ht="26.25" customHeight="1" x14ac:dyDescent="0.2"/>
    <row r="4596" ht="26.25" customHeight="1" x14ac:dyDescent="0.2"/>
    <row r="4597" ht="26.25" customHeight="1" x14ac:dyDescent="0.2"/>
    <row r="4598" ht="26.25" customHeight="1" x14ac:dyDescent="0.2"/>
    <row r="4599" ht="26.25" customHeight="1" x14ac:dyDescent="0.2"/>
    <row r="4600" ht="26.25" customHeight="1" x14ac:dyDescent="0.2"/>
    <row r="4601" ht="26.25" customHeight="1" x14ac:dyDescent="0.2"/>
    <row r="4602" ht="26.25" customHeight="1" x14ac:dyDescent="0.2"/>
    <row r="4603" ht="26.25" customHeight="1" x14ac:dyDescent="0.2"/>
    <row r="4604" ht="26.25" customHeight="1" x14ac:dyDescent="0.2"/>
    <row r="4605" ht="26.25" customHeight="1" x14ac:dyDescent="0.2"/>
    <row r="4606" ht="26.25" customHeight="1" x14ac:dyDescent="0.2"/>
    <row r="4607" ht="26.25" customHeight="1" x14ac:dyDescent="0.2"/>
    <row r="4608" ht="26.25" customHeight="1" x14ac:dyDescent="0.2"/>
    <row r="4609" ht="26.25" customHeight="1" x14ac:dyDescent="0.2"/>
    <row r="4610" ht="26.25" customHeight="1" x14ac:dyDescent="0.2"/>
    <row r="4611" ht="26.25" customHeight="1" x14ac:dyDescent="0.2"/>
    <row r="4612" ht="26.25" customHeight="1" x14ac:dyDescent="0.2"/>
    <row r="4613" ht="26.25" customHeight="1" x14ac:dyDescent="0.2"/>
    <row r="4614" ht="26.25" customHeight="1" x14ac:dyDescent="0.2"/>
    <row r="4615" ht="26.25" customHeight="1" x14ac:dyDescent="0.2"/>
    <row r="4616" ht="26.25" customHeight="1" x14ac:dyDescent="0.2"/>
    <row r="4617" ht="26.25" customHeight="1" x14ac:dyDescent="0.2"/>
    <row r="4618" ht="26.25" customHeight="1" x14ac:dyDescent="0.2"/>
    <row r="4619" ht="26.25" customHeight="1" x14ac:dyDescent="0.2"/>
    <row r="4620" ht="26.25" customHeight="1" x14ac:dyDescent="0.2"/>
    <row r="4621" ht="26.25" customHeight="1" x14ac:dyDescent="0.2"/>
    <row r="4622" ht="26.25" customHeight="1" x14ac:dyDescent="0.2"/>
    <row r="4623" ht="26.25" customHeight="1" x14ac:dyDescent="0.2"/>
    <row r="4624" ht="26.25" customHeight="1" x14ac:dyDescent="0.2"/>
    <row r="4625" ht="26.25" customHeight="1" x14ac:dyDescent="0.2"/>
    <row r="4626" ht="26.25" customHeight="1" x14ac:dyDescent="0.2"/>
    <row r="4627" ht="26.25" customHeight="1" x14ac:dyDescent="0.2"/>
    <row r="4628" ht="26.25" customHeight="1" x14ac:dyDescent="0.2"/>
    <row r="4629" ht="26.25" customHeight="1" x14ac:dyDescent="0.2"/>
    <row r="4630" ht="26.25" customHeight="1" x14ac:dyDescent="0.2"/>
    <row r="4631" ht="26.25" customHeight="1" x14ac:dyDescent="0.2"/>
    <row r="4632" ht="26.25" customHeight="1" x14ac:dyDescent="0.2"/>
    <row r="4633" ht="26.25" customHeight="1" x14ac:dyDescent="0.2"/>
    <row r="4634" ht="26.25" customHeight="1" x14ac:dyDescent="0.2"/>
    <row r="4635" ht="26.25" customHeight="1" x14ac:dyDescent="0.2"/>
    <row r="4636" ht="26.25" customHeight="1" x14ac:dyDescent="0.2"/>
    <row r="4637" ht="26.25" customHeight="1" x14ac:dyDescent="0.2"/>
    <row r="4638" ht="26.25" customHeight="1" x14ac:dyDescent="0.2"/>
    <row r="4639" ht="26.25" customHeight="1" x14ac:dyDescent="0.2"/>
    <row r="4640" ht="26.25" customHeight="1" x14ac:dyDescent="0.2"/>
    <row r="4641" ht="26.25" customHeight="1" x14ac:dyDescent="0.2"/>
    <row r="4642" ht="26.25" customHeight="1" x14ac:dyDescent="0.2"/>
    <row r="4643" ht="26.25" customHeight="1" x14ac:dyDescent="0.2"/>
    <row r="4644" ht="26.25" customHeight="1" x14ac:dyDescent="0.2"/>
    <row r="4645" ht="26.25" customHeight="1" x14ac:dyDescent="0.2"/>
    <row r="4646" ht="26.25" customHeight="1" x14ac:dyDescent="0.2"/>
    <row r="4647" ht="26.25" customHeight="1" x14ac:dyDescent="0.2"/>
    <row r="4648" ht="26.25" customHeight="1" x14ac:dyDescent="0.2"/>
    <row r="4649" ht="26.25" customHeight="1" x14ac:dyDescent="0.2"/>
    <row r="4650" ht="26.25" customHeight="1" x14ac:dyDescent="0.2"/>
    <row r="4651" ht="26.25" customHeight="1" x14ac:dyDescent="0.2"/>
    <row r="4652" ht="26.25" customHeight="1" x14ac:dyDescent="0.2"/>
    <row r="4653" ht="26.25" customHeight="1" x14ac:dyDescent="0.2"/>
    <row r="4654" ht="26.25" customHeight="1" x14ac:dyDescent="0.2"/>
    <row r="4655" ht="26.25" customHeight="1" x14ac:dyDescent="0.2"/>
    <row r="4656" ht="26.25" customHeight="1" x14ac:dyDescent="0.2"/>
    <row r="4657" ht="26.25" customHeight="1" x14ac:dyDescent="0.2"/>
    <row r="4658" ht="26.25" customHeight="1" x14ac:dyDescent="0.2"/>
    <row r="4659" ht="26.25" customHeight="1" x14ac:dyDescent="0.2"/>
    <row r="4660" ht="26.25" customHeight="1" x14ac:dyDescent="0.2"/>
    <row r="4661" ht="26.25" customHeight="1" x14ac:dyDescent="0.2"/>
    <row r="4662" ht="26.25" customHeight="1" x14ac:dyDescent="0.2"/>
    <row r="4663" ht="26.25" customHeight="1" x14ac:dyDescent="0.2"/>
    <row r="4664" ht="26.25" customHeight="1" x14ac:dyDescent="0.2"/>
    <row r="4665" ht="26.25" customHeight="1" x14ac:dyDescent="0.2"/>
    <row r="4666" ht="26.25" customHeight="1" x14ac:dyDescent="0.2"/>
    <row r="4667" ht="26.25" customHeight="1" x14ac:dyDescent="0.2"/>
    <row r="4668" ht="26.25" customHeight="1" x14ac:dyDescent="0.2"/>
    <row r="4669" ht="26.25" customHeight="1" x14ac:dyDescent="0.2"/>
    <row r="4670" ht="26.25" customHeight="1" x14ac:dyDescent="0.2"/>
    <row r="4671" ht="26.25" customHeight="1" x14ac:dyDescent="0.2"/>
    <row r="4672" ht="26.25" customHeight="1" x14ac:dyDescent="0.2"/>
    <row r="4673" ht="26.25" customHeight="1" x14ac:dyDescent="0.2"/>
    <row r="4674" ht="26.25" customHeight="1" x14ac:dyDescent="0.2"/>
    <row r="4675" ht="26.25" customHeight="1" x14ac:dyDescent="0.2"/>
    <row r="4676" ht="26.25" customHeight="1" x14ac:dyDescent="0.2"/>
    <row r="4677" ht="26.25" customHeight="1" x14ac:dyDescent="0.2"/>
    <row r="4678" ht="26.25" customHeight="1" x14ac:dyDescent="0.2"/>
    <row r="4679" ht="26.25" customHeight="1" x14ac:dyDescent="0.2"/>
    <row r="4680" ht="26.25" customHeight="1" x14ac:dyDescent="0.2"/>
    <row r="4681" ht="26.25" customHeight="1" x14ac:dyDescent="0.2"/>
    <row r="4682" ht="26.25" customHeight="1" x14ac:dyDescent="0.2"/>
    <row r="4683" ht="26.25" customHeight="1" x14ac:dyDescent="0.2"/>
    <row r="4684" ht="26.25" customHeight="1" x14ac:dyDescent="0.2"/>
    <row r="4685" ht="26.25" customHeight="1" x14ac:dyDescent="0.2"/>
    <row r="4686" ht="26.25" customHeight="1" x14ac:dyDescent="0.2"/>
    <row r="4687" ht="26.25" customHeight="1" x14ac:dyDescent="0.2"/>
    <row r="4688" ht="26.25" customHeight="1" x14ac:dyDescent="0.2"/>
    <row r="4689" ht="26.25" customHeight="1" x14ac:dyDescent="0.2"/>
    <row r="4690" ht="26.25" customHeight="1" x14ac:dyDescent="0.2"/>
    <row r="4691" ht="26.25" customHeight="1" x14ac:dyDescent="0.2"/>
    <row r="4692" ht="26.25" customHeight="1" x14ac:dyDescent="0.2"/>
    <row r="4693" ht="26.25" customHeight="1" x14ac:dyDescent="0.2"/>
    <row r="4694" ht="26.25" customHeight="1" x14ac:dyDescent="0.2"/>
    <row r="4695" ht="26.25" customHeight="1" x14ac:dyDescent="0.2"/>
    <row r="4696" ht="26.25" customHeight="1" x14ac:dyDescent="0.2"/>
    <row r="4697" ht="26.25" customHeight="1" x14ac:dyDescent="0.2"/>
    <row r="4698" ht="26.25" customHeight="1" x14ac:dyDescent="0.2"/>
    <row r="4699" ht="26.25" customHeight="1" x14ac:dyDescent="0.2"/>
    <row r="4700" ht="26.25" customHeight="1" x14ac:dyDescent="0.2"/>
    <row r="4701" ht="26.25" customHeight="1" x14ac:dyDescent="0.2"/>
    <row r="4702" ht="26.25" customHeight="1" x14ac:dyDescent="0.2"/>
    <row r="4703" ht="26.25" customHeight="1" x14ac:dyDescent="0.2"/>
    <row r="4704" ht="26.25" customHeight="1" x14ac:dyDescent="0.2"/>
    <row r="4705" ht="26.25" customHeight="1" x14ac:dyDescent="0.2"/>
    <row r="4706" ht="26.25" customHeight="1" x14ac:dyDescent="0.2"/>
    <row r="4707" ht="26.25" customHeight="1" x14ac:dyDescent="0.2"/>
    <row r="4708" ht="26.25" customHeight="1" x14ac:dyDescent="0.2"/>
    <row r="4709" ht="26.25" customHeight="1" x14ac:dyDescent="0.2"/>
    <row r="4710" ht="26.25" customHeight="1" x14ac:dyDescent="0.2"/>
    <row r="4711" ht="26.25" customHeight="1" x14ac:dyDescent="0.2"/>
    <row r="4712" ht="26.25" customHeight="1" x14ac:dyDescent="0.2"/>
    <row r="4713" ht="26.25" customHeight="1" x14ac:dyDescent="0.2"/>
    <row r="4714" ht="26.25" customHeight="1" x14ac:dyDescent="0.2"/>
    <row r="4715" ht="26.25" customHeight="1" x14ac:dyDescent="0.2"/>
    <row r="4716" ht="26.25" customHeight="1" x14ac:dyDescent="0.2"/>
    <row r="4717" ht="26.25" customHeight="1" x14ac:dyDescent="0.2"/>
    <row r="4718" ht="26.25" customHeight="1" x14ac:dyDescent="0.2"/>
    <row r="4719" ht="26.25" customHeight="1" x14ac:dyDescent="0.2"/>
    <row r="4720" ht="26.25" customHeight="1" x14ac:dyDescent="0.2"/>
    <row r="4721" ht="26.25" customHeight="1" x14ac:dyDescent="0.2"/>
    <row r="4722" ht="26.25" customHeight="1" x14ac:dyDescent="0.2"/>
    <row r="4723" ht="26.25" customHeight="1" x14ac:dyDescent="0.2"/>
    <row r="4724" ht="26.25" customHeight="1" x14ac:dyDescent="0.2"/>
    <row r="4725" ht="26.25" customHeight="1" x14ac:dyDescent="0.2"/>
    <row r="4726" ht="26.25" customHeight="1" x14ac:dyDescent="0.2"/>
    <row r="4727" ht="26.25" customHeight="1" x14ac:dyDescent="0.2"/>
    <row r="4728" ht="26.25" customHeight="1" x14ac:dyDescent="0.2"/>
    <row r="4729" ht="26.25" customHeight="1" x14ac:dyDescent="0.2"/>
    <row r="4730" ht="26.25" customHeight="1" x14ac:dyDescent="0.2"/>
    <row r="4731" ht="26.25" customHeight="1" x14ac:dyDescent="0.2"/>
    <row r="4732" ht="26.25" customHeight="1" x14ac:dyDescent="0.2"/>
    <row r="4733" ht="26.25" customHeight="1" x14ac:dyDescent="0.2"/>
    <row r="4734" ht="26.25" customHeight="1" x14ac:dyDescent="0.2"/>
    <row r="4735" ht="26.25" customHeight="1" x14ac:dyDescent="0.2"/>
    <row r="4736" ht="26.25" customHeight="1" x14ac:dyDescent="0.2"/>
    <row r="4737" ht="26.25" customHeight="1" x14ac:dyDescent="0.2"/>
    <row r="4738" ht="26.25" customHeight="1" x14ac:dyDescent="0.2"/>
    <row r="4739" ht="26.25" customHeight="1" x14ac:dyDescent="0.2"/>
    <row r="4740" ht="26.25" customHeight="1" x14ac:dyDescent="0.2"/>
    <row r="4741" ht="26.25" customHeight="1" x14ac:dyDescent="0.2"/>
    <row r="4742" ht="26.25" customHeight="1" x14ac:dyDescent="0.2"/>
    <row r="4743" ht="26.25" customHeight="1" x14ac:dyDescent="0.2"/>
    <row r="4744" ht="26.25" customHeight="1" x14ac:dyDescent="0.2"/>
    <row r="4745" ht="26.25" customHeight="1" x14ac:dyDescent="0.2"/>
    <row r="4746" ht="26.25" customHeight="1" x14ac:dyDescent="0.2"/>
    <row r="4747" ht="26.25" customHeight="1" x14ac:dyDescent="0.2"/>
    <row r="4748" ht="26.25" customHeight="1" x14ac:dyDescent="0.2"/>
    <row r="4749" ht="26.25" customHeight="1" x14ac:dyDescent="0.2"/>
    <row r="4750" ht="26.25" customHeight="1" x14ac:dyDescent="0.2"/>
    <row r="4751" ht="26.25" customHeight="1" x14ac:dyDescent="0.2"/>
    <row r="4752" ht="26.25" customHeight="1" x14ac:dyDescent="0.2"/>
    <row r="4753" ht="26.25" customHeight="1" x14ac:dyDescent="0.2"/>
    <row r="4754" ht="26.25" customHeight="1" x14ac:dyDescent="0.2"/>
    <row r="4755" ht="26.25" customHeight="1" x14ac:dyDescent="0.2"/>
    <row r="4756" ht="26.25" customHeight="1" x14ac:dyDescent="0.2"/>
    <row r="4757" ht="26.25" customHeight="1" x14ac:dyDescent="0.2"/>
    <row r="4758" ht="26.25" customHeight="1" x14ac:dyDescent="0.2"/>
    <row r="4759" ht="26.25" customHeight="1" x14ac:dyDescent="0.2"/>
    <row r="4760" ht="26.25" customHeight="1" x14ac:dyDescent="0.2"/>
    <row r="4761" ht="26.25" customHeight="1" x14ac:dyDescent="0.2"/>
    <row r="4762" ht="26.25" customHeight="1" x14ac:dyDescent="0.2"/>
    <row r="4763" ht="26.25" customHeight="1" x14ac:dyDescent="0.2"/>
    <row r="4764" ht="26.25" customHeight="1" x14ac:dyDescent="0.2"/>
    <row r="4765" ht="26.25" customHeight="1" x14ac:dyDescent="0.2"/>
    <row r="4766" ht="26.25" customHeight="1" x14ac:dyDescent="0.2"/>
    <row r="4767" ht="26.25" customHeight="1" x14ac:dyDescent="0.2"/>
    <row r="4768" ht="26.25" customHeight="1" x14ac:dyDescent="0.2"/>
    <row r="4769" ht="26.25" customHeight="1" x14ac:dyDescent="0.2"/>
    <row r="4770" ht="26.25" customHeight="1" x14ac:dyDescent="0.2"/>
    <row r="4771" ht="26.25" customHeight="1" x14ac:dyDescent="0.2"/>
    <row r="4772" ht="26.25" customHeight="1" x14ac:dyDescent="0.2"/>
    <row r="4773" ht="26.25" customHeight="1" x14ac:dyDescent="0.2"/>
    <row r="4774" ht="26.25" customHeight="1" x14ac:dyDescent="0.2"/>
    <row r="4775" ht="26.25" customHeight="1" x14ac:dyDescent="0.2"/>
    <row r="4776" ht="26.25" customHeight="1" x14ac:dyDescent="0.2"/>
    <row r="4777" ht="26.25" customHeight="1" x14ac:dyDescent="0.2"/>
    <row r="4778" ht="26.25" customHeight="1" x14ac:dyDescent="0.2"/>
    <row r="4779" ht="26.25" customHeight="1" x14ac:dyDescent="0.2"/>
    <row r="4780" ht="26.25" customHeight="1" x14ac:dyDescent="0.2"/>
    <row r="4781" ht="26.25" customHeight="1" x14ac:dyDescent="0.2"/>
    <row r="4782" ht="26.25" customHeight="1" x14ac:dyDescent="0.2"/>
    <row r="4783" ht="26.25" customHeight="1" x14ac:dyDescent="0.2"/>
    <row r="4784" ht="26.25" customHeight="1" x14ac:dyDescent="0.2"/>
    <row r="4785" ht="26.25" customHeight="1" x14ac:dyDescent="0.2"/>
    <row r="4786" ht="26.25" customHeight="1" x14ac:dyDescent="0.2"/>
    <row r="4787" ht="26.25" customHeight="1" x14ac:dyDescent="0.2"/>
    <row r="4788" ht="26.25" customHeight="1" x14ac:dyDescent="0.2"/>
    <row r="4789" ht="26.25" customHeight="1" x14ac:dyDescent="0.2"/>
    <row r="4790" ht="26.25" customHeight="1" x14ac:dyDescent="0.2"/>
    <row r="4791" ht="26.25" customHeight="1" x14ac:dyDescent="0.2"/>
    <row r="4792" ht="26.25" customHeight="1" x14ac:dyDescent="0.2"/>
    <row r="4793" ht="26.25" customHeight="1" x14ac:dyDescent="0.2"/>
    <row r="4794" ht="26.25" customHeight="1" x14ac:dyDescent="0.2"/>
    <row r="4795" ht="26.25" customHeight="1" x14ac:dyDescent="0.2"/>
    <row r="4796" ht="26.25" customHeight="1" x14ac:dyDescent="0.2"/>
    <row r="4797" ht="26.25" customHeight="1" x14ac:dyDescent="0.2"/>
    <row r="4798" ht="26.25" customHeight="1" x14ac:dyDescent="0.2"/>
    <row r="4799" ht="26.25" customHeight="1" x14ac:dyDescent="0.2"/>
    <row r="4800" ht="26.25" customHeight="1" x14ac:dyDescent="0.2"/>
    <row r="4801" ht="26.25" customHeight="1" x14ac:dyDescent="0.2"/>
    <row r="4802" ht="26.25" customHeight="1" x14ac:dyDescent="0.2"/>
    <row r="4803" ht="26.25" customHeight="1" x14ac:dyDescent="0.2"/>
    <row r="4804" ht="26.25" customHeight="1" x14ac:dyDescent="0.2"/>
    <row r="4805" ht="26.25" customHeight="1" x14ac:dyDescent="0.2"/>
    <row r="4806" ht="26.25" customHeight="1" x14ac:dyDescent="0.2"/>
    <row r="4807" ht="26.25" customHeight="1" x14ac:dyDescent="0.2"/>
    <row r="4808" ht="26.25" customHeight="1" x14ac:dyDescent="0.2"/>
    <row r="4809" ht="26.25" customHeight="1" x14ac:dyDescent="0.2"/>
    <row r="4810" ht="26.25" customHeight="1" x14ac:dyDescent="0.2"/>
    <row r="4811" ht="26.25" customHeight="1" x14ac:dyDescent="0.2"/>
    <row r="4812" ht="26.25" customHeight="1" x14ac:dyDescent="0.2"/>
    <row r="4813" ht="26.25" customHeight="1" x14ac:dyDescent="0.2"/>
    <row r="4814" ht="26.25" customHeight="1" x14ac:dyDescent="0.2"/>
    <row r="4815" ht="26.25" customHeight="1" x14ac:dyDescent="0.2"/>
    <row r="4816" ht="26.25" customHeight="1" x14ac:dyDescent="0.2"/>
    <row r="4817" ht="26.25" customHeight="1" x14ac:dyDescent="0.2"/>
    <row r="4818" ht="26.25" customHeight="1" x14ac:dyDescent="0.2"/>
    <row r="4819" ht="26.25" customHeight="1" x14ac:dyDescent="0.2"/>
    <row r="4820" ht="26.25" customHeight="1" x14ac:dyDescent="0.2"/>
    <row r="4821" ht="26.25" customHeight="1" x14ac:dyDescent="0.2"/>
    <row r="4822" ht="26.25" customHeight="1" x14ac:dyDescent="0.2"/>
    <row r="4823" ht="26.25" customHeight="1" x14ac:dyDescent="0.2"/>
    <row r="4824" ht="26.25" customHeight="1" x14ac:dyDescent="0.2"/>
    <row r="4825" ht="26.25" customHeight="1" x14ac:dyDescent="0.2"/>
    <row r="4826" ht="26.25" customHeight="1" x14ac:dyDescent="0.2"/>
    <row r="4827" ht="26.25" customHeight="1" x14ac:dyDescent="0.2"/>
    <row r="4828" ht="26.25" customHeight="1" x14ac:dyDescent="0.2"/>
    <row r="4829" ht="26.25" customHeight="1" x14ac:dyDescent="0.2"/>
    <row r="4830" ht="26.25" customHeight="1" x14ac:dyDescent="0.2"/>
    <row r="4831" ht="26.25" customHeight="1" x14ac:dyDescent="0.2"/>
    <row r="4832" ht="26.25" customHeight="1" x14ac:dyDescent="0.2"/>
    <row r="4833" ht="26.25" customHeight="1" x14ac:dyDescent="0.2"/>
    <row r="4834" ht="26.25" customHeight="1" x14ac:dyDescent="0.2"/>
    <row r="4835" ht="26.25" customHeight="1" x14ac:dyDescent="0.2"/>
    <row r="4836" ht="26.25" customHeight="1" x14ac:dyDescent="0.2"/>
    <row r="4837" ht="26.25" customHeight="1" x14ac:dyDescent="0.2"/>
    <row r="4838" ht="26.25" customHeight="1" x14ac:dyDescent="0.2"/>
    <row r="4839" ht="26.25" customHeight="1" x14ac:dyDescent="0.2"/>
    <row r="4840" ht="26.25" customHeight="1" x14ac:dyDescent="0.2"/>
    <row r="4841" ht="26.25" customHeight="1" x14ac:dyDescent="0.2"/>
    <row r="4842" ht="26.25" customHeight="1" x14ac:dyDescent="0.2"/>
    <row r="4843" ht="26.25" customHeight="1" x14ac:dyDescent="0.2"/>
    <row r="4844" ht="26.25" customHeight="1" x14ac:dyDescent="0.2"/>
    <row r="4845" ht="26.25" customHeight="1" x14ac:dyDescent="0.2"/>
    <row r="4846" ht="26.25" customHeight="1" x14ac:dyDescent="0.2"/>
    <row r="4847" ht="26.25" customHeight="1" x14ac:dyDescent="0.2"/>
    <row r="4848" ht="26.25" customHeight="1" x14ac:dyDescent="0.2"/>
    <row r="4849" ht="26.25" customHeight="1" x14ac:dyDescent="0.2"/>
    <row r="4850" ht="26.25" customHeight="1" x14ac:dyDescent="0.2"/>
    <row r="4851" ht="26.25" customHeight="1" x14ac:dyDescent="0.2"/>
    <row r="4852" ht="26.25" customHeight="1" x14ac:dyDescent="0.2"/>
    <row r="4853" ht="26.25" customHeight="1" x14ac:dyDescent="0.2"/>
    <row r="4854" ht="26.25" customHeight="1" x14ac:dyDescent="0.2"/>
    <row r="4855" ht="26.25" customHeight="1" x14ac:dyDescent="0.2"/>
    <row r="4856" ht="26.25" customHeight="1" x14ac:dyDescent="0.2"/>
    <row r="4857" ht="26.25" customHeight="1" x14ac:dyDescent="0.2"/>
    <row r="4858" ht="26.25" customHeight="1" x14ac:dyDescent="0.2"/>
    <row r="4859" ht="26.25" customHeight="1" x14ac:dyDescent="0.2"/>
    <row r="4860" ht="26.25" customHeight="1" x14ac:dyDescent="0.2"/>
    <row r="4861" ht="26.25" customHeight="1" x14ac:dyDescent="0.2"/>
    <row r="4862" ht="26.25" customHeight="1" x14ac:dyDescent="0.2"/>
    <row r="4863" ht="26.25" customHeight="1" x14ac:dyDescent="0.2"/>
    <row r="4864" ht="26.25" customHeight="1" x14ac:dyDescent="0.2"/>
    <row r="4865" ht="26.25" customHeight="1" x14ac:dyDescent="0.2"/>
    <row r="4866" ht="26.25" customHeight="1" x14ac:dyDescent="0.2"/>
    <row r="4867" ht="26.25" customHeight="1" x14ac:dyDescent="0.2"/>
    <row r="4868" ht="26.25" customHeight="1" x14ac:dyDescent="0.2"/>
    <row r="4869" ht="26.25" customHeight="1" x14ac:dyDescent="0.2"/>
    <row r="4870" ht="26.25" customHeight="1" x14ac:dyDescent="0.2"/>
    <row r="4871" ht="26.25" customHeight="1" x14ac:dyDescent="0.2"/>
    <row r="4872" ht="26.25" customHeight="1" x14ac:dyDescent="0.2"/>
    <row r="4873" ht="26.25" customHeight="1" x14ac:dyDescent="0.2"/>
    <row r="4874" ht="26.25" customHeight="1" x14ac:dyDescent="0.2"/>
    <row r="4875" ht="26.25" customHeight="1" x14ac:dyDescent="0.2"/>
    <row r="4876" ht="26.25" customHeight="1" x14ac:dyDescent="0.2"/>
    <row r="4877" ht="26.25" customHeight="1" x14ac:dyDescent="0.2"/>
    <row r="4878" ht="26.25" customHeight="1" x14ac:dyDescent="0.2"/>
    <row r="4879" ht="26.25" customHeight="1" x14ac:dyDescent="0.2"/>
    <row r="4880" ht="26.25" customHeight="1" x14ac:dyDescent="0.2"/>
    <row r="4881" ht="26.25" customHeight="1" x14ac:dyDescent="0.2"/>
    <row r="4882" ht="26.25" customHeight="1" x14ac:dyDescent="0.2"/>
    <row r="4883" ht="26.25" customHeight="1" x14ac:dyDescent="0.2"/>
    <row r="4884" ht="26.25" customHeight="1" x14ac:dyDescent="0.2"/>
    <row r="4885" ht="26.25" customHeight="1" x14ac:dyDescent="0.2"/>
    <row r="4886" ht="26.25" customHeight="1" x14ac:dyDescent="0.2"/>
    <row r="4887" ht="26.25" customHeight="1" x14ac:dyDescent="0.2"/>
    <row r="4888" ht="26.25" customHeight="1" x14ac:dyDescent="0.2"/>
    <row r="4889" ht="26.25" customHeight="1" x14ac:dyDescent="0.2"/>
    <row r="4890" ht="26.25" customHeight="1" x14ac:dyDescent="0.2"/>
    <row r="4891" ht="26.25" customHeight="1" x14ac:dyDescent="0.2"/>
    <row r="4892" ht="26.25" customHeight="1" x14ac:dyDescent="0.2"/>
    <row r="4893" ht="26.25" customHeight="1" x14ac:dyDescent="0.2"/>
    <row r="4894" ht="26.25" customHeight="1" x14ac:dyDescent="0.2"/>
    <row r="4895" ht="26.25" customHeight="1" x14ac:dyDescent="0.2"/>
    <row r="4896" ht="26.25" customHeight="1" x14ac:dyDescent="0.2"/>
    <row r="4897" ht="26.25" customHeight="1" x14ac:dyDescent="0.2"/>
    <row r="4898" ht="26.25" customHeight="1" x14ac:dyDescent="0.2"/>
    <row r="4899" ht="26.25" customHeight="1" x14ac:dyDescent="0.2"/>
    <row r="4900" ht="26.25" customHeight="1" x14ac:dyDescent="0.2"/>
    <row r="4901" ht="26.25" customHeight="1" x14ac:dyDescent="0.2"/>
    <row r="4902" ht="26.25" customHeight="1" x14ac:dyDescent="0.2"/>
    <row r="4903" ht="26.25" customHeight="1" x14ac:dyDescent="0.2"/>
    <row r="4904" ht="26.25" customHeight="1" x14ac:dyDescent="0.2"/>
    <row r="4905" ht="26.25" customHeight="1" x14ac:dyDescent="0.2"/>
    <row r="4906" ht="26.25" customHeight="1" x14ac:dyDescent="0.2"/>
    <row r="4907" ht="26.25" customHeight="1" x14ac:dyDescent="0.2"/>
    <row r="4908" ht="26.25" customHeight="1" x14ac:dyDescent="0.2"/>
    <row r="4909" ht="26.25" customHeight="1" x14ac:dyDescent="0.2"/>
    <row r="4910" ht="26.25" customHeight="1" x14ac:dyDescent="0.2"/>
    <row r="4911" ht="26.25" customHeight="1" x14ac:dyDescent="0.2"/>
    <row r="4912" ht="26.25" customHeight="1" x14ac:dyDescent="0.2"/>
    <row r="4913" ht="26.25" customHeight="1" x14ac:dyDescent="0.2"/>
    <row r="4914" ht="26.25" customHeight="1" x14ac:dyDescent="0.2"/>
    <row r="4915" ht="26.25" customHeight="1" x14ac:dyDescent="0.2"/>
    <row r="4916" ht="26.25" customHeight="1" x14ac:dyDescent="0.2"/>
    <row r="4917" ht="26.25" customHeight="1" x14ac:dyDescent="0.2"/>
    <row r="4918" ht="26.25" customHeight="1" x14ac:dyDescent="0.2"/>
    <row r="4919" ht="26.25" customHeight="1" x14ac:dyDescent="0.2"/>
    <row r="4920" ht="26.25" customHeight="1" x14ac:dyDescent="0.2"/>
    <row r="4921" ht="26.25" customHeight="1" x14ac:dyDescent="0.2"/>
    <row r="4922" ht="26.25" customHeight="1" x14ac:dyDescent="0.2"/>
    <row r="4923" ht="26.25" customHeight="1" x14ac:dyDescent="0.2"/>
    <row r="4924" ht="26.25" customHeight="1" x14ac:dyDescent="0.2"/>
    <row r="4925" ht="26.25" customHeight="1" x14ac:dyDescent="0.2"/>
    <row r="4926" ht="26.25" customHeight="1" x14ac:dyDescent="0.2"/>
    <row r="4927" ht="26.25" customHeight="1" x14ac:dyDescent="0.2"/>
    <row r="4928" ht="26.25" customHeight="1" x14ac:dyDescent="0.2"/>
    <row r="4929" ht="26.25" customHeight="1" x14ac:dyDescent="0.2"/>
    <row r="4930" ht="26.25" customHeight="1" x14ac:dyDescent="0.2"/>
    <row r="4931" ht="26.25" customHeight="1" x14ac:dyDescent="0.2"/>
    <row r="4932" ht="26.25" customHeight="1" x14ac:dyDescent="0.2"/>
    <row r="4933" ht="26.25" customHeight="1" x14ac:dyDescent="0.2"/>
    <row r="4934" ht="26.25" customHeight="1" x14ac:dyDescent="0.2"/>
    <row r="4935" ht="26.25" customHeight="1" x14ac:dyDescent="0.2"/>
    <row r="4936" ht="26.25" customHeight="1" x14ac:dyDescent="0.2"/>
    <row r="4937" ht="26.25" customHeight="1" x14ac:dyDescent="0.2"/>
    <row r="4938" ht="26.25" customHeight="1" x14ac:dyDescent="0.2"/>
    <row r="4939" ht="26.25" customHeight="1" x14ac:dyDescent="0.2"/>
    <row r="4940" ht="26.25" customHeight="1" x14ac:dyDescent="0.2"/>
    <row r="4941" ht="26.25" customHeight="1" x14ac:dyDescent="0.2"/>
    <row r="4942" ht="26.25" customHeight="1" x14ac:dyDescent="0.2"/>
    <row r="4943" ht="26.25" customHeight="1" x14ac:dyDescent="0.2"/>
    <row r="4944" ht="26.25" customHeight="1" x14ac:dyDescent="0.2"/>
    <row r="4945" ht="26.25" customHeight="1" x14ac:dyDescent="0.2"/>
    <row r="4946" ht="26.25" customHeight="1" x14ac:dyDescent="0.2"/>
    <row r="4947" ht="26.25" customHeight="1" x14ac:dyDescent="0.2"/>
    <row r="4948" ht="26.25" customHeight="1" x14ac:dyDescent="0.2"/>
    <row r="4949" ht="26.25" customHeight="1" x14ac:dyDescent="0.2"/>
    <row r="4950" ht="26.25" customHeight="1" x14ac:dyDescent="0.2"/>
    <row r="4951" ht="26.25" customHeight="1" x14ac:dyDescent="0.2"/>
    <row r="4952" ht="26.25" customHeight="1" x14ac:dyDescent="0.2"/>
    <row r="4953" ht="26.25" customHeight="1" x14ac:dyDescent="0.2"/>
    <row r="4954" ht="26.25" customHeight="1" x14ac:dyDescent="0.2"/>
    <row r="4955" ht="26.25" customHeight="1" x14ac:dyDescent="0.2"/>
    <row r="4956" ht="26.25" customHeight="1" x14ac:dyDescent="0.2"/>
    <row r="4957" ht="26.25" customHeight="1" x14ac:dyDescent="0.2"/>
    <row r="4958" ht="26.25" customHeight="1" x14ac:dyDescent="0.2"/>
    <row r="4959" ht="26.25" customHeight="1" x14ac:dyDescent="0.2"/>
    <row r="4960" ht="26.25" customHeight="1" x14ac:dyDescent="0.2"/>
    <row r="4961" ht="26.25" customHeight="1" x14ac:dyDescent="0.2"/>
    <row r="4962" ht="26.25" customHeight="1" x14ac:dyDescent="0.2"/>
    <row r="4963" ht="26.25" customHeight="1" x14ac:dyDescent="0.2"/>
    <row r="4964" ht="26.25" customHeight="1" x14ac:dyDescent="0.2"/>
    <row r="4965" ht="26.25" customHeight="1" x14ac:dyDescent="0.2"/>
    <row r="4966" ht="26.25" customHeight="1" x14ac:dyDescent="0.2"/>
    <row r="4967" ht="26.25" customHeight="1" x14ac:dyDescent="0.2"/>
    <row r="4968" ht="26.25" customHeight="1" x14ac:dyDescent="0.2"/>
    <row r="4969" ht="26.25" customHeight="1" x14ac:dyDescent="0.2"/>
    <row r="4970" ht="26.25" customHeight="1" x14ac:dyDescent="0.2"/>
    <row r="4971" ht="26.25" customHeight="1" x14ac:dyDescent="0.2"/>
    <row r="4972" ht="26.25" customHeight="1" x14ac:dyDescent="0.2"/>
    <row r="4973" ht="26.25" customHeight="1" x14ac:dyDescent="0.2"/>
    <row r="4974" ht="26.25" customHeight="1" x14ac:dyDescent="0.2"/>
    <row r="4975" ht="26.25" customHeight="1" x14ac:dyDescent="0.2"/>
    <row r="4976" ht="26.25" customHeight="1" x14ac:dyDescent="0.2"/>
    <row r="4977" ht="26.25" customHeight="1" x14ac:dyDescent="0.2"/>
    <row r="4978" ht="26.25" customHeight="1" x14ac:dyDescent="0.2"/>
    <row r="4979" ht="26.25" customHeight="1" x14ac:dyDescent="0.2"/>
    <row r="4980" ht="26.25" customHeight="1" x14ac:dyDescent="0.2"/>
    <row r="4981" ht="26.25" customHeight="1" x14ac:dyDescent="0.2"/>
    <row r="4982" ht="26.25" customHeight="1" x14ac:dyDescent="0.2"/>
    <row r="4983" ht="26.25" customHeight="1" x14ac:dyDescent="0.2"/>
    <row r="4984" ht="26.25" customHeight="1" x14ac:dyDescent="0.2"/>
    <row r="4985" ht="26.25" customHeight="1" x14ac:dyDescent="0.2"/>
    <row r="4986" ht="26.25" customHeight="1" x14ac:dyDescent="0.2"/>
    <row r="4987" ht="26.25" customHeight="1" x14ac:dyDescent="0.2"/>
    <row r="4988" ht="26.25" customHeight="1" x14ac:dyDescent="0.2"/>
    <row r="4989" ht="26.25" customHeight="1" x14ac:dyDescent="0.2"/>
    <row r="4990" ht="26.25" customHeight="1" x14ac:dyDescent="0.2"/>
    <row r="4991" ht="26.25" customHeight="1" x14ac:dyDescent="0.2"/>
    <row r="4992" ht="26.25" customHeight="1" x14ac:dyDescent="0.2"/>
    <row r="4993" ht="26.25" customHeight="1" x14ac:dyDescent="0.2"/>
    <row r="4994" ht="26.25" customHeight="1" x14ac:dyDescent="0.2"/>
    <row r="4995" ht="26.25" customHeight="1" x14ac:dyDescent="0.2"/>
    <row r="4996" ht="26.25" customHeight="1" x14ac:dyDescent="0.2"/>
    <row r="4997" ht="26.25" customHeight="1" x14ac:dyDescent="0.2"/>
    <row r="4998" ht="26.25" customHeight="1" x14ac:dyDescent="0.2"/>
    <row r="4999" ht="26.25" customHeight="1" x14ac:dyDescent="0.2"/>
    <row r="5000" ht="26.25" customHeight="1" x14ac:dyDescent="0.2"/>
    <row r="5001" ht="26.25" customHeight="1" x14ac:dyDescent="0.2"/>
    <row r="5002" ht="26.25" customHeight="1" x14ac:dyDescent="0.2"/>
    <row r="5003" ht="26.25" customHeight="1" x14ac:dyDescent="0.2"/>
    <row r="5004" ht="26.25" customHeight="1" x14ac:dyDescent="0.2"/>
    <row r="5005" ht="26.25" customHeight="1" x14ac:dyDescent="0.2"/>
    <row r="5006" ht="26.25" customHeight="1" x14ac:dyDescent="0.2"/>
    <row r="5007" ht="26.25" customHeight="1" x14ac:dyDescent="0.2"/>
    <row r="5008" ht="26.25" customHeight="1" x14ac:dyDescent="0.2"/>
    <row r="5009" ht="26.25" customHeight="1" x14ac:dyDescent="0.2"/>
    <row r="5010" ht="26.25" customHeight="1" x14ac:dyDescent="0.2"/>
    <row r="5011" ht="26.25" customHeight="1" x14ac:dyDescent="0.2"/>
    <row r="5012" ht="26.25" customHeight="1" x14ac:dyDescent="0.2"/>
    <row r="5013" ht="26.25" customHeight="1" x14ac:dyDescent="0.2"/>
    <row r="5014" ht="26.25" customHeight="1" x14ac:dyDescent="0.2"/>
    <row r="5015" ht="26.25" customHeight="1" x14ac:dyDescent="0.2"/>
    <row r="5016" ht="26.25" customHeight="1" x14ac:dyDescent="0.2"/>
    <row r="5017" ht="26.25" customHeight="1" x14ac:dyDescent="0.2"/>
    <row r="5018" ht="26.25" customHeight="1" x14ac:dyDescent="0.2"/>
    <row r="5019" ht="26.25" customHeight="1" x14ac:dyDescent="0.2"/>
    <row r="5020" ht="26.25" customHeight="1" x14ac:dyDescent="0.2"/>
    <row r="5021" ht="26.25" customHeight="1" x14ac:dyDescent="0.2"/>
    <row r="5022" ht="26.25" customHeight="1" x14ac:dyDescent="0.2"/>
    <row r="5023" ht="26.25" customHeight="1" x14ac:dyDescent="0.2"/>
    <row r="5024" ht="26.25" customHeight="1" x14ac:dyDescent="0.2"/>
    <row r="5025" ht="26.25" customHeight="1" x14ac:dyDescent="0.2"/>
    <row r="5026" ht="26.25" customHeight="1" x14ac:dyDescent="0.2"/>
    <row r="5027" ht="26.25" customHeight="1" x14ac:dyDescent="0.2"/>
    <row r="5028" ht="26.25" customHeight="1" x14ac:dyDescent="0.2"/>
    <row r="5029" ht="26.25" customHeight="1" x14ac:dyDescent="0.2"/>
    <row r="5030" ht="26.25" customHeight="1" x14ac:dyDescent="0.2"/>
    <row r="5031" ht="26.25" customHeight="1" x14ac:dyDescent="0.2"/>
    <row r="5032" ht="26.25" customHeight="1" x14ac:dyDescent="0.2"/>
    <row r="5033" ht="26.25" customHeight="1" x14ac:dyDescent="0.2"/>
    <row r="5034" ht="26.25" customHeight="1" x14ac:dyDescent="0.2"/>
    <row r="5035" ht="26.25" customHeight="1" x14ac:dyDescent="0.2"/>
    <row r="5036" ht="26.25" customHeight="1" x14ac:dyDescent="0.2"/>
    <row r="5037" ht="26.25" customHeight="1" x14ac:dyDescent="0.2"/>
    <row r="5038" ht="26.25" customHeight="1" x14ac:dyDescent="0.2"/>
    <row r="5039" ht="26.25" customHeight="1" x14ac:dyDescent="0.2"/>
    <row r="5040" ht="26.25" customHeight="1" x14ac:dyDescent="0.2"/>
    <row r="5041" ht="26.25" customHeight="1" x14ac:dyDescent="0.2"/>
    <row r="5042" ht="26.25" customHeight="1" x14ac:dyDescent="0.2"/>
    <row r="5043" ht="26.25" customHeight="1" x14ac:dyDescent="0.2"/>
    <row r="5044" ht="26.25" customHeight="1" x14ac:dyDescent="0.2"/>
    <row r="5045" ht="26.25" customHeight="1" x14ac:dyDescent="0.2"/>
    <row r="5046" ht="26.25" customHeight="1" x14ac:dyDescent="0.2"/>
    <row r="5047" ht="26.25" customHeight="1" x14ac:dyDescent="0.2"/>
    <row r="5048" ht="26.25" customHeight="1" x14ac:dyDescent="0.2"/>
    <row r="5049" ht="26.25" customHeight="1" x14ac:dyDescent="0.2"/>
    <row r="5050" ht="26.25" customHeight="1" x14ac:dyDescent="0.2"/>
    <row r="5051" ht="26.25" customHeight="1" x14ac:dyDescent="0.2"/>
    <row r="5052" ht="26.25" customHeight="1" x14ac:dyDescent="0.2"/>
    <row r="5053" ht="26.25" customHeight="1" x14ac:dyDescent="0.2"/>
    <row r="5054" ht="26.25" customHeight="1" x14ac:dyDescent="0.2"/>
    <row r="5055" ht="26.25" customHeight="1" x14ac:dyDescent="0.2"/>
    <row r="5056" ht="26.25" customHeight="1" x14ac:dyDescent="0.2"/>
    <row r="5057" ht="26.25" customHeight="1" x14ac:dyDescent="0.2"/>
    <row r="5058" ht="26.25" customHeight="1" x14ac:dyDescent="0.2"/>
    <row r="5059" ht="26.25" customHeight="1" x14ac:dyDescent="0.2"/>
    <row r="5060" ht="26.25" customHeight="1" x14ac:dyDescent="0.2"/>
    <row r="5061" ht="26.25" customHeight="1" x14ac:dyDescent="0.2"/>
    <row r="5062" ht="26.25" customHeight="1" x14ac:dyDescent="0.2"/>
    <row r="5063" ht="26.25" customHeight="1" x14ac:dyDescent="0.2"/>
    <row r="5064" ht="26.25" customHeight="1" x14ac:dyDescent="0.2"/>
    <row r="5065" ht="26.25" customHeight="1" x14ac:dyDescent="0.2"/>
    <row r="5066" ht="26.25" customHeight="1" x14ac:dyDescent="0.2"/>
    <row r="5067" ht="26.25" customHeight="1" x14ac:dyDescent="0.2"/>
    <row r="5068" ht="26.25" customHeight="1" x14ac:dyDescent="0.2"/>
    <row r="5069" ht="26.25" customHeight="1" x14ac:dyDescent="0.2"/>
    <row r="5070" ht="26.25" customHeight="1" x14ac:dyDescent="0.2"/>
    <row r="5071" ht="26.25" customHeight="1" x14ac:dyDescent="0.2"/>
    <row r="5072" ht="26.25" customHeight="1" x14ac:dyDescent="0.2"/>
    <row r="5073" ht="26.25" customHeight="1" x14ac:dyDescent="0.2"/>
    <row r="5074" ht="26.25" customHeight="1" x14ac:dyDescent="0.2"/>
    <row r="5075" ht="26.25" customHeight="1" x14ac:dyDescent="0.2"/>
    <row r="5076" ht="26.25" customHeight="1" x14ac:dyDescent="0.2"/>
    <row r="5077" ht="26.25" customHeight="1" x14ac:dyDescent="0.2"/>
    <row r="5078" ht="26.25" customHeight="1" x14ac:dyDescent="0.2"/>
    <row r="5079" ht="26.25" customHeight="1" x14ac:dyDescent="0.2"/>
    <row r="5080" ht="26.25" customHeight="1" x14ac:dyDescent="0.2"/>
    <row r="5081" ht="26.25" customHeight="1" x14ac:dyDescent="0.2"/>
    <row r="5082" ht="26.25" customHeight="1" x14ac:dyDescent="0.2"/>
    <row r="5083" ht="26.25" customHeight="1" x14ac:dyDescent="0.2"/>
    <row r="5084" ht="26.25" customHeight="1" x14ac:dyDescent="0.2"/>
    <row r="5085" ht="26.25" customHeight="1" x14ac:dyDescent="0.2"/>
    <row r="5086" ht="26.25" customHeight="1" x14ac:dyDescent="0.2"/>
    <row r="5087" ht="26.25" customHeight="1" x14ac:dyDescent="0.2"/>
    <row r="5088" ht="26.25" customHeight="1" x14ac:dyDescent="0.2"/>
    <row r="5089" ht="26.25" customHeight="1" x14ac:dyDescent="0.2"/>
    <row r="5090" ht="26.25" customHeight="1" x14ac:dyDescent="0.2"/>
    <row r="5091" ht="26.25" customHeight="1" x14ac:dyDescent="0.2"/>
    <row r="5092" ht="26.25" customHeight="1" x14ac:dyDescent="0.2"/>
    <row r="5093" ht="26.25" customHeight="1" x14ac:dyDescent="0.2"/>
    <row r="5094" ht="26.25" customHeight="1" x14ac:dyDescent="0.2"/>
    <row r="5095" ht="26.25" customHeight="1" x14ac:dyDescent="0.2"/>
    <row r="5096" ht="26.25" customHeight="1" x14ac:dyDescent="0.2"/>
    <row r="5097" ht="26.25" customHeight="1" x14ac:dyDescent="0.2"/>
    <row r="5098" ht="26.25" customHeight="1" x14ac:dyDescent="0.2"/>
    <row r="5099" ht="26.25" customHeight="1" x14ac:dyDescent="0.2"/>
    <row r="5100" ht="26.25" customHeight="1" x14ac:dyDescent="0.2"/>
    <row r="5101" ht="26.25" customHeight="1" x14ac:dyDescent="0.2"/>
    <row r="5102" ht="26.25" customHeight="1" x14ac:dyDescent="0.2"/>
    <row r="5103" ht="26.25" customHeight="1" x14ac:dyDescent="0.2"/>
    <row r="5104" ht="26.25" customHeight="1" x14ac:dyDescent="0.2"/>
    <row r="5105" ht="26.25" customHeight="1" x14ac:dyDescent="0.2"/>
    <row r="5106" ht="26.25" customHeight="1" x14ac:dyDescent="0.2"/>
    <row r="5107" ht="26.25" customHeight="1" x14ac:dyDescent="0.2"/>
    <row r="5108" ht="26.25" customHeight="1" x14ac:dyDescent="0.2"/>
    <row r="5109" ht="26.25" customHeight="1" x14ac:dyDescent="0.2"/>
    <row r="5110" ht="26.25" customHeight="1" x14ac:dyDescent="0.2"/>
    <row r="5111" ht="26.25" customHeight="1" x14ac:dyDescent="0.2"/>
    <row r="5112" ht="26.25" customHeight="1" x14ac:dyDescent="0.2"/>
    <row r="5113" ht="26.25" customHeight="1" x14ac:dyDescent="0.2"/>
    <row r="5114" ht="26.25" customHeight="1" x14ac:dyDescent="0.2"/>
    <row r="5115" ht="26.25" customHeight="1" x14ac:dyDescent="0.2"/>
    <row r="5116" ht="26.25" customHeight="1" x14ac:dyDescent="0.2"/>
    <row r="5117" ht="26.25" customHeight="1" x14ac:dyDescent="0.2"/>
    <row r="5118" ht="26.25" customHeight="1" x14ac:dyDescent="0.2"/>
    <row r="5119" ht="26.25" customHeight="1" x14ac:dyDescent="0.2"/>
    <row r="5120" ht="26.25" customHeight="1" x14ac:dyDescent="0.2"/>
    <row r="5121" ht="26.25" customHeight="1" x14ac:dyDescent="0.2"/>
    <row r="5122" ht="26.25" customHeight="1" x14ac:dyDescent="0.2"/>
    <row r="5123" ht="26.25" customHeight="1" x14ac:dyDescent="0.2"/>
    <row r="5124" ht="26.25" customHeight="1" x14ac:dyDescent="0.2"/>
    <row r="5125" ht="26.25" customHeight="1" x14ac:dyDescent="0.2"/>
    <row r="5126" ht="26.25" customHeight="1" x14ac:dyDescent="0.2"/>
    <row r="5127" ht="26.25" customHeight="1" x14ac:dyDescent="0.2"/>
    <row r="5128" ht="26.25" customHeight="1" x14ac:dyDescent="0.2"/>
    <row r="5129" ht="26.25" customHeight="1" x14ac:dyDescent="0.2"/>
    <row r="5130" ht="26.25" customHeight="1" x14ac:dyDescent="0.2"/>
    <row r="5131" ht="26.25" customHeight="1" x14ac:dyDescent="0.2"/>
    <row r="5132" ht="26.25" customHeight="1" x14ac:dyDescent="0.2"/>
    <row r="5133" ht="26.25" customHeight="1" x14ac:dyDescent="0.2"/>
    <row r="5134" ht="26.25" customHeight="1" x14ac:dyDescent="0.2"/>
    <row r="5135" ht="26.25" customHeight="1" x14ac:dyDescent="0.2"/>
    <row r="5136" ht="26.25" customHeight="1" x14ac:dyDescent="0.2"/>
    <row r="5137" ht="26.25" customHeight="1" x14ac:dyDescent="0.2"/>
    <row r="5138" ht="26.25" customHeight="1" x14ac:dyDescent="0.2"/>
    <row r="5139" ht="26.25" customHeight="1" x14ac:dyDescent="0.2"/>
    <row r="5140" ht="26.25" customHeight="1" x14ac:dyDescent="0.2"/>
    <row r="5141" ht="26.25" customHeight="1" x14ac:dyDescent="0.2"/>
    <row r="5142" ht="26.25" customHeight="1" x14ac:dyDescent="0.2"/>
    <row r="5143" ht="26.25" customHeight="1" x14ac:dyDescent="0.2"/>
    <row r="5144" ht="26.25" customHeight="1" x14ac:dyDescent="0.2"/>
    <row r="5145" ht="26.25" customHeight="1" x14ac:dyDescent="0.2"/>
    <row r="5146" ht="26.25" customHeight="1" x14ac:dyDescent="0.2"/>
    <row r="5147" ht="26.25" customHeight="1" x14ac:dyDescent="0.2"/>
    <row r="5148" ht="26.25" customHeight="1" x14ac:dyDescent="0.2"/>
    <row r="5149" ht="26.25" customHeight="1" x14ac:dyDescent="0.2"/>
    <row r="5150" ht="26.25" customHeight="1" x14ac:dyDescent="0.2"/>
    <row r="5151" ht="26.25" customHeight="1" x14ac:dyDescent="0.2"/>
    <row r="5152" ht="26.25" customHeight="1" x14ac:dyDescent="0.2"/>
    <row r="5153" ht="26.25" customHeight="1" x14ac:dyDescent="0.2"/>
    <row r="5154" ht="26.25" customHeight="1" x14ac:dyDescent="0.2"/>
    <row r="5155" ht="26.25" customHeight="1" x14ac:dyDescent="0.2"/>
    <row r="5156" ht="26.25" customHeight="1" x14ac:dyDescent="0.2"/>
    <row r="5157" ht="26.25" customHeight="1" x14ac:dyDescent="0.2"/>
    <row r="5158" ht="26.25" customHeight="1" x14ac:dyDescent="0.2"/>
    <row r="5159" ht="26.25" customHeight="1" x14ac:dyDescent="0.2"/>
    <row r="5160" ht="26.25" customHeight="1" x14ac:dyDescent="0.2"/>
    <row r="5161" ht="26.25" customHeight="1" x14ac:dyDescent="0.2"/>
    <row r="5162" ht="26.25" customHeight="1" x14ac:dyDescent="0.2"/>
    <row r="5163" ht="26.25" customHeight="1" x14ac:dyDescent="0.2"/>
    <row r="5164" ht="26.25" customHeight="1" x14ac:dyDescent="0.2"/>
    <row r="5165" ht="26.25" customHeight="1" x14ac:dyDescent="0.2"/>
    <row r="5166" ht="26.25" customHeight="1" x14ac:dyDescent="0.2"/>
    <row r="5167" ht="26.25" customHeight="1" x14ac:dyDescent="0.2"/>
    <row r="5168" ht="26.25" customHeight="1" x14ac:dyDescent="0.2"/>
    <row r="5169" ht="26.25" customHeight="1" x14ac:dyDescent="0.2"/>
    <row r="5170" ht="26.25" customHeight="1" x14ac:dyDescent="0.2"/>
    <row r="5171" ht="26.25" customHeight="1" x14ac:dyDescent="0.2"/>
    <row r="5172" ht="26.25" customHeight="1" x14ac:dyDescent="0.2"/>
    <row r="5173" ht="26.25" customHeight="1" x14ac:dyDescent="0.2"/>
    <row r="5174" ht="26.25" customHeight="1" x14ac:dyDescent="0.2"/>
    <row r="5175" ht="26.25" customHeight="1" x14ac:dyDescent="0.2"/>
    <row r="5176" ht="26.25" customHeight="1" x14ac:dyDescent="0.2"/>
    <row r="5177" ht="26.25" customHeight="1" x14ac:dyDescent="0.2"/>
    <row r="5178" ht="26.25" customHeight="1" x14ac:dyDescent="0.2"/>
    <row r="5179" ht="26.25" customHeight="1" x14ac:dyDescent="0.2"/>
    <row r="5180" ht="26.25" customHeight="1" x14ac:dyDescent="0.2"/>
    <row r="5181" ht="26.25" customHeight="1" x14ac:dyDescent="0.2"/>
    <row r="5182" ht="26.25" customHeight="1" x14ac:dyDescent="0.2"/>
    <row r="5183" ht="26.25" customHeight="1" x14ac:dyDescent="0.2"/>
    <row r="5184" ht="26.25" customHeight="1" x14ac:dyDescent="0.2"/>
    <row r="5185" ht="26.25" customHeight="1" x14ac:dyDescent="0.2"/>
    <row r="5186" ht="26.25" customHeight="1" x14ac:dyDescent="0.2"/>
    <row r="5187" ht="26.25" customHeight="1" x14ac:dyDescent="0.2"/>
    <row r="5188" ht="26.25" customHeight="1" x14ac:dyDescent="0.2"/>
    <row r="5189" ht="26.25" customHeight="1" x14ac:dyDescent="0.2"/>
    <row r="5190" ht="26.25" customHeight="1" x14ac:dyDescent="0.2"/>
    <row r="5191" ht="26.25" customHeight="1" x14ac:dyDescent="0.2"/>
    <row r="5192" ht="26.25" customHeight="1" x14ac:dyDescent="0.2"/>
    <row r="5193" ht="26.25" customHeight="1" x14ac:dyDescent="0.2"/>
    <row r="5194" ht="26.25" customHeight="1" x14ac:dyDescent="0.2"/>
    <row r="5195" ht="26.25" customHeight="1" x14ac:dyDescent="0.2"/>
    <row r="5196" ht="26.25" customHeight="1" x14ac:dyDescent="0.2"/>
    <row r="5197" ht="26.25" customHeight="1" x14ac:dyDescent="0.2"/>
    <row r="5198" ht="26.25" customHeight="1" x14ac:dyDescent="0.2"/>
    <row r="5199" ht="26.25" customHeight="1" x14ac:dyDescent="0.2"/>
    <row r="5200" ht="26.25" customHeight="1" x14ac:dyDescent="0.2"/>
    <row r="5201" ht="26.25" customHeight="1" x14ac:dyDescent="0.2"/>
    <row r="5202" ht="26.25" customHeight="1" x14ac:dyDescent="0.2"/>
    <row r="5203" ht="26.25" customHeight="1" x14ac:dyDescent="0.2"/>
    <row r="5204" ht="26.25" customHeight="1" x14ac:dyDescent="0.2"/>
    <row r="5205" ht="26.25" customHeight="1" x14ac:dyDescent="0.2"/>
    <row r="5206" ht="26.25" customHeight="1" x14ac:dyDescent="0.2"/>
    <row r="5207" ht="26.25" customHeight="1" x14ac:dyDescent="0.2"/>
    <row r="5208" ht="26.25" customHeight="1" x14ac:dyDescent="0.2"/>
    <row r="5209" ht="26.25" customHeight="1" x14ac:dyDescent="0.2"/>
    <row r="5210" ht="26.25" customHeight="1" x14ac:dyDescent="0.2"/>
    <row r="5211" ht="26.25" customHeight="1" x14ac:dyDescent="0.2"/>
    <row r="5212" ht="26.25" customHeight="1" x14ac:dyDescent="0.2"/>
    <row r="5213" ht="26.25" customHeight="1" x14ac:dyDescent="0.2"/>
    <row r="5214" ht="26.25" customHeight="1" x14ac:dyDescent="0.2"/>
    <row r="5215" ht="26.25" customHeight="1" x14ac:dyDescent="0.2"/>
    <row r="5216" ht="26.25" customHeight="1" x14ac:dyDescent="0.2"/>
    <row r="5217" ht="26.25" customHeight="1" x14ac:dyDescent="0.2"/>
    <row r="5218" ht="26.25" customHeight="1" x14ac:dyDescent="0.2"/>
    <row r="5219" ht="26.25" customHeight="1" x14ac:dyDescent="0.2"/>
    <row r="5220" ht="26.25" customHeight="1" x14ac:dyDescent="0.2"/>
    <row r="5221" ht="26.25" customHeight="1" x14ac:dyDescent="0.2"/>
    <row r="5222" ht="26.25" customHeight="1" x14ac:dyDescent="0.2"/>
    <row r="5223" ht="26.25" customHeight="1" x14ac:dyDescent="0.2"/>
    <row r="5224" ht="26.25" customHeight="1" x14ac:dyDescent="0.2"/>
    <row r="5225" ht="26.25" customHeight="1" x14ac:dyDescent="0.2"/>
    <row r="5226" ht="26.25" customHeight="1" x14ac:dyDescent="0.2"/>
    <row r="5227" ht="26.25" customHeight="1" x14ac:dyDescent="0.2"/>
    <row r="5228" ht="26.25" customHeight="1" x14ac:dyDescent="0.2"/>
    <row r="5229" ht="26.25" customHeight="1" x14ac:dyDescent="0.2"/>
    <row r="5230" ht="26.25" customHeight="1" x14ac:dyDescent="0.2"/>
    <row r="5231" ht="26.25" customHeight="1" x14ac:dyDescent="0.2"/>
    <row r="5232" ht="26.25" customHeight="1" x14ac:dyDescent="0.2"/>
    <row r="5233" ht="26.25" customHeight="1" x14ac:dyDescent="0.2"/>
    <row r="5234" ht="26.25" customHeight="1" x14ac:dyDescent="0.2"/>
    <row r="5235" ht="26.25" customHeight="1" x14ac:dyDescent="0.2"/>
    <row r="5236" ht="26.25" customHeight="1" x14ac:dyDescent="0.2"/>
    <row r="5237" ht="26.25" customHeight="1" x14ac:dyDescent="0.2"/>
    <row r="5238" ht="26.25" customHeight="1" x14ac:dyDescent="0.2"/>
    <row r="5239" ht="26.25" customHeight="1" x14ac:dyDescent="0.2"/>
    <row r="5240" ht="26.25" customHeight="1" x14ac:dyDescent="0.2"/>
    <row r="5241" ht="26.25" customHeight="1" x14ac:dyDescent="0.2"/>
    <row r="5242" ht="26.25" customHeight="1" x14ac:dyDescent="0.2"/>
    <row r="5243" ht="26.25" customHeight="1" x14ac:dyDescent="0.2"/>
    <row r="5244" ht="26.25" customHeight="1" x14ac:dyDescent="0.2"/>
    <row r="5245" ht="26.25" customHeight="1" x14ac:dyDescent="0.2"/>
    <row r="5246" ht="26.25" customHeight="1" x14ac:dyDescent="0.2"/>
    <row r="5247" ht="26.25" customHeight="1" x14ac:dyDescent="0.2"/>
    <row r="5248" ht="26.25" customHeight="1" x14ac:dyDescent="0.2"/>
    <row r="5249" ht="26.25" customHeight="1" x14ac:dyDescent="0.2"/>
    <row r="5250" ht="26.25" customHeight="1" x14ac:dyDescent="0.2"/>
    <row r="5251" ht="26.25" customHeight="1" x14ac:dyDescent="0.2"/>
    <row r="5252" ht="26.25" customHeight="1" x14ac:dyDescent="0.2"/>
    <row r="5253" ht="26.25" customHeight="1" x14ac:dyDescent="0.2"/>
    <row r="5254" ht="26.25" customHeight="1" x14ac:dyDescent="0.2"/>
    <row r="5255" ht="26.25" customHeight="1" x14ac:dyDescent="0.2"/>
    <row r="5256" ht="26.25" customHeight="1" x14ac:dyDescent="0.2"/>
    <row r="5257" ht="26.25" customHeight="1" x14ac:dyDescent="0.2"/>
    <row r="5258" ht="26.25" customHeight="1" x14ac:dyDescent="0.2"/>
    <row r="5259" ht="26.25" customHeight="1" x14ac:dyDescent="0.2"/>
    <row r="5260" ht="26.25" customHeight="1" x14ac:dyDescent="0.2"/>
    <row r="5261" ht="26.25" customHeight="1" x14ac:dyDescent="0.2"/>
    <row r="5262" ht="26.25" customHeight="1" x14ac:dyDescent="0.2"/>
    <row r="5263" ht="26.25" customHeight="1" x14ac:dyDescent="0.2"/>
    <row r="5264" ht="26.25" customHeight="1" x14ac:dyDescent="0.2"/>
    <row r="5265" ht="26.25" customHeight="1" x14ac:dyDescent="0.2"/>
    <row r="5266" ht="26.25" customHeight="1" x14ac:dyDescent="0.2"/>
    <row r="5267" ht="26.25" customHeight="1" x14ac:dyDescent="0.2"/>
    <row r="5268" ht="26.25" customHeight="1" x14ac:dyDescent="0.2"/>
    <row r="5269" ht="26.25" customHeight="1" x14ac:dyDescent="0.2"/>
    <row r="5270" ht="26.25" customHeight="1" x14ac:dyDescent="0.2"/>
    <row r="5271" ht="26.25" customHeight="1" x14ac:dyDescent="0.2"/>
    <row r="5272" ht="26.25" customHeight="1" x14ac:dyDescent="0.2"/>
    <row r="5273" ht="26.25" customHeight="1" x14ac:dyDescent="0.2"/>
    <row r="5274" ht="26.25" customHeight="1" x14ac:dyDescent="0.2"/>
    <row r="5275" ht="26.25" customHeight="1" x14ac:dyDescent="0.2"/>
    <row r="5276" ht="26.25" customHeight="1" x14ac:dyDescent="0.2"/>
    <row r="5277" ht="26.25" customHeight="1" x14ac:dyDescent="0.2"/>
    <row r="5278" ht="26.25" customHeight="1" x14ac:dyDescent="0.2"/>
    <row r="5279" ht="26.25" customHeight="1" x14ac:dyDescent="0.2"/>
    <row r="5280" ht="26.25" customHeight="1" x14ac:dyDescent="0.2"/>
    <row r="5281" ht="26.25" customHeight="1" x14ac:dyDescent="0.2"/>
    <row r="5282" ht="26.25" customHeight="1" x14ac:dyDescent="0.2"/>
    <row r="5283" ht="26.25" customHeight="1" x14ac:dyDescent="0.2"/>
    <row r="5284" ht="26.25" customHeight="1" x14ac:dyDescent="0.2"/>
    <row r="5285" ht="26.25" customHeight="1" x14ac:dyDescent="0.2"/>
    <row r="5286" ht="26.25" customHeight="1" x14ac:dyDescent="0.2"/>
    <row r="5287" ht="26.25" customHeight="1" x14ac:dyDescent="0.2"/>
    <row r="5288" ht="26.25" customHeight="1" x14ac:dyDescent="0.2"/>
    <row r="5289" ht="26.25" customHeight="1" x14ac:dyDescent="0.2"/>
    <row r="5290" ht="26.25" customHeight="1" x14ac:dyDescent="0.2"/>
    <row r="5291" ht="26.25" customHeight="1" x14ac:dyDescent="0.2"/>
    <row r="5292" ht="26.25" customHeight="1" x14ac:dyDescent="0.2"/>
    <row r="5293" ht="26.25" customHeight="1" x14ac:dyDescent="0.2"/>
    <row r="5294" ht="26.25" customHeight="1" x14ac:dyDescent="0.2"/>
    <row r="5295" ht="26.25" customHeight="1" x14ac:dyDescent="0.2"/>
    <row r="5296" ht="26.25" customHeight="1" x14ac:dyDescent="0.2"/>
    <row r="5297" ht="26.25" customHeight="1" x14ac:dyDescent="0.2"/>
    <row r="5298" ht="26.25" customHeight="1" x14ac:dyDescent="0.2"/>
    <row r="5299" ht="26.25" customHeight="1" x14ac:dyDescent="0.2"/>
    <row r="5300" ht="26.25" customHeight="1" x14ac:dyDescent="0.2"/>
    <row r="5301" ht="26.25" customHeight="1" x14ac:dyDescent="0.2"/>
    <row r="5302" ht="26.25" customHeight="1" x14ac:dyDescent="0.2"/>
    <row r="5303" ht="26.25" customHeight="1" x14ac:dyDescent="0.2"/>
    <row r="5304" ht="26.25" customHeight="1" x14ac:dyDescent="0.2"/>
    <row r="5305" ht="26.25" customHeight="1" x14ac:dyDescent="0.2"/>
    <row r="5306" ht="26.25" customHeight="1" x14ac:dyDescent="0.2"/>
    <row r="5307" ht="26.25" customHeight="1" x14ac:dyDescent="0.2"/>
    <row r="5308" ht="26.25" customHeight="1" x14ac:dyDescent="0.2"/>
    <row r="5309" ht="26.25" customHeight="1" x14ac:dyDescent="0.2"/>
    <row r="5310" ht="26.25" customHeight="1" x14ac:dyDescent="0.2"/>
    <row r="5311" ht="26.25" customHeight="1" x14ac:dyDescent="0.2"/>
    <row r="5312" ht="26.25" customHeight="1" x14ac:dyDescent="0.2"/>
    <row r="5313" ht="26.25" customHeight="1" x14ac:dyDescent="0.2"/>
    <row r="5314" ht="26.25" customHeight="1" x14ac:dyDescent="0.2"/>
    <row r="5315" ht="26.25" customHeight="1" x14ac:dyDescent="0.2"/>
    <row r="5316" ht="26.25" customHeight="1" x14ac:dyDescent="0.2"/>
    <row r="5317" ht="26.25" customHeight="1" x14ac:dyDescent="0.2"/>
    <row r="5318" ht="26.25" customHeight="1" x14ac:dyDescent="0.2"/>
    <row r="5319" ht="26.25" customHeight="1" x14ac:dyDescent="0.2"/>
    <row r="5320" ht="26.25" customHeight="1" x14ac:dyDescent="0.2"/>
    <row r="5321" ht="26.25" customHeight="1" x14ac:dyDescent="0.2"/>
    <row r="5322" ht="26.25" customHeight="1" x14ac:dyDescent="0.2"/>
    <row r="5323" ht="26.25" customHeight="1" x14ac:dyDescent="0.2"/>
    <row r="5324" ht="26.25" customHeight="1" x14ac:dyDescent="0.2"/>
    <row r="5325" ht="26.25" customHeight="1" x14ac:dyDescent="0.2"/>
    <row r="5326" ht="26.25" customHeight="1" x14ac:dyDescent="0.2"/>
    <row r="5327" ht="26.25" customHeight="1" x14ac:dyDescent="0.2"/>
    <row r="5328" ht="26.25" customHeight="1" x14ac:dyDescent="0.2"/>
    <row r="5329" ht="26.25" customHeight="1" x14ac:dyDescent="0.2"/>
    <row r="5330" ht="26.25" customHeight="1" x14ac:dyDescent="0.2"/>
    <row r="5331" ht="26.25" customHeight="1" x14ac:dyDescent="0.2"/>
    <row r="5332" ht="26.25" customHeight="1" x14ac:dyDescent="0.2"/>
    <row r="5333" ht="26.25" customHeight="1" x14ac:dyDescent="0.2"/>
    <row r="5334" ht="26.25" customHeight="1" x14ac:dyDescent="0.2"/>
    <row r="5335" ht="26.25" customHeight="1" x14ac:dyDescent="0.2"/>
    <row r="5336" ht="26.25" customHeight="1" x14ac:dyDescent="0.2"/>
    <row r="5337" ht="26.25" customHeight="1" x14ac:dyDescent="0.2"/>
    <row r="5338" ht="26.25" customHeight="1" x14ac:dyDescent="0.2"/>
    <row r="5339" ht="26.25" customHeight="1" x14ac:dyDescent="0.2"/>
    <row r="5340" ht="26.25" customHeight="1" x14ac:dyDescent="0.2"/>
    <row r="5341" ht="26.25" customHeight="1" x14ac:dyDescent="0.2"/>
    <row r="5342" ht="26.25" customHeight="1" x14ac:dyDescent="0.2"/>
    <row r="5343" ht="26.25" customHeight="1" x14ac:dyDescent="0.2"/>
    <row r="5344" ht="26.25" customHeight="1" x14ac:dyDescent="0.2"/>
    <row r="5345" ht="26.25" customHeight="1" x14ac:dyDescent="0.2"/>
    <row r="5346" ht="26.25" customHeight="1" x14ac:dyDescent="0.2"/>
    <row r="5347" ht="26.25" customHeight="1" x14ac:dyDescent="0.2"/>
    <row r="5348" ht="26.25" customHeight="1" x14ac:dyDescent="0.2"/>
    <row r="5349" ht="26.25" customHeight="1" x14ac:dyDescent="0.2"/>
    <row r="5350" ht="26.25" customHeight="1" x14ac:dyDescent="0.2"/>
    <row r="5351" ht="26.25" customHeight="1" x14ac:dyDescent="0.2"/>
    <row r="5352" ht="26.25" customHeight="1" x14ac:dyDescent="0.2"/>
    <row r="5353" ht="26.25" customHeight="1" x14ac:dyDescent="0.2"/>
    <row r="5354" ht="26.25" customHeight="1" x14ac:dyDescent="0.2"/>
    <row r="5355" ht="26.25" customHeight="1" x14ac:dyDescent="0.2"/>
    <row r="5356" ht="26.25" customHeight="1" x14ac:dyDescent="0.2"/>
    <row r="5357" ht="26.25" customHeight="1" x14ac:dyDescent="0.2"/>
    <row r="5358" ht="26.25" customHeight="1" x14ac:dyDescent="0.2"/>
    <row r="5359" ht="26.25" customHeight="1" x14ac:dyDescent="0.2"/>
    <row r="5360" ht="26.25" customHeight="1" x14ac:dyDescent="0.2"/>
    <row r="5361" ht="26.25" customHeight="1" x14ac:dyDescent="0.2"/>
    <row r="5362" ht="26.25" customHeight="1" x14ac:dyDescent="0.2"/>
    <row r="5363" ht="26.25" customHeight="1" x14ac:dyDescent="0.2"/>
    <row r="5364" ht="26.25" customHeight="1" x14ac:dyDescent="0.2"/>
    <row r="5365" ht="26.25" customHeight="1" x14ac:dyDescent="0.2"/>
    <row r="5366" ht="26.25" customHeight="1" x14ac:dyDescent="0.2"/>
    <row r="5367" ht="26.25" customHeight="1" x14ac:dyDescent="0.2"/>
    <row r="5368" ht="26.25" customHeight="1" x14ac:dyDescent="0.2"/>
    <row r="5369" ht="26.25" customHeight="1" x14ac:dyDescent="0.2"/>
    <row r="5370" ht="26.25" customHeight="1" x14ac:dyDescent="0.2"/>
    <row r="5371" ht="26.25" customHeight="1" x14ac:dyDescent="0.2"/>
    <row r="5372" ht="26.25" customHeight="1" x14ac:dyDescent="0.2"/>
    <row r="5373" ht="26.25" customHeight="1" x14ac:dyDescent="0.2"/>
    <row r="5374" ht="26.25" customHeight="1" x14ac:dyDescent="0.2"/>
    <row r="5375" ht="26.25" customHeight="1" x14ac:dyDescent="0.2"/>
    <row r="5376" ht="26.25" customHeight="1" x14ac:dyDescent="0.2"/>
    <row r="5377" ht="26.25" customHeight="1" x14ac:dyDescent="0.2"/>
    <row r="5378" ht="26.25" customHeight="1" x14ac:dyDescent="0.2"/>
    <row r="5379" ht="26.25" customHeight="1" x14ac:dyDescent="0.2"/>
    <row r="5380" ht="26.25" customHeight="1" x14ac:dyDescent="0.2"/>
    <row r="5381" ht="26.25" customHeight="1" x14ac:dyDescent="0.2"/>
    <row r="5382" ht="26.25" customHeight="1" x14ac:dyDescent="0.2"/>
    <row r="5383" ht="26.25" customHeight="1" x14ac:dyDescent="0.2"/>
    <row r="5384" ht="26.25" customHeight="1" x14ac:dyDescent="0.2"/>
    <row r="5385" ht="26.25" customHeight="1" x14ac:dyDescent="0.2"/>
    <row r="5386" ht="26.25" customHeight="1" x14ac:dyDescent="0.2"/>
    <row r="5387" ht="26.25" customHeight="1" x14ac:dyDescent="0.2"/>
    <row r="5388" ht="26.25" customHeight="1" x14ac:dyDescent="0.2"/>
    <row r="5389" ht="26.25" customHeight="1" x14ac:dyDescent="0.2"/>
    <row r="5390" ht="26.25" customHeight="1" x14ac:dyDescent="0.2"/>
    <row r="5391" ht="26.25" customHeight="1" x14ac:dyDescent="0.2"/>
    <row r="5392" ht="26.25" customHeight="1" x14ac:dyDescent="0.2"/>
    <row r="5393" ht="26.25" customHeight="1" x14ac:dyDescent="0.2"/>
    <row r="5394" ht="26.25" customHeight="1" x14ac:dyDescent="0.2"/>
    <row r="5395" ht="26.25" customHeight="1" x14ac:dyDescent="0.2"/>
    <row r="5396" ht="26.25" customHeight="1" x14ac:dyDescent="0.2"/>
    <row r="5397" ht="26.25" customHeight="1" x14ac:dyDescent="0.2"/>
    <row r="5398" ht="26.25" customHeight="1" x14ac:dyDescent="0.2"/>
    <row r="5399" ht="26.25" customHeight="1" x14ac:dyDescent="0.2"/>
    <row r="5400" ht="26.25" customHeight="1" x14ac:dyDescent="0.2"/>
    <row r="5401" ht="26.25" customHeight="1" x14ac:dyDescent="0.2"/>
    <row r="5402" ht="26.25" customHeight="1" x14ac:dyDescent="0.2"/>
    <row r="5403" ht="26.25" customHeight="1" x14ac:dyDescent="0.2"/>
    <row r="5404" ht="26.25" customHeight="1" x14ac:dyDescent="0.2"/>
    <row r="5405" ht="26.25" customHeight="1" x14ac:dyDescent="0.2"/>
    <row r="5406" ht="26.25" customHeight="1" x14ac:dyDescent="0.2"/>
    <row r="5407" ht="26.25" customHeight="1" x14ac:dyDescent="0.2"/>
    <row r="5408" ht="26.25" customHeight="1" x14ac:dyDescent="0.2"/>
    <row r="5409" ht="26.25" customHeight="1" x14ac:dyDescent="0.2"/>
    <row r="5410" ht="26.25" customHeight="1" x14ac:dyDescent="0.2"/>
    <row r="5411" ht="26.25" customHeight="1" x14ac:dyDescent="0.2"/>
    <row r="5412" ht="26.25" customHeight="1" x14ac:dyDescent="0.2"/>
    <row r="5413" ht="26.25" customHeight="1" x14ac:dyDescent="0.2"/>
    <row r="5414" ht="26.25" customHeight="1" x14ac:dyDescent="0.2"/>
    <row r="5415" ht="26.25" customHeight="1" x14ac:dyDescent="0.2"/>
    <row r="5416" ht="26.25" customHeight="1" x14ac:dyDescent="0.2"/>
    <row r="5417" ht="26.25" customHeight="1" x14ac:dyDescent="0.2"/>
    <row r="5418" ht="26.25" customHeight="1" x14ac:dyDescent="0.2"/>
    <row r="5419" ht="26.25" customHeight="1" x14ac:dyDescent="0.2"/>
    <row r="5420" ht="26.25" customHeight="1" x14ac:dyDescent="0.2"/>
    <row r="5421" ht="26.25" customHeight="1" x14ac:dyDescent="0.2"/>
    <row r="5422" ht="26.25" customHeight="1" x14ac:dyDescent="0.2"/>
    <row r="5423" ht="26.25" customHeight="1" x14ac:dyDescent="0.2"/>
    <row r="5424" ht="26.25" customHeight="1" x14ac:dyDescent="0.2"/>
    <row r="5425" ht="26.25" customHeight="1" x14ac:dyDescent="0.2"/>
    <row r="5426" ht="26.25" customHeight="1" x14ac:dyDescent="0.2"/>
    <row r="5427" ht="26.25" customHeight="1" x14ac:dyDescent="0.2"/>
    <row r="5428" ht="26.25" customHeight="1" x14ac:dyDescent="0.2"/>
    <row r="5429" ht="26.25" customHeight="1" x14ac:dyDescent="0.2"/>
    <row r="5430" ht="26.25" customHeight="1" x14ac:dyDescent="0.2"/>
    <row r="5431" ht="26.25" customHeight="1" x14ac:dyDescent="0.2"/>
    <row r="5432" ht="26.25" customHeight="1" x14ac:dyDescent="0.2"/>
    <row r="5433" ht="26.25" customHeight="1" x14ac:dyDescent="0.2"/>
    <row r="5434" ht="26.25" customHeight="1" x14ac:dyDescent="0.2"/>
    <row r="5435" ht="26.25" customHeight="1" x14ac:dyDescent="0.2"/>
    <row r="5436" ht="26.25" customHeight="1" x14ac:dyDescent="0.2"/>
    <row r="5437" ht="26.25" customHeight="1" x14ac:dyDescent="0.2"/>
    <row r="5438" ht="26.25" customHeight="1" x14ac:dyDescent="0.2"/>
    <row r="5439" ht="26.25" customHeight="1" x14ac:dyDescent="0.2"/>
    <row r="5440" ht="26.25" customHeight="1" x14ac:dyDescent="0.2"/>
    <row r="5441" ht="26.25" customHeight="1" x14ac:dyDescent="0.2"/>
    <row r="5442" ht="26.25" customHeight="1" x14ac:dyDescent="0.2"/>
    <row r="5443" ht="26.25" customHeight="1" x14ac:dyDescent="0.2"/>
    <row r="5444" ht="26.25" customHeight="1" x14ac:dyDescent="0.2"/>
    <row r="5445" ht="26.25" customHeight="1" x14ac:dyDescent="0.2"/>
    <row r="5446" ht="26.25" customHeight="1" x14ac:dyDescent="0.2"/>
    <row r="5447" ht="26.25" customHeight="1" x14ac:dyDescent="0.2"/>
    <row r="5448" ht="26.25" customHeight="1" x14ac:dyDescent="0.2"/>
    <row r="5449" ht="26.25" customHeight="1" x14ac:dyDescent="0.2"/>
    <row r="5450" ht="26.25" customHeight="1" x14ac:dyDescent="0.2"/>
    <row r="5451" ht="26.25" customHeight="1" x14ac:dyDescent="0.2"/>
    <row r="5452" ht="26.25" customHeight="1" x14ac:dyDescent="0.2"/>
    <row r="5453" ht="26.25" customHeight="1" x14ac:dyDescent="0.2"/>
    <row r="5454" ht="26.25" customHeight="1" x14ac:dyDescent="0.2"/>
    <row r="5455" ht="26.25" customHeight="1" x14ac:dyDescent="0.2"/>
    <row r="5456" ht="26.25" customHeight="1" x14ac:dyDescent="0.2"/>
    <row r="5457" ht="26.25" customHeight="1" x14ac:dyDescent="0.2"/>
    <row r="5458" ht="26.25" customHeight="1" x14ac:dyDescent="0.2"/>
    <row r="5459" ht="26.25" customHeight="1" x14ac:dyDescent="0.2"/>
    <row r="5460" ht="26.25" customHeight="1" x14ac:dyDescent="0.2"/>
    <row r="5461" ht="26.25" customHeight="1" x14ac:dyDescent="0.2"/>
    <row r="5462" ht="26.25" customHeight="1" x14ac:dyDescent="0.2"/>
    <row r="5463" ht="26.25" customHeight="1" x14ac:dyDescent="0.2"/>
    <row r="5464" ht="26.25" customHeight="1" x14ac:dyDescent="0.2"/>
    <row r="5465" ht="26.25" customHeight="1" x14ac:dyDescent="0.2"/>
    <row r="5466" ht="26.25" customHeight="1" x14ac:dyDescent="0.2"/>
    <row r="5467" ht="26.25" customHeight="1" x14ac:dyDescent="0.2"/>
    <row r="5468" ht="26.25" customHeight="1" x14ac:dyDescent="0.2"/>
    <row r="5469" ht="26.25" customHeight="1" x14ac:dyDescent="0.2"/>
    <row r="5470" ht="26.25" customHeight="1" x14ac:dyDescent="0.2"/>
    <row r="5471" ht="26.25" customHeight="1" x14ac:dyDescent="0.2"/>
    <row r="5472" ht="26.25" customHeight="1" x14ac:dyDescent="0.2"/>
    <row r="5473" ht="26.25" customHeight="1" x14ac:dyDescent="0.2"/>
    <row r="5474" ht="26.25" customHeight="1" x14ac:dyDescent="0.2"/>
    <row r="5475" ht="26.25" customHeight="1" x14ac:dyDescent="0.2"/>
    <row r="5476" ht="26.25" customHeight="1" x14ac:dyDescent="0.2"/>
    <row r="5477" ht="26.25" customHeight="1" x14ac:dyDescent="0.2"/>
    <row r="5478" ht="26.25" customHeight="1" x14ac:dyDescent="0.2"/>
    <row r="5479" ht="26.25" customHeight="1" x14ac:dyDescent="0.2"/>
    <row r="5480" ht="26.25" customHeight="1" x14ac:dyDescent="0.2"/>
    <row r="5481" ht="26.25" customHeight="1" x14ac:dyDescent="0.2"/>
    <row r="5482" ht="26.25" customHeight="1" x14ac:dyDescent="0.2"/>
    <row r="5483" ht="26.25" customHeight="1" x14ac:dyDescent="0.2"/>
    <row r="5484" ht="26.25" customHeight="1" x14ac:dyDescent="0.2"/>
    <row r="5485" ht="26.25" customHeight="1" x14ac:dyDescent="0.2"/>
    <row r="5486" ht="26.25" customHeight="1" x14ac:dyDescent="0.2"/>
    <row r="5487" ht="26.25" customHeight="1" x14ac:dyDescent="0.2"/>
    <row r="5488" ht="26.25" customHeight="1" x14ac:dyDescent="0.2"/>
    <row r="5489" ht="26.25" customHeight="1" x14ac:dyDescent="0.2"/>
    <row r="5490" ht="26.25" customHeight="1" x14ac:dyDescent="0.2"/>
    <row r="5491" ht="26.25" customHeight="1" x14ac:dyDescent="0.2"/>
    <row r="5492" ht="26.25" customHeight="1" x14ac:dyDescent="0.2"/>
    <row r="5493" ht="26.25" customHeight="1" x14ac:dyDescent="0.2"/>
    <row r="5494" ht="26.25" customHeight="1" x14ac:dyDescent="0.2"/>
    <row r="5495" ht="26.25" customHeight="1" x14ac:dyDescent="0.2"/>
    <row r="5496" ht="26.25" customHeight="1" x14ac:dyDescent="0.2"/>
    <row r="5497" ht="26.25" customHeight="1" x14ac:dyDescent="0.2"/>
    <row r="5498" ht="26.25" customHeight="1" x14ac:dyDescent="0.2"/>
    <row r="5499" ht="26.25" customHeight="1" x14ac:dyDescent="0.2"/>
    <row r="5500" ht="26.25" customHeight="1" x14ac:dyDescent="0.2"/>
    <row r="5501" ht="26.25" customHeight="1" x14ac:dyDescent="0.2"/>
    <row r="5502" ht="26.25" customHeight="1" x14ac:dyDescent="0.2"/>
    <row r="5503" ht="26.25" customHeight="1" x14ac:dyDescent="0.2"/>
    <row r="5504" ht="26.25" customHeight="1" x14ac:dyDescent="0.2"/>
    <row r="5505" ht="26.25" customHeight="1" x14ac:dyDescent="0.2"/>
    <row r="5506" ht="26.25" customHeight="1" x14ac:dyDescent="0.2"/>
    <row r="5507" ht="26.25" customHeight="1" x14ac:dyDescent="0.2"/>
    <row r="5508" ht="26.25" customHeight="1" x14ac:dyDescent="0.2"/>
    <row r="5509" ht="26.25" customHeight="1" x14ac:dyDescent="0.2"/>
    <row r="5510" ht="26.25" customHeight="1" x14ac:dyDescent="0.2"/>
    <row r="5511" ht="26.25" customHeight="1" x14ac:dyDescent="0.2"/>
    <row r="5512" ht="26.25" customHeight="1" x14ac:dyDescent="0.2"/>
    <row r="5513" ht="26.25" customHeight="1" x14ac:dyDescent="0.2"/>
    <row r="5514" ht="26.25" customHeight="1" x14ac:dyDescent="0.2"/>
    <row r="5515" ht="26.25" customHeight="1" x14ac:dyDescent="0.2"/>
    <row r="5516" ht="26.25" customHeight="1" x14ac:dyDescent="0.2"/>
    <row r="5517" ht="26.25" customHeight="1" x14ac:dyDescent="0.2"/>
    <row r="5518" ht="26.25" customHeight="1" x14ac:dyDescent="0.2"/>
    <row r="5519" ht="26.25" customHeight="1" x14ac:dyDescent="0.2"/>
    <row r="5520" ht="26.25" customHeight="1" x14ac:dyDescent="0.2"/>
    <row r="5521" ht="26.25" customHeight="1" x14ac:dyDescent="0.2"/>
    <row r="5522" ht="26.25" customHeight="1" x14ac:dyDescent="0.2"/>
    <row r="5523" ht="26.25" customHeight="1" x14ac:dyDescent="0.2"/>
    <row r="5524" ht="26.25" customHeight="1" x14ac:dyDescent="0.2"/>
    <row r="5525" ht="26.25" customHeight="1" x14ac:dyDescent="0.2"/>
    <row r="5526" ht="26.25" customHeight="1" x14ac:dyDescent="0.2"/>
    <row r="5527" ht="26.25" customHeight="1" x14ac:dyDescent="0.2"/>
    <row r="5528" ht="26.25" customHeight="1" x14ac:dyDescent="0.2"/>
    <row r="5529" ht="26.25" customHeight="1" x14ac:dyDescent="0.2"/>
    <row r="5530" ht="26.25" customHeight="1" x14ac:dyDescent="0.2"/>
    <row r="5531" ht="26.25" customHeight="1" x14ac:dyDescent="0.2"/>
    <row r="5532" ht="26.25" customHeight="1" x14ac:dyDescent="0.2"/>
    <row r="5533" ht="26.25" customHeight="1" x14ac:dyDescent="0.2"/>
    <row r="5534" ht="26.25" customHeight="1" x14ac:dyDescent="0.2"/>
    <row r="5535" ht="26.25" customHeight="1" x14ac:dyDescent="0.2"/>
    <row r="5536" ht="26.25" customHeight="1" x14ac:dyDescent="0.2"/>
    <row r="5537" ht="26.25" customHeight="1" x14ac:dyDescent="0.2"/>
    <row r="5538" ht="26.25" customHeight="1" x14ac:dyDescent="0.2"/>
    <row r="5539" ht="26.25" customHeight="1" x14ac:dyDescent="0.2"/>
    <row r="5540" ht="26.25" customHeight="1" x14ac:dyDescent="0.2"/>
    <row r="5541" ht="26.25" customHeight="1" x14ac:dyDescent="0.2"/>
    <row r="5542" ht="26.25" customHeight="1" x14ac:dyDescent="0.2"/>
    <row r="5543" ht="26.25" customHeight="1" x14ac:dyDescent="0.2"/>
    <row r="5544" ht="26.25" customHeight="1" x14ac:dyDescent="0.2"/>
    <row r="5545" ht="26.25" customHeight="1" x14ac:dyDescent="0.2"/>
    <row r="5546" ht="26.25" customHeight="1" x14ac:dyDescent="0.2"/>
    <row r="5547" ht="26.25" customHeight="1" x14ac:dyDescent="0.2"/>
    <row r="5548" ht="26.25" customHeight="1" x14ac:dyDescent="0.2"/>
    <row r="5549" ht="26.25" customHeight="1" x14ac:dyDescent="0.2"/>
    <row r="5550" ht="26.25" customHeight="1" x14ac:dyDescent="0.2"/>
    <row r="5551" ht="26.25" customHeight="1" x14ac:dyDescent="0.2"/>
    <row r="5552" ht="26.25" customHeight="1" x14ac:dyDescent="0.2"/>
    <row r="5553" ht="26.25" customHeight="1" x14ac:dyDescent="0.2"/>
    <row r="5554" ht="26.25" customHeight="1" x14ac:dyDescent="0.2"/>
    <row r="5555" ht="26.25" customHeight="1" x14ac:dyDescent="0.2"/>
    <row r="5556" ht="26.25" customHeight="1" x14ac:dyDescent="0.2"/>
    <row r="5557" ht="26.25" customHeight="1" x14ac:dyDescent="0.2"/>
    <row r="5558" ht="26.25" customHeight="1" x14ac:dyDescent="0.2"/>
    <row r="5559" ht="26.25" customHeight="1" x14ac:dyDescent="0.2"/>
    <row r="5560" ht="26.25" customHeight="1" x14ac:dyDescent="0.2"/>
    <row r="5561" ht="26.25" customHeight="1" x14ac:dyDescent="0.2"/>
    <row r="5562" ht="26.25" customHeight="1" x14ac:dyDescent="0.2"/>
    <row r="5563" ht="26.25" customHeight="1" x14ac:dyDescent="0.2"/>
    <row r="5564" ht="26.25" customHeight="1" x14ac:dyDescent="0.2"/>
    <row r="5565" ht="26.25" customHeight="1" x14ac:dyDescent="0.2"/>
    <row r="5566" ht="26.25" customHeight="1" x14ac:dyDescent="0.2"/>
    <row r="5567" ht="26.25" customHeight="1" x14ac:dyDescent="0.2"/>
    <row r="5568" ht="26.25" customHeight="1" x14ac:dyDescent="0.2"/>
    <row r="5569" ht="26.25" customHeight="1" x14ac:dyDescent="0.2"/>
    <row r="5570" ht="26.25" customHeight="1" x14ac:dyDescent="0.2"/>
    <row r="5571" ht="26.25" customHeight="1" x14ac:dyDescent="0.2"/>
    <row r="5572" ht="26.25" customHeight="1" x14ac:dyDescent="0.2"/>
    <row r="5573" ht="26.25" customHeight="1" x14ac:dyDescent="0.2"/>
    <row r="5574" ht="26.25" customHeight="1" x14ac:dyDescent="0.2"/>
    <row r="5575" ht="26.25" customHeight="1" x14ac:dyDescent="0.2"/>
    <row r="5576" ht="26.25" customHeight="1" x14ac:dyDescent="0.2"/>
    <row r="5577" ht="26.25" customHeight="1" x14ac:dyDescent="0.2"/>
    <row r="5578" ht="26.25" customHeight="1" x14ac:dyDescent="0.2"/>
    <row r="5579" ht="26.25" customHeight="1" x14ac:dyDescent="0.2"/>
    <row r="5580" ht="26.25" customHeight="1" x14ac:dyDescent="0.2"/>
    <row r="5581" ht="26.25" customHeight="1" x14ac:dyDescent="0.2"/>
    <row r="5582" ht="26.25" customHeight="1" x14ac:dyDescent="0.2"/>
    <row r="5583" ht="26.25" customHeight="1" x14ac:dyDescent="0.2"/>
    <row r="5584" ht="26.25" customHeight="1" x14ac:dyDescent="0.2"/>
    <row r="5585" ht="26.25" customHeight="1" x14ac:dyDescent="0.2"/>
    <row r="5586" ht="26.25" customHeight="1" x14ac:dyDescent="0.2"/>
    <row r="5587" ht="26.25" customHeight="1" x14ac:dyDescent="0.2"/>
    <row r="5588" ht="26.25" customHeight="1" x14ac:dyDescent="0.2"/>
    <row r="5589" ht="26.25" customHeight="1" x14ac:dyDescent="0.2"/>
    <row r="5590" ht="26.25" customHeight="1" x14ac:dyDescent="0.2"/>
    <row r="5591" ht="26.25" customHeight="1" x14ac:dyDescent="0.2"/>
    <row r="5592" ht="26.25" customHeight="1" x14ac:dyDescent="0.2"/>
    <row r="5593" ht="26.25" customHeight="1" x14ac:dyDescent="0.2"/>
    <row r="5594" ht="26.25" customHeight="1" x14ac:dyDescent="0.2"/>
    <row r="5595" ht="26.25" customHeight="1" x14ac:dyDescent="0.2"/>
    <row r="5596" ht="26.25" customHeight="1" x14ac:dyDescent="0.2"/>
    <row r="5597" ht="26.25" customHeight="1" x14ac:dyDescent="0.2"/>
    <row r="5598" ht="26.25" customHeight="1" x14ac:dyDescent="0.2"/>
    <row r="5599" ht="26.25" customHeight="1" x14ac:dyDescent="0.2"/>
    <row r="5600" ht="26.25" customHeight="1" x14ac:dyDescent="0.2"/>
    <row r="5601" ht="26.25" customHeight="1" x14ac:dyDescent="0.2"/>
    <row r="5602" ht="26.25" customHeight="1" x14ac:dyDescent="0.2"/>
    <row r="5603" ht="26.25" customHeight="1" x14ac:dyDescent="0.2"/>
    <row r="5604" ht="26.25" customHeight="1" x14ac:dyDescent="0.2"/>
    <row r="5605" ht="26.25" customHeight="1" x14ac:dyDescent="0.2"/>
    <row r="5606" ht="26.25" customHeight="1" x14ac:dyDescent="0.2"/>
    <row r="5607" ht="26.25" customHeight="1" x14ac:dyDescent="0.2"/>
    <row r="5608" ht="26.25" customHeight="1" x14ac:dyDescent="0.2"/>
    <row r="5609" ht="26.25" customHeight="1" x14ac:dyDescent="0.2"/>
    <row r="5610" ht="26.25" customHeight="1" x14ac:dyDescent="0.2"/>
    <row r="5611" ht="26.25" customHeight="1" x14ac:dyDescent="0.2"/>
    <row r="5612" ht="26.25" customHeight="1" x14ac:dyDescent="0.2"/>
    <row r="5613" ht="26.25" customHeight="1" x14ac:dyDescent="0.2"/>
    <row r="5614" ht="26.25" customHeight="1" x14ac:dyDescent="0.2"/>
    <row r="5615" ht="26.25" customHeight="1" x14ac:dyDescent="0.2"/>
    <row r="5616" ht="26.25" customHeight="1" x14ac:dyDescent="0.2"/>
    <row r="5617" ht="26.25" customHeight="1" x14ac:dyDescent="0.2"/>
    <row r="5618" ht="26.25" customHeight="1" x14ac:dyDescent="0.2"/>
    <row r="5619" ht="26.25" customHeight="1" x14ac:dyDescent="0.2"/>
    <row r="5620" ht="26.25" customHeight="1" x14ac:dyDescent="0.2"/>
    <row r="5621" ht="26.25" customHeight="1" x14ac:dyDescent="0.2"/>
    <row r="5622" ht="26.25" customHeight="1" x14ac:dyDescent="0.2"/>
    <row r="5623" ht="26.25" customHeight="1" x14ac:dyDescent="0.2"/>
    <row r="5624" ht="26.25" customHeight="1" x14ac:dyDescent="0.2"/>
    <row r="5625" ht="26.25" customHeight="1" x14ac:dyDescent="0.2"/>
    <row r="5626" ht="26.25" customHeight="1" x14ac:dyDescent="0.2"/>
    <row r="5627" ht="26.25" customHeight="1" x14ac:dyDescent="0.2"/>
    <row r="5628" ht="26.25" customHeight="1" x14ac:dyDescent="0.2"/>
    <row r="5629" ht="26.25" customHeight="1" x14ac:dyDescent="0.2"/>
    <row r="5630" ht="26.25" customHeight="1" x14ac:dyDescent="0.2"/>
    <row r="5631" ht="26.25" customHeight="1" x14ac:dyDescent="0.2"/>
    <row r="5632" ht="26.25" customHeight="1" x14ac:dyDescent="0.2"/>
    <row r="5633" ht="26.25" customHeight="1" x14ac:dyDescent="0.2"/>
    <row r="5634" ht="26.25" customHeight="1" x14ac:dyDescent="0.2"/>
    <row r="5635" ht="26.25" customHeight="1" x14ac:dyDescent="0.2"/>
    <row r="5636" ht="26.25" customHeight="1" x14ac:dyDescent="0.2"/>
    <row r="5637" ht="26.25" customHeight="1" x14ac:dyDescent="0.2"/>
    <row r="5638" ht="26.25" customHeight="1" x14ac:dyDescent="0.2"/>
    <row r="5639" ht="26.25" customHeight="1" x14ac:dyDescent="0.2"/>
    <row r="5640" ht="26.25" customHeight="1" x14ac:dyDescent="0.2"/>
    <row r="5641" ht="26.25" customHeight="1" x14ac:dyDescent="0.2"/>
    <row r="5642" ht="26.25" customHeight="1" x14ac:dyDescent="0.2"/>
    <row r="5643" ht="26.25" customHeight="1" x14ac:dyDescent="0.2"/>
    <row r="5644" ht="26.25" customHeight="1" x14ac:dyDescent="0.2"/>
    <row r="5645" ht="26.25" customHeight="1" x14ac:dyDescent="0.2"/>
    <row r="5646" ht="26.25" customHeight="1" x14ac:dyDescent="0.2"/>
    <row r="5647" ht="26.25" customHeight="1" x14ac:dyDescent="0.2"/>
    <row r="5648" ht="26.25" customHeight="1" x14ac:dyDescent="0.2"/>
    <row r="5649" ht="26.25" customHeight="1" x14ac:dyDescent="0.2"/>
    <row r="5650" ht="26.25" customHeight="1" x14ac:dyDescent="0.2"/>
    <row r="5651" ht="26.25" customHeight="1" x14ac:dyDescent="0.2"/>
    <row r="5652" ht="26.25" customHeight="1" x14ac:dyDescent="0.2"/>
    <row r="5653" ht="26.25" customHeight="1" x14ac:dyDescent="0.2"/>
    <row r="5654" ht="26.25" customHeight="1" x14ac:dyDescent="0.2"/>
    <row r="5655" ht="26.25" customHeight="1" x14ac:dyDescent="0.2"/>
    <row r="5656" ht="26.25" customHeight="1" x14ac:dyDescent="0.2"/>
    <row r="5657" ht="26.25" customHeight="1" x14ac:dyDescent="0.2"/>
    <row r="5658" ht="26.25" customHeight="1" x14ac:dyDescent="0.2"/>
    <row r="5659" ht="26.25" customHeight="1" x14ac:dyDescent="0.2"/>
    <row r="5660" ht="26.25" customHeight="1" x14ac:dyDescent="0.2"/>
    <row r="5661" ht="26.25" customHeight="1" x14ac:dyDescent="0.2"/>
    <row r="5662" ht="26.25" customHeight="1" x14ac:dyDescent="0.2"/>
    <row r="5663" ht="26.25" customHeight="1" x14ac:dyDescent="0.2"/>
    <row r="5664" ht="26.25" customHeight="1" x14ac:dyDescent="0.2"/>
    <row r="5665" ht="26.25" customHeight="1" x14ac:dyDescent="0.2"/>
    <row r="5666" ht="26.25" customHeight="1" x14ac:dyDescent="0.2"/>
    <row r="5667" ht="26.25" customHeight="1" x14ac:dyDescent="0.2"/>
    <row r="5668" ht="26.25" customHeight="1" x14ac:dyDescent="0.2"/>
    <row r="5669" ht="26.25" customHeight="1" x14ac:dyDescent="0.2"/>
    <row r="5670" ht="26.25" customHeight="1" x14ac:dyDescent="0.2"/>
    <row r="5671" ht="26.25" customHeight="1" x14ac:dyDescent="0.2"/>
    <row r="5672" ht="26.25" customHeight="1" x14ac:dyDescent="0.2"/>
    <row r="5673" ht="26.25" customHeight="1" x14ac:dyDescent="0.2"/>
    <row r="5674" ht="26.25" customHeight="1" x14ac:dyDescent="0.2"/>
    <row r="5675" ht="26.25" customHeight="1" x14ac:dyDescent="0.2"/>
    <row r="5676" ht="26.25" customHeight="1" x14ac:dyDescent="0.2"/>
    <row r="5677" ht="26.25" customHeight="1" x14ac:dyDescent="0.2"/>
    <row r="5678" ht="26.25" customHeight="1" x14ac:dyDescent="0.2"/>
    <row r="5679" ht="26.25" customHeight="1" x14ac:dyDescent="0.2"/>
    <row r="5680" ht="26.25" customHeight="1" x14ac:dyDescent="0.2"/>
    <row r="5681" ht="26.25" customHeight="1" x14ac:dyDescent="0.2"/>
    <row r="5682" ht="26.25" customHeight="1" x14ac:dyDescent="0.2"/>
    <row r="5683" ht="26.25" customHeight="1" x14ac:dyDescent="0.2"/>
    <row r="5684" ht="26.25" customHeight="1" x14ac:dyDescent="0.2"/>
    <row r="5685" ht="26.25" customHeight="1" x14ac:dyDescent="0.2"/>
    <row r="5686" ht="26.25" customHeight="1" x14ac:dyDescent="0.2"/>
    <row r="5687" ht="26.25" customHeight="1" x14ac:dyDescent="0.2"/>
    <row r="5688" ht="26.25" customHeight="1" x14ac:dyDescent="0.2"/>
    <row r="5689" ht="26.25" customHeight="1" x14ac:dyDescent="0.2"/>
    <row r="5690" ht="26.25" customHeight="1" x14ac:dyDescent="0.2"/>
    <row r="5691" ht="26.25" customHeight="1" x14ac:dyDescent="0.2"/>
    <row r="5692" ht="26.25" customHeight="1" x14ac:dyDescent="0.2"/>
    <row r="5693" ht="26.25" customHeight="1" x14ac:dyDescent="0.2"/>
    <row r="5694" ht="26.25" customHeight="1" x14ac:dyDescent="0.2"/>
    <row r="5695" ht="26.25" customHeight="1" x14ac:dyDescent="0.2"/>
    <row r="5696" ht="26.25" customHeight="1" x14ac:dyDescent="0.2"/>
    <row r="5697" ht="26.25" customHeight="1" x14ac:dyDescent="0.2"/>
    <row r="5698" ht="26.25" customHeight="1" x14ac:dyDescent="0.2"/>
    <row r="5699" ht="26.25" customHeight="1" x14ac:dyDescent="0.2"/>
    <row r="5700" ht="26.25" customHeight="1" x14ac:dyDescent="0.2"/>
    <row r="5701" ht="26.25" customHeight="1" x14ac:dyDescent="0.2"/>
    <row r="5702" ht="26.25" customHeight="1" x14ac:dyDescent="0.2"/>
    <row r="5703" ht="26.25" customHeight="1" x14ac:dyDescent="0.2"/>
    <row r="5704" ht="26.25" customHeight="1" x14ac:dyDescent="0.2"/>
    <row r="5705" ht="26.25" customHeight="1" x14ac:dyDescent="0.2"/>
    <row r="5706" ht="26.25" customHeight="1" x14ac:dyDescent="0.2"/>
    <row r="5707" ht="26.25" customHeight="1" x14ac:dyDescent="0.2"/>
    <row r="5708" ht="26.25" customHeight="1" x14ac:dyDescent="0.2"/>
    <row r="5709" ht="26.25" customHeight="1" x14ac:dyDescent="0.2"/>
    <row r="5710" ht="26.25" customHeight="1" x14ac:dyDescent="0.2"/>
    <row r="5711" ht="26.25" customHeight="1" x14ac:dyDescent="0.2"/>
    <row r="5712" ht="26.25" customHeight="1" x14ac:dyDescent="0.2"/>
    <row r="5713" ht="26.25" customHeight="1" x14ac:dyDescent="0.2"/>
    <row r="5714" ht="26.25" customHeight="1" x14ac:dyDescent="0.2"/>
    <row r="5715" ht="26.25" customHeight="1" x14ac:dyDescent="0.2"/>
    <row r="5716" ht="26.25" customHeight="1" x14ac:dyDescent="0.2"/>
    <row r="5717" ht="26.25" customHeight="1" x14ac:dyDescent="0.2"/>
    <row r="5718" ht="26.25" customHeight="1" x14ac:dyDescent="0.2"/>
    <row r="5719" ht="26.25" customHeight="1" x14ac:dyDescent="0.2"/>
    <row r="5720" ht="26.25" customHeight="1" x14ac:dyDescent="0.2"/>
    <row r="5721" ht="26.25" customHeight="1" x14ac:dyDescent="0.2"/>
    <row r="5722" ht="26.25" customHeight="1" x14ac:dyDescent="0.2"/>
    <row r="5723" ht="26.25" customHeight="1" x14ac:dyDescent="0.2"/>
    <row r="5724" ht="26.25" customHeight="1" x14ac:dyDescent="0.2"/>
    <row r="5725" ht="26.25" customHeight="1" x14ac:dyDescent="0.2"/>
    <row r="5726" ht="26.25" customHeight="1" x14ac:dyDescent="0.2"/>
    <row r="5727" ht="26.25" customHeight="1" x14ac:dyDescent="0.2"/>
    <row r="5728" ht="26.25" customHeight="1" x14ac:dyDescent="0.2"/>
    <row r="5729" ht="26.25" customHeight="1" x14ac:dyDescent="0.2"/>
    <row r="5730" ht="26.25" customHeight="1" x14ac:dyDescent="0.2"/>
    <row r="5731" ht="26.25" customHeight="1" x14ac:dyDescent="0.2"/>
    <row r="5732" ht="26.25" customHeight="1" x14ac:dyDescent="0.2"/>
    <row r="5733" ht="26.25" customHeight="1" x14ac:dyDescent="0.2"/>
    <row r="5734" ht="26.25" customHeight="1" x14ac:dyDescent="0.2"/>
    <row r="5735" ht="26.25" customHeight="1" x14ac:dyDescent="0.2"/>
    <row r="5736" ht="26.25" customHeight="1" x14ac:dyDescent="0.2"/>
    <row r="5737" ht="26.25" customHeight="1" x14ac:dyDescent="0.2"/>
    <row r="5738" ht="26.25" customHeight="1" x14ac:dyDescent="0.2"/>
    <row r="5739" ht="26.25" customHeight="1" x14ac:dyDescent="0.2"/>
    <row r="5740" ht="26.25" customHeight="1" x14ac:dyDescent="0.2"/>
    <row r="5741" ht="26.25" customHeight="1" x14ac:dyDescent="0.2"/>
    <row r="5742" ht="26.25" customHeight="1" x14ac:dyDescent="0.2"/>
    <row r="5743" ht="26.25" customHeight="1" x14ac:dyDescent="0.2"/>
    <row r="5744" ht="26.25" customHeight="1" x14ac:dyDescent="0.2"/>
    <row r="5745" ht="26.25" customHeight="1" x14ac:dyDescent="0.2"/>
    <row r="5746" ht="26.25" customHeight="1" x14ac:dyDescent="0.2"/>
    <row r="5747" ht="26.25" customHeight="1" x14ac:dyDescent="0.2"/>
    <row r="5748" ht="26.25" customHeight="1" x14ac:dyDescent="0.2"/>
    <row r="5749" ht="26.25" customHeight="1" x14ac:dyDescent="0.2"/>
    <row r="5750" ht="26.25" customHeight="1" x14ac:dyDescent="0.2"/>
    <row r="5751" ht="26.25" customHeight="1" x14ac:dyDescent="0.2"/>
    <row r="5752" ht="26.25" customHeight="1" x14ac:dyDescent="0.2"/>
    <row r="5753" ht="26.25" customHeight="1" x14ac:dyDescent="0.2"/>
    <row r="5754" ht="26.25" customHeight="1" x14ac:dyDescent="0.2"/>
    <row r="5755" ht="26.25" customHeight="1" x14ac:dyDescent="0.2"/>
    <row r="5756" ht="26.25" customHeight="1" x14ac:dyDescent="0.2"/>
    <row r="5757" ht="26.25" customHeight="1" x14ac:dyDescent="0.2"/>
    <row r="5758" ht="26.25" customHeight="1" x14ac:dyDescent="0.2"/>
    <row r="5759" ht="26.25" customHeight="1" x14ac:dyDescent="0.2"/>
    <row r="5760" ht="26.25" customHeight="1" x14ac:dyDescent="0.2"/>
    <row r="5761" ht="26.25" customHeight="1" x14ac:dyDescent="0.2"/>
    <row r="5762" ht="26.25" customHeight="1" x14ac:dyDescent="0.2"/>
    <row r="5763" ht="26.25" customHeight="1" x14ac:dyDescent="0.2"/>
    <row r="5764" ht="26.25" customHeight="1" x14ac:dyDescent="0.2"/>
    <row r="5765" ht="26.25" customHeight="1" x14ac:dyDescent="0.2"/>
    <row r="5766" ht="26.25" customHeight="1" x14ac:dyDescent="0.2"/>
    <row r="5767" ht="26.25" customHeight="1" x14ac:dyDescent="0.2"/>
    <row r="5768" ht="26.25" customHeight="1" x14ac:dyDescent="0.2"/>
    <row r="5769" ht="26.25" customHeight="1" x14ac:dyDescent="0.2"/>
    <row r="5770" ht="26.25" customHeight="1" x14ac:dyDescent="0.2"/>
    <row r="5771" ht="26.25" customHeight="1" x14ac:dyDescent="0.2"/>
    <row r="5772" ht="26.25" customHeight="1" x14ac:dyDescent="0.2"/>
    <row r="5773" ht="26.25" customHeight="1" x14ac:dyDescent="0.2"/>
    <row r="5774" ht="26.25" customHeight="1" x14ac:dyDescent="0.2"/>
    <row r="5775" ht="26.25" customHeight="1" x14ac:dyDescent="0.2"/>
    <row r="5776" ht="26.25" customHeight="1" x14ac:dyDescent="0.2"/>
    <row r="5777" ht="26.25" customHeight="1" x14ac:dyDescent="0.2"/>
    <row r="5778" ht="26.25" customHeight="1" x14ac:dyDescent="0.2"/>
    <row r="5779" ht="26.25" customHeight="1" x14ac:dyDescent="0.2"/>
    <row r="5780" ht="26.25" customHeight="1" x14ac:dyDescent="0.2"/>
    <row r="5781" ht="26.25" customHeight="1" x14ac:dyDescent="0.2"/>
    <row r="5782" ht="26.25" customHeight="1" x14ac:dyDescent="0.2"/>
    <row r="5783" ht="26.25" customHeight="1" x14ac:dyDescent="0.2"/>
    <row r="5784" ht="26.25" customHeight="1" x14ac:dyDescent="0.2"/>
    <row r="5785" ht="26.25" customHeight="1" x14ac:dyDescent="0.2"/>
    <row r="5786" ht="26.25" customHeight="1" x14ac:dyDescent="0.2"/>
    <row r="5787" ht="26.25" customHeight="1" x14ac:dyDescent="0.2"/>
    <row r="5788" ht="26.25" customHeight="1" x14ac:dyDescent="0.2"/>
    <row r="5789" ht="26.25" customHeight="1" x14ac:dyDescent="0.2"/>
    <row r="5790" ht="26.25" customHeight="1" x14ac:dyDescent="0.2"/>
    <row r="5791" ht="26.25" customHeight="1" x14ac:dyDescent="0.2"/>
    <row r="5792" ht="26.25" customHeight="1" x14ac:dyDescent="0.2"/>
    <row r="5793" ht="26.25" customHeight="1" x14ac:dyDescent="0.2"/>
    <row r="5794" ht="26.25" customHeight="1" x14ac:dyDescent="0.2"/>
    <row r="5795" ht="26.25" customHeight="1" x14ac:dyDescent="0.2"/>
    <row r="5796" ht="26.25" customHeight="1" x14ac:dyDescent="0.2"/>
    <row r="5797" ht="26.25" customHeight="1" x14ac:dyDescent="0.2"/>
    <row r="5798" ht="26.25" customHeight="1" x14ac:dyDescent="0.2"/>
    <row r="5799" ht="26.25" customHeight="1" x14ac:dyDescent="0.2"/>
    <row r="5800" ht="26.25" customHeight="1" x14ac:dyDescent="0.2"/>
    <row r="5801" ht="26.25" customHeight="1" x14ac:dyDescent="0.2"/>
    <row r="5802" ht="26.25" customHeight="1" x14ac:dyDescent="0.2"/>
    <row r="5803" ht="26.25" customHeight="1" x14ac:dyDescent="0.2"/>
    <row r="5804" ht="26.25" customHeight="1" x14ac:dyDescent="0.2"/>
    <row r="5805" ht="26.25" customHeight="1" x14ac:dyDescent="0.2"/>
    <row r="5806" ht="26.25" customHeight="1" x14ac:dyDescent="0.2"/>
    <row r="5807" ht="26.25" customHeight="1" x14ac:dyDescent="0.2"/>
    <row r="5808" ht="26.25" customHeight="1" x14ac:dyDescent="0.2"/>
    <row r="5809" ht="26.25" customHeight="1" x14ac:dyDescent="0.2"/>
    <row r="5810" ht="26.25" customHeight="1" x14ac:dyDescent="0.2"/>
    <row r="5811" ht="26.25" customHeight="1" x14ac:dyDescent="0.2"/>
    <row r="5812" ht="26.25" customHeight="1" x14ac:dyDescent="0.2"/>
    <row r="5813" ht="26.25" customHeight="1" x14ac:dyDescent="0.2"/>
    <row r="5814" ht="26.25" customHeight="1" x14ac:dyDescent="0.2"/>
    <row r="5815" ht="26.25" customHeight="1" x14ac:dyDescent="0.2"/>
    <row r="5816" ht="26.25" customHeight="1" x14ac:dyDescent="0.2"/>
    <row r="5817" ht="26.25" customHeight="1" x14ac:dyDescent="0.2"/>
    <row r="5818" ht="26.25" customHeight="1" x14ac:dyDescent="0.2"/>
    <row r="5819" ht="26.25" customHeight="1" x14ac:dyDescent="0.2"/>
    <row r="5820" ht="26.25" customHeight="1" x14ac:dyDescent="0.2"/>
    <row r="5821" ht="26.25" customHeight="1" x14ac:dyDescent="0.2"/>
    <row r="5822" ht="26.25" customHeight="1" x14ac:dyDescent="0.2"/>
    <row r="5823" ht="26.25" customHeight="1" x14ac:dyDescent="0.2"/>
    <row r="5824" ht="26.25" customHeight="1" x14ac:dyDescent="0.2"/>
    <row r="5825" ht="26.25" customHeight="1" x14ac:dyDescent="0.2"/>
    <row r="5826" ht="26.25" customHeight="1" x14ac:dyDescent="0.2"/>
    <row r="5827" ht="26.25" customHeight="1" x14ac:dyDescent="0.2"/>
    <row r="5828" ht="26.25" customHeight="1" x14ac:dyDescent="0.2"/>
    <row r="5829" ht="26.25" customHeight="1" x14ac:dyDescent="0.2"/>
    <row r="5830" ht="26.25" customHeight="1" x14ac:dyDescent="0.2"/>
    <row r="5831" ht="26.25" customHeight="1" x14ac:dyDescent="0.2"/>
    <row r="5832" ht="26.25" customHeight="1" x14ac:dyDescent="0.2"/>
    <row r="5833" ht="26.25" customHeight="1" x14ac:dyDescent="0.2"/>
    <row r="5834" ht="26.25" customHeight="1" x14ac:dyDescent="0.2"/>
    <row r="5835" ht="26.25" customHeight="1" x14ac:dyDescent="0.2"/>
    <row r="5836" ht="26.25" customHeight="1" x14ac:dyDescent="0.2"/>
    <row r="5837" ht="26.25" customHeight="1" x14ac:dyDescent="0.2"/>
    <row r="5838" ht="26.25" customHeight="1" x14ac:dyDescent="0.2"/>
    <row r="5839" ht="26.25" customHeight="1" x14ac:dyDescent="0.2"/>
    <row r="5840" ht="26.25" customHeight="1" x14ac:dyDescent="0.2"/>
    <row r="5841" ht="26.25" customHeight="1" x14ac:dyDescent="0.2"/>
    <row r="5842" ht="26.25" customHeight="1" x14ac:dyDescent="0.2"/>
    <row r="5843" ht="26.25" customHeight="1" x14ac:dyDescent="0.2"/>
    <row r="5844" ht="26.25" customHeight="1" x14ac:dyDescent="0.2"/>
    <row r="5845" ht="26.25" customHeight="1" x14ac:dyDescent="0.2"/>
    <row r="5846" ht="26.25" customHeight="1" x14ac:dyDescent="0.2"/>
    <row r="5847" ht="26.25" customHeight="1" x14ac:dyDescent="0.2"/>
    <row r="5848" ht="26.25" customHeight="1" x14ac:dyDescent="0.2"/>
    <row r="5849" ht="26.25" customHeight="1" x14ac:dyDescent="0.2"/>
    <row r="5850" ht="26.25" customHeight="1" x14ac:dyDescent="0.2"/>
    <row r="5851" ht="26.25" customHeight="1" x14ac:dyDescent="0.2"/>
    <row r="5852" ht="26.25" customHeight="1" x14ac:dyDescent="0.2"/>
    <row r="5853" ht="26.25" customHeight="1" x14ac:dyDescent="0.2"/>
    <row r="5854" ht="26.25" customHeight="1" x14ac:dyDescent="0.2"/>
    <row r="5855" ht="26.25" customHeight="1" x14ac:dyDescent="0.2"/>
    <row r="5856" ht="26.25" customHeight="1" x14ac:dyDescent="0.2"/>
    <row r="5857" ht="26.25" customHeight="1" x14ac:dyDescent="0.2"/>
    <row r="5858" ht="26.25" customHeight="1" x14ac:dyDescent="0.2"/>
    <row r="5859" ht="26.25" customHeight="1" x14ac:dyDescent="0.2"/>
    <row r="5860" ht="26.25" customHeight="1" x14ac:dyDescent="0.2"/>
    <row r="5861" ht="26.25" customHeight="1" x14ac:dyDescent="0.2"/>
    <row r="5862" ht="26.25" customHeight="1" x14ac:dyDescent="0.2"/>
    <row r="5863" ht="26.25" customHeight="1" x14ac:dyDescent="0.2"/>
    <row r="5864" ht="26.25" customHeight="1" x14ac:dyDescent="0.2"/>
    <row r="5865" ht="26.25" customHeight="1" x14ac:dyDescent="0.2"/>
    <row r="5866" ht="26.25" customHeight="1" x14ac:dyDescent="0.2"/>
    <row r="5867" ht="26.25" customHeight="1" x14ac:dyDescent="0.2"/>
    <row r="5868" ht="26.25" customHeight="1" x14ac:dyDescent="0.2"/>
    <row r="5869" ht="26.25" customHeight="1" x14ac:dyDescent="0.2"/>
    <row r="5870" ht="26.25" customHeight="1" x14ac:dyDescent="0.2"/>
    <row r="5871" ht="26.25" customHeight="1" x14ac:dyDescent="0.2"/>
    <row r="5872" ht="26.25" customHeight="1" x14ac:dyDescent="0.2"/>
    <row r="5873" ht="26.25" customHeight="1" x14ac:dyDescent="0.2"/>
    <row r="5874" ht="26.25" customHeight="1" x14ac:dyDescent="0.2"/>
    <row r="5875" ht="26.25" customHeight="1" x14ac:dyDescent="0.2"/>
    <row r="5876" ht="26.25" customHeight="1" x14ac:dyDescent="0.2"/>
    <row r="5877" ht="26.25" customHeight="1" x14ac:dyDescent="0.2"/>
    <row r="5878" ht="26.25" customHeight="1" x14ac:dyDescent="0.2"/>
    <row r="5879" ht="26.25" customHeight="1" x14ac:dyDescent="0.2"/>
    <row r="5880" ht="26.25" customHeight="1" x14ac:dyDescent="0.2"/>
    <row r="5881" ht="26.25" customHeight="1" x14ac:dyDescent="0.2"/>
    <row r="5882" ht="26.25" customHeight="1" x14ac:dyDescent="0.2"/>
    <row r="5883" ht="26.25" customHeight="1" x14ac:dyDescent="0.2"/>
    <row r="5884" ht="26.25" customHeight="1" x14ac:dyDescent="0.2"/>
    <row r="5885" ht="26.25" customHeight="1" x14ac:dyDescent="0.2"/>
    <row r="5886" ht="26.25" customHeight="1" x14ac:dyDescent="0.2"/>
    <row r="5887" ht="26.25" customHeight="1" x14ac:dyDescent="0.2"/>
    <row r="5888" ht="26.25" customHeight="1" x14ac:dyDescent="0.2"/>
    <row r="5889" ht="26.25" customHeight="1" x14ac:dyDescent="0.2"/>
    <row r="5890" ht="26.25" customHeight="1" x14ac:dyDescent="0.2"/>
    <row r="5891" ht="26.25" customHeight="1" x14ac:dyDescent="0.2"/>
    <row r="5892" ht="26.25" customHeight="1" x14ac:dyDescent="0.2"/>
    <row r="5893" ht="26.25" customHeight="1" x14ac:dyDescent="0.2"/>
    <row r="5894" ht="26.25" customHeight="1" x14ac:dyDescent="0.2"/>
    <row r="5895" ht="26.25" customHeight="1" x14ac:dyDescent="0.2"/>
    <row r="5896" ht="26.25" customHeight="1" x14ac:dyDescent="0.2"/>
    <row r="5897" ht="26.25" customHeight="1" x14ac:dyDescent="0.2"/>
    <row r="5898" ht="26.25" customHeight="1" x14ac:dyDescent="0.2"/>
    <row r="5899" ht="26.25" customHeight="1" x14ac:dyDescent="0.2"/>
    <row r="5900" ht="26.25" customHeight="1" x14ac:dyDescent="0.2"/>
    <row r="5901" ht="26.25" customHeight="1" x14ac:dyDescent="0.2"/>
    <row r="5902" ht="26.25" customHeight="1" x14ac:dyDescent="0.2"/>
    <row r="5903" ht="26.25" customHeight="1" x14ac:dyDescent="0.2"/>
    <row r="5904" ht="26.25" customHeight="1" x14ac:dyDescent="0.2"/>
    <row r="5905" ht="26.25" customHeight="1" x14ac:dyDescent="0.2"/>
    <row r="5906" ht="26.25" customHeight="1" x14ac:dyDescent="0.2"/>
    <row r="5907" ht="26.25" customHeight="1" x14ac:dyDescent="0.2"/>
    <row r="5908" ht="26.25" customHeight="1" x14ac:dyDescent="0.2"/>
    <row r="5909" ht="26.25" customHeight="1" x14ac:dyDescent="0.2"/>
    <row r="5910" ht="26.25" customHeight="1" x14ac:dyDescent="0.2"/>
    <row r="5911" ht="26.25" customHeight="1" x14ac:dyDescent="0.2"/>
    <row r="5912" ht="26.25" customHeight="1" x14ac:dyDescent="0.2"/>
    <row r="5913" ht="26.25" customHeight="1" x14ac:dyDescent="0.2"/>
    <row r="5914" ht="26.25" customHeight="1" x14ac:dyDescent="0.2"/>
    <row r="5915" ht="26.25" customHeight="1" x14ac:dyDescent="0.2"/>
    <row r="5916" ht="26.25" customHeight="1" x14ac:dyDescent="0.2"/>
    <row r="5917" ht="26.25" customHeight="1" x14ac:dyDescent="0.2"/>
    <row r="5918" ht="26.25" customHeight="1" x14ac:dyDescent="0.2"/>
    <row r="5919" ht="26.25" customHeight="1" x14ac:dyDescent="0.2"/>
    <row r="5920" ht="26.25" customHeight="1" x14ac:dyDescent="0.2"/>
    <row r="5921" ht="26.25" customHeight="1" x14ac:dyDescent="0.2"/>
    <row r="5922" ht="26.25" customHeight="1" x14ac:dyDescent="0.2"/>
    <row r="5923" ht="26.25" customHeight="1" x14ac:dyDescent="0.2"/>
    <row r="5924" ht="26.25" customHeight="1" x14ac:dyDescent="0.2"/>
    <row r="5925" ht="26.25" customHeight="1" x14ac:dyDescent="0.2"/>
    <row r="5926" ht="26.25" customHeight="1" x14ac:dyDescent="0.2"/>
    <row r="5927" ht="26.25" customHeight="1" x14ac:dyDescent="0.2"/>
    <row r="5928" ht="26.25" customHeight="1" x14ac:dyDescent="0.2"/>
    <row r="5929" ht="26.25" customHeight="1" x14ac:dyDescent="0.2"/>
    <row r="5930" ht="26.25" customHeight="1" x14ac:dyDescent="0.2"/>
    <row r="5931" ht="26.25" customHeight="1" x14ac:dyDescent="0.2"/>
    <row r="5932" ht="26.25" customHeight="1" x14ac:dyDescent="0.2"/>
    <row r="5933" ht="26.25" customHeight="1" x14ac:dyDescent="0.2"/>
    <row r="5934" ht="26.25" customHeight="1" x14ac:dyDescent="0.2"/>
    <row r="5935" ht="26.25" customHeight="1" x14ac:dyDescent="0.2"/>
    <row r="5936" ht="26.25" customHeight="1" x14ac:dyDescent="0.2"/>
    <row r="5937" ht="26.25" customHeight="1" x14ac:dyDescent="0.2"/>
    <row r="5938" ht="26.25" customHeight="1" x14ac:dyDescent="0.2"/>
    <row r="5939" ht="26.25" customHeight="1" x14ac:dyDescent="0.2"/>
    <row r="5940" ht="26.25" customHeight="1" x14ac:dyDescent="0.2"/>
    <row r="5941" ht="26.25" customHeight="1" x14ac:dyDescent="0.2"/>
    <row r="5942" ht="26.25" customHeight="1" x14ac:dyDescent="0.2"/>
    <row r="5943" ht="26.25" customHeight="1" x14ac:dyDescent="0.2"/>
    <row r="5944" ht="26.25" customHeight="1" x14ac:dyDescent="0.2"/>
    <row r="5945" ht="26.25" customHeight="1" x14ac:dyDescent="0.2"/>
    <row r="5946" ht="26.25" customHeight="1" x14ac:dyDescent="0.2"/>
    <row r="5947" ht="26.25" customHeight="1" x14ac:dyDescent="0.2"/>
    <row r="5948" ht="26.25" customHeight="1" x14ac:dyDescent="0.2"/>
    <row r="5949" ht="26.25" customHeight="1" x14ac:dyDescent="0.2"/>
    <row r="5950" ht="26.25" customHeight="1" x14ac:dyDescent="0.2"/>
    <row r="5951" ht="26.25" customHeight="1" x14ac:dyDescent="0.2"/>
    <row r="5952" ht="26.25" customHeight="1" x14ac:dyDescent="0.2"/>
    <row r="5953" ht="26.25" customHeight="1" x14ac:dyDescent="0.2"/>
    <row r="5954" ht="26.25" customHeight="1" x14ac:dyDescent="0.2"/>
    <row r="5955" ht="26.25" customHeight="1" x14ac:dyDescent="0.2"/>
    <row r="5956" ht="26.25" customHeight="1" x14ac:dyDescent="0.2"/>
    <row r="5957" ht="26.25" customHeight="1" x14ac:dyDescent="0.2"/>
    <row r="5958" ht="26.25" customHeight="1" x14ac:dyDescent="0.2"/>
    <row r="5959" ht="26.25" customHeight="1" x14ac:dyDescent="0.2"/>
    <row r="5960" ht="26.25" customHeight="1" x14ac:dyDescent="0.2"/>
    <row r="5961" ht="26.25" customHeight="1" x14ac:dyDescent="0.2"/>
    <row r="5962" ht="26.25" customHeight="1" x14ac:dyDescent="0.2"/>
    <row r="5963" ht="26.25" customHeight="1" x14ac:dyDescent="0.2"/>
    <row r="5964" ht="26.25" customHeight="1" x14ac:dyDescent="0.2"/>
    <row r="5965" ht="26.25" customHeight="1" x14ac:dyDescent="0.2"/>
    <row r="5966" ht="26.25" customHeight="1" x14ac:dyDescent="0.2"/>
    <row r="5967" ht="26.25" customHeight="1" x14ac:dyDescent="0.2"/>
    <row r="5968" ht="26.25" customHeight="1" x14ac:dyDescent="0.2"/>
    <row r="5969" ht="26.25" customHeight="1" x14ac:dyDescent="0.2"/>
    <row r="5970" ht="26.25" customHeight="1" x14ac:dyDescent="0.2"/>
    <row r="5971" ht="26.25" customHeight="1" x14ac:dyDescent="0.2"/>
    <row r="5972" ht="26.25" customHeight="1" x14ac:dyDescent="0.2"/>
    <row r="5973" ht="26.25" customHeight="1" x14ac:dyDescent="0.2"/>
    <row r="5974" ht="26.25" customHeight="1" x14ac:dyDescent="0.2"/>
    <row r="5975" ht="26.25" customHeight="1" x14ac:dyDescent="0.2"/>
    <row r="5976" ht="26.25" customHeight="1" x14ac:dyDescent="0.2"/>
    <row r="5977" ht="26.25" customHeight="1" x14ac:dyDescent="0.2"/>
    <row r="5978" ht="26.25" customHeight="1" x14ac:dyDescent="0.2"/>
    <row r="5979" ht="26.25" customHeight="1" x14ac:dyDescent="0.2"/>
    <row r="5980" ht="26.25" customHeight="1" x14ac:dyDescent="0.2"/>
    <row r="5981" ht="26.25" customHeight="1" x14ac:dyDescent="0.2"/>
    <row r="5982" ht="26.25" customHeight="1" x14ac:dyDescent="0.2"/>
    <row r="5983" ht="26.25" customHeight="1" x14ac:dyDescent="0.2"/>
    <row r="5984" ht="26.25" customHeight="1" x14ac:dyDescent="0.2"/>
    <row r="5985" ht="26.25" customHeight="1" x14ac:dyDescent="0.2"/>
    <row r="5986" ht="26.25" customHeight="1" x14ac:dyDescent="0.2"/>
    <row r="5987" ht="26.25" customHeight="1" x14ac:dyDescent="0.2"/>
    <row r="5988" ht="26.25" customHeight="1" x14ac:dyDescent="0.2"/>
    <row r="5989" ht="26.25" customHeight="1" x14ac:dyDescent="0.2"/>
    <row r="5990" ht="26.25" customHeight="1" x14ac:dyDescent="0.2"/>
    <row r="5991" ht="26.25" customHeight="1" x14ac:dyDescent="0.2"/>
    <row r="5992" ht="26.25" customHeight="1" x14ac:dyDescent="0.2"/>
    <row r="5993" ht="26.25" customHeight="1" x14ac:dyDescent="0.2"/>
    <row r="5994" ht="26.25" customHeight="1" x14ac:dyDescent="0.2"/>
    <row r="5995" ht="26.25" customHeight="1" x14ac:dyDescent="0.2"/>
    <row r="5996" ht="26.25" customHeight="1" x14ac:dyDescent="0.2"/>
    <row r="5997" ht="26.25" customHeight="1" x14ac:dyDescent="0.2"/>
    <row r="5998" ht="26.25" customHeight="1" x14ac:dyDescent="0.2"/>
    <row r="5999" ht="26.25" customHeight="1" x14ac:dyDescent="0.2"/>
    <row r="6000" ht="26.25" customHeight="1" x14ac:dyDescent="0.2"/>
    <row r="6001" ht="26.25" customHeight="1" x14ac:dyDescent="0.2"/>
    <row r="6002" ht="26.25" customHeight="1" x14ac:dyDescent="0.2"/>
    <row r="6003" ht="26.25" customHeight="1" x14ac:dyDescent="0.2"/>
    <row r="6004" ht="26.25" customHeight="1" x14ac:dyDescent="0.2"/>
    <row r="6005" ht="26.25" customHeight="1" x14ac:dyDescent="0.2"/>
    <row r="6006" ht="26.25" customHeight="1" x14ac:dyDescent="0.2"/>
    <row r="6007" ht="26.25" customHeight="1" x14ac:dyDescent="0.2"/>
    <row r="6008" ht="26.25" customHeight="1" x14ac:dyDescent="0.2"/>
    <row r="6009" ht="26.25" customHeight="1" x14ac:dyDescent="0.2"/>
    <row r="6010" ht="26.25" customHeight="1" x14ac:dyDescent="0.2"/>
    <row r="6011" ht="26.25" customHeight="1" x14ac:dyDescent="0.2"/>
    <row r="6012" ht="26.25" customHeight="1" x14ac:dyDescent="0.2"/>
    <row r="6013" ht="26.25" customHeight="1" x14ac:dyDescent="0.2"/>
    <row r="6014" ht="26.25" customHeight="1" x14ac:dyDescent="0.2"/>
    <row r="6015" ht="26.25" customHeight="1" x14ac:dyDescent="0.2"/>
    <row r="6016" ht="26.25" customHeight="1" x14ac:dyDescent="0.2"/>
    <row r="6017" ht="26.25" customHeight="1" x14ac:dyDescent="0.2"/>
    <row r="6018" ht="26.25" customHeight="1" x14ac:dyDescent="0.2"/>
    <row r="6019" ht="26.25" customHeight="1" x14ac:dyDescent="0.2"/>
    <row r="6020" ht="26.25" customHeight="1" x14ac:dyDescent="0.2"/>
    <row r="6021" ht="26.25" customHeight="1" x14ac:dyDescent="0.2"/>
    <row r="6022" ht="26.25" customHeight="1" x14ac:dyDescent="0.2"/>
    <row r="6023" ht="26.25" customHeight="1" x14ac:dyDescent="0.2"/>
    <row r="6024" ht="26.25" customHeight="1" x14ac:dyDescent="0.2"/>
    <row r="6025" ht="26.25" customHeight="1" x14ac:dyDescent="0.2"/>
    <row r="6026" ht="26.25" customHeight="1" x14ac:dyDescent="0.2"/>
    <row r="6027" ht="26.25" customHeight="1" x14ac:dyDescent="0.2"/>
    <row r="6028" ht="26.25" customHeight="1" x14ac:dyDescent="0.2"/>
    <row r="6029" ht="26.25" customHeight="1" x14ac:dyDescent="0.2"/>
    <row r="6030" ht="26.25" customHeight="1" x14ac:dyDescent="0.2"/>
    <row r="6031" ht="26.25" customHeight="1" x14ac:dyDescent="0.2"/>
    <row r="6032" ht="26.25" customHeight="1" x14ac:dyDescent="0.2"/>
    <row r="6033" ht="26.25" customHeight="1" x14ac:dyDescent="0.2"/>
    <row r="6034" ht="26.25" customHeight="1" x14ac:dyDescent="0.2"/>
    <row r="6035" ht="26.25" customHeight="1" x14ac:dyDescent="0.2"/>
    <row r="6036" ht="26.25" customHeight="1" x14ac:dyDescent="0.2"/>
    <row r="6037" ht="26.25" customHeight="1" x14ac:dyDescent="0.2"/>
    <row r="6038" ht="26.25" customHeight="1" x14ac:dyDescent="0.2"/>
    <row r="6039" ht="26.25" customHeight="1" x14ac:dyDescent="0.2"/>
    <row r="6040" ht="26.25" customHeight="1" x14ac:dyDescent="0.2"/>
    <row r="6041" ht="26.25" customHeight="1" x14ac:dyDescent="0.2"/>
    <row r="6042" ht="26.25" customHeight="1" x14ac:dyDescent="0.2"/>
    <row r="6043" ht="26.25" customHeight="1" x14ac:dyDescent="0.2"/>
    <row r="6044" ht="26.25" customHeight="1" x14ac:dyDescent="0.2"/>
    <row r="6045" ht="26.25" customHeight="1" x14ac:dyDescent="0.2"/>
    <row r="6046" ht="26.25" customHeight="1" x14ac:dyDescent="0.2"/>
    <row r="6047" ht="26.25" customHeight="1" x14ac:dyDescent="0.2"/>
    <row r="6048" ht="26.25" customHeight="1" x14ac:dyDescent="0.2"/>
    <row r="6049" ht="26.25" customHeight="1" x14ac:dyDescent="0.2"/>
    <row r="6050" ht="26.25" customHeight="1" x14ac:dyDescent="0.2"/>
    <row r="6051" ht="26.25" customHeight="1" x14ac:dyDescent="0.2"/>
    <row r="6052" ht="26.25" customHeight="1" x14ac:dyDescent="0.2"/>
    <row r="6053" ht="26.25" customHeight="1" x14ac:dyDescent="0.2"/>
    <row r="6054" ht="26.25" customHeight="1" x14ac:dyDescent="0.2"/>
    <row r="6055" ht="26.25" customHeight="1" x14ac:dyDescent="0.2"/>
    <row r="6056" ht="26.25" customHeight="1" x14ac:dyDescent="0.2"/>
    <row r="6057" ht="26.25" customHeight="1" x14ac:dyDescent="0.2"/>
    <row r="6058" ht="26.25" customHeight="1" x14ac:dyDescent="0.2"/>
    <row r="6059" ht="26.25" customHeight="1" x14ac:dyDescent="0.2"/>
    <row r="6060" ht="26.25" customHeight="1" x14ac:dyDescent="0.2"/>
    <row r="6061" ht="26.25" customHeight="1" x14ac:dyDescent="0.2"/>
    <row r="6062" ht="26.25" customHeight="1" x14ac:dyDescent="0.2"/>
    <row r="6063" ht="26.25" customHeight="1" x14ac:dyDescent="0.2"/>
    <row r="6064" ht="26.25" customHeight="1" x14ac:dyDescent="0.2"/>
    <row r="6065" ht="26.25" customHeight="1" x14ac:dyDescent="0.2"/>
    <row r="6066" ht="26.25" customHeight="1" x14ac:dyDescent="0.2"/>
    <row r="6067" ht="26.25" customHeight="1" x14ac:dyDescent="0.2"/>
    <row r="6068" ht="26.25" customHeight="1" x14ac:dyDescent="0.2"/>
    <row r="6069" ht="26.25" customHeight="1" x14ac:dyDescent="0.2"/>
    <row r="6070" ht="26.25" customHeight="1" x14ac:dyDescent="0.2"/>
    <row r="6071" ht="26.25" customHeight="1" x14ac:dyDescent="0.2"/>
    <row r="6072" ht="26.25" customHeight="1" x14ac:dyDescent="0.2"/>
    <row r="6073" ht="26.25" customHeight="1" x14ac:dyDescent="0.2"/>
    <row r="6074" ht="26.25" customHeight="1" x14ac:dyDescent="0.2"/>
    <row r="6075" ht="26.25" customHeight="1" x14ac:dyDescent="0.2"/>
    <row r="6076" ht="26.25" customHeight="1" x14ac:dyDescent="0.2"/>
    <row r="6077" ht="26.25" customHeight="1" x14ac:dyDescent="0.2"/>
    <row r="6078" ht="26.25" customHeight="1" x14ac:dyDescent="0.2"/>
    <row r="6079" ht="26.25" customHeight="1" x14ac:dyDescent="0.2"/>
    <row r="6080" ht="26.25" customHeight="1" x14ac:dyDescent="0.2"/>
    <row r="6081" ht="26.25" customHeight="1" x14ac:dyDescent="0.2"/>
    <row r="6082" ht="26.25" customHeight="1" x14ac:dyDescent="0.2"/>
    <row r="6083" ht="26.25" customHeight="1" x14ac:dyDescent="0.2"/>
    <row r="6084" ht="26.25" customHeight="1" x14ac:dyDescent="0.2"/>
    <row r="6085" ht="26.25" customHeight="1" x14ac:dyDescent="0.2"/>
    <row r="6086" ht="26.25" customHeight="1" x14ac:dyDescent="0.2"/>
    <row r="6087" ht="26.25" customHeight="1" x14ac:dyDescent="0.2"/>
    <row r="6088" ht="26.25" customHeight="1" x14ac:dyDescent="0.2"/>
    <row r="6089" ht="26.25" customHeight="1" x14ac:dyDescent="0.2"/>
    <row r="6090" ht="26.25" customHeight="1" x14ac:dyDescent="0.2"/>
    <row r="6091" ht="26.25" customHeight="1" x14ac:dyDescent="0.2"/>
    <row r="6092" ht="26.25" customHeight="1" x14ac:dyDescent="0.2"/>
    <row r="6093" ht="26.25" customHeight="1" x14ac:dyDescent="0.2"/>
    <row r="6094" ht="26.25" customHeight="1" x14ac:dyDescent="0.2"/>
    <row r="6095" ht="26.25" customHeight="1" x14ac:dyDescent="0.2"/>
    <row r="6096" ht="26.25" customHeight="1" x14ac:dyDescent="0.2"/>
    <row r="6097" ht="26.25" customHeight="1" x14ac:dyDescent="0.2"/>
    <row r="6098" ht="26.25" customHeight="1" x14ac:dyDescent="0.2"/>
    <row r="6099" ht="26.25" customHeight="1" x14ac:dyDescent="0.2"/>
    <row r="6100" ht="26.25" customHeight="1" x14ac:dyDescent="0.2"/>
    <row r="6101" ht="26.25" customHeight="1" x14ac:dyDescent="0.2"/>
    <row r="6102" ht="26.25" customHeight="1" x14ac:dyDescent="0.2"/>
    <row r="6103" ht="26.25" customHeight="1" x14ac:dyDescent="0.2"/>
    <row r="6104" ht="26.25" customHeight="1" x14ac:dyDescent="0.2"/>
    <row r="6105" ht="26.25" customHeight="1" x14ac:dyDescent="0.2"/>
    <row r="6106" ht="26.25" customHeight="1" x14ac:dyDescent="0.2"/>
    <row r="6107" ht="26.25" customHeight="1" x14ac:dyDescent="0.2"/>
    <row r="6108" ht="26.25" customHeight="1" x14ac:dyDescent="0.2"/>
    <row r="6109" ht="26.25" customHeight="1" x14ac:dyDescent="0.2"/>
    <row r="6110" ht="26.25" customHeight="1" x14ac:dyDescent="0.2"/>
    <row r="6111" ht="26.25" customHeight="1" x14ac:dyDescent="0.2"/>
    <row r="6112" ht="26.25" customHeight="1" x14ac:dyDescent="0.2"/>
    <row r="6113" ht="26.25" customHeight="1" x14ac:dyDescent="0.2"/>
    <row r="6114" ht="26.25" customHeight="1" x14ac:dyDescent="0.2"/>
    <row r="6115" ht="26.25" customHeight="1" x14ac:dyDescent="0.2"/>
    <row r="6116" ht="26.25" customHeight="1" x14ac:dyDescent="0.2"/>
    <row r="6117" ht="26.25" customHeight="1" x14ac:dyDescent="0.2"/>
    <row r="6118" ht="26.25" customHeight="1" x14ac:dyDescent="0.2"/>
    <row r="6119" ht="26.25" customHeight="1" x14ac:dyDescent="0.2"/>
    <row r="6120" ht="26.25" customHeight="1" x14ac:dyDescent="0.2"/>
    <row r="6121" ht="26.25" customHeight="1" x14ac:dyDescent="0.2"/>
    <row r="6122" ht="26.25" customHeight="1" x14ac:dyDescent="0.2"/>
    <row r="6123" ht="26.25" customHeight="1" x14ac:dyDescent="0.2"/>
    <row r="6124" ht="26.25" customHeight="1" x14ac:dyDescent="0.2"/>
    <row r="6125" ht="26.25" customHeight="1" x14ac:dyDescent="0.2"/>
    <row r="6126" ht="26.25" customHeight="1" x14ac:dyDescent="0.2"/>
    <row r="6127" ht="26.25" customHeight="1" x14ac:dyDescent="0.2"/>
    <row r="6128" ht="26.25" customHeight="1" x14ac:dyDescent="0.2"/>
    <row r="6129" ht="26.25" customHeight="1" x14ac:dyDescent="0.2"/>
    <row r="6130" ht="26.25" customHeight="1" x14ac:dyDescent="0.2"/>
    <row r="6131" ht="26.25" customHeight="1" x14ac:dyDescent="0.2"/>
    <row r="6132" ht="26.25" customHeight="1" x14ac:dyDescent="0.2"/>
    <row r="6133" ht="26.25" customHeight="1" x14ac:dyDescent="0.2"/>
    <row r="6134" ht="26.25" customHeight="1" x14ac:dyDescent="0.2"/>
    <row r="6135" ht="26.25" customHeight="1" x14ac:dyDescent="0.2"/>
    <row r="6136" ht="26.25" customHeight="1" x14ac:dyDescent="0.2"/>
    <row r="6137" ht="26.25" customHeight="1" x14ac:dyDescent="0.2"/>
    <row r="6138" ht="26.25" customHeight="1" x14ac:dyDescent="0.2"/>
    <row r="6139" ht="26.25" customHeight="1" x14ac:dyDescent="0.2"/>
    <row r="6140" ht="26.25" customHeight="1" x14ac:dyDescent="0.2"/>
    <row r="6141" ht="26.25" customHeight="1" x14ac:dyDescent="0.2"/>
    <row r="6142" ht="26.25" customHeight="1" x14ac:dyDescent="0.2"/>
    <row r="6143" ht="26.25" customHeight="1" x14ac:dyDescent="0.2"/>
    <row r="6144" ht="26.25" customHeight="1" x14ac:dyDescent="0.2"/>
    <row r="6145" ht="26.25" customHeight="1" x14ac:dyDescent="0.2"/>
    <row r="6146" ht="26.25" customHeight="1" x14ac:dyDescent="0.2"/>
    <row r="6147" ht="26.25" customHeight="1" x14ac:dyDescent="0.2"/>
    <row r="6148" ht="26.25" customHeight="1" x14ac:dyDescent="0.2"/>
    <row r="6149" ht="26.25" customHeight="1" x14ac:dyDescent="0.2"/>
    <row r="6150" ht="26.25" customHeight="1" x14ac:dyDescent="0.2"/>
    <row r="6151" ht="26.25" customHeight="1" x14ac:dyDescent="0.2"/>
    <row r="6152" ht="26.25" customHeight="1" x14ac:dyDescent="0.2"/>
    <row r="6153" ht="26.25" customHeight="1" x14ac:dyDescent="0.2"/>
    <row r="6154" ht="26.25" customHeight="1" x14ac:dyDescent="0.2"/>
    <row r="6155" ht="26.25" customHeight="1" x14ac:dyDescent="0.2"/>
    <row r="6156" ht="26.25" customHeight="1" x14ac:dyDescent="0.2"/>
    <row r="6157" ht="26.25" customHeight="1" x14ac:dyDescent="0.2"/>
    <row r="6158" ht="26.25" customHeight="1" x14ac:dyDescent="0.2"/>
    <row r="6159" ht="26.25" customHeight="1" x14ac:dyDescent="0.2"/>
    <row r="6160" ht="26.25" customHeight="1" x14ac:dyDescent="0.2"/>
    <row r="6161" ht="26.25" customHeight="1" x14ac:dyDescent="0.2"/>
    <row r="6162" ht="26.25" customHeight="1" x14ac:dyDescent="0.2"/>
    <row r="6163" ht="26.25" customHeight="1" x14ac:dyDescent="0.2"/>
    <row r="6164" ht="26.25" customHeight="1" x14ac:dyDescent="0.2"/>
    <row r="6165" ht="26.25" customHeight="1" x14ac:dyDescent="0.2"/>
    <row r="6166" ht="26.25" customHeight="1" x14ac:dyDescent="0.2"/>
    <row r="6167" ht="26.25" customHeight="1" x14ac:dyDescent="0.2"/>
    <row r="6168" ht="26.25" customHeight="1" x14ac:dyDescent="0.2"/>
    <row r="6169" ht="26.25" customHeight="1" x14ac:dyDescent="0.2"/>
    <row r="6170" ht="26.25" customHeight="1" x14ac:dyDescent="0.2"/>
    <row r="6171" ht="26.25" customHeight="1" x14ac:dyDescent="0.2"/>
    <row r="6172" ht="26.25" customHeight="1" x14ac:dyDescent="0.2"/>
    <row r="6173" ht="26.25" customHeight="1" x14ac:dyDescent="0.2"/>
    <row r="6174" ht="26.25" customHeight="1" x14ac:dyDescent="0.2"/>
    <row r="6175" ht="26.25" customHeight="1" x14ac:dyDescent="0.2"/>
    <row r="6176" ht="26.25" customHeight="1" x14ac:dyDescent="0.2"/>
    <row r="6177" ht="26.25" customHeight="1" x14ac:dyDescent="0.2"/>
    <row r="6178" ht="26.25" customHeight="1" x14ac:dyDescent="0.2"/>
    <row r="6179" ht="26.25" customHeight="1" x14ac:dyDescent="0.2"/>
    <row r="6180" ht="26.25" customHeight="1" x14ac:dyDescent="0.2"/>
    <row r="6181" ht="26.25" customHeight="1" x14ac:dyDescent="0.2"/>
    <row r="6182" ht="26.25" customHeight="1" x14ac:dyDescent="0.2"/>
    <row r="6183" ht="26.25" customHeight="1" x14ac:dyDescent="0.2"/>
    <row r="6184" ht="26.25" customHeight="1" x14ac:dyDescent="0.2"/>
    <row r="6185" ht="26.25" customHeight="1" x14ac:dyDescent="0.2"/>
    <row r="6186" ht="26.25" customHeight="1" x14ac:dyDescent="0.2"/>
    <row r="6187" ht="26.25" customHeight="1" x14ac:dyDescent="0.2"/>
    <row r="6188" ht="26.25" customHeight="1" x14ac:dyDescent="0.2"/>
    <row r="6189" ht="26.25" customHeight="1" x14ac:dyDescent="0.2"/>
    <row r="6190" ht="26.25" customHeight="1" x14ac:dyDescent="0.2"/>
    <row r="6191" ht="26.25" customHeight="1" x14ac:dyDescent="0.2"/>
    <row r="6192" ht="26.25" customHeight="1" x14ac:dyDescent="0.2"/>
    <row r="6193" ht="26.25" customHeight="1" x14ac:dyDescent="0.2"/>
    <row r="6194" ht="26.25" customHeight="1" x14ac:dyDescent="0.2"/>
    <row r="6195" ht="26.25" customHeight="1" x14ac:dyDescent="0.2"/>
    <row r="6196" ht="26.25" customHeight="1" x14ac:dyDescent="0.2"/>
    <row r="6197" ht="26.25" customHeight="1" x14ac:dyDescent="0.2"/>
    <row r="6198" ht="26.25" customHeight="1" x14ac:dyDescent="0.2"/>
    <row r="6199" ht="26.25" customHeight="1" x14ac:dyDescent="0.2"/>
    <row r="6200" ht="26.25" customHeight="1" x14ac:dyDescent="0.2"/>
    <row r="6201" ht="26.25" customHeight="1" x14ac:dyDescent="0.2"/>
    <row r="6202" ht="26.25" customHeight="1" x14ac:dyDescent="0.2"/>
    <row r="6203" ht="26.25" customHeight="1" x14ac:dyDescent="0.2"/>
    <row r="6204" ht="26.25" customHeight="1" x14ac:dyDescent="0.2"/>
    <row r="6205" ht="26.25" customHeight="1" x14ac:dyDescent="0.2"/>
    <row r="6206" ht="26.25" customHeight="1" x14ac:dyDescent="0.2"/>
    <row r="6207" ht="26.25" customHeight="1" x14ac:dyDescent="0.2"/>
    <row r="6208" ht="26.25" customHeight="1" x14ac:dyDescent="0.2"/>
    <row r="6209" ht="26.25" customHeight="1" x14ac:dyDescent="0.2"/>
    <row r="6210" ht="26.25" customHeight="1" x14ac:dyDescent="0.2"/>
    <row r="6211" ht="26.25" customHeight="1" x14ac:dyDescent="0.2"/>
    <row r="6212" ht="26.25" customHeight="1" x14ac:dyDescent="0.2"/>
    <row r="6213" ht="26.25" customHeight="1" x14ac:dyDescent="0.2"/>
    <row r="6214" ht="26.25" customHeight="1" x14ac:dyDescent="0.2"/>
    <row r="6215" ht="26.25" customHeight="1" x14ac:dyDescent="0.2"/>
    <row r="6216" ht="26.25" customHeight="1" x14ac:dyDescent="0.2"/>
    <row r="6217" ht="26.25" customHeight="1" x14ac:dyDescent="0.2"/>
    <row r="6218" ht="26.25" customHeight="1" x14ac:dyDescent="0.2"/>
    <row r="6219" ht="26.25" customHeight="1" x14ac:dyDescent="0.2"/>
    <row r="6220" ht="26.25" customHeight="1" x14ac:dyDescent="0.2"/>
    <row r="6221" ht="26.25" customHeight="1" x14ac:dyDescent="0.2"/>
    <row r="6222" ht="26.25" customHeight="1" x14ac:dyDescent="0.2"/>
    <row r="6223" ht="26.25" customHeight="1" x14ac:dyDescent="0.2"/>
    <row r="6224" ht="26.25" customHeight="1" x14ac:dyDescent="0.2"/>
    <row r="6225" ht="26.25" customHeight="1" x14ac:dyDescent="0.2"/>
    <row r="6226" ht="26.25" customHeight="1" x14ac:dyDescent="0.2"/>
    <row r="6227" ht="26.25" customHeight="1" x14ac:dyDescent="0.2"/>
    <row r="6228" ht="26.25" customHeight="1" x14ac:dyDescent="0.2"/>
    <row r="6229" ht="26.25" customHeight="1" x14ac:dyDescent="0.2"/>
    <row r="6230" ht="26.25" customHeight="1" x14ac:dyDescent="0.2"/>
    <row r="6231" ht="26.25" customHeight="1" x14ac:dyDescent="0.2"/>
    <row r="6232" ht="26.25" customHeight="1" x14ac:dyDescent="0.2"/>
    <row r="6233" ht="26.25" customHeight="1" x14ac:dyDescent="0.2"/>
    <row r="6234" ht="26.25" customHeight="1" x14ac:dyDescent="0.2"/>
    <row r="6235" ht="26.25" customHeight="1" x14ac:dyDescent="0.2"/>
    <row r="6236" ht="26.25" customHeight="1" x14ac:dyDescent="0.2"/>
    <row r="6237" ht="26.25" customHeight="1" x14ac:dyDescent="0.2"/>
    <row r="6238" ht="26.25" customHeight="1" x14ac:dyDescent="0.2"/>
    <row r="6239" ht="26.25" customHeight="1" x14ac:dyDescent="0.2"/>
    <row r="6240" ht="26.25" customHeight="1" x14ac:dyDescent="0.2"/>
    <row r="6241" ht="26.25" customHeight="1" x14ac:dyDescent="0.2"/>
    <row r="6242" ht="26.25" customHeight="1" x14ac:dyDescent="0.2"/>
    <row r="6243" ht="26.25" customHeight="1" x14ac:dyDescent="0.2"/>
    <row r="6244" ht="26.25" customHeight="1" x14ac:dyDescent="0.2"/>
    <row r="6245" ht="26.25" customHeight="1" x14ac:dyDescent="0.2"/>
    <row r="6246" ht="26.25" customHeight="1" x14ac:dyDescent="0.2"/>
    <row r="6247" ht="26.25" customHeight="1" x14ac:dyDescent="0.2"/>
    <row r="6248" ht="26.25" customHeight="1" x14ac:dyDescent="0.2"/>
    <row r="6249" ht="26.25" customHeight="1" x14ac:dyDescent="0.2"/>
    <row r="6250" ht="26.25" customHeight="1" x14ac:dyDescent="0.2"/>
    <row r="6251" ht="26.25" customHeight="1" x14ac:dyDescent="0.2"/>
    <row r="6252" ht="26.25" customHeight="1" x14ac:dyDescent="0.2"/>
    <row r="6253" ht="26.25" customHeight="1" x14ac:dyDescent="0.2"/>
    <row r="6254" ht="26.25" customHeight="1" x14ac:dyDescent="0.2"/>
    <row r="6255" ht="26.25" customHeight="1" x14ac:dyDescent="0.2"/>
    <row r="6256" ht="26.25" customHeight="1" x14ac:dyDescent="0.2"/>
    <row r="6257" ht="26.25" customHeight="1" x14ac:dyDescent="0.2"/>
    <row r="6258" ht="26.25" customHeight="1" x14ac:dyDescent="0.2"/>
    <row r="6259" ht="26.25" customHeight="1" x14ac:dyDescent="0.2"/>
    <row r="6260" ht="26.25" customHeight="1" x14ac:dyDescent="0.2"/>
    <row r="6261" ht="26.25" customHeight="1" x14ac:dyDescent="0.2"/>
    <row r="6262" ht="26.25" customHeight="1" x14ac:dyDescent="0.2"/>
    <row r="6263" ht="26.25" customHeight="1" x14ac:dyDescent="0.2"/>
    <row r="6264" ht="26.25" customHeight="1" x14ac:dyDescent="0.2"/>
    <row r="6265" ht="26.25" customHeight="1" x14ac:dyDescent="0.2"/>
    <row r="6266" ht="26.25" customHeight="1" x14ac:dyDescent="0.2"/>
    <row r="6267" ht="26.25" customHeight="1" x14ac:dyDescent="0.2"/>
    <row r="6268" ht="26.25" customHeight="1" x14ac:dyDescent="0.2"/>
    <row r="6269" ht="26.25" customHeight="1" x14ac:dyDescent="0.2"/>
    <row r="6270" ht="26.25" customHeight="1" x14ac:dyDescent="0.2"/>
    <row r="6271" ht="26.25" customHeight="1" x14ac:dyDescent="0.2"/>
    <row r="6272" ht="26.25" customHeight="1" x14ac:dyDescent="0.2"/>
    <row r="6273" ht="26.25" customHeight="1" x14ac:dyDescent="0.2"/>
    <row r="6274" ht="26.25" customHeight="1" x14ac:dyDescent="0.2"/>
    <row r="6275" ht="26.25" customHeight="1" x14ac:dyDescent="0.2"/>
    <row r="6276" ht="26.25" customHeight="1" x14ac:dyDescent="0.2"/>
    <row r="6277" ht="26.25" customHeight="1" x14ac:dyDescent="0.2"/>
    <row r="6278" ht="26.25" customHeight="1" x14ac:dyDescent="0.2"/>
    <row r="6279" ht="26.25" customHeight="1" x14ac:dyDescent="0.2"/>
    <row r="6280" ht="26.25" customHeight="1" x14ac:dyDescent="0.2"/>
    <row r="6281" ht="26.25" customHeight="1" x14ac:dyDescent="0.2"/>
    <row r="6282" ht="26.25" customHeight="1" x14ac:dyDescent="0.2"/>
    <row r="6283" ht="26.25" customHeight="1" x14ac:dyDescent="0.2"/>
    <row r="6284" ht="26.25" customHeight="1" x14ac:dyDescent="0.2"/>
    <row r="6285" ht="26.25" customHeight="1" x14ac:dyDescent="0.2"/>
    <row r="6286" ht="26.25" customHeight="1" x14ac:dyDescent="0.2"/>
    <row r="6287" ht="26.25" customHeight="1" x14ac:dyDescent="0.2"/>
    <row r="6288" ht="26.25" customHeight="1" x14ac:dyDescent="0.2"/>
    <row r="6289" ht="26.25" customHeight="1" x14ac:dyDescent="0.2"/>
    <row r="6290" ht="26.25" customHeight="1" x14ac:dyDescent="0.2"/>
    <row r="6291" ht="26.25" customHeight="1" x14ac:dyDescent="0.2"/>
    <row r="6292" ht="26.25" customHeight="1" x14ac:dyDescent="0.2"/>
    <row r="6293" ht="26.25" customHeight="1" x14ac:dyDescent="0.2"/>
    <row r="6294" ht="26.25" customHeight="1" x14ac:dyDescent="0.2"/>
    <row r="6295" ht="26.25" customHeight="1" x14ac:dyDescent="0.2"/>
    <row r="6296" ht="26.25" customHeight="1" x14ac:dyDescent="0.2"/>
    <row r="6297" ht="26.25" customHeight="1" x14ac:dyDescent="0.2"/>
    <row r="6298" ht="26.25" customHeight="1" x14ac:dyDescent="0.2"/>
    <row r="6299" ht="26.25" customHeight="1" x14ac:dyDescent="0.2"/>
    <row r="6300" ht="26.25" customHeight="1" x14ac:dyDescent="0.2"/>
    <row r="6301" ht="26.25" customHeight="1" x14ac:dyDescent="0.2"/>
    <row r="6302" ht="26.25" customHeight="1" x14ac:dyDescent="0.2"/>
    <row r="6303" ht="26.25" customHeight="1" x14ac:dyDescent="0.2"/>
    <row r="6304" ht="26.25" customHeight="1" x14ac:dyDescent="0.2"/>
    <row r="6305" ht="26.25" customHeight="1" x14ac:dyDescent="0.2"/>
    <row r="6306" ht="26.25" customHeight="1" x14ac:dyDescent="0.2"/>
    <row r="6307" ht="26.25" customHeight="1" x14ac:dyDescent="0.2"/>
    <row r="6308" ht="26.25" customHeight="1" x14ac:dyDescent="0.2"/>
    <row r="6309" ht="26.25" customHeight="1" x14ac:dyDescent="0.2"/>
    <row r="6310" ht="26.25" customHeight="1" x14ac:dyDescent="0.2"/>
    <row r="6311" ht="26.25" customHeight="1" x14ac:dyDescent="0.2"/>
    <row r="6312" ht="26.25" customHeight="1" x14ac:dyDescent="0.2"/>
    <row r="6313" ht="26.25" customHeight="1" x14ac:dyDescent="0.2"/>
    <row r="6314" ht="26.25" customHeight="1" x14ac:dyDescent="0.2"/>
    <row r="6315" ht="26.25" customHeight="1" x14ac:dyDescent="0.2"/>
    <row r="6316" ht="26.25" customHeight="1" x14ac:dyDescent="0.2"/>
    <row r="6317" ht="26.25" customHeight="1" x14ac:dyDescent="0.2"/>
    <row r="6318" ht="26.25" customHeight="1" x14ac:dyDescent="0.2"/>
    <row r="6319" ht="26.25" customHeight="1" x14ac:dyDescent="0.2"/>
    <row r="6320" ht="26.25" customHeight="1" x14ac:dyDescent="0.2"/>
    <row r="6321" ht="26.25" customHeight="1" x14ac:dyDescent="0.2"/>
    <row r="6322" ht="26.25" customHeight="1" x14ac:dyDescent="0.2"/>
    <row r="6323" ht="26.25" customHeight="1" x14ac:dyDescent="0.2"/>
    <row r="6324" ht="26.25" customHeight="1" x14ac:dyDescent="0.2"/>
    <row r="6325" ht="26.25" customHeight="1" x14ac:dyDescent="0.2"/>
    <row r="6326" ht="26.25" customHeight="1" x14ac:dyDescent="0.2"/>
    <row r="6327" ht="26.25" customHeight="1" x14ac:dyDescent="0.2"/>
    <row r="6328" ht="26.25" customHeight="1" x14ac:dyDescent="0.2"/>
    <row r="6329" ht="26.25" customHeight="1" x14ac:dyDescent="0.2"/>
    <row r="6330" ht="26.25" customHeight="1" x14ac:dyDescent="0.2"/>
    <row r="6331" ht="26.25" customHeight="1" x14ac:dyDescent="0.2"/>
    <row r="6332" ht="26.25" customHeight="1" x14ac:dyDescent="0.2"/>
    <row r="6333" ht="26.25" customHeight="1" x14ac:dyDescent="0.2"/>
    <row r="6334" ht="26.25" customHeight="1" x14ac:dyDescent="0.2"/>
    <row r="6335" ht="26.25" customHeight="1" x14ac:dyDescent="0.2"/>
    <row r="6336" ht="26.25" customHeight="1" x14ac:dyDescent="0.2"/>
    <row r="6337" ht="26.25" customHeight="1" x14ac:dyDescent="0.2"/>
    <row r="6338" ht="26.25" customHeight="1" x14ac:dyDescent="0.2"/>
    <row r="6339" ht="26.25" customHeight="1" x14ac:dyDescent="0.2"/>
    <row r="6340" ht="26.25" customHeight="1" x14ac:dyDescent="0.2"/>
    <row r="6341" ht="26.25" customHeight="1" x14ac:dyDescent="0.2"/>
    <row r="6342" ht="26.25" customHeight="1" x14ac:dyDescent="0.2"/>
    <row r="6343" ht="26.25" customHeight="1" x14ac:dyDescent="0.2"/>
    <row r="6344" ht="26.25" customHeight="1" x14ac:dyDescent="0.2"/>
    <row r="6345" ht="26.25" customHeight="1" x14ac:dyDescent="0.2"/>
    <row r="6346" ht="26.25" customHeight="1" x14ac:dyDescent="0.2"/>
    <row r="6347" ht="26.25" customHeight="1" x14ac:dyDescent="0.2"/>
    <row r="6348" ht="26.25" customHeight="1" x14ac:dyDescent="0.2"/>
    <row r="6349" ht="26.25" customHeight="1" x14ac:dyDescent="0.2"/>
    <row r="6350" ht="26.25" customHeight="1" x14ac:dyDescent="0.2"/>
    <row r="6351" ht="26.25" customHeight="1" x14ac:dyDescent="0.2"/>
    <row r="6352" ht="26.25" customHeight="1" x14ac:dyDescent="0.2"/>
    <row r="6353" ht="26.25" customHeight="1" x14ac:dyDescent="0.2"/>
    <row r="6354" ht="26.25" customHeight="1" x14ac:dyDescent="0.2"/>
    <row r="6355" ht="26.25" customHeight="1" x14ac:dyDescent="0.2"/>
    <row r="6356" ht="26.25" customHeight="1" x14ac:dyDescent="0.2"/>
    <row r="6357" ht="26.25" customHeight="1" x14ac:dyDescent="0.2"/>
    <row r="6358" ht="26.25" customHeight="1" x14ac:dyDescent="0.2"/>
    <row r="6359" ht="26.25" customHeight="1" x14ac:dyDescent="0.2"/>
    <row r="6360" ht="26.25" customHeight="1" x14ac:dyDescent="0.2"/>
    <row r="6361" ht="26.25" customHeight="1" x14ac:dyDescent="0.2"/>
    <row r="6362" ht="26.25" customHeight="1" x14ac:dyDescent="0.2"/>
    <row r="6363" ht="26.25" customHeight="1" x14ac:dyDescent="0.2"/>
    <row r="6364" ht="26.25" customHeight="1" x14ac:dyDescent="0.2"/>
    <row r="6365" ht="26.25" customHeight="1" x14ac:dyDescent="0.2"/>
    <row r="6366" ht="26.25" customHeight="1" x14ac:dyDescent="0.2"/>
    <row r="6367" ht="26.25" customHeight="1" x14ac:dyDescent="0.2"/>
    <row r="6368" ht="26.25" customHeight="1" x14ac:dyDescent="0.2"/>
    <row r="6369" ht="26.25" customHeight="1" x14ac:dyDescent="0.2"/>
    <row r="6370" ht="26.25" customHeight="1" x14ac:dyDescent="0.2"/>
    <row r="6371" ht="26.25" customHeight="1" x14ac:dyDescent="0.2"/>
    <row r="6372" ht="26.25" customHeight="1" x14ac:dyDescent="0.2"/>
    <row r="6373" ht="26.25" customHeight="1" x14ac:dyDescent="0.2"/>
    <row r="6374" ht="26.25" customHeight="1" x14ac:dyDescent="0.2"/>
    <row r="6375" ht="26.25" customHeight="1" x14ac:dyDescent="0.2"/>
    <row r="6376" ht="26.25" customHeight="1" x14ac:dyDescent="0.2"/>
    <row r="6377" ht="26.25" customHeight="1" x14ac:dyDescent="0.2"/>
    <row r="6378" ht="26.25" customHeight="1" x14ac:dyDescent="0.2"/>
    <row r="6379" ht="26.25" customHeight="1" x14ac:dyDescent="0.2"/>
    <row r="6380" ht="26.25" customHeight="1" x14ac:dyDescent="0.2"/>
    <row r="6381" ht="26.25" customHeight="1" x14ac:dyDescent="0.2"/>
    <row r="6382" ht="26.25" customHeight="1" x14ac:dyDescent="0.2"/>
    <row r="6383" ht="26.25" customHeight="1" x14ac:dyDescent="0.2"/>
    <row r="6384" ht="26.25" customHeight="1" x14ac:dyDescent="0.2"/>
    <row r="6385" ht="26.25" customHeight="1" x14ac:dyDescent="0.2"/>
    <row r="6386" ht="26.25" customHeight="1" x14ac:dyDescent="0.2"/>
    <row r="6387" ht="26.25" customHeight="1" x14ac:dyDescent="0.2"/>
    <row r="6388" ht="26.25" customHeight="1" x14ac:dyDescent="0.2"/>
    <row r="6389" ht="26.25" customHeight="1" x14ac:dyDescent="0.2"/>
    <row r="6390" ht="26.25" customHeight="1" x14ac:dyDescent="0.2"/>
    <row r="6391" ht="26.25" customHeight="1" x14ac:dyDescent="0.2"/>
    <row r="6392" ht="26.25" customHeight="1" x14ac:dyDescent="0.2"/>
    <row r="6393" ht="26.25" customHeight="1" x14ac:dyDescent="0.2"/>
    <row r="6394" ht="26.25" customHeight="1" x14ac:dyDescent="0.2"/>
    <row r="6395" ht="26.25" customHeight="1" x14ac:dyDescent="0.2"/>
    <row r="6396" ht="26.25" customHeight="1" x14ac:dyDescent="0.2"/>
    <row r="6397" ht="26.25" customHeight="1" x14ac:dyDescent="0.2"/>
    <row r="6398" ht="26.25" customHeight="1" x14ac:dyDescent="0.2"/>
    <row r="6399" ht="26.25" customHeight="1" x14ac:dyDescent="0.2"/>
    <row r="6400" ht="26.25" customHeight="1" x14ac:dyDescent="0.2"/>
    <row r="6401" ht="26.25" customHeight="1" x14ac:dyDescent="0.2"/>
    <row r="6402" ht="26.25" customHeight="1" x14ac:dyDescent="0.2"/>
    <row r="6403" ht="26.25" customHeight="1" x14ac:dyDescent="0.2"/>
    <row r="6404" ht="26.25" customHeight="1" x14ac:dyDescent="0.2"/>
    <row r="6405" ht="26.25" customHeight="1" x14ac:dyDescent="0.2"/>
    <row r="6406" ht="26.25" customHeight="1" x14ac:dyDescent="0.2"/>
    <row r="6407" ht="26.25" customHeight="1" x14ac:dyDescent="0.2"/>
    <row r="6408" ht="26.25" customHeight="1" x14ac:dyDescent="0.2"/>
    <row r="6409" ht="26.25" customHeight="1" x14ac:dyDescent="0.2"/>
    <row r="6410" ht="26.25" customHeight="1" x14ac:dyDescent="0.2"/>
    <row r="6411" ht="26.25" customHeight="1" x14ac:dyDescent="0.2"/>
    <row r="6412" ht="26.25" customHeight="1" x14ac:dyDescent="0.2"/>
    <row r="6413" ht="26.25" customHeight="1" x14ac:dyDescent="0.2"/>
    <row r="6414" ht="26.25" customHeight="1" x14ac:dyDescent="0.2"/>
    <row r="6415" ht="26.25" customHeight="1" x14ac:dyDescent="0.2"/>
    <row r="6416" ht="26.25" customHeight="1" x14ac:dyDescent="0.2"/>
    <row r="6417" ht="26.25" customHeight="1" x14ac:dyDescent="0.2"/>
    <row r="6418" ht="26.25" customHeight="1" x14ac:dyDescent="0.2"/>
    <row r="6419" ht="26.25" customHeight="1" x14ac:dyDescent="0.2"/>
    <row r="6420" ht="26.25" customHeight="1" x14ac:dyDescent="0.2"/>
    <row r="6421" ht="26.25" customHeight="1" x14ac:dyDescent="0.2"/>
    <row r="6422" ht="26.25" customHeight="1" x14ac:dyDescent="0.2"/>
    <row r="6423" ht="26.25" customHeight="1" x14ac:dyDescent="0.2"/>
    <row r="6424" ht="26.25" customHeight="1" x14ac:dyDescent="0.2"/>
    <row r="6425" ht="26.25" customHeight="1" x14ac:dyDescent="0.2"/>
    <row r="6426" ht="26.25" customHeight="1" x14ac:dyDescent="0.2"/>
    <row r="6427" ht="26.25" customHeight="1" x14ac:dyDescent="0.2"/>
    <row r="6428" ht="26.25" customHeight="1" x14ac:dyDescent="0.2"/>
    <row r="6429" ht="26.25" customHeight="1" x14ac:dyDescent="0.2"/>
    <row r="6430" ht="26.25" customHeight="1" x14ac:dyDescent="0.2"/>
    <row r="6431" ht="26.25" customHeight="1" x14ac:dyDescent="0.2"/>
    <row r="6432" ht="26.25" customHeight="1" x14ac:dyDescent="0.2"/>
    <row r="6433" ht="26.25" customHeight="1" x14ac:dyDescent="0.2"/>
    <row r="6434" ht="26.25" customHeight="1" x14ac:dyDescent="0.2"/>
    <row r="6435" ht="26.25" customHeight="1" x14ac:dyDescent="0.2"/>
    <row r="6436" ht="26.25" customHeight="1" x14ac:dyDescent="0.2"/>
    <row r="6437" ht="26.25" customHeight="1" x14ac:dyDescent="0.2"/>
    <row r="6438" ht="26.25" customHeight="1" x14ac:dyDescent="0.2"/>
    <row r="6439" ht="26.25" customHeight="1" x14ac:dyDescent="0.2"/>
    <row r="6440" ht="26.25" customHeight="1" x14ac:dyDescent="0.2"/>
    <row r="6441" ht="26.25" customHeight="1" x14ac:dyDescent="0.2"/>
    <row r="6442" ht="26.25" customHeight="1" x14ac:dyDescent="0.2"/>
    <row r="6443" ht="26.25" customHeight="1" x14ac:dyDescent="0.2"/>
    <row r="6444" ht="26.25" customHeight="1" x14ac:dyDescent="0.2"/>
    <row r="6445" ht="26.25" customHeight="1" x14ac:dyDescent="0.2"/>
    <row r="6446" ht="26.25" customHeight="1" x14ac:dyDescent="0.2"/>
    <row r="6447" ht="26.25" customHeight="1" x14ac:dyDescent="0.2"/>
    <row r="6448" ht="26.25" customHeight="1" x14ac:dyDescent="0.2"/>
    <row r="6449" ht="26.25" customHeight="1" x14ac:dyDescent="0.2"/>
    <row r="6450" ht="26.25" customHeight="1" x14ac:dyDescent="0.2"/>
    <row r="6451" ht="26.25" customHeight="1" x14ac:dyDescent="0.2"/>
    <row r="6452" ht="26.25" customHeight="1" x14ac:dyDescent="0.2"/>
    <row r="6453" ht="26.25" customHeight="1" x14ac:dyDescent="0.2"/>
    <row r="6454" ht="26.25" customHeight="1" x14ac:dyDescent="0.2"/>
    <row r="6455" ht="26.25" customHeight="1" x14ac:dyDescent="0.2"/>
    <row r="6456" ht="26.25" customHeight="1" x14ac:dyDescent="0.2"/>
    <row r="6457" ht="26.25" customHeight="1" x14ac:dyDescent="0.2"/>
    <row r="6458" ht="26.25" customHeight="1" x14ac:dyDescent="0.2"/>
    <row r="6459" ht="26.25" customHeight="1" x14ac:dyDescent="0.2"/>
    <row r="6460" ht="26.25" customHeight="1" x14ac:dyDescent="0.2"/>
    <row r="6461" ht="26.25" customHeight="1" x14ac:dyDescent="0.2"/>
    <row r="6462" ht="26.25" customHeight="1" x14ac:dyDescent="0.2"/>
    <row r="6463" ht="26.25" customHeight="1" x14ac:dyDescent="0.2"/>
    <row r="6464" ht="26.25" customHeight="1" x14ac:dyDescent="0.2"/>
    <row r="6465" ht="26.25" customHeight="1" x14ac:dyDescent="0.2"/>
    <row r="6466" ht="26.25" customHeight="1" x14ac:dyDescent="0.2"/>
    <row r="6467" ht="26.25" customHeight="1" x14ac:dyDescent="0.2"/>
    <row r="6468" ht="26.25" customHeight="1" x14ac:dyDescent="0.2"/>
    <row r="6469" ht="26.25" customHeight="1" x14ac:dyDescent="0.2"/>
    <row r="6470" ht="26.25" customHeight="1" x14ac:dyDescent="0.2"/>
    <row r="6471" ht="26.25" customHeight="1" x14ac:dyDescent="0.2"/>
    <row r="6472" ht="26.25" customHeight="1" x14ac:dyDescent="0.2"/>
    <row r="6473" ht="26.25" customHeight="1" x14ac:dyDescent="0.2"/>
    <row r="6474" ht="26.25" customHeight="1" x14ac:dyDescent="0.2"/>
    <row r="6475" ht="26.25" customHeight="1" x14ac:dyDescent="0.2"/>
    <row r="6476" ht="26.25" customHeight="1" x14ac:dyDescent="0.2"/>
    <row r="6477" ht="26.25" customHeight="1" x14ac:dyDescent="0.2"/>
    <row r="6478" ht="26.25" customHeight="1" x14ac:dyDescent="0.2"/>
    <row r="6479" ht="26.25" customHeight="1" x14ac:dyDescent="0.2"/>
    <row r="6480" ht="26.25" customHeight="1" x14ac:dyDescent="0.2"/>
    <row r="6481" ht="26.25" customHeight="1" x14ac:dyDescent="0.2"/>
    <row r="6482" ht="26.25" customHeight="1" x14ac:dyDescent="0.2"/>
    <row r="6483" ht="26.25" customHeight="1" x14ac:dyDescent="0.2"/>
    <row r="6484" ht="26.25" customHeight="1" x14ac:dyDescent="0.2"/>
    <row r="6485" ht="26.25" customHeight="1" x14ac:dyDescent="0.2"/>
    <row r="6486" ht="26.25" customHeight="1" x14ac:dyDescent="0.2"/>
    <row r="6487" ht="26.25" customHeight="1" x14ac:dyDescent="0.2"/>
    <row r="6488" ht="26.25" customHeight="1" x14ac:dyDescent="0.2"/>
    <row r="6489" ht="26.25" customHeight="1" x14ac:dyDescent="0.2"/>
    <row r="6490" ht="26.25" customHeight="1" x14ac:dyDescent="0.2"/>
    <row r="6491" ht="26.25" customHeight="1" x14ac:dyDescent="0.2"/>
    <row r="6492" ht="26.25" customHeight="1" x14ac:dyDescent="0.2"/>
    <row r="6493" ht="26.25" customHeight="1" x14ac:dyDescent="0.2"/>
    <row r="6494" ht="26.25" customHeight="1" x14ac:dyDescent="0.2"/>
    <row r="6495" ht="26.25" customHeight="1" x14ac:dyDescent="0.2"/>
    <row r="6496" ht="26.25" customHeight="1" x14ac:dyDescent="0.2"/>
    <row r="6497" ht="26.25" customHeight="1" x14ac:dyDescent="0.2"/>
    <row r="6498" ht="26.25" customHeight="1" x14ac:dyDescent="0.2"/>
    <row r="6499" ht="26.25" customHeight="1" x14ac:dyDescent="0.2"/>
    <row r="6500" ht="26.25" customHeight="1" x14ac:dyDescent="0.2"/>
    <row r="6501" ht="26.25" customHeight="1" x14ac:dyDescent="0.2"/>
    <row r="6502" ht="26.25" customHeight="1" x14ac:dyDescent="0.2"/>
    <row r="6503" ht="26.25" customHeight="1" x14ac:dyDescent="0.2"/>
    <row r="6504" ht="26.25" customHeight="1" x14ac:dyDescent="0.2"/>
    <row r="6505" ht="26.25" customHeight="1" x14ac:dyDescent="0.2"/>
    <row r="6506" ht="26.25" customHeight="1" x14ac:dyDescent="0.2"/>
    <row r="6507" ht="26.25" customHeight="1" x14ac:dyDescent="0.2"/>
    <row r="6508" ht="26.25" customHeight="1" x14ac:dyDescent="0.2"/>
    <row r="6509" ht="26.25" customHeight="1" x14ac:dyDescent="0.2"/>
    <row r="6510" ht="26.25" customHeight="1" x14ac:dyDescent="0.2"/>
    <row r="6511" ht="26.25" customHeight="1" x14ac:dyDescent="0.2"/>
    <row r="6512" ht="26.25" customHeight="1" x14ac:dyDescent="0.2"/>
    <row r="6513" ht="26.25" customHeight="1" x14ac:dyDescent="0.2"/>
    <row r="6514" ht="26.25" customHeight="1" x14ac:dyDescent="0.2"/>
    <row r="6515" ht="26.25" customHeight="1" x14ac:dyDescent="0.2"/>
    <row r="6516" ht="26.25" customHeight="1" x14ac:dyDescent="0.2"/>
    <row r="6517" ht="26.25" customHeight="1" x14ac:dyDescent="0.2"/>
    <row r="6518" ht="26.25" customHeight="1" x14ac:dyDescent="0.2"/>
    <row r="6519" ht="26.25" customHeight="1" x14ac:dyDescent="0.2"/>
    <row r="6520" ht="26.25" customHeight="1" x14ac:dyDescent="0.2"/>
    <row r="6521" ht="26.25" customHeight="1" x14ac:dyDescent="0.2"/>
    <row r="6522" ht="26.25" customHeight="1" x14ac:dyDescent="0.2"/>
    <row r="6523" ht="26.25" customHeight="1" x14ac:dyDescent="0.2"/>
    <row r="6524" ht="26.25" customHeight="1" x14ac:dyDescent="0.2"/>
    <row r="6525" ht="26.25" customHeight="1" x14ac:dyDescent="0.2"/>
    <row r="6526" ht="26.25" customHeight="1" x14ac:dyDescent="0.2"/>
    <row r="6527" ht="26.25" customHeight="1" x14ac:dyDescent="0.2"/>
    <row r="6528" ht="26.25" customHeight="1" x14ac:dyDescent="0.2"/>
    <row r="6529" ht="26.25" customHeight="1" x14ac:dyDescent="0.2"/>
    <row r="6530" ht="26.25" customHeight="1" x14ac:dyDescent="0.2"/>
    <row r="6531" ht="26.25" customHeight="1" x14ac:dyDescent="0.2"/>
    <row r="6532" ht="26.25" customHeight="1" x14ac:dyDescent="0.2"/>
    <row r="6533" ht="26.25" customHeight="1" x14ac:dyDescent="0.2"/>
    <row r="6534" ht="26.25" customHeight="1" x14ac:dyDescent="0.2"/>
    <row r="6535" ht="26.25" customHeight="1" x14ac:dyDescent="0.2"/>
    <row r="6536" ht="26.25" customHeight="1" x14ac:dyDescent="0.2"/>
    <row r="6537" ht="26.25" customHeight="1" x14ac:dyDescent="0.2"/>
    <row r="6538" ht="26.25" customHeight="1" x14ac:dyDescent="0.2"/>
    <row r="6539" ht="26.25" customHeight="1" x14ac:dyDescent="0.2"/>
    <row r="6540" ht="26.25" customHeight="1" x14ac:dyDescent="0.2"/>
    <row r="6541" ht="26.25" customHeight="1" x14ac:dyDescent="0.2"/>
    <row r="6542" ht="26.25" customHeight="1" x14ac:dyDescent="0.2"/>
    <row r="6543" ht="26.25" customHeight="1" x14ac:dyDescent="0.2"/>
    <row r="6544" ht="26.25" customHeight="1" x14ac:dyDescent="0.2"/>
    <row r="6545" ht="26.25" customHeight="1" x14ac:dyDescent="0.2"/>
    <row r="6546" ht="26.25" customHeight="1" x14ac:dyDescent="0.2"/>
    <row r="6547" ht="26.25" customHeight="1" x14ac:dyDescent="0.2"/>
    <row r="6548" ht="26.25" customHeight="1" x14ac:dyDescent="0.2"/>
    <row r="6549" ht="26.25" customHeight="1" x14ac:dyDescent="0.2"/>
    <row r="6550" ht="26.25" customHeight="1" x14ac:dyDescent="0.2"/>
    <row r="6551" ht="26.25" customHeight="1" x14ac:dyDescent="0.2"/>
    <row r="6552" ht="26.25" customHeight="1" x14ac:dyDescent="0.2"/>
    <row r="6553" ht="26.25" customHeight="1" x14ac:dyDescent="0.2"/>
    <row r="6554" ht="26.25" customHeight="1" x14ac:dyDescent="0.2"/>
    <row r="6555" ht="26.25" customHeight="1" x14ac:dyDescent="0.2"/>
    <row r="6556" ht="26.25" customHeight="1" x14ac:dyDescent="0.2"/>
    <row r="6557" ht="26.25" customHeight="1" x14ac:dyDescent="0.2"/>
    <row r="6558" ht="26.25" customHeight="1" x14ac:dyDescent="0.2"/>
    <row r="6559" ht="26.25" customHeight="1" x14ac:dyDescent="0.2"/>
    <row r="6560" ht="26.25" customHeight="1" x14ac:dyDescent="0.2"/>
    <row r="6561" ht="26.25" customHeight="1" x14ac:dyDescent="0.2"/>
    <row r="6562" ht="26.25" customHeight="1" x14ac:dyDescent="0.2"/>
    <row r="6563" ht="26.25" customHeight="1" x14ac:dyDescent="0.2"/>
    <row r="6564" ht="26.25" customHeight="1" x14ac:dyDescent="0.2"/>
    <row r="6565" ht="26.25" customHeight="1" x14ac:dyDescent="0.2"/>
    <row r="6566" ht="26.25" customHeight="1" x14ac:dyDescent="0.2"/>
    <row r="6567" ht="26.25" customHeight="1" x14ac:dyDescent="0.2"/>
    <row r="6568" ht="26.25" customHeight="1" x14ac:dyDescent="0.2"/>
    <row r="6569" ht="26.25" customHeight="1" x14ac:dyDescent="0.2"/>
    <row r="6570" ht="26.25" customHeight="1" x14ac:dyDescent="0.2"/>
    <row r="6571" ht="26.25" customHeight="1" x14ac:dyDescent="0.2"/>
    <row r="6572" ht="26.25" customHeight="1" x14ac:dyDescent="0.2"/>
    <row r="6573" ht="26.25" customHeight="1" x14ac:dyDescent="0.2"/>
    <row r="6574" ht="26.25" customHeight="1" x14ac:dyDescent="0.2"/>
    <row r="6575" ht="26.25" customHeight="1" x14ac:dyDescent="0.2"/>
    <row r="6576" ht="26.25" customHeight="1" x14ac:dyDescent="0.2"/>
    <row r="6577" ht="26.25" customHeight="1" x14ac:dyDescent="0.2"/>
    <row r="6578" ht="26.25" customHeight="1" x14ac:dyDescent="0.2"/>
    <row r="6579" ht="26.25" customHeight="1" x14ac:dyDescent="0.2"/>
    <row r="6580" ht="26.25" customHeight="1" x14ac:dyDescent="0.2"/>
    <row r="6581" ht="26.25" customHeight="1" x14ac:dyDescent="0.2"/>
    <row r="6582" ht="26.25" customHeight="1" x14ac:dyDescent="0.2"/>
    <row r="6583" ht="26.25" customHeight="1" x14ac:dyDescent="0.2"/>
    <row r="6584" ht="26.25" customHeight="1" x14ac:dyDescent="0.2"/>
    <row r="6585" ht="26.25" customHeight="1" x14ac:dyDescent="0.2"/>
    <row r="6586" ht="26.25" customHeight="1" x14ac:dyDescent="0.2"/>
    <row r="6587" ht="26.25" customHeight="1" x14ac:dyDescent="0.2"/>
    <row r="6588" ht="26.25" customHeight="1" x14ac:dyDescent="0.2"/>
    <row r="6589" ht="26.25" customHeight="1" x14ac:dyDescent="0.2"/>
    <row r="6590" ht="26.25" customHeight="1" x14ac:dyDescent="0.2"/>
    <row r="6591" ht="26.25" customHeight="1" x14ac:dyDescent="0.2"/>
    <row r="6592" ht="26.25" customHeight="1" x14ac:dyDescent="0.2"/>
    <row r="6593" ht="26.25" customHeight="1" x14ac:dyDescent="0.2"/>
    <row r="6594" ht="26.25" customHeight="1" x14ac:dyDescent="0.2"/>
    <row r="6595" ht="26.25" customHeight="1" x14ac:dyDescent="0.2"/>
    <row r="6596" ht="26.25" customHeight="1" x14ac:dyDescent="0.2"/>
    <row r="6597" ht="26.25" customHeight="1" x14ac:dyDescent="0.2"/>
    <row r="6598" ht="26.25" customHeight="1" x14ac:dyDescent="0.2"/>
    <row r="6599" ht="26.25" customHeight="1" x14ac:dyDescent="0.2"/>
    <row r="6600" ht="26.25" customHeight="1" x14ac:dyDescent="0.2"/>
    <row r="6601" ht="26.25" customHeight="1" x14ac:dyDescent="0.2"/>
    <row r="6602" ht="26.25" customHeight="1" x14ac:dyDescent="0.2"/>
    <row r="6603" ht="26.25" customHeight="1" x14ac:dyDescent="0.2"/>
    <row r="6604" ht="26.25" customHeight="1" x14ac:dyDescent="0.2"/>
    <row r="6605" ht="26.25" customHeight="1" x14ac:dyDescent="0.2"/>
    <row r="6606" ht="26.25" customHeight="1" x14ac:dyDescent="0.2"/>
    <row r="6607" ht="26.25" customHeight="1" x14ac:dyDescent="0.2"/>
    <row r="6608" ht="26.25" customHeight="1" x14ac:dyDescent="0.2"/>
    <row r="6609" ht="26.25" customHeight="1" x14ac:dyDescent="0.2"/>
    <row r="6610" ht="26.25" customHeight="1" x14ac:dyDescent="0.2"/>
    <row r="6611" ht="26.25" customHeight="1" x14ac:dyDescent="0.2"/>
    <row r="6612" ht="26.25" customHeight="1" x14ac:dyDescent="0.2"/>
    <row r="6613" ht="26.25" customHeight="1" x14ac:dyDescent="0.2"/>
    <row r="6614" ht="26.25" customHeight="1" x14ac:dyDescent="0.2"/>
    <row r="6615" ht="26.25" customHeight="1" x14ac:dyDescent="0.2"/>
    <row r="6616" ht="26.25" customHeight="1" x14ac:dyDescent="0.2"/>
    <row r="6617" ht="26.25" customHeight="1" x14ac:dyDescent="0.2"/>
    <row r="6618" ht="26.25" customHeight="1" x14ac:dyDescent="0.2"/>
    <row r="6619" ht="26.25" customHeight="1" x14ac:dyDescent="0.2"/>
    <row r="6620" ht="26.25" customHeight="1" x14ac:dyDescent="0.2"/>
    <row r="6621" ht="26.25" customHeight="1" x14ac:dyDescent="0.2"/>
    <row r="6622" ht="26.25" customHeight="1" x14ac:dyDescent="0.2"/>
    <row r="6623" ht="26.25" customHeight="1" x14ac:dyDescent="0.2"/>
    <row r="6624" ht="26.25" customHeight="1" x14ac:dyDescent="0.2"/>
    <row r="6625" ht="26.25" customHeight="1" x14ac:dyDescent="0.2"/>
    <row r="6626" ht="26.25" customHeight="1" x14ac:dyDescent="0.2"/>
    <row r="6627" ht="26.25" customHeight="1" x14ac:dyDescent="0.2"/>
    <row r="6628" ht="26.25" customHeight="1" x14ac:dyDescent="0.2"/>
    <row r="6629" ht="26.25" customHeight="1" x14ac:dyDescent="0.2"/>
    <row r="6630" ht="26.25" customHeight="1" x14ac:dyDescent="0.2"/>
    <row r="6631" ht="26.25" customHeight="1" x14ac:dyDescent="0.2"/>
    <row r="6632" ht="26.25" customHeight="1" x14ac:dyDescent="0.2"/>
    <row r="6633" ht="26.25" customHeight="1" x14ac:dyDescent="0.2"/>
    <row r="6634" ht="26.25" customHeight="1" x14ac:dyDescent="0.2"/>
    <row r="6635" ht="26.25" customHeight="1" x14ac:dyDescent="0.2"/>
    <row r="6636" ht="26.25" customHeight="1" x14ac:dyDescent="0.2"/>
    <row r="6637" ht="26.25" customHeight="1" x14ac:dyDescent="0.2"/>
    <row r="6638" ht="26.25" customHeight="1" x14ac:dyDescent="0.2"/>
    <row r="6639" ht="26.25" customHeight="1" x14ac:dyDescent="0.2"/>
    <row r="6640" ht="26.25" customHeight="1" x14ac:dyDescent="0.2"/>
    <row r="6641" ht="26.25" customHeight="1" x14ac:dyDescent="0.2"/>
    <row r="6642" ht="26.25" customHeight="1" x14ac:dyDescent="0.2"/>
    <row r="6643" ht="26.25" customHeight="1" x14ac:dyDescent="0.2"/>
    <row r="6644" ht="26.25" customHeight="1" x14ac:dyDescent="0.2"/>
    <row r="6645" ht="26.25" customHeight="1" x14ac:dyDescent="0.2"/>
    <row r="6646" ht="26.25" customHeight="1" x14ac:dyDescent="0.2"/>
    <row r="6647" ht="26.25" customHeight="1" x14ac:dyDescent="0.2"/>
    <row r="6648" ht="26.25" customHeight="1" x14ac:dyDescent="0.2"/>
    <row r="6649" ht="26.25" customHeight="1" x14ac:dyDescent="0.2"/>
    <row r="6650" ht="26.25" customHeight="1" x14ac:dyDescent="0.2"/>
    <row r="6651" ht="26.25" customHeight="1" x14ac:dyDescent="0.2"/>
    <row r="6652" ht="26.25" customHeight="1" x14ac:dyDescent="0.2"/>
    <row r="6653" ht="26.25" customHeight="1" x14ac:dyDescent="0.2"/>
    <row r="6654" ht="26.25" customHeight="1" x14ac:dyDescent="0.2"/>
    <row r="6655" ht="26.25" customHeight="1" x14ac:dyDescent="0.2"/>
    <row r="6656" ht="26.25" customHeight="1" x14ac:dyDescent="0.2"/>
    <row r="6657" ht="26.25" customHeight="1" x14ac:dyDescent="0.2"/>
    <row r="6658" ht="26.25" customHeight="1" x14ac:dyDescent="0.2"/>
    <row r="6659" ht="26.25" customHeight="1" x14ac:dyDescent="0.2"/>
    <row r="6660" ht="26.25" customHeight="1" x14ac:dyDescent="0.2"/>
    <row r="6661" ht="26.25" customHeight="1" x14ac:dyDescent="0.2"/>
    <row r="6662" ht="26.25" customHeight="1" x14ac:dyDescent="0.2"/>
    <row r="6663" ht="26.25" customHeight="1" x14ac:dyDescent="0.2"/>
    <row r="6664" ht="26.25" customHeight="1" x14ac:dyDescent="0.2"/>
    <row r="6665" ht="26.25" customHeight="1" x14ac:dyDescent="0.2"/>
    <row r="6666" ht="26.25" customHeight="1" x14ac:dyDescent="0.2"/>
    <row r="6667" ht="26.25" customHeight="1" x14ac:dyDescent="0.2"/>
    <row r="6668" ht="26.25" customHeight="1" x14ac:dyDescent="0.2"/>
    <row r="6669" ht="26.25" customHeight="1" x14ac:dyDescent="0.2"/>
    <row r="6670" ht="26.25" customHeight="1" x14ac:dyDescent="0.2"/>
    <row r="6671" ht="26.25" customHeight="1" x14ac:dyDescent="0.2"/>
    <row r="6672" ht="26.25" customHeight="1" x14ac:dyDescent="0.2"/>
    <row r="6673" ht="26.25" customHeight="1" x14ac:dyDescent="0.2"/>
    <row r="6674" ht="26.25" customHeight="1" x14ac:dyDescent="0.2"/>
    <row r="6675" ht="26.25" customHeight="1" x14ac:dyDescent="0.2"/>
    <row r="6676" ht="26.25" customHeight="1" x14ac:dyDescent="0.2"/>
    <row r="6677" ht="26.25" customHeight="1" x14ac:dyDescent="0.2"/>
    <row r="6678" ht="26.25" customHeight="1" x14ac:dyDescent="0.2"/>
    <row r="6679" ht="26.25" customHeight="1" x14ac:dyDescent="0.2"/>
    <row r="6680" ht="26.25" customHeight="1" x14ac:dyDescent="0.2"/>
    <row r="6681" ht="26.25" customHeight="1" x14ac:dyDescent="0.2"/>
    <row r="6682" ht="26.25" customHeight="1" x14ac:dyDescent="0.2"/>
    <row r="6683" ht="26.25" customHeight="1" x14ac:dyDescent="0.2"/>
    <row r="6684" ht="26.25" customHeight="1" x14ac:dyDescent="0.2"/>
    <row r="6685" ht="26.25" customHeight="1" x14ac:dyDescent="0.2"/>
    <row r="6686" ht="26.25" customHeight="1" x14ac:dyDescent="0.2"/>
    <row r="6687" ht="26.25" customHeight="1" x14ac:dyDescent="0.2"/>
    <row r="6688" ht="26.25" customHeight="1" x14ac:dyDescent="0.2"/>
    <row r="6689" ht="26.25" customHeight="1" x14ac:dyDescent="0.2"/>
    <row r="6690" ht="26.25" customHeight="1" x14ac:dyDescent="0.2"/>
    <row r="6691" ht="26.25" customHeight="1" x14ac:dyDescent="0.2"/>
    <row r="6692" ht="26.25" customHeight="1" x14ac:dyDescent="0.2"/>
    <row r="6693" ht="26.25" customHeight="1" x14ac:dyDescent="0.2"/>
    <row r="6694" ht="26.25" customHeight="1" x14ac:dyDescent="0.2"/>
    <row r="6695" ht="26.25" customHeight="1" x14ac:dyDescent="0.2"/>
    <row r="6696" ht="26.25" customHeight="1" x14ac:dyDescent="0.2"/>
    <row r="6697" ht="26.25" customHeight="1" x14ac:dyDescent="0.2"/>
    <row r="6698" ht="26.25" customHeight="1" x14ac:dyDescent="0.2"/>
    <row r="6699" ht="26.25" customHeight="1" x14ac:dyDescent="0.2"/>
    <row r="6700" ht="26.25" customHeight="1" x14ac:dyDescent="0.2"/>
    <row r="6701" ht="26.25" customHeight="1" x14ac:dyDescent="0.2"/>
    <row r="6702" ht="26.25" customHeight="1" x14ac:dyDescent="0.2"/>
    <row r="6703" ht="26.25" customHeight="1" x14ac:dyDescent="0.2"/>
    <row r="6704" ht="26.25" customHeight="1" x14ac:dyDescent="0.2"/>
    <row r="6705" ht="26.25" customHeight="1" x14ac:dyDescent="0.2"/>
    <row r="6706" ht="26.25" customHeight="1" x14ac:dyDescent="0.2"/>
    <row r="6707" ht="26.25" customHeight="1" x14ac:dyDescent="0.2"/>
    <row r="6708" ht="26.25" customHeight="1" x14ac:dyDescent="0.2"/>
    <row r="6709" ht="26.25" customHeight="1" x14ac:dyDescent="0.2"/>
    <row r="6710" ht="26.25" customHeight="1" x14ac:dyDescent="0.2"/>
    <row r="6711" ht="26.25" customHeight="1" x14ac:dyDescent="0.2"/>
    <row r="6712" ht="26.25" customHeight="1" x14ac:dyDescent="0.2"/>
    <row r="6713" ht="26.25" customHeight="1" x14ac:dyDescent="0.2"/>
    <row r="6714" ht="26.25" customHeight="1" x14ac:dyDescent="0.2"/>
    <row r="6715" ht="26.25" customHeight="1" x14ac:dyDescent="0.2"/>
    <row r="6716" ht="26.25" customHeight="1" x14ac:dyDescent="0.2"/>
    <row r="6717" ht="26.25" customHeight="1" x14ac:dyDescent="0.2"/>
    <row r="6718" ht="26.25" customHeight="1" x14ac:dyDescent="0.2"/>
    <row r="6719" ht="26.25" customHeight="1" x14ac:dyDescent="0.2"/>
    <row r="6720" ht="26.25" customHeight="1" x14ac:dyDescent="0.2"/>
    <row r="6721" ht="26.25" customHeight="1" x14ac:dyDescent="0.2"/>
    <row r="6722" ht="26.25" customHeight="1" x14ac:dyDescent="0.2"/>
    <row r="6723" ht="26.25" customHeight="1" x14ac:dyDescent="0.2"/>
    <row r="6724" ht="26.25" customHeight="1" x14ac:dyDescent="0.2"/>
    <row r="6725" ht="26.25" customHeight="1" x14ac:dyDescent="0.2"/>
    <row r="6726" ht="26.25" customHeight="1" x14ac:dyDescent="0.2"/>
    <row r="6727" ht="26.25" customHeight="1" x14ac:dyDescent="0.2"/>
    <row r="6728" ht="26.25" customHeight="1" x14ac:dyDescent="0.2"/>
    <row r="6729" ht="26.25" customHeight="1" x14ac:dyDescent="0.2"/>
    <row r="6730" ht="26.25" customHeight="1" x14ac:dyDescent="0.2"/>
    <row r="6731" ht="26.25" customHeight="1" x14ac:dyDescent="0.2"/>
    <row r="6732" ht="26.25" customHeight="1" x14ac:dyDescent="0.2"/>
    <row r="6733" ht="26.25" customHeight="1" x14ac:dyDescent="0.2"/>
    <row r="6734" ht="26.25" customHeight="1" x14ac:dyDescent="0.2"/>
    <row r="6735" ht="26.25" customHeight="1" x14ac:dyDescent="0.2"/>
    <row r="6736" ht="26.25" customHeight="1" x14ac:dyDescent="0.2"/>
    <row r="6737" ht="26.25" customHeight="1" x14ac:dyDescent="0.2"/>
    <row r="6738" ht="26.25" customHeight="1" x14ac:dyDescent="0.2"/>
    <row r="6739" ht="26.25" customHeight="1" x14ac:dyDescent="0.2"/>
    <row r="6740" ht="26.25" customHeight="1" x14ac:dyDescent="0.2"/>
    <row r="6741" ht="26.25" customHeight="1" x14ac:dyDescent="0.2"/>
    <row r="6742" ht="26.25" customHeight="1" x14ac:dyDescent="0.2"/>
    <row r="6743" ht="26.25" customHeight="1" x14ac:dyDescent="0.2"/>
    <row r="6744" ht="26.25" customHeight="1" x14ac:dyDescent="0.2"/>
    <row r="6745" ht="26.25" customHeight="1" x14ac:dyDescent="0.2"/>
    <row r="6746" ht="26.25" customHeight="1" x14ac:dyDescent="0.2"/>
    <row r="6747" ht="26.25" customHeight="1" x14ac:dyDescent="0.2"/>
    <row r="6748" ht="26.25" customHeight="1" x14ac:dyDescent="0.2"/>
    <row r="6749" ht="26.25" customHeight="1" x14ac:dyDescent="0.2"/>
    <row r="6750" ht="26.25" customHeight="1" x14ac:dyDescent="0.2"/>
    <row r="6751" ht="26.25" customHeight="1" x14ac:dyDescent="0.2"/>
    <row r="6752" ht="26.25" customHeight="1" x14ac:dyDescent="0.2"/>
    <row r="6753" ht="26.25" customHeight="1" x14ac:dyDescent="0.2"/>
    <row r="6754" ht="26.25" customHeight="1" x14ac:dyDescent="0.2"/>
    <row r="6755" ht="26.25" customHeight="1" x14ac:dyDescent="0.2"/>
    <row r="6756" ht="26.25" customHeight="1" x14ac:dyDescent="0.2"/>
    <row r="6757" ht="26.25" customHeight="1" x14ac:dyDescent="0.2"/>
    <row r="6758" ht="26.25" customHeight="1" x14ac:dyDescent="0.2"/>
    <row r="6759" ht="26.25" customHeight="1" x14ac:dyDescent="0.2"/>
    <row r="6760" ht="26.25" customHeight="1" x14ac:dyDescent="0.2"/>
    <row r="6761" ht="26.25" customHeight="1" x14ac:dyDescent="0.2"/>
    <row r="6762" ht="26.25" customHeight="1" x14ac:dyDescent="0.2"/>
    <row r="6763" ht="26.25" customHeight="1" x14ac:dyDescent="0.2"/>
    <row r="6764" ht="26.25" customHeight="1" x14ac:dyDescent="0.2"/>
    <row r="6765" ht="26.25" customHeight="1" x14ac:dyDescent="0.2"/>
    <row r="6766" ht="26.25" customHeight="1" x14ac:dyDescent="0.2"/>
    <row r="6767" ht="26.25" customHeight="1" x14ac:dyDescent="0.2"/>
    <row r="6768" ht="26.25" customHeight="1" x14ac:dyDescent="0.2"/>
    <row r="6769" ht="26.25" customHeight="1" x14ac:dyDescent="0.2"/>
    <row r="6770" ht="26.25" customHeight="1" x14ac:dyDescent="0.2"/>
    <row r="6771" ht="26.25" customHeight="1" x14ac:dyDescent="0.2"/>
    <row r="6772" ht="26.25" customHeight="1" x14ac:dyDescent="0.2"/>
    <row r="6773" ht="26.25" customHeight="1" x14ac:dyDescent="0.2"/>
    <row r="6774" ht="26.25" customHeight="1" x14ac:dyDescent="0.2"/>
    <row r="6775" ht="26.25" customHeight="1" x14ac:dyDescent="0.2"/>
    <row r="6776" ht="26.25" customHeight="1" x14ac:dyDescent="0.2"/>
    <row r="6777" ht="26.25" customHeight="1" x14ac:dyDescent="0.2"/>
    <row r="6778" ht="26.25" customHeight="1" x14ac:dyDescent="0.2"/>
    <row r="6779" ht="26.25" customHeight="1" x14ac:dyDescent="0.2"/>
    <row r="6780" ht="26.25" customHeight="1" x14ac:dyDescent="0.2"/>
    <row r="6781" ht="26.25" customHeight="1" x14ac:dyDescent="0.2"/>
    <row r="6782" ht="26.25" customHeight="1" x14ac:dyDescent="0.2"/>
    <row r="6783" ht="26.25" customHeight="1" x14ac:dyDescent="0.2"/>
    <row r="6784" ht="26.25" customHeight="1" x14ac:dyDescent="0.2"/>
    <row r="6785" ht="26.25" customHeight="1" x14ac:dyDescent="0.2"/>
    <row r="6786" ht="26.25" customHeight="1" x14ac:dyDescent="0.2"/>
    <row r="6787" ht="26.25" customHeight="1" x14ac:dyDescent="0.2"/>
    <row r="6788" ht="26.25" customHeight="1" x14ac:dyDescent="0.2"/>
    <row r="6789" ht="26.25" customHeight="1" x14ac:dyDescent="0.2"/>
    <row r="6790" ht="26.25" customHeight="1" x14ac:dyDescent="0.2"/>
    <row r="6791" ht="26.25" customHeight="1" x14ac:dyDescent="0.2"/>
    <row r="6792" ht="26.25" customHeight="1" x14ac:dyDescent="0.2"/>
    <row r="6793" ht="26.25" customHeight="1" x14ac:dyDescent="0.2"/>
    <row r="6794" ht="26.25" customHeight="1" x14ac:dyDescent="0.2"/>
    <row r="6795" ht="26.25" customHeight="1" x14ac:dyDescent="0.2"/>
    <row r="6796" ht="26.25" customHeight="1" x14ac:dyDescent="0.2"/>
    <row r="6797" ht="26.25" customHeight="1" x14ac:dyDescent="0.2"/>
    <row r="6798" ht="26.25" customHeight="1" x14ac:dyDescent="0.2"/>
    <row r="6799" ht="26.25" customHeight="1" x14ac:dyDescent="0.2"/>
    <row r="6800" ht="26.25" customHeight="1" x14ac:dyDescent="0.2"/>
    <row r="6801" ht="26.25" customHeight="1" x14ac:dyDescent="0.2"/>
    <row r="6802" ht="26.25" customHeight="1" x14ac:dyDescent="0.2"/>
    <row r="6803" ht="26.25" customHeight="1" x14ac:dyDescent="0.2"/>
    <row r="6804" ht="26.25" customHeight="1" x14ac:dyDescent="0.2"/>
    <row r="6805" ht="26.25" customHeight="1" x14ac:dyDescent="0.2"/>
    <row r="6806" ht="26.25" customHeight="1" x14ac:dyDescent="0.2"/>
    <row r="6807" ht="26.25" customHeight="1" x14ac:dyDescent="0.2"/>
    <row r="6808" ht="26.25" customHeight="1" x14ac:dyDescent="0.2"/>
    <row r="6809" ht="26.25" customHeight="1" x14ac:dyDescent="0.2"/>
    <row r="6810" ht="26.25" customHeight="1" x14ac:dyDescent="0.2"/>
    <row r="6811" ht="26.25" customHeight="1" x14ac:dyDescent="0.2"/>
    <row r="6812" ht="26.25" customHeight="1" x14ac:dyDescent="0.2"/>
    <row r="6813" ht="26.25" customHeight="1" x14ac:dyDescent="0.2"/>
    <row r="6814" ht="26.25" customHeight="1" x14ac:dyDescent="0.2"/>
    <row r="6815" ht="26.25" customHeight="1" x14ac:dyDescent="0.2"/>
    <row r="6816" ht="26.25" customHeight="1" x14ac:dyDescent="0.2"/>
    <row r="6817" ht="26.25" customHeight="1" x14ac:dyDescent="0.2"/>
    <row r="6818" ht="26.25" customHeight="1" x14ac:dyDescent="0.2"/>
    <row r="6819" ht="26.25" customHeight="1" x14ac:dyDescent="0.2"/>
    <row r="6820" ht="26.25" customHeight="1" x14ac:dyDescent="0.2"/>
    <row r="6821" ht="26.25" customHeight="1" x14ac:dyDescent="0.2"/>
    <row r="6822" ht="26.25" customHeight="1" x14ac:dyDescent="0.2"/>
    <row r="6823" ht="26.25" customHeight="1" x14ac:dyDescent="0.2"/>
    <row r="6824" ht="26.25" customHeight="1" x14ac:dyDescent="0.2"/>
    <row r="6825" ht="26.25" customHeight="1" x14ac:dyDescent="0.2"/>
    <row r="6826" ht="26.25" customHeight="1" x14ac:dyDescent="0.2"/>
    <row r="6827" ht="26.25" customHeight="1" x14ac:dyDescent="0.2"/>
    <row r="6828" ht="26.25" customHeight="1" x14ac:dyDescent="0.2"/>
    <row r="6829" ht="26.25" customHeight="1" x14ac:dyDescent="0.2"/>
    <row r="6830" ht="26.25" customHeight="1" x14ac:dyDescent="0.2"/>
    <row r="6831" ht="26.25" customHeight="1" x14ac:dyDescent="0.2"/>
    <row r="6832" ht="26.25" customHeight="1" x14ac:dyDescent="0.2"/>
    <row r="6833" ht="26.25" customHeight="1" x14ac:dyDescent="0.2"/>
    <row r="6834" ht="26.25" customHeight="1" x14ac:dyDescent="0.2"/>
    <row r="6835" ht="26.25" customHeight="1" x14ac:dyDescent="0.2"/>
    <row r="6836" ht="26.25" customHeight="1" x14ac:dyDescent="0.2"/>
    <row r="6837" ht="26.25" customHeight="1" x14ac:dyDescent="0.2"/>
    <row r="6838" ht="26.25" customHeight="1" x14ac:dyDescent="0.2"/>
    <row r="6839" ht="26.25" customHeight="1" x14ac:dyDescent="0.2"/>
    <row r="6840" ht="26.25" customHeight="1" x14ac:dyDescent="0.2"/>
    <row r="6841" ht="26.25" customHeight="1" x14ac:dyDescent="0.2"/>
    <row r="6842" ht="26.25" customHeight="1" x14ac:dyDescent="0.2"/>
    <row r="6843" ht="26.25" customHeight="1" x14ac:dyDescent="0.2"/>
    <row r="6844" ht="26.25" customHeight="1" x14ac:dyDescent="0.2"/>
    <row r="6845" ht="26.25" customHeight="1" x14ac:dyDescent="0.2"/>
    <row r="6846" ht="26.25" customHeight="1" x14ac:dyDescent="0.2"/>
    <row r="6847" ht="26.25" customHeight="1" x14ac:dyDescent="0.2"/>
    <row r="6848" ht="26.25" customHeight="1" x14ac:dyDescent="0.2"/>
    <row r="6849" ht="26.25" customHeight="1" x14ac:dyDescent="0.2"/>
    <row r="6850" ht="26.25" customHeight="1" x14ac:dyDescent="0.2"/>
    <row r="6851" ht="26.25" customHeight="1" x14ac:dyDescent="0.2"/>
    <row r="6852" ht="26.25" customHeight="1" x14ac:dyDescent="0.2"/>
    <row r="6853" ht="26.25" customHeight="1" x14ac:dyDescent="0.2"/>
    <row r="6854" ht="26.25" customHeight="1" x14ac:dyDescent="0.2"/>
    <row r="6855" ht="26.25" customHeight="1" x14ac:dyDescent="0.2"/>
    <row r="6856" ht="26.25" customHeight="1" x14ac:dyDescent="0.2"/>
    <row r="6857" ht="26.25" customHeight="1" x14ac:dyDescent="0.2"/>
    <row r="6858" ht="26.25" customHeight="1" x14ac:dyDescent="0.2"/>
    <row r="6859" ht="26.25" customHeight="1" x14ac:dyDescent="0.2"/>
    <row r="6860" ht="26.25" customHeight="1" x14ac:dyDescent="0.2"/>
    <row r="6861" ht="26.25" customHeight="1" x14ac:dyDescent="0.2"/>
    <row r="6862" ht="26.25" customHeight="1" x14ac:dyDescent="0.2"/>
    <row r="6863" ht="26.25" customHeight="1" x14ac:dyDescent="0.2"/>
    <row r="6864" ht="26.25" customHeight="1" x14ac:dyDescent="0.2"/>
    <row r="6865" ht="26.25" customHeight="1" x14ac:dyDescent="0.2"/>
    <row r="6866" ht="26.25" customHeight="1" x14ac:dyDescent="0.2"/>
    <row r="6867" ht="26.25" customHeight="1" x14ac:dyDescent="0.2"/>
    <row r="6868" ht="26.25" customHeight="1" x14ac:dyDescent="0.2"/>
    <row r="6869" ht="26.25" customHeight="1" x14ac:dyDescent="0.2"/>
    <row r="6870" ht="26.25" customHeight="1" x14ac:dyDescent="0.2"/>
    <row r="6871" ht="26.25" customHeight="1" x14ac:dyDescent="0.2"/>
    <row r="6872" ht="26.25" customHeight="1" x14ac:dyDescent="0.2"/>
    <row r="6873" ht="26.25" customHeight="1" x14ac:dyDescent="0.2"/>
    <row r="6874" ht="26.25" customHeight="1" x14ac:dyDescent="0.2"/>
    <row r="6875" ht="26.25" customHeight="1" x14ac:dyDescent="0.2"/>
    <row r="6876" ht="26.25" customHeight="1" x14ac:dyDescent="0.2"/>
    <row r="6877" ht="26.25" customHeight="1" x14ac:dyDescent="0.2"/>
    <row r="6878" ht="26.25" customHeight="1" x14ac:dyDescent="0.2"/>
    <row r="6879" ht="26.25" customHeight="1" x14ac:dyDescent="0.2"/>
    <row r="6880" ht="26.25" customHeight="1" x14ac:dyDescent="0.2"/>
    <row r="6881" ht="26.25" customHeight="1" x14ac:dyDescent="0.2"/>
    <row r="6882" ht="26.25" customHeight="1" x14ac:dyDescent="0.2"/>
    <row r="6883" ht="26.25" customHeight="1" x14ac:dyDescent="0.2"/>
    <row r="6884" ht="26.25" customHeight="1" x14ac:dyDescent="0.2"/>
    <row r="6885" ht="26.25" customHeight="1" x14ac:dyDescent="0.2"/>
    <row r="6886" ht="26.25" customHeight="1" x14ac:dyDescent="0.2"/>
    <row r="6887" ht="26.25" customHeight="1" x14ac:dyDescent="0.2"/>
    <row r="6888" ht="26.25" customHeight="1" x14ac:dyDescent="0.2"/>
    <row r="6889" ht="26.25" customHeight="1" x14ac:dyDescent="0.2"/>
    <row r="6890" ht="26.25" customHeight="1" x14ac:dyDescent="0.2"/>
    <row r="6891" ht="26.25" customHeight="1" x14ac:dyDescent="0.2"/>
    <row r="6892" ht="26.25" customHeight="1" x14ac:dyDescent="0.2"/>
    <row r="6893" ht="26.25" customHeight="1" x14ac:dyDescent="0.2"/>
    <row r="6894" ht="26.25" customHeight="1" x14ac:dyDescent="0.2"/>
    <row r="6895" ht="26.25" customHeight="1" x14ac:dyDescent="0.2"/>
    <row r="6896" ht="26.25" customHeight="1" x14ac:dyDescent="0.2"/>
    <row r="6897" ht="26.25" customHeight="1" x14ac:dyDescent="0.2"/>
    <row r="6898" ht="26.25" customHeight="1" x14ac:dyDescent="0.2"/>
    <row r="6899" ht="26.25" customHeight="1" x14ac:dyDescent="0.2"/>
    <row r="6900" ht="26.25" customHeight="1" x14ac:dyDescent="0.2"/>
    <row r="6901" ht="26.25" customHeight="1" x14ac:dyDescent="0.2"/>
    <row r="6902" ht="26.25" customHeight="1" x14ac:dyDescent="0.2"/>
    <row r="6903" ht="26.25" customHeight="1" x14ac:dyDescent="0.2"/>
    <row r="6904" ht="26.25" customHeight="1" x14ac:dyDescent="0.2"/>
    <row r="6905" ht="26.25" customHeight="1" x14ac:dyDescent="0.2"/>
    <row r="6906" ht="26.25" customHeight="1" x14ac:dyDescent="0.2"/>
    <row r="6907" ht="26.25" customHeight="1" x14ac:dyDescent="0.2"/>
    <row r="6908" ht="26.25" customHeight="1" x14ac:dyDescent="0.2"/>
    <row r="6909" ht="26.25" customHeight="1" x14ac:dyDescent="0.2"/>
    <row r="6910" ht="26.25" customHeight="1" x14ac:dyDescent="0.2"/>
    <row r="6911" ht="26.25" customHeight="1" x14ac:dyDescent="0.2"/>
    <row r="6912" ht="26.25" customHeight="1" x14ac:dyDescent="0.2"/>
    <row r="6913" ht="26.25" customHeight="1" x14ac:dyDescent="0.2"/>
    <row r="6914" ht="26.25" customHeight="1" x14ac:dyDescent="0.2"/>
    <row r="6915" ht="26.25" customHeight="1" x14ac:dyDescent="0.2"/>
    <row r="6916" ht="26.25" customHeight="1" x14ac:dyDescent="0.2"/>
    <row r="6917" ht="26.25" customHeight="1" x14ac:dyDescent="0.2"/>
    <row r="6918" ht="26.25" customHeight="1" x14ac:dyDescent="0.2"/>
    <row r="6919" ht="26.25" customHeight="1" x14ac:dyDescent="0.2"/>
    <row r="6920" ht="26.25" customHeight="1" x14ac:dyDescent="0.2"/>
    <row r="6921" ht="26.25" customHeight="1" x14ac:dyDescent="0.2"/>
    <row r="6922" ht="26.25" customHeight="1" x14ac:dyDescent="0.2"/>
    <row r="6923" ht="26.25" customHeight="1" x14ac:dyDescent="0.2"/>
    <row r="6924" ht="26.25" customHeight="1" x14ac:dyDescent="0.2"/>
    <row r="6925" ht="26.25" customHeight="1" x14ac:dyDescent="0.2"/>
    <row r="6926" ht="26.25" customHeight="1" x14ac:dyDescent="0.2"/>
    <row r="6927" ht="26.25" customHeight="1" x14ac:dyDescent="0.2"/>
    <row r="6928" ht="26.25" customHeight="1" x14ac:dyDescent="0.2"/>
    <row r="6929" ht="26.25" customHeight="1" x14ac:dyDescent="0.2"/>
    <row r="6930" ht="26.25" customHeight="1" x14ac:dyDescent="0.2"/>
    <row r="6931" ht="26.25" customHeight="1" x14ac:dyDescent="0.2"/>
    <row r="6932" ht="26.25" customHeight="1" x14ac:dyDescent="0.2"/>
    <row r="6933" ht="26.25" customHeight="1" x14ac:dyDescent="0.2"/>
    <row r="6934" ht="26.25" customHeight="1" x14ac:dyDescent="0.2"/>
    <row r="6935" ht="26.25" customHeight="1" x14ac:dyDescent="0.2"/>
    <row r="6936" ht="26.25" customHeight="1" x14ac:dyDescent="0.2"/>
    <row r="6937" ht="26.25" customHeight="1" x14ac:dyDescent="0.2"/>
    <row r="6938" ht="26.25" customHeight="1" x14ac:dyDescent="0.2"/>
    <row r="6939" ht="26.25" customHeight="1" x14ac:dyDescent="0.2"/>
    <row r="6940" ht="26.25" customHeight="1" x14ac:dyDescent="0.2"/>
    <row r="6941" ht="26.25" customHeight="1" x14ac:dyDescent="0.2"/>
    <row r="6942" ht="26.25" customHeight="1" x14ac:dyDescent="0.2"/>
    <row r="6943" ht="26.25" customHeight="1" x14ac:dyDescent="0.2"/>
    <row r="6944" ht="26.25" customHeight="1" x14ac:dyDescent="0.2"/>
    <row r="6945" ht="26.25" customHeight="1" x14ac:dyDescent="0.2"/>
    <row r="6946" ht="26.25" customHeight="1" x14ac:dyDescent="0.2"/>
    <row r="6947" ht="26.25" customHeight="1" x14ac:dyDescent="0.2"/>
    <row r="6948" ht="26.25" customHeight="1" x14ac:dyDescent="0.2"/>
    <row r="6949" ht="26.25" customHeight="1" x14ac:dyDescent="0.2"/>
    <row r="6950" ht="26.25" customHeight="1" x14ac:dyDescent="0.2"/>
    <row r="6951" ht="26.25" customHeight="1" x14ac:dyDescent="0.2"/>
    <row r="6952" ht="26.25" customHeight="1" x14ac:dyDescent="0.2"/>
    <row r="6953" ht="26.25" customHeight="1" x14ac:dyDescent="0.2"/>
    <row r="6954" ht="26.25" customHeight="1" x14ac:dyDescent="0.2"/>
    <row r="6955" ht="26.25" customHeight="1" x14ac:dyDescent="0.2"/>
    <row r="6956" ht="26.25" customHeight="1" x14ac:dyDescent="0.2"/>
    <row r="6957" ht="26.25" customHeight="1" x14ac:dyDescent="0.2"/>
    <row r="6958" ht="26.25" customHeight="1" x14ac:dyDescent="0.2"/>
    <row r="6959" ht="26.25" customHeight="1" x14ac:dyDescent="0.2"/>
    <row r="6960" ht="26.25" customHeight="1" x14ac:dyDescent="0.2"/>
    <row r="6961" ht="26.25" customHeight="1" x14ac:dyDescent="0.2"/>
    <row r="6962" ht="26.25" customHeight="1" x14ac:dyDescent="0.2"/>
    <row r="6963" ht="26.25" customHeight="1" x14ac:dyDescent="0.2"/>
    <row r="6964" ht="26.25" customHeight="1" x14ac:dyDescent="0.2"/>
    <row r="6965" ht="26.25" customHeight="1" x14ac:dyDescent="0.2"/>
    <row r="6966" ht="26.25" customHeight="1" x14ac:dyDescent="0.2"/>
    <row r="6967" ht="26.25" customHeight="1" x14ac:dyDescent="0.2"/>
    <row r="6968" ht="26.25" customHeight="1" x14ac:dyDescent="0.2"/>
    <row r="6969" ht="26.25" customHeight="1" x14ac:dyDescent="0.2"/>
    <row r="6970" ht="26.25" customHeight="1" x14ac:dyDescent="0.2"/>
    <row r="6971" ht="26.25" customHeight="1" x14ac:dyDescent="0.2"/>
    <row r="6972" ht="26.25" customHeight="1" x14ac:dyDescent="0.2"/>
    <row r="6973" ht="26.25" customHeight="1" x14ac:dyDescent="0.2"/>
    <row r="6974" ht="26.25" customHeight="1" x14ac:dyDescent="0.2"/>
    <row r="6975" ht="26.25" customHeight="1" x14ac:dyDescent="0.2"/>
    <row r="6976" ht="26.25" customHeight="1" x14ac:dyDescent="0.2"/>
    <row r="6977" ht="26.25" customHeight="1" x14ac:dyDescent="0.2"/>
    <row r="6978" ht="26.25" customHeight="1" x14ac:dyDescent="0.2"/>
    <row r="6979" ht="26.25" customHeight="1" x14ac:dyDescent="0.2"/>
    <row r="6980" ht="26.25" customHeight="1" x14ac:dyDescent="0.2"/>
    <row r="6981" ht="26.25" customHeight="1" x14ac:dyDescent="0.2"/>
    <row r="6982" ht="26.25" customHeight="1" x14ac:dyDescent="0.2"/>
    <row r="6983" ht="26.25" customHeight="1" x14ac:dyDescent="0.2"/>
    <row r="6984" ht="26.25" customHeight="1" x14ac:dyDescent="0.2"/>
    <row r="6985" ht="26.25" customHeight="1" x14ac:dyDescent="0.2"/>
    <row r="6986" ht="26.25" customHeight="1" x14ac:dyDescent="0.2"/>
    <row r="6987" ht="26.25" customHeight="1" x14ac:dyDescent="0.2"/>
    <row r="6988" ht="26.25" customHeight="1" x14ac:dyDescent="0.2"/>
    <row r="6989" ht="26.25" customHeight="1" x14ac:dyDescent="0.2"/>
    <row r="6990" ht="26.25" customHeight="1" x14ac:dyDescent="0.2"/>
    <row r="6991" ht="26.25" customHeight="1" x14ac:dyDescent="0.2"/>
    <row r="6992" ht="26.25" customHeight="1" x14ac:dyDescent="0.2"/>
    <row r="6993" ht="26.25" customHeight="1" x14ac:dyDescent="0.2"/>
    <row r="6994" ht="26.25" customHeight="1" x14ac:dyDescent="0.2"/>
    <row r="6995" ht="26.25" customHeight="1" x14ac:dyDescent="0.2"/>
    <row r="6996" ht="26.25" customHeight="1" x14ac:dyDescent="0.2"/>
    <row r="6997" ht="26.25" customHeight="1" x14ac:dyDescent="0.2"/>
    <row r="6998" ht="26.25" customHeight="1" x14ac:dyDescent="0.2"/>
    <row r="6999" ht="26.25" customHeight="1" x14ac:dyDescent="0.2"/>
    <row r="7000" ht="26.25" customHeight="1" x14ac:dyDescent="0.2"/>
    <row r="7001" ht="26.25" customHeight="1" x14ac:dyDescent="0.2"/>
    <row r="7002" ht="26.25" customHeight="1" x14ac:dyDescent="0.2"/>
    <row r="7003" ht="26.25" customHeight="1" x14ac:dyDescent="0.2"/>
    <row r="7004" ht="26.25" customHeight="1" x14ac:dyDescent="0.2"/>
    <row r="7005" ht="26.25" customHeight="1" x14ac:dyDescent="0.2"/>
    <row r="7006" ht="26.25" customHeight="1" x14ac:dyDescent="0.2"/>
    <row r="7007" ht="26.25" customHeight="1" x14ac:dyDescent="0.2"/>
    <row r="7008" ht="26.25" customHeight="1" x14ac:dyDescent="0.2"/>
    <row r="7009" ht="26.25" customHeight="1" x14ac:dyDescent="0.2"/>
    <row r="7010" ht="26.25" customHeight="1" x14ac:dyDescent="0.2"/>
    <row r="7011" ht="26.25" customHeight="1" x14ac:dyDescent="0.2"/>
    <row r="7012" ht="26.25" customHeight="1" x14ac:dyDescent="0.2"/>
    <row r="7013" ht="26.25" customHeight="1" x14ac:dyDescent="0.2"/>
    <row r="7014" ht="26.25" customHeight="1" x14ac:dyDescent="0.2"/>
    <row r="7015" ht="26.25" customHeight="1" x14ac:dyDescent="0.2"/>
    <row r="7016" ht="26.25" customHeight="1" x14ac:dyDescent="0.2"/>
    <row r="7017" ht="26.25" customHeight="1" x14ac:dyDescent="0.2"/>
    <row r="7018" ht="26.25" customHeight="1" x14ac:dyDescent="0.2"/>
    <row r="7019" ht="26.25" customHeight="1" x14ac:dyDescent="0.2"/>
    <row r="7020" ht="26.25" customHeight="1" x14ac:dyDescent="0.2"/>
    <row r="7021" ht="26.25" customHeight="1" x14ac:dyDescent="0.2"/>
    <row r="7022" ht="26.25" customHeight="1" x14ac:dyDescent="0.2"/>
    <row r="7023" ht="26.25" customHeight="1" x14ac:dyDescent="0.2"/>
    <row r="7024" ht="26.25" customHeight="1" x14ac:dyDescent="0.2"/>
    <row r="7025" ht="26.25" customHeight="1" x14ac:dyDescent="0.2"/>
    <row r="7026" ht="26.25" customHeight="1" x14ac:dyDescent="0.2"/>
    <row r="7027" ht="26.25" customHeight="1" x14ac:dyDescent="0.2"/>
    <row r="7028" ht="26.25" customHeight="1" x14ac:dyDescent="0.2"/>
    <row r="7029" ht="26.25" customHeight="1" x14ac:dyDescent="0.2"/>
    <row r="7030" ht="26.25" customHeight="1" x14ac:dyDescent="0.2"/>
    <row r="7031" ht="26.25" customHeight="1" x14ac:dyDescent="0.2"/>
    <row r="7032" ht="26.25" customHeight="1" x14ac:dyDescent="0.2"/>
    <row r="7033" ht="26.25" customHeight="1" x14ac:dyDescent="0.2"/>
    <row r="7034" ht="26.25" customHeight="1" x14ac:dyDescent="0.2"/>
    <row r="7035" ht="26.25" customHeight="1" x14ac:dyDescent="0.2"/>
    <row r="7036" ht="26.25" customHeight="1" x14ac:dyDescent="0.2"/>
    <row r="7037" ht="26.25" customHeight="1" x14ac:dyDescent="0.2"/>
    <row r="7038" ht="26.25" customHeight="1" x14ac:dyDescent="0.2"/>
    <row r="7039" ht="26.25" customHeight="1" x14ac:dyDescent="0.2"/>
    <row r="7040" ht="26.25" customHeight="1" x14ac:dyDescent="0.2"/>
    <row r="7041" ht="26.25" customHeight="1" x14ac:dyDescent="0.2"/>
    <row r="7042" ht="26.25" customHeight="1" x14ac:dyDescent="0.2"/>
    <row r="7043" ht="26.25" customHeight="1" x14ac:dyDescent="0.2"/>
    <row r="7044" ht="26.25" customHeight="1" x14ac:dyDescent="0.2"/>
    <row r="7045" ht="26.25" customHeight="1" x14ac:dyDescent="0.2"/>
    <row r="7046" ht="26.25" customHeight="1" x14ac:dyDescent="0.2"/>
    <row r="7047" ht="26.25" customHeight="1" x14ac:dyDescent="0.2"/>
    <row r="7048" ht="26.25" customHeight="1" x14ac:dyDescent="0.2"/>
    <row r="7049" ht="26.25" customHeight="1" x14ac:dyDescent="0.2"/>
    <row r="7050" ht="26.25" customHeight="1" x14ac:dyDescent="0.2"/>
    <row r="7051" ht="26.25" customHeight="1" x14ac:dyDescent="0.2"/>
    <row r="7052" ht="26.25" customHeight="1" x14ac:dyDescent="0.2"/>
    <row r="7053" ht="26.25" customHeight="1" x14ac:dyDescent="0.2"/>
    <row r="7054" ht="26.25" customHeight="1" x14ac:dyDescent="0.2"/>
    <row r="7055" ht="26.25" customHeight="1" x14ac:dyDescent="0.2"/>
    <row r="7056" ht="26.25" customHeight="1" x14ac:dyDescent="0.2"/>
    <row r="7057" ht="26.25" customHeight="1" x14ac:dyDescent="0.2"/>
    <row r="7058" ht="26.25" customHeight="1" x14ac:dyDescent="0.2"/>
    <row r="7059" ht="26.25" customHeight="1" x14ac:dyDescent="0.2"/>
    <row r="7060" ht="26.25" customHeight="1" x14ac:dyDescent="0.2"/>
    <row r="7061" ht="26.25" customHeight="1" x14ac:dyDescent="0.2"/>
    <row r="7062" ht="26.25" customHeight="1" x14ac:dyDescent="0.2"/>
    <row r="7063" ht="26.25" customHeight="1" x14ac:dyDescent="0.2"/>
    <row r="7064" ht="26.25" customHeight="1" x14ac:dyDescent="0.2"/>
    <row r="7065" ht="26.25" customHeight="1" x14ac:dyDescent="0.2"/>
    <row r="7066" ht="26.25" customHeight="1" x14ac:dyDescent="0.2"/>
    <row r="7067" ht="26.25" customHeight="1" x14ac:dyDescent="0.2"/>
    <row r="7068" ht="26.25" customHeight="1" x14ac:dyDescent="0.2"/>
    <row r="7069" ht="26.25" customHeight="1" x14ac:dyDescent="0.2"/>
    <row r="7070" ht="26.25" customHeight="1" x14ac:dyDescent="0.2"/>
    <row r="7071" ht="26.25" customHeight="1" x14ac:dyDescent="0.2"/>
    <row r="7072" ht="26.25" customHeight="1" x14ac:dyDescent="0.2"/>
    <row r="7073" ht="26.25" customHeight="1" x14ac:dyDescent="0.2"/>
    <row r="7074" ht="26.25" customHeight="1" x14ac:dyDescent="0.2"/>
    <row r="7075" ht="26.25" customHeight="1" x14ac:dyDescent="0.2"/>
    <row r="7076" ht="26.25" customHeight="1" x14ac:dyDescent="0.2"/>
    <row r="7077" ht="26.25" customHeight="1" x14ac:dyDescent="0.2"/>
    <row r="7078" ht="26.25" customHeight="1" x14ac:dyDescent="0.2"/>
    <row r="7079" ht="26.25" customHeight="1" x14ac:dyDescent="0.2"/>
    <row r="7080" ht="26.25" customHeight="1" x14ac:dyDescent="0.2"/>
    <row r="7081" ht="26.25" customHeight="1" x14ac:dyDescent="0.2"/>
    <row r="7082" ht="26.25" customHeight="1" x14ac:dyDescent="0.2"/>
    <row r="7083" ht="26.25" customHeight="1" x14ac:dyDescent="0.2"/>
    <row r="7084" ht="26.25" customHeight="1" x14ac:dyDescent="0.2"/>
    <row r="7085" ht="26.25" customHeight="1" x14ac:dyDescent="0.2"/>
    <row r="7086" ht="26.25" customHeight="1" x14ac:dyDescent="0.2"/>
    <row r="7087" ht="26.25" customHeight="1" x14ac:dyDescent="0.2"/>
    <row r="7088" ht="26.25" customHeight="1" x14ac:dyDescent="0.2"/>
    <row r="7089" ht="26.25" customHeight="1" x14ac:dyDescent="0.2"/>
    <row r="7090" ht="26.25" customHeight="1" x14ac:dyDescent="0.2"/>
    <row r="7091" ht="26.25" customHeight="1" x14ac:dyDescent="0.2"/>
    <row r="7092" ht="26.25" customHeight="1" x14ac:dyDescent="0.2"/>
    <row r="7093" ht="26.25" customHeight="1" x14ac:dyDescent="0.2"/>
    <row r="7094" ht="26.25" customHeight="1" x14ac:dyDescent="0.2"/>
    <row r="7095" ht="26.25" customHeight="1" x14ac:dyDescent="0.2"/>
    <row r="7096" ht="26.25" customHeight="1" x14ac:dyDescent="0.2"/>
    <row r="7097" ht="26.25" customHeight="1" x14ac:dyDescent="0.2"/>
    <row r="7098" ht="26.25" customHeight="1" x14ac:dyDescent="0.2"/>
    <row r="7099" ht="26.25" customHeight="1" x14ac:dyDescent="0.2"/>
    <row r="7100" ht="26.25" customHeight="1" x14ac:dyDescent="0.2"/>
    <row r="7101" ht="26.25" customHeight="1" x14ac:dyDescent="0.2"/>
    <row r="7102" ht="26.25" customHeight="1" x14ac:dyDescent="0.2"/>
    <row r="7103" ht="26.25" customHeight="1" x14ac:dyDescent="0.2"/>
    <row r="7104" ht="26.25" customHeight="1" x14ac:dyDescent="0.2"/>
    <row r="7105" ht="26.25" customHeight="1" x14ac:dyDescent="0.2"/>
    <row r="7106" ht="26.25" customHeight="1" x14ac:dyDescent="0.2"/>
    <row r="7107" ht="26.25" customHeight="1" x14ac:dyDescent="0.2"/>
    <row r="7108" ht="26.25" customHeight="1" x14ac:dyDescent="0.2"/>
    <row r="7109" ht="26.25" customHeight="1" x14ac:dyDescent="0.2"/>
    <row r="7110" ht="26.25" customHeight="1" x14ac:dyDescent="0.2"/>
    <row r="7111" ht="26.25" customHeight="1" x14ac:dyDescent="0.2"/>
    <row r="7112" ht="26.25" customHeight="1" x14ac:dyDescent="0.2"/>
    <row r="7113" ht="26.25" customHeight="1" x14ac:dyDescent="0.2"/>
    <row r="7114" ht="26.25" customHeight="1" x14ac:dyDescent="0.2"/>
    <row r="7115" ht="26.25" customHeight="1" x14ac:dyDescent="0.2"/>
    <row r="7116" ht="26.25" customHeight="1" x14ac:dyDescent="0.2"/>
    <row r="7117" ht="26.25" customHeight="1" x14ac:dyDescent="0.2"/>
    <row r="7118" ht="26.25" customHeight="1" x14ac:dyDescent="0.2"/>
    <row r="7119" ht="26.25" customHeight="1" x14ac:dyDescent="0.2"/>
    <row r="7120" ht="26.25" customHeight="1" x14ac:dyDescent="0.2"/>
    <row r="7121" ht="26.25" customHeight="1" x14ac:dyDescent="0.2"/>
    <row r="7122" ht="26.25" customHeight="1" x14ac:dyDescent="0.2"/>
    <row r="7123" ht="26.25" customHeight="1" x14ac:dyDescent="0.2"/>
    <row r="7124" ht="26.25" customHeight="1" x14ac:dyDescent="0.2"/>
    <row r="7125" ht="26.25" customHeight="1" x14ac:dyDescent="0.2"/>
    <row r="7126" ht="26.25" customHeight="1" x14ac:dyDescent="0.2"/>
    <row r="7127" ht="26.25" customHeight="1" x14ac:dyDescent="0.2"/>
    <row r="7128" ht="26.25" customHeight="1" x14ac:dyDescent="0.2"/>
    <row r="7129" ht="26.25" customHeight="1" x14ac:dyDescent="0.2"/>
    <row r="7130" ht="26.25" customHeight="1" x14ac:dyDescent="0.2"/>
    <row r="7131" ht="26.25" customHeight="1" x14ac:dyDescent="0.2"/>
    <row r="7132" ht="26.25" customHeight="1" x14ac:dyDescent="0.2"/>
    <row r="7133" ht="26.25" customHeight="1" x14ac:dyDescent="0.2"/>
    <row r="7134" ht="26.25" customHeight="1" x14ac:dyDescent="0.2"/>
    <row r="7135" ht="26.25" customHeight="1" x14ac:dyDescent="0.2"/>
    <row r="7136" ht="26.25" customHeight="1" x14ac:dyDescent="0.2"/>
    <row r="7137" ht="26.25" customHeight="1" x14ac:dyDescent="0.2"/>
    <row r="7138" ht="26.25" customHeight="1" x14ac:dyDescent="0.2"/>
    <row r="7139" ht="26.25" customHeight="1" x14ac:dyDescent="0.2"/>
    <row r="7140" ht="26.25" customHeight="1" x14ac:dyDescent="0.2"/>
    <row r="7141" ht="26.25" customHeight="1" x14ac:dyDescent="0.2"/>
    <row r="7142" ht="26.25" customHeight="1" x14ac:dyDescent="0.2"/>
    <row r="7143" ht="26.25" customHeight="1" x14ac:dyDescent="0.2"/>
    <row r="7144" ht="26.25" customHeight="1" x14ac:dyDescent="0.2"/>
    <row r="7145" ht="26.25" customHeight="1" x14ac:dyDescent="0.2"/>
    <row r="7146" ht="26.25" customHeight="1" x14ac:dyDescent="0.2"/>
    <row r="7147" ht="26.25" customHeight="1" x14ac:dyDescent="0.2"/>
    <row r="7148" ht="26.25" customHeight="1" x14ac:dyDescent="0.2"/>
    <row r="7149" ht="26.25" customHeight="1" x14ac:dyDescent="0.2"/>
    <row r="7150" ht="26.25" customHeight="1" x14ac:dyDescent="0.2"/>
    <row r="7151" ht="26.25" customHeight="1" x14ac:dyDescent="0.2"/>
    <row r="7152" ht="26.25" customHeight="1" x14ac:dyDescent="0.2"/>
    <row r="7153" ht="26.25" customHeight="1" x14ac:dyDescent="0.2"/>
    <row r="7154" ht="26.25" customHeight="1" x14ac:dyDescent="0.2"/>
    <row r="7155" ht="26.25" customHeight="1" x14ac:dyDescent="0.2"/>
    <row r="7156" ht="26.25" customHeight="1" x14ac:dyDescent="0.2"/>
    <row r="7157" ht="26.25" customHeight="1" x14ac:dyDescent="0.2"/>
    <row r="7158" ht="26.25" customHeight="1" x14ac:dyDescent="0.2"/>
    <row r="7159" ht="26.25" customHeight="1" x14ac:dyDescent="0.2"/>
    <row r="7160" ht="26.25" customHeight="1" x14ac:dyDescent="0.2"/>
    <row r="7161" ht="26.25" customHeight="1" x14ac:dyDescent="0.2"/>
    <row r="7162" ht="26.25" customHeight="1" x14ac:dyDescent="0.2"/>
    <row r="7163" ht="26.25" customHeight="1" x14ac:dyDescent="0.2"/>
    <row r="7164" ht="26.25" customHeight="1" x14ac:dyDescent="0.2"/>
    <row r="7165" ht="26.25" customHeight="1" x14ac:dyDescent="0.2"/>
    <row r="7166" ht="26.25" customHeight="1" x14ac:dyDescent="0.2"/>
    <row r="7167" ht="26.25" customHeight="1" x14ac:dyDescent="0.2"/>
    <row r="7168" ht="26.25" customHeight="1" x14ac:dyDescent="0.2"/>
    <row r="7169" ht="26.25" customHeight="1" x14ac:dyDescent="0.2"/>
    <row r="7170" ht="26.25" customHeight="1" x14ac:dyDescent="0.2"/>
    <row r="7171" ht="26.25" customHeight="1" x14ac:dyDescent="0.2"/>
    <row r="7172" ht="26.25" customHeight="1" x14ac:dyDescent="0.2"/>
    <row r="7173" ht="26.25" customHeight="1" x14ac:dyDescent="0.2"/>
    <row r="7174" ht="26.25" customHeight="1" x14ac:dyDescent="0.2"/>
    <row r="7175" ht="26.25" customHeight="1" x14ac:dyDescent="0.2"/>
    <row r="7176" ht="26.25" customHeight="1" x14ac:dyDescent="0.2"/>
    <row r="7177" ht="26.25" customHeight="1" x14ac:dyDescent="0.2"/>
    <row r="7178" ht="26.25" customHeight="1" x14ac:dyDescent="0.2"/>
    <row r="7179" ht="26.25" customHeight="1" x14ac:dyDescent="0.2"/>
    <row r="7180" ht="26.25" customHeight="1" x14ac:dyDescent="0.2"/>
    <row r="7181" ht="26.25" customHeight="1" x14ac:dyDescent="0.2"/>
    <row r="7182" ht="26.25" customHeight="1" x14ac:dyDescent="0.2"/>
    <row r="7183" ht="26.25" customHeight="1" x14ac:dyDescent="0.2"/>
    <row r="7184" ht="26.25" customHeight="1" x14ac:dyDescent="0.2"/>
    <row r="7185" ht="26.25" customHeight="1" x14ac:dyDescent="0.2"/>
    <row r="7186" ht="26.25" customHeight="1" x14ac:dyDescent="0.2"/>
    <row r="7187" ht="26.25" customHeight="1" x14ac:dyDescent="0.2"/>
    <row r="7188" ht="26.25" customHeight="1" x14ac:dyDescent="0.2"/>
    <row r="7189" ht="26.25" customHeight="1" x14ac:dyDescent="0.2"/>
    <row r="7190" ht="26.25" customHeight="1" x14ac:dyDescent="0.2"/>
    <row r="7191" ht="26.25" customHeight="1" x14ac:dyDescent="0.2"/>
    <row r="7192" ht="26.25" customHeight="1" x14ac:dyDescent="0.2"/>
    <row r="7193" ht="26.25" customHeight="1" x14ac:dyDescent="0.2"/>
    <row r="7194" ht="26.25" customHeight="1" x14ac:dyDescent="0.2"/>
    <row r="7195" ht="26.25" customHeight="1" x14ac:dyDescent="0.2"/>
    <row r="7196" ht="26.25" customHeight="1" x14ac:dyDescent="0.2"/>
    <row r="7197" ht="26.25" customHeight="1" x14ac:dyDescent="0.2"/>
    <row r="7198" ht="26.25" customHeight="1" x14ac:dyDescent="0.2"/>
    <row r="7199" ht="26.25" customHeight="1" x14ac:dyDescent="0.2"/>
    <row r="7200" ht="26.25" customHeight="1" x14ac:dyDescent="0.2"/>
    <row r="7201" ht="26.25" customHeight="1" x14ac:dyDescent="0.2"/>
    <row r="7202" ht="26.25" customHeight="1" x14ac:dyDescent="0.2"/>
    <row r="7203" ht="26.25" customHeight="1" x14ac:dyDescent="0.2"/>
    <row r="7204" ht="26.25" customHeight="1" x14ac:dyDescent="0.2"/>
    <row r="7205" ht="26.25" customHeight="1" x14ac:dyDescent="0.2"/>
    <row r="7206" ht="26.25" customHeight="1" x14ac:dyDescent="0.2"/>
    <row r="7207" ht="26.25" customHeight="1" x14ac:dyDescent="0.2"/>
    <row r="7208" ht="26.25" customHeight="1" x14ac:dyDescent="0.2"/>
    <row r="7209" ht="26.25" customHeight="1" x14ac:dyDescent="0.2"/>
    <row r="7210" ht="26.25" customHeight="1" x14ac:dyDescent="0.2"/>
    <row r="7211" ht="26.25" customHeight="1" x14ac:dyDescent="0.2"/>
    <row r="7212" ht="26.25" customHeight="1" x14ac:dyDescent="0.2"/>
    <row r="7213" ht="26.25" customHeight="1" x14ac:dyDescent="0.2"/>
    <row r="7214" ht="26.25" customHeight="1" x14ac:dyDescent="0.2"/>
    <row r="7215" ht="26.25" customHeight="1" x14ac:dyDescent="0.2"/>
    <row r="7216" ht="26.25" customHeight="1" x14ac:dyDescent="0.2"/>
    <row r="7217" ht="26.25" customHeight="1" x14ac:dyDescent="0.2"/>
    <row r="7218" ht="26.25" customHeight="1" x14ac:dyDescent="0.2"/>
    <row r="7219" ht="26.25" customHeight="1" x14ac:dyDescent="0.2"/>
    <row r="7220" ht="26.25" customHeight="1" x14ac:dyDescent="0.2"/>
    <row r="7221" ht="26.25" customHeight="1" x14ac:dyDescent="0.2"/>
    <row r="7222" ht="26.25" customHeight="1" x14ac:dyDescent="0.2"/>
    <row r="7223" ht="26.25" customHeight="1" x14ac:dyDescent="0.2"/>
    <row r="7224" ht="26.25" customHeight="1" x14ac:dyDescent="0.2"/>
    <row r="7225" ht="26.25" customHeight="1" x14ac:dyDescent="0.2"/>
    <row r="7226" ht="26.25" customHeight="1" x14ac:dyDescent="0.2"/>
    <row r="7227" ht="26.25" customHeight="1" x14ac:dyDescent="0.2"/>
    <row r="7228" ht="26.25" customHeight="1" x14ac:dyDescent="0.2"/>
    <row r="7229" ht="26.25" customHeight="1" x14ac:dyDescent="0.2"/>
    <row r="7230" ht="26.25" customHeight="1" x14ac:dyDescent="0.2"/>
    <row r="7231" ht="26.25" customHeight="1" x14ac:dyDescent="0.2"/>
    <row r="7232" ht="26.25" customHeight="1" x14ac:dyDescent="0.2"/>
    <row r="7233" ht="26.25" customHeight="1" x14ac:dyDescent="0.2"/>
    <row r="7234" ht="26.25" customHeight="1" x14ac:dyDescent="0.2"/>
    <row r="7235" ht="26.25" customHeight="1" x14ac:dyDescent="0.2"/>
    <row r="7236" ht="26.25" customHeight="1" x14ac:dyDescent="0.2"/>
    <row r="7237" ht="26.25" customHeight="1" x14ac:dyDescent="0.2"/>
    <row r="7238" ht="26.25" customHeight="1" x14ac:dyDescent="0.2"/>
    <row r="7239" ht="26.25" customHeight="1" x14ac:dyDescent="0.2"/>
    <row r="7240" ht="26.25" customHeight="1" x14ac:dyDescent="0.2"/>
    <row r="7241" ht="26.25" customHeight="1" x14ac:dyDescent="0.2"/>
    <row r="7242" ht="26.25" customHeight="1" x14ac:dyDescent="0.2"/>
    <row r="7243" ht="26.25" customHeight="1" x14ac:dyDescent="0.2"/>
    <row r="7244" ht="26.25" customHeight="1" x14ac:dyDescent="0.2"/>
    <row r="7245" ht="26.25" customHeight="1" x14ac:dyDescent="0.2"/>
    <row r="7246" ht="26.25" customHeight="1" x14ac:dyDescent="0.2"/>
    <row r="7247" ht="26.25" customHeight="1" x14ac:dyDescent="0.2"/>
    <row r="7248" ht="26.25" customHeight="1" x14ac:dyDescent="0.2"/>
    <row r="7249" ht="26.25" customHeight="1" x14ac:dyDescent="0.2"/>
    <row r="7250" ht="26.25" customHeight="1" x14ac:dyDescent="0.2"/>
    <row r="7251" ht="26.25" customHeight="1" x14ac:dyDescent="0.2"/>
    <row r="7252" ht="26.25" customHeight="1" x14ac:dyDescent="0.2"/>
    <row r="7253" ht="26.25" customHeight="1" x14ac:dyDescent="0.2"/>
    <row r="7254" ht="26.25" customHeight="1" x14ac:dyDescent="0.2"/>
    <row r="7255" ht="26.25" customHeight="1" x14ac:dyDescent="0.2"/>
    <row r="7256" ht="26.25" customHeight="1" x14ac:dyDescent="0.2"/>
    <row r="7257" ht="26.25" customHeight="1" x14ac:dyDescent="0.2"/>
    <row r="7258" ht="26.25" customHeight="1" x14ac:dyDescent="0.2"/>
    <row r="7259" ht="26.25" customHeight="1" x14ac:dyDescent="0.2"/>
    <row r="7260" ht="26.25" customHeight="1" x14ac:dyDescent="0.2"/>
    <row r="7261" ht="26.25" customHeight="1" x14ac:dyDescent="0.2"/>
    <row r="7262" ht="26.25" customHeight="1" x14ac:dyDescent="0.2"/>
    <row r="7263" ht="26.25" customHeight="1" x14ac:dyDescent="0.2"/>
    <row r="7264" ht="26.25" customHeight="1" x14ac:dyDescent="0.2"/>
    <row r="7265" ht="26.25" customHeight="1" x14ac:dyDescent="0.2"/>
    <row r="7266" ht="26.25" customHeight="1" x14ac:dyDescent="0.2"/>
    <row r="7267" ht="26.25" customHeight="1" x14ac:dyDescent="0.2"/>
    <row r="7268" ht="26.25" customHeight="1" x14ac:dyDescent="0.2"/>
    <row r="7269" ht="26.25" customHeight="1" x14ac:dyDescent="0.2"/>
    <row r="7270" ht="26.25" customHeight="1" x14ac:dyDescent="0.2"/>
    <row r="7271" ht="26.25" customHeight="1" x14ac:dyDescent="0.2"/>
    <row r="7272" ht="26.25" customHeight="1" x14ac:dyDescent="0.2"/>
    <row r="7273" ht="26.25" customHeight="1" x14ac:dyDescent="0.2"/>
    <row r="7274" ht="26.25" customHeight="1" x14ac:dyDescent="0.2"/>
    <row r="7275" ht="26.25" customHeight="1" x14ac:dyDescent="0.2"/>
    <row r="7276" ht="26.25" customHeight="1" x14ac:dyDescent="0.2"/>
    <row r="7277" ht="26.25" customHeight="1" x14ac:dyDescent="0.2"/>
    <row r="7278" ht="26.25" customHeight="1" x14ac:dyDescent="0.2"/>
    <row r="7279" ht="26.25" customHeight="1" x14ac:dyDescent="0.2"/>
    <row r="7280" ht="26.25" customHeight="1" x14ac:dyDescent="0.2"/>
    <row r="7281" ht="26.25" customHeight="1" x14ac:dyDescent="0.2"/>
    <row r="7282" ht="26.25" customHeight="1" x14ac:dyDescent="0.2"/>
    <row r="7283" ht="26.25" customHeight="1" x14ac:dyDescent="0.2"/>
    <row r="7284" ht="26.25" customHeight="1" x14ac:dyDescent="0.2"/>
    <row r="7285" ht="26.25" customHeight="1" x14ac:dyDescent="0.2"/>
    <row r="7286" ht="26.25" customHeight="1" x14ac:dyDescent="0.2"/>
    <row r="7287" ht="26.25" customHeight="1" x14ac:dyDescent="0.2"/>
    <row r="7288" ht="26.25" customHeight="1" x14ac:dyDescent="0.2"/>
    <row r="7289" ht="26.25" customHeight="1" x14ac:dyDescent="0.2"/>
    <row r="7290" ht="26.25" customHeight="1" x14ac:dyDescent="0.2"/>
    <row r="7291" ht="26.25" customHeight="1" x14ac:dyDescent="0.2"/>
    <row r="7292" ht="26.25" customHeight="1" x14ac:dyDescent="0.2"/>
    <row r="7293" ht="26.25" customHeight="1" x14ac:dyDescent="0.2"/>
    <row r="7294" ht="26.25" customHeight="1" x14ac:dyDescent="0.2"/>
    <row r="7295" ht="26.25" customHeight="1" x14ac:dyDescent="0.2"/>
    <row r="7296" ht="26.25" customHeight="1" x14ac:dyDescent="0.2"/>
    <row r="7297" ht="26.25" customHeight="1" x14ac:dyDescent="0.2"/>
    <row r="7298" ht="26.25" customHeight="1" x14ac:dyDescent="0.2"/>
    <row r="7299" ht="26.25" customHeight="1" x14ac:dyDescent="0.2"/>
    <row r="7300" ht="26.25" customHeight="1" x14ac:dyDescent="0.2"/>
    <row r="7301" ht="26.25" customHeight="1" x14ac:dyDescent="0.2"/>
    <row r="7302" ht="26.25" customHeight="1" x14ac:dyDescent="0.2"/>
    <row r="7303" ht="26.25" customHeight="1" x14ac:dyDescent="0.2"/>
    <row r="7304" ht="26.25" customHeight="1" x14ac:dyDescent="0.2"/>
    <row r="7305" ht="26.25" customHeight="1" x14ac:dyDescent="0.2"/>
    <row r="7306" ht="26.25" customHeight="1" x14ac:dyDescent="0.2"/>
    <row r="7307" ht="26.25" customHeight="1" x14ac:dyDescent="0.2"/>
    <row r="7308" ht="26.25" customHeight="1" x14ac:dyDescent="0.2"/>
    <row r="7309" ht="26.25" customHeight="1" x14ac:dyDescent="0.2"/>
    <row r="7310" ht="26.25" customHeight="1" x14ac:dyDescent="0.2"/>
    <row r="7311" ht="26.25" customHeight="1" x14ac:dyDescent="0.2"/>
    <row r="7312" ht="26.25" customHeight="1" x14ac:dyDescent="0.2"/>
    <row r="7313" ht="26.25" customHeight="1" x14ac:dyDescent="0.2"/>
    <row r="7314" ht="26.25" customHeight="1" x14ac:dyDescent="0.2"/>
    <row r="7315" ht="26.25" customHeight="1" x14ac:dyDescent="0.2"/>
    <row r="7316" ht="26.25" customHeight="1" x14ac:dyDescent="0.2"/>
    <row r="7317" ht="26.25" customHeight="1" x14ac:dyDescent="0.2"/>
    <row r="7318" ht="26.25" customHeight="1" x14ac:dyDescent="0.2"/>
    <row r="7319" ht="26.25" customHeight="1" x14ac:dyDescent="0.2"/>
    <row r="7320" ht="26.25" customHeight="1" x14ac:dyDescent="0.2"/>
    <row r="7321" ht="26.25" customHeight="1" x14ac:dyDescent="0.2"/>
    <row r="7322" ht="26.25" customHeight="1" x14ac:dyDescent="0.2"/>
    <row r="7323" ht="26.25" customHeight="1" x14ac:dyDescent="0.2"/>
    <row r="7324" ht="26.25" customHeight="1" x14ac:dyDescent="0.2"/>
    <row r="7325" ht="26.25" customHeight="1" x14ac:dyDescent="0.2"/>
    <row r="7326" ht="26.25" customHeight="1" x14ac:dyDescent="0.2"/>
    <row r="7327" ht="26.25" customHeight="1" x14ac:dyDescent="0.2"/>
    <row r="7328" ht="26.25" customHeight="1" x14ac:dyDescent="0.2"/>
    <row r="7329" ht="26.25" customHeight="1" x14ac:dyDescent="0.2"/>
    <row r="7330" ht="26.25" customHeight="1" x14ac:dyDescent="0.2"/>
    <row r="7331" ht="26.25" customHeight="1" x14ac:dyDescent="0.2"/>
    <row r="7332" ht="26.25" customHeight="1" x14ac:dyDescent="0.2"/>
    <row r="7333" ht="26.25" customHeight="1" x14ac:dyDescent="0.2"/>
    <row r="7334" ht="26.25" customHeight="1" x14ac:dyDescent="0.2"/>
    <row r="7335" ht="26.25" customHeight="1" x14ac:dyDescent="0.2"/>
    <row r="7336" ht="26.25" customHeight="1" x14ac:dyDescent="0.2"/>
    <row r="7337" ht="26.25" customHeight="1" x14ac:dyDescent="0.2"/>
    <row r="7338" ht="26.25" customHeight="1" x14ac:dyDescent="0.2"/>
    <row r="7339" ht="26.25" customHeight="1" x14ac:dyDescent="0.2"/>
    <row r="7340" ht="26.25" customHeight="1" x14ac:dyDescent="0.2"/>
    <row r="7341" ht="26.25" customHeight="1" x14ac:dyDescent="0.2"/>
    <row r="7342" ht="26.25" customHeight="1" x14ac:dyDescent="0.2"/>
    <row r="7343" ht="26.25" customHeight="1" x14ac:dyDescent="0.2"/>
    <row r="7344" ht="26.25" customHeight="1" x14ac:dyDescent="0.2"/>
    <row r="7345" ht="26.25" customHeight="1" x14ac:dyDescent="0.2"/>
    <row r="7346" ht="26.25" customHeight="1" x14ac:dyDescent="0.2"/>
    <row r="7347" ht="26.25" customHeight="1" x14ac:dyDescent="0.2"/>
    <row r="7348" ht="26.25" customHeight="1" x14ac:dyDescent="0.2"/>
    <row r="7349" ht="26.25" customHeight="1" x14ac:dyDescent="0.2"/>
    <row r="7350" ht="26.25" customHeight="1" x14ac:dyDescent="0.2"/>
    <row r="7351" ht="26.25" customHeight="1" x14ac:dyDescent="0.2"/>
    <row r="7352" ht="26.25" customHeight="1" x14ac:dyDescent="0.2"/>
    <row r="7353" ht="26.25" customHeight="1" x14ac:dyDescent="0.2"/>
    <row r="7354" ht="26.25" customHeight="1" x14ac:dyDescent="0.2"/>
    <row r="7355" ht="26.25" customHeight="1" x14ac:dyDescent="0.2"/>
    <row r="7356" ht="26.25" customHeight="1" x14ac:dyDescent="0.2"/>
    <row r="7357" ht="26.25" customHeight="1" x14ac:dyDescent="0.2"/>
    <row r="7358" ht="26.25" customHeight="1" x14ac:dyDescent="0.2"/>
    <row r="7359" ht="26.25" customHeight="1" x14ac:dyDescent="0.2"/>
    <row r="7360" ht="26.25" customHeight="1" x14ac:dyDescent="0.2"/>
    <row r="7361" ht="26.25" customHeight="1" x14ac:dyDescent="0.2"/>
    <row r="7362" ht="26.25" customHeight="1" x14ac:dyDescent="0.2"/>
    <row r="7363" ht="26.25" customHeight="1" x14ac:dyDescent="0.2"/>
    <row r="7364" ht="26.25" customHeight="1" x14ac:dyDescent="0.2"/>
    <row r="7365" ht="26.25" customHeight="1" x14ac:dyDescent="0.2"/>
    <row r="7366" ht="26.25" customHeight="1" x14ac:dyDescent="0.2"/>
    <row r="7367" ht="26.25" customHeight="1" x14ac:dyDescent="0.2"/>
    <row r="7368" ht="26.25" customHeight="1" x14ac:dyDescent="0.2"/>
    <row r="7369" ht="26.25" customHeight="1" x14ac:dyDescent="0.2"/>
    <row r="7370" ht="26.25" customHeight="1" x14ac:dyDescent="0.2"/>
    <row r="7371" ht="26.25" customHeight="1" x14ac:dyDescent="0.2"/>
    <row r="7372" ht="26.25" customHeight="1" x14ac:dyDescent="0.2"/>
    <row r="7373" ht="26.25" customHeight="1" x14ac:dyDescent="0.2"/>
    <row r="7374" ht="26.25" customHeight="1" x14ac:dyDescent="0.2"/>
    <row r="7375" ht="26.25" customHeight="1" x14ac:dyDescent="0.2"/>
    <row r="7376" ht="26.25" customHeight="1" x14ac:dyDescent="0.2"/>
    <row r="7377" ht="26.25" customHeight="1" x14ac:dyDescent="0.2"/>
    <row r="7378" ht="26.25" customHeight="1" x14ac:dyDescent="0.2"/>
    <row r="7379" ht="26.25" customHeight="1" x14ac:dyDescent="0.2"/>
    <row r="7380" ht="26.25" customHeight="1" x14ac:dyDescent="0.2"/>
    <row r="7381" ht="26.25" customHeight="1" x14ac:dyDescent="0.2"/>
    <row r="7382" ht="26.25" customHeight="1" x14ac:dyDescent="0.2"/>
    <row r="7383" ht="26.25" customHeight="1" x14ac:dyDescent="0.2"/>
    <row r="7384" ht="26.25" customHeight="1" x14ac:dyDescent="0.2"/>
    <row r="7385" ht="26.25" customHeight="1" x14ac:dyDescent="0.2"/>
    <row r="7386" ht="26.25" customHeight="1" x14ac:dyDescent="0.2"/>
    <row r="7387" ht="26.25" customHeight="1" x14ac:dyDescent="0.2"/>
    <row r="7388" ht="26.25" customHeight="1" x14ac:dyDescent="0.2"/>
    <row r="7389" ht="26.25" customHeight="1" x14ac:dyDescent="0.2"/>
    <row r="7390" ht="26.25" customHeight="1" x14ac:dyDescent="0.2"/>
    <row r="7391" ht="26.25" customHeight="1" x14ac:dyDescent="0.2"/>
    <row r="7392" ht="26.25" customHeight="1" x14ac:dyDescent="0.2"/>
    <row r="7393" ht="26.25" customHeight="1" x14ac:dyDescent="0.2"/>
    <row r="7394" ht="26.25" customHeight="1" x14ac:dyDescent="0.2"/>
    <row r="7395" ht="26.25" customHeight="1" x14ac:dyDescent="0.2"/>
    <row r="7396" ht="26.25" customHeight="1" x14ac:dyDescent="0.2"/>
    <row r="7397" ht="26.25" customHeight="1" x14ac:dyDescent="0.2"/>
    <row r="7398" ht="26.25" customHeight="1" x14ac:dyDescent="0.2"/>
    <row r="7399" ht="26.25" customHeight="1" x14ac:dyDescent="0.2"/>
    <row r="7400" ht="26.25" customHeight="1" x14ac:dyDescent="0.2"/>
    <row r="7401" ht="26.25" customHeight="1" x14ac:dyDescent="0.2"/>
    <row r="7402" ht="26.25" customHeight="1" x14ac:dyDescent="0.2"/>
    <row r="7403" ht="26.25" customHeight="1" x14ac:dyDescent="0.2"/>
    <row r="7404" ht="26.25" customHeight="1" x14ac:dyDescent="0.2"/>
    <row r="7405" ht="26.25" customHeight="1" x14ac:dyDescent="0.2"/>
    <row r="7406" ht="26.25" customHeight="1" x14ac:dyDescent="0.2"/>
    <row r="7407" ht="26.25" customHeight="1" x14ac:dyDescent="0.2"/>
    <row r="7408" ht="26.25" customHeight="1" x14ac:dyDescent="0.2"/>
    <row r="7409" ht="26.25" customHeight="1" x14ac:dyDescent="0.2"/>
    <row r="7410" ht="26.25" customHeight="1" x14ac:dyDescent="0.2"/>
    <row r="7411" ht="26.25" customHeight="1" x14ac:dyDescent="0.2"/>
    <row r="7412" ht="26.25" customHeight="1" x14ac:dyDescent="0.2"/>
    <row r="7413" ht="26.25" customHeight="1" x14ac:dyDescent="0.2"/>
    <row r="7414" ht="26.25" customHeight="1" x14ac:dyDescent="0.2"/>
    <row r="7415" ht="26.25" customHeight="1" x14ac:dyDescent="0.2"/>
    <row r="7416" ht="26.25" customHeight="1" x14ac:dyDescent="0.2"/>
    <row r="7417" ht="26.25" customHeight="1" x14ac:dyDescent="0.2"/>
    <row r="7418" ht="26.25" customHeight="1" x14ac:dyDescent="0.2"/>
    <row r="7419" ht="26.25" customHeight="1" x14ac:dyDescent="0.2"/>
    <row r="7420" ht="26.25" customHeight="1" x14ac:dyDescent="0.2"/>
    <row r="7421" ht="26.25" customHeight="1" x14ac:dyDescent="0.2"/>
    <row r="7422" ht="26.25" customHeight="1" x14ac:dyDescent="0.2"/>
    <row r="7423" ht="26.25" customHeight="1" x14ac:dyDescent="0.2"/>
    <row r="7424" ht="26.25" customHeight="1" x14ac:dyDescent="0.2"/>
    <row r="7425" ht="26.25" customHeight="1" x14ac:dyDescent="0.2"/>
    <row r="7426" ht="26.25" customHeight="1" x14ac:dyDescent="0.2"/>
    <row r="7427" ht="26.25" customHeight="1" x14ac:dyDescent="0.2"/>
    <row r="7428" ht="26.25" customHeight="1" x14ac:dyDescent="0.2"/>
    <row r="7429" ht="26.25" customHeight="1" x14ac:dyDescent="0.2"/>
    <row r="7430" ht="26.25" customHeight="1" x14ac:dyDescent="0.2"/>
    <row r="7431" ht="26.25" customHeight="1" x14ac:dyDescent="0.2"/>
    <row r="7432" ht="26.25" customHeight="1" x14ac:dyDescent="0.2"/>
    <row r="7433" ht="26.25" customHeight="1" x14ac:dyDescent="0.2"/>
    <row r="7434" ht="26.25" customHeight="1" x14ac:dyDescent="0.2"/>
    <row r="7435" ht="26.25" customHeight="1" x14ac:dyDescent="0.2"/>
    <row r="7436" ht="26.25" customHeight="1" x14ac:dyDescent="0.2"/>
    <row r="7437" ht="26.25" customHeight="1" x14ac:dyDescent="0.2"/>
    <row r="7438" ht="26.25" customHeight="1" x14ac:dyDescent="0.2"/>
    <row r="7439" ht="26.25" customHeight="1" x14ac:dyDescent="0.2"/>
    <row r="7440" ht="26.25" customHeight="1" x14ac:dyDescent="0.2"/>
    <row r="7441" ht="26.25" customHeight="1" x14ac:dyDescent="0.2"/>
    <row r="7442" ht="26.25" customHeight="1" x14ac:dyDescent="0.2"/>
    <row r="7443" ht="26.25" customHeight="1" x14ac:dyDescent="0.2"/>
    <row r="7444" ht="26.25" customHeight="1" x14ac:dyDescent="0.2"/>
    <row r="7445" ht="26.25" customHeight="1" x14ac:dyDescent="0.2"/>
    <row r="7446" ht="26.25" customHeight="1" x14ac:dyDescent="0.2"/>
    <row r="7447" ht="26.25" customHeight="1" x14ac:dyDescent="0.2"/>
    <row r="7448" ht="26.25" customHeight="1" x14ac:dyDescent="0.2"/>
    <row r="7449" ht="26.25" customHeight="1" x14ac:dyDescent="0.2"/>
    <row r="7450" ht="26.25" customHeight="1" x14ac:dyDescent="0.2"/>
    <row r="7451" ht="26.25" customHeight="1" x14ac:dyDescent="0.2"/>
    <row r="7452" ht="26.25" customHeight="1" x14ac:dyDescent="0.2"/>
    <row r="7453" ht="26.25" customHeight="1" x14ac:dyDescent="0.2"/>
    <row r="7454" ht="26.25" customHeight="1" x14ac:dyDescent="0.2"/>
    <row r="7455" ht="26.25" customHeight="1" x14ac:dyDescent="0.2"/>
    <row r="7456" ht="26.25" customHeight="1" x14ac:dyDescent="0.2"/>
    <row r="7457" ht="26.25" customHeight="1" x14ac:dyDescent="0.2"/>
    <row r="7458" ht="26.25" customHeight="1" x14ac:dyDescent="0.2"/>
    <row r="7459" ht="26.25" customHeight="1" x14ac:dyDescent="0.2"/>
    <row r="7460" ht="26.25" customHeight="1" x14ac:dyDescent="0.2"/>
    <row r="7461" ht="26.25" customHeight="1" x14ac:dyDescent="0.2"/>
    <row r="7462" ht="26.25" customHeight="1" x14ac:dyDescent="0.2"/>
    <row r="7463" ht="26.25" customHeight="1" x14ac:dyDescent="0.2"/>
    <row r="7464" ht="26.25" customHeight="1" x14ac:dyDescent="0.2"/>
    <row r="7465" ht="26.25" customHeight="1" x14ac:dyDescent="0.2"/>
    <row r="7466" ht="26.25" customHeight="1" x14ac:dyDescent="0.2"/>
    <row r="7467" ht="26.25" customHeight="1" x14ac:dyDescent="0.2"/>
    <row r="7468" ht="26.25" customHeight="1" x14ac:dyDescent="0.2"/>
    <row r="7469" ht="26.25" customHeight="1" x14ac:dyDescent="0.2"/>
    <row r="7470" ht="26.25" customHeight="1" x14ac:dyDescent="0.2"/>
    <row r="7471" ht="26.25" customHeight="1" x14ac:dyDescent="0.2"/>
    <row r="7472" ht="26.25" customHeight="1" x14ac:dyDescent="0.2"/>
    <row r="7473" ht="26.25" customHeight="1" x14ac:dyDescent="0.2"/>
    <row r="7474" ht="26.25" customHeight="1" x14ac:dyDescent="0.2"/>
    <row r="7475" ht="26.25" customHeight="1" x14ac:dyDescent="0.2"/>
    <row r="7476" ht="26.25" customHeight="1" x14ac:dyDescent="0.2"/>
    <row r="7477" ht="26.25" customHeight="1" x14ac:dyDescent="0.2"/>
    <row r="7478" ht="26.25" customHeight="1" x14ac:dyDescent="0.2"/>
    <row r="7479" ht="26.25" customHeight="1" x14ac:dyDescent="0.2"/>
    <row r="7480" ht="26.25" customHeight="1" x14ac:dyDescent="0.2"/>
    <row r="7481" ht="26.25" customHeight="1" x14ac:dyDescent="0.2"/>
    <row r="7482" ht="26.25" customHeight="1" x14ac:dyDescent="0.2"/>
    <row r="7483" ht="26.25" customHeight="1" x14ac:dyDescent="0.2"/>
    <row r="7484" ht="26.25" customHeight="1" x14ac:dyDescent="0.2"/>
    <row r="7485" ht="26.25" customHeight="1" x14ac:dyDescent="0.2"/>
    <row r="7486" ht="26.25" customHeight="1" x14ac:dyDescent="0.2"/>
    <row r="7487" ht="26.25" customHeight="1" x14ac:dyDescent="0.2"/>
    <row r="7488" ht="26.25" customHeight="1" x14ac:dyDescent="0.2"/>
    <row r="7489" ht="26.25" customHeight="1" x14ac:dyDescent="0.2"/>
    <row r="7490" ht="26.25" customHeight="1" x14ac:dyDescent="0.2"/>
    <row r="7491" ht="26.25" customHeight="1" x14ac:dyDescent="0.2"/>
    <row r="7492" ht="26.25" customHeight="1" x14ac:dyDescent="0.2"/>
    <row r="7493" ht="26.25" customHeight="1" x14ac:dyDescent="0.2"/>
    <row r="7494" ht="26.25" customHeight="1" x14ac:dyDescent="0.2"/>
    <row r="7495" ht="26.25" customHeight="1" x14ac:dyDescent="0.2"/>
    <row r="7496" ht="26.25" customHeight="1" x14ac:dyDescent="0.2"/>
    <row r="7497" ht="26.25" customHeight="1" x14ac:dyDescent="0.2"/>
    <row r="7498" ht="26.25" customHeight="1" x14ac:dyDescent="0.2"/>
    <row r="7499" ht="26.25" customHeight="1" x14ac:dyDescent="0.2"/>
    <row r="7500" ht="26.25" customHeight="1" x14ac:dyDescent="0.2"/>
    <row r="7501" ht="26.25" customHeight="1" x14ac:dyDescent="0.2"/>
    <row r="7502" ht="26.25" customHeight="1" x14ac:dyDescent="0.2"/>
    <row r="7503" ht="26.25" customHeight="1" x14ac:dyDescent="0.2"/>
    <row r="7504" ht="26.25" customHeight="1" x14ac:dyDescent="0.2"/>
    <row r="7505" ht="26.25" customHeight="1" x14ac:dyDescent="0.2"/>
    <row r="7506" ht="26.25" customHeight="1" x14ac:dyDescent="0.2"/>
    <row r="7507" ht="26.25" customHeight="1" x14ac:dyDescent="0.2"/>
    <row r="7508" ht="26.25" customHeight="1" x14ac:dyDescent="0.2"/>
    <row r="7509" ht="26.25" customHeight="1" x14ac:dyDescent="0.2"/>
    <row r="7510" ht="26.25" customHeight="1" x14ac:dyDescent="0.2"/>
    <row r="7511" ht="26.25" customHeight="1" x14ac:dyDescent="0.2"/>
    <row r="7512" ht="26.25" customHeight="1" x14ac:dyDescent="0.2"/>
    <row r="7513" ht="26.25" customHeight="1" x14ac:dyDescent="0.2"/>
    <row r="7514" ht="26.25" customHeight="1" x14ac:dyDescent="0.2"/>
    <row r="7515" ht="26.25" customHeight="1" x14ac:dyDescent="0.2"/>
    <row r="7516" ht="26.25" customHeight="1" x14ac:dyDescent="0.2"/>
    <row r="7517" ht="26.25" customHeight="1" x14ac:dyDescent="0.2"/>
    <row r="7518" ht="26.25" customHeight="1" x14ac:dyDescent="0.2"/>
    <row r="7519" ht="26.25" customHeight="1" x14ac:dyDescent="0.2"/>
    <row r="7520" ht="26.25" customHeight="1" x14ac:dyDescent="0.2"/>
    <row r="7521" ht="26.25" customHeight="1" x14ac:dyDescent="0.2"/>
    <row r="7522" ht="26.25" customHeight="1" x14ac:dyDescent="0.2"/>
    <row r="7523" ht="26.25" customHeight="1" x14ac:dyDescent="0.2"/>
    <row r="7524" ht="26.25" customHeight="1" x14ac:dyDescent="0.2"/>
    <row r="7525" ht="26.25" customHeight="1" x14ac:dyDescent="0.2"/>
    <row r="7526" ht="26.25" customHeight="1" x14ac:dyDescent="0.2"/>
    <row r="7527" ht="26.25" customHeight="1" x14ac:dyDescent="0.2"/>
    <row r="7528" ht="26.25" customHeight="1" x14ac:dyDescent="0.2"/>
    <row r="7529" ht="26.25" customHeight="1" x14ac:dyDescent="0.2"/>
    <row r="7530" ht="26.25" customHeight="1" x14ac:dyDescent="0.2"/>
    <row r="7531" ht="26.25" customHeight="1" x14ac:dyDescent="0.2"/>
    <row r="7532" ht="26.25" customHeight="1" x14ac:dyDescent="0.2"/>
    <row r="7533" ht="26.25" customHeight="1" x14ac:dyDescent="0.2"/>
    <row r="7534" ht="26.25" customHeight="1" x14ac:dyDescent="0.2"/>
    <row r="7535" ht="26.25" customHeight="1" x14ac:dyDescent="0.2"/>
    <row r="7536" ht="26.25" customHeight="1" x14ac:dyDescent="0.2"/>
    <row r="7537" ht="26.25" customHeight="1" x14ac:dyDescent="0.2"/>
    <row r="7538" ht="26.25" customHeight="1" x14ac:dyDescent="0.2"/>
    <row r="7539" ht="26.25" customHeight="1" x14ac:dyDescent="0.2"/>
    <row r="7540" ht="26.25" customHeight="1" x14ac:dyDescent="0.2"/>
    <row r="7541" ht="26.25" customHeight="1" x14ac:dyDescent="0.2"/>
    <row r="7542" ht="26.25" customHeight="1" x14ac:dyDescent="0.2"/>
    <row r="7543" ht="26.25" customHeight="1" x14ac:dyDescent="0.2"/>
    <row r="7544" ht="26.25" customHeight="1" x14ac:dyDescent="0.2"/>
    <row r="7545" ht="26.25" customHeight="1" x14ac:dyDescent="0.2"/>
    <row r="7546" ht="26.25" customHeight="1" x14ac:dyDescent="0.2"/>
    <row r="7547" ht="26.25" customHeight="1" x14ac:dyDescent="0.2"/>
    <row r="7548" ht="26.25" customHeight="1" x14ac:dyDescent="0.2"/>
    <row r="7549" ht="26.25" customHeight="1" x14ac:dyDescent="0.2"/>
    <row r="7550" ht="26.25" customHeight="1" x14ac:dyDescent="0.2"/>
    <row r="7551" ht="26.25" customHeight="1" x14ac:dyDescent="0.2"/>
    <row r="7552" ht="26.25" customHeight="1" x14ac:dyDescent="0.2"/>
    <row r="7553" ht="26.25" customHeight="1" x14ac:dyDescent="0.2"/>
    <row r="7554" ht="26.25" customHeight="1" x14ac:dyDescent="0.2"/>
    <row r="7555" ht="26.25" customHeight="1" x14ac:dyDescent="0.2"/>
    <row r="7556" ht="26.25" customHeight="1" x14ac:dyDescent="0.2"/>
    <row r="7557" ht="26.25" customHeight="1" x14ac:dyDescent="0.2"/>
    <row r="7558" ht="26.25" customHeight="1" x14ac:dyDescent="0.2"/>
    <row r="7559" ht="26.25" customHeight="1" x14ac:dyDescent="0.2"/>
    <row r="7560" ht="26.25" customHeight="1" x14ac:dyDescent="0.2"/>
    <row r="7561" ht="26.25" customHeight="1" x14ac:dyDescent="0.2"/>
    <row r="7562" ht="26.25" customHeight="1" x14ac:dyDescent="0.2"/>
    <row r="7563" ht="26.25" customHeight="1" x14ac:dyDescent="0.2"/>
    <row r="7564" ht="26.25" customHeight="1" x14ac:dyDescent="0.2"/>
    <row r="7565" ht="26.25" customHeight="1" x14ac:dyDescent="0.2"/>
    <row r="7566" ht="26.25" customHeight="1" x14ac:dyDescent="0.2"/>
    <row r="7567" ht="26.25" customHeight="1" x14ac:dyDescent="0.2"/>
    <row r="7568" ht="26.25" customHeight="1" x14ac:dyDescent="0.2"/>
    <row r="7569" ht="26.25" customHeight="1" x14ac:dyDescent="0.2"/>
    <row r="7570" ht="26.25" customHeight="1" x14ac:dyDescent="0.2"/>
    <row r="7571" ht="26.25" customHeight="1" x14ac:dyDescent="0.2"/>
    <row r="7572" ht="26.25" customHeight="1" x14ac:dyDescent="0.2"/>
    <row r="7573" ht="26.25" customHeight="1" x14ac:dyDescent="0.2"/>
    <row r="7574" ht="26.25" customHeight="1" x14ac:dyDescent="0.2"/>
    <row r="7575" ht="26.25" customHeight="1" x14ac:dyDescent="0.2"/>
    <row r="7576" ht="26.25" customHeight="1" x14ac:dyDescent="0.2"/>
    <row r="7577" ht="26.25" customHeight="1" x14ac:dyDescent="0.2"/>
    <row r="7578" ht="26.25" customHeight="1" x14ac:dyDescent="0.2"/>
    <row r="7579" ht="26.25" customHeight="1" x14ac:dyDescent="0.2"/>
    <row r="7580" ht="26.25" customHeight="1" x14ac:dyDescent="0.2"/>
    <row r="7581" ht="26.25" customHeight="1" x14ac:dyDescent="0.2"/>
    <row r="7582" ht="26.25" customHeight="1" x14ac:dyDescent="0.2"/>
    <row r="7583" ht="26.25" customHeight="1" x14ac:dyDescent="0.2"/>
    <row r="7584" ht="26.25" customHeight="1" x14ac:dyDescent="0.2"/>
    <row r="7585" ht="26.25" customHeight="1" x14ac:dyDescent="0.2"/>
    <row r="7586" ht="26.25" customHeight="1" x14ac:dyDescent="0.2"/>
    <row r="7587" ht="26.25" customHeight="1" x14ac:dyDescent="0.2"/>
    <row r="7588" ht="26.25" customHeight="1" x14ac:dyDescent="0.2"/>
    <row r="7589" ht="26.25" customHeight="1" x14ac:dyDescent="0.2"/>
    <row r="7590" ht="26.25" customHeight="1" x14ac:dyDescent="0.2"/>
    <row r="7591" ht="26.25" customHeight="1" x14ac:dyDescent="0.2"/>
    <row r="7592" ht="26.25" customHeight="1" x14ac:dyDescent="0.2"/>
    <row r="7593" ht="26.25" customHeight="1" x14ac:dyDescent="0.2"/>
    <row r="7594" ht="26.25" customHeight="1" x14ac:dyDescent="0.2"/>
    <row r="7595" ht="26.25" customHeight="1" x14ac:dyDescent="0.2"/>
    <row r="7596" ht="26.25" customHeight="1" x14ac:dyDescent="0.2"/>
    <row r="7597" ht="26.25" customHeight="1" x14ac:dyDescent="0.2"/>
    <row r="7598" ht="26.25" customHeight="1" x14ac:dyDescent="0.2"/>
    <row r="7599" ht="26.25" customHeight="1" x14ac:dyDescent="0.2"/>
    <row r="7600" ht="26.25" customHeight="1" x14ac:dyDescent="0.2"/>
    <row r="7601" ht="26.25" customHeight="1" x14ac:dyDescent="0.2"/>
    <row r="7602" ht="26.25" customHeight="1" x14ac:dyDescent="0.2"/>
    <row r="7603" ht="26.25" customHeight="1" x14ac:dyDescent="0.2"/>
    <row r="7604" ht="26.25" customHeight="1" x14ac:dyDescent="0.2"/>
    <row r="7605" ht="26.25" customHeight="1" x14ac:dyDescent="0.2"/>
    <row r="7606" ht="26.25" customHeight="1" x14ac:dyDescent="0.2"/>
    <row r="7607" ht="26.25" customHeight="1" x14ac:dyDescent="0.2"/>
    <row r="7608" ht="26.25" customHeight="1" x14ac:dyDescent="0.2"/>
    <row r="7609" ht="26.25" customHeight="1" x14ac:dyDescent="0.2"/>
    <row r="7610" ht="26.25" customHeight="1" x14ac:dyDescent="0.2"/>
    <row r="7611" ht="26.25" customHeight="1" x14ac:dyDescent="0.2"/>
    <row r="7612" ht="26.25" customHeight="1" x14ac:dyDescent="0.2"/>
    <row r="7613" ht="26.25" customHeight="1" x14ac:dyDescent="0.2"/>
    <row r="7614" ht="26.25" customHeight="1" x14ac:dyDescent="0.2"/>
    <row r="7615" ht="26.25" customHeight="1" x14ac:dyDescent="0.2"/>
    <row r="7616" ht="26.25" customHeight="1" x14ac:dyDescent="0.2"/>
    <row r="7617" ht="26.25" customHeight="1" x14ac:dyDescent="0.2"/>
    <row r="7618" ht="26.25" customHeight="1" x14ac:dyDescent="0.2"/>
    <row r="7619" ht="26.25" customHeight="1" x14ac:dyDescent="0.2"/>
    <row r="7620" ht="26.25" customHeight="1" x14ac:dyDescent="0.2"/>
    <row r="7621" ht="26.25" customHeight="1" x14ac:dyDescent="0.2"/>
    <row r="7622" ht="26.25" customHeight="1" x14ac:dyDescent="0.2"/>
    <row r="7623" ht="26.25" customHeight="1" x14ac:dyDescent="0.2"/>
    <row r="7624" ht="26.25" customHeight="1" x14ac:dyDescent="0.2"/>
    <row r="7625" ht="26.25" customHeight="1" x14ac:dyDescent="0.2"/>
    <row r="7626" ht="26.25" customHeight="1" x14ac:dyDescent="0.2"/>
    <row r="7627" ht="26.25" customHeight="1" x14ac:dyDescent="0.2"/>
    <row r="7628" ht="26.25" customHeight="1" x14ac:dyDescent="0.2"/>
    <row r="7629" ht="26.25" customHeight="1" x14ac:dyDescent="0.2"/>
    <row r="7630" ht="26.25" customHeight="1" x14ac:dyDescent="0.2"/>
    <row r="7631" ht="26.25" customHeight="1" x14ac:dyDescent="0.2"/>
    <row r="7632" ht="26.25" customHeight="1" x14ac:dyDescent="0.2"/>
    <row r="7633" ht="26.25" customHeight="1" x14ac:dyDescent="0.2"/>
    <row r="7634" ht="26.25" customHeight="1" x14ac:dyDescent="0.2"/>
    <row r="7635" ht="26.25" customHeight="1" x14ac:dyDescent="0.2"/>
    <row r="7636" ht="26.25" customHeight="1" x14ac:dyDescent="0.2"/>
    <row r="7637" ht="26.25" customHeight="1" x14ac:dyDescent="0.2"/>
    <row r="7638" ht="26.25" customHeight="1" x14ac:dyDescent="0.2"/>
    <row r="7639" ht="26.25" customHeight="1" x14ac:dyDescent="0.2"/>
    <row r="7640" ht="26.25" customHeight="1" x14ac:dyDescent="0.2"/>
    <row r="7641" ht="26.25" customHeight="1" x14ac:dyDescent="0.2"/>
    <row r="7642" ht="26.25" customHeight="1" x14ac:dyDescent="0.2"/>
    <row r="7643" ht="26.25" customHeight="1" x14ac:dyDescent="0.2"/>
    <row r="7644" ht="26.25" customHeight="1" x14ac:dyDescent="0.2"/>
    <row r="7645" ht="26.25" customHeight="1" x14ac:dyDescent="0.2"/>
    <row r="7646" ht="26.25" customHeight="1" x14ac:dyDescent="0.2"/>
    <row r="7647" ht="26.25" customHeight="1" x14ac:dyDescent="0.2"/>
    <row r="7648" ht="26.25" customHeight="1" x14ac:dyDescent="0.2"/>
    <row r="7649" ht="26.25" customHeight="1" x14ac:dyDescent="0.2"/>
    <row r="7650" ht="26.25" customHeight="1" x14ac:dyDescent="0.2"/>
    <row r="7651" ht="26.25" customHeight="1" x14ac:dyDescent="0.2"/>
    <row r="7652" ht="26.25" customHeight="1" x14ac:dyDescent="0.2"/>
    <row r="7653" ht="26.25" customHeight="1" x14ac:dyDescent="0.2"/>
    <row r="7654" ht="26.25" customHeight="1" x14ac:dyDescent="0.2"/>
    <row r="7655" ht="26.25" customHeight="1" x14ac:dyDescent="0.2"/>
    <row r="7656" ht="26.25" customHeight="1" x14ac:dyDescent="0.2"/>
    <row r="7657" ht="26.25" customHeight="1" x14ac:dyDescent="0.2"/>
    <row r="7658" ht="26.25" customHeight="1" x14ac:dyDescent="0.2"/>
    <row r="7659" ht="26.25" customHeight="1" x14ac:dyDescent="0.2"/>
    <row r="7660" ht="26.25" customHeight="1" x14ac:dyDescent="0.2"/>
    <row r="7661" ht="26.25" customHeight="1" x14ac:dyDescent="0.2"/>
    <row r="7662" ht="26.25" customHeight="1" x14ac:dyDescent="0.2"/>
    <row r="7663" ht="26.25" customHeight="1" x14ac:dyDescent="0.2"/>
    <row r="7664" ht="26.25" customHeight="1" x14ac:dyDescent="0.2"/>
    <row r="7665" ht="26.25" customHeight="1" x14ac:dyDescent="0.2"/>
    <row r="7666" ht="26.25" customHeight="1" x14ac:dyDescent="0.2"/>
    <row r="7667" ht="26.25" customHeight="1" x14ac:dyDescent="0.2"/>
    <row r="7668" ht="26.25" customHeight="1" x14ac:dyDescent="0.2"/>
    <row r="7669" ht="26.25" customHeight="1" x14ac:dyDescent="0.2"/>
    <row r="7670" ht="26.25" customHeight="1" x14ac:dyDescent="0.2"/>
    <row r="7671" ht="26.25" customHeight="1" x14ac:dyDescent="0.2"/>
    <row r="7672" ht="26.25" customHeight="1" x14ac:dyDescent="0.2"/>
    <row r="7673" ht="26.25" customHeight="1" x14ac:dyDescent="0.2"/>
    <row r="7674" ht="26.25" customHeight="1" x14ac:dyDescent="0.2"/>
    <row r="7675" ht="26.25" customHeight="1" x14ac:dyDescent="0.2"/>
    <row r="7676" ht="26.25" customHeight="1" x14ac:dyDescent="0.2"/>
    <row r="7677" ht="26.25" customHeight="1" x14ac:dyDescent="0.2"/>
    <row r="7678" ht="26.25" customHeight="1" x14ac:dyDescent="0.2"/>
    <row r="7679" ht="26.25" customHeight="1" x14ac:dyDescent="0.2"/>
    <row r="7680" ht="26.25" customHeight="1" x14ac:dyDescent="0.2"/>
    <row r="7681" ht="26.25" customHeight="1" x14ac:dyDescent="0.2"/>
    <row r="7682" ht="26.25" customHeight="1" x14ac:dyDescent="0.2"/>
    <row r="7683" ht="26.25" customHeight="1" x14ac:dyDescent="0.2"/>
    <row r="7684" ht="26.25" customHeight="1" x14ac:dyDescent="0.2"/>
    <row r="7685" ht="26.25" customHeight="1" x14ac:dyDescent="0.2"/>
    <row r="7686" ht="26.25" customHeight="1" x14ac:dyDescent="0.2"/>
    <row r="7687" ht="26.25" customHeight="1" x14ac:dyDescent="0.2"/>
    <row r="7688" ht="26.25" customHeight="1" x14ac:dyDescent="0.2"/>
    <row r="7689" ht="26.25" customHeight="1" x14ac:dyDescent="0.2"/>
    <row r="7690" ht="26.25" customHeight="1" x14ac:dyDescent="0.2"/>
    <row r="7691" ht="26.25" customHeight="1" x14ac:dyDescent="0.2"/>
    <row r="7692" ht="26.25" customHeight="1" x14ac:dyDescent="0.2"/>
    <row r="7693" ht="26.25" customHeight="1" x14ac:dyDescent="0.2"/>
    <row r="7694" ht="26.25" customHeight="1" x14ac:dyDescent="0.2"/>
    <row r="7695" ht="26.25" customHeight="1" x14ac:dyDescent="0.2"/>
    <row r="7696" ht="26.25" customHeight="1" x14ac:dyDescent="0.2"/>
    <row r="7697" ht="26.25" customHeight="1" x14ac:dyDescent="0.2"/>
    <row r="7698" ht="26.25" customHeight="1" x14ac:dyDescent="0.2"/>
    <row r="7699" ht="26.25" customHeight="1" x14ac:dyDescent="0.2"/>
    <row r="7700" ht="26.25" customHeight="1" x14ac:dyDescent="0.2"/>
    <row r="7701" ht="26.25" customHeight="1" x14ac:dyDescent="0.2"/>
    <row r="7702" ht="26.25" customHeight="1" x14ac:dyDescent="0.2"/>
    <row r="7703" ht="26.25" customHeight="1" x14ac:dyDescent="0.2"/>
    <row r="7704" ht="26.25" customHeight="1" x14ac:dyDescent="0.2"/>
    <row r="7705" ht="26.25" customHeight="1" x14ac:dyDescent="0.2"/>
    <row r="7706" ht="26.25" customHeight="1" x14ac:dyDescent="0.2"/>
    <row r="7707" ht="26.25" customHeight="1" x14ac:dyDescent="0.2"/>
    <row r="7708" ht="26.25" customHeight="1" x14ac:dyDescent="0.2"/>
    <row r="7709" ht="26.25" customHeight="1" x14ac:dyDescent="0.2"/>
    <row r="7710" ht="26.25" customHeight="1" x14ac:dyDescent="0.2"/>
    <row r="7711" ht="26.25" customHeight="1" x14ac:dyDescent="0.2"/>
    <row r="7712" ht="26.25" customHeight="1" x14ac:dyDescent="0.2"/>
    <row r="7713" ht="26.25" customHeight="1" x14ac:dyDescent="0.2"/>
    <row r="7714" ht="26.25" customHeight="1" x14ac:dyDescent="0.2"/>
    <row r="7715" ht="26.25" customHeight="1" x14ac:dyDescent="0.2"/>
    <row r="7716" ht="26.25" customHeight="1" x14ac:dyDescent="0.2"/>
    <row r="7717" ht="26.25" customHeight="1" x14ac:dyDescent="0.2"/>
    <row r="7718" ht="26.25" customHeight="1" x14ac:dyDescent="0.2"/>
    <row r="7719" ht="26.25" customHeight="1" x14ac:dyDescent="0.2"/>
    <row r="7720" ht="26.25" customHeight="1" x14ac:dyDescent="0.2"/>
    <row r="7721" ht="26.25" customHeight="1" x14ac:dyDescent="0.2"/>
    <row r="7722" ht="26.25" customHeight="1" x14ac:dyDescent="0.2"/>
    <row r="7723" ht="26.25" customHeight="1" x14ac:dyDescent="0.2"/>
    <row r="7724" ht="26.25" customHeight="1" x14ac:dyDescent="0.2"/>
    <row r="7725" ht="26.25" customHeight="1" x14ac:dyDescent="0.2"/>
    <row r="7726" ht="26.25" customHeight="1" x14ac:dyDescent="0.2"/>
    <row r="7727" ht="26.25" customHeight="1" x14ac:dyDescent="0.2"/>
    <row r="7728" ht="26.25" customHeight="1" x14ac:dyDescent="0.2"/>
    <row r="7729" ht="26.25" customHeight="1" x14ac:dyDescent="0.2"/>
    <row r="7730" ht="26.25" customHeight="1" x14ac:dyDescent="0.2"/>
    <row r="7731" ht="26.25" customHeight="1" x14ac:dyDescent="0.2"/>
    <row r="7732" ht="26.25" customHeight="1" x14ac:dyDescent="0.2"/>
    <row r="7733" ht="26.25" customHeight="1" x14ac:dyDescent="0.2"/>
    <row r="7734" ht="26.25" customHeight="1" x14ac:dyDescent="0.2"/>
    <row r="7735" ht="26.25" customHeight="1" x14ac:dyDescent="0.2"/>
    <row r="7736" ht="26.25" customHeight="1" x14ac:dyDescent="0.2"/>
    <row r="7737" ht="26.25" customHeight="1" x14ac:dyDescent="0.2"/>
    <row r="7738" ht="26.25" customHeight="1" x14ac:dyDescent="0.2"/>
    <row r="7739" ht="26.25" customHeight="1" x14ac:dyDescent="0.2"/>
    <row r="7740" ht="26.25" customHeight="1" x14ac:dyDescent="0.2"/>
    <row r="7741" ht="26.25" customHeight="1" x14ac:dyDescent="0.2"/>
    <row r="7742" ht="26.25" customHeight="1" x14ac:dyDescent="0.2"/>
    <row r="7743" ht="26.25" customHeight="1" x14ac:dyDescent="0.2"/>
    <row r="7744" ht="26.25" customHeight="1" x14ac:dyDescent="0.2"/>
    <row r="7745" ht="26.25" customHeight="1" x14ac:dyDescent="0.2"/>
    <row r="7746" ht="26.25" customHeight="1" x14ac:dyDescent="0.2"/>
    <row r="7747" ht="26.25" customHeight="1" x14ac:dyDescent="0.2"/>
    <row r="7748" ht="26.25" customHeight="1" x14ac:dyDescent="0.2"/>
    <row r="7749" ht="26.25" customHeight="1" x14ac:dyDescent="0.2"/>
    <row r="7750" ht="26.25" customHeight="1" x14ac:dyDescent="0.2"/>
    <row r="7751" ht="26.25" customHeight="1" x14ac:dyDescent="0.2"/>
    <row r="7752" ht="26.25" customHeight="1" x14ac:dyDescent="0.2"/>
    <row r="7753" ht="26.25" customHeight="1" x14ac:dyDescent="0.2"/>
    <row r="7754" ht="26.25" customHeight="1" x14ac:dyDescent="0.2"/>
    <row r="7755" ht="26.25" customHeight="1" x14ac:dyDescent="0.2"/>
    <row r="7756" ht="26.25" customHeight="1" x14ac:dyDescent="0.2"/>
    <row r="7757" ht="26.25" customHeight="1" x14ac:dyDescent="0.2"/>
    <row r="7758" ht="26.25" customHeight="1" x14ac:dyDescent="0.2"/>
    <row r="7759" ht="26.25" customHeight="1" x14ac:dyDescent="0.2"/>
    <row r="7760" ht="26.25" customHeight="1" x14ac:dyDescent="0.2"/>
    <row r="7761" ht="26.25" customHeight="1" x14ac:dyDescent="0.2"/>
    <row r="7762" ht="26.25" customHeight="1" x14ac:dyDescent="0.2"/>
    <row r="7763" ht="26.25" customHeight="1" x14ac:dyDescent="0.2"/>
    <row r="7764" ht="26.25" customHeight="1" x14ac:dyDescent="0.2"/>
    <row r="7765" ht="26.25" customHeight="1" x14ac:dyDescent="0.2"/>
    <row r="7766" ht="26.25" customHeight="1" x14ac:dyDescent="0.2"/>
    <row r="7767" ht="26.25" customHeight="1" x14ac:dyDescent="0.2"/>
    <row r="7768" ht="26.25" customHeight="1" x14ac:dyDescent="0.2"/>
    <row r="7769" ht="26.25" customHeight="1" x14ac:dyDescent="0.2"/>
    <row r="7770" ht="26.25" customHeight="1" x14ac:dyDescent="0.2"/>
    <row r="7771" ht="26.25" customHeight="1" x14ac:dyDescent="0.2"/>
    <row r="7772" ht="26.25" customHeight="1" x14ac:dyDescent="0.2"/>
    <row r="7773" ht="26.25" customHeight="1" x14ac:dyDescent="0.2"/>
    <row r="7774" ht="26.25" customHeight="1" x14ac:dyDescent="0.2"/>
    <row r="7775" ht="26.25" customHeight="1" x14ac:dyDescent="0.2"/>
    <row r="7776" ht="26.25" customHeight="1" x14ac:dyDescent="0.2"/>
    <row r="7777" ht="26.25" customHeight="1" x14ac:dyDescent="0.2"/>
    <row r="7778" ht="26.25" customHeight="1" x14ac:dyDescent="0.2"/>
    <row r="7779" ht="26.25" customHeight="1" x14ac:dyDescent="0.2"/>
    <row r="7780" ht="26.25" customHeight="1" x14ac:dyDescent="0.2"/>
    <row r="7781" ht="26.25" customHeight="1" x14ac:dyDescent="0.2"/>
    <row r="7782" ht="26.25" customHeight="1" x14ac:dyDescent="0.2"/>
    <row r="7783" ht="26.25" customHeight="1" x14ac:dyDescent="0.2"/>
    <row r="7784" ht="26.25" customHeight="1" x14ac:dyDescent="0.2"/>
    <row r="7785" ht="26.25" customHeight="1" x14ac:dyDescent="0.2"/>
    <row r="7786" ht="26.25" customHeight="1" x14ac:dyDescent="0.2"/>
    <row r="7787" ht="26.25" customHeight="1" x14ac:dyDescent="0.2"/>
    <row r="7788" ht="26.25" customHeight="1" x14ac:dyDescent="0.2"/>
    <row r="7789" ht="26.25" customHeight="1" x14ac:dyDescent="0.2"/>
    <row r="7790" ht="26.25" customHeight="1" x14ac:dyDescent="0.2"/>
    <row r="7791" ht="26.25" customHeight="1" x14ac:dyDescent="0.2"/>
    <row r="7792" ht="26.25" customHeight="1" x14ac:dyDescent="0.2"/>
    <row r="7793" ht="26.25" customHeight="1" x14ac:dyDescent="0.2"/>
    <row r="7794" ht="26.25" customHeight="1" x14ac:dyDescent="0.2"/>
    <row r="7795" ht="26.25" customHeight="1" x14ac:dyDescent="0.2"/>
    <row r="7796" ht="26.25" customHeight="1" x14ac:dyDescent="0.2"/>
    <row r="7797" ht="26.25" customHeight="1" x14ac:dyDescent="0.2"/>
    <row r="7798" ht="26.25" customHeight="1" x14ac:dyDescent="0.2"/>
    <row r="7799" ht="26.25" customHeight="1" x14ac:dyDescent="0.2"/>
    <row r="7800" ht="26.25" customHeight="1" x14ac:dyDescent="0.2"/>
    <row r="7801" ht="26.25" customHeight="1" x14ac:dyDescent="0.2"/>
    <row r="7802" ht="26.25" customHeight="1" x14ac:dyDescent="0.2"/>
    <row r="7803" ht="26.25" customHeight="1" x14ac:dyDescent="0.2"/>
    <row r="7804" ht="26.25" customHeight="1" x14ac:dyDescent="0.2"/>
    <row r="7805" ht="26.25" customHeight="1" x14ac:dyDescent="0.2"/>
    <row r="7806" ht="26.25" customHeight="1" x14ac:dyDescent="0.2"/>
    <row r="7807" ht="26.25" customHeight="1" x14ac:dyDescent="0.2"/>
    <row r="7808" ht="26.25" customHeight="1" x14ac:dyDescent="0.2"/>
    <row r="7809" ht="26.25" customHeight="1" x14ac:dyDescent="0.2"/>
    <row r="7810" ht="26.25" customHeight="1" x14ac:dyDescent="0.2"/>
    <row r="7811" ht="26.25" customHeight="1" x14ac:dyDescent="0.2"/>
    <row r="7812" ht="26.25" customHeight="1" x14ac:dyDescent="0.2"/>
    <row r="7813" ht="26.25" customHeight="1" x14ac:dyDescent="0.2"/>
    <row r="7814" ht="26.25" customHeight="1" x14ac:dyDescent="0.2"/>
    <row r="7815" ht="26.25" customHeight="1" x14ac:dyDescent="0.2"/>
    <row r="7816" ht="26.25" customHeight="1" x14ac:dyDescent="0.2"/>
    <row r="7817" ht="26.25" customHeight="1" x14ac:dyDescent="0.2"/>
    <row r="7818" ht="26.25" customHeight="1" x14ac:dyDescent="0.2"/>
    <row r="7819" ht="26.25" customHeight="1" x14ac:dyDescent="0.2"/>
    <row r="7820" ht="26.25" customHeight="1" x14ac:dyDescent="0.2"/>
    <row r="7821" ht="26.25" customHeight="1" x14ac:dyDescent="0.2"/>
    <row r="7822" ht="26.25" customHeight="1" x14ac:dyDescent="0.2"/>
    <row r="7823" ht="26.25" customHeight="1" x14ac:dyDescent="0.2"/>
    <row r="7824" ht="26.25" customHeight="1" x14ac:dyDescent="0.2"/>
    <row r="7825" ht="26.25" customHeight="1" x14ac:dyDescent="0.2"/>
    <row r="7826" ht="26.25" customHeight="1" x14ac:dyDescent="0.2"/>
    <row r="7827" ht="26.25" customHeight="1" x14ac:dyDescent="0.2"/>
    <row r="7828" ht="26.25" customHeight="1" x14ac:dyDescent="0.2"/>
    <row r="7829" ht="26.25" customHeight="1" x14ac:dyDescent="0.2"/>
    <row r="7830" ht="26.25" customHeight="1" x14ac:dyDescent="0.2"/>
    <row r="7831" ht="26.25" customHeight="1" x14ac:dyDescent="0.2"/>
    <row r="7832" ht="26.25" customHeight="1" x14ac:dyDescent="0.2"/>
    <row r="7833" ht="26.25" customHeight="1" x14ac:dyDescent="0.2"/>
    <row r="7834" ht="26.25" customHeight="1" x14ac:dyDescent="0.2"/>
    <row r="7835" ht="26.25" customHeight="1" x14ac:dyDescent="0.2"/>
    <row r="7836" ht="26.25" customHeight="1" x14ac:dyDescent="0.2"/>
    <row r="7837" ht="26.25" customHeight="1" x14ac:dyDescent="0.2"/>
    <row r="7838" ht="26.25" customHeight="1" x14ac:dyDescent="0.2"/>
    <row r="7839" ht="26.25" customHeight="1" x14ac:dyDescent="0.2"/>
    <row r="7840" ht="26.25" customHeight="1" x14ac:dyDescent="0.2"/>
    <row r="7841" ht="26.25" customHeight="1" x14ac:dyDescent="0.2"/>
    <row r="7842" ht="26.25" customHeight="1" x14ac:dyDescent="0.2"/>
    <row r="7843" ht="26.25" customHeight="1" x14ac:dyDescent="0.2"/>
    <row r="7844" ht="26.25" customHeight="1" x14ac:dyDescent="0.2"/>
    <row r="7845" ht="26.25" customHeight="1" x14ac:dyDescent="0.2"/>
    <row r="7846" ht="26.25" customHeight="1" x14ac:dyDescent="0.2"/>
    <row r="7847" ht="26.25" customHeight="1" x14ac:dyDescent="0.2"/>
    <row r="7848" ht="26.25" customHeight="1" x14ac:dyDescent="0.2"/>
    <row r="7849" ht="26.25" customHeight="1" x14ac:dyDescent="0.2"/>
    <row r="7850" ht="26.25" customHeight="1" x14ac:dyDescent="0.2"/>
    <row r="7851" ht="26.25" customHeight="1" x14ac:dyDescent="0.2"/>
    <row r="7852" ht="26.25" customHeight="1" x14ac:dyDescent="0.2"/>
    <row r="7853" ht="26.25" customHeight="1" x14ac:dyDescent="0.2"/>
    <row r="7854" ht="26.25" customHeight="1" x14ac:dyDescent="0.2"/>
    <row r="7855" ht="26.25" customHeight="1" x14ac:dyDescent="0.2"/>
    <row r="7856" ht="26.25" customHeight="1" x14ac:dyDescent="0.2"/>
    <row r="7857" ht="26.25" customHeight="1" x14ac:dyDescent="0.2"/>
    <row r="7858" ht="26.25" customHeight="1" x14ac:dyDescent="0.2"/>
    <row r="7859" ht="26.25" customHeight="1" x14ac:dyDescent="0.2"/>
    <row r="7860" ht="26.25" customHeight="1" x14ac:dyDescent="0.2"/>
    <row r="7861" ht="26.25" customHeight="1" x14ac:dyDescent="0.2"/>
    <row r="7862" ht="26.25" customHeight="1" x14ac:dyDescent="0.2"/>
    <row r="7863" ht="26.25" customHeight="1" x14ac:dyDescent="0.2"/>
    <row r="7864" ht="26.25" customHeight="1" x14ac:dyDescent="0.2"/>
    <row r="7865" ht="26.25" customHeight="1" x14ac:dyDescent="0.2"/>
    <row r="7866" ht="26.25" customHeight="1" x14ac:dyDescent="0.2"/>
    <row r="7867" ht="26.25" customHeight="1" x14ac:dyDescent="0.2"/>
    <row r="7868" ht="26.25" customHeight="1" x14ac:dyDescent="0.2"/>
    <row r="7869" ht="26.25" customHeight="1" x14ac:dyDescent="0.2"/>
    <row r="7870" ht="26.25" customHeight="1" x14ac:dyDescent="0.2"/>
    <row r="7871" ht="26.25" customHeight="1" x14ac:dyDescent="0.2"/>
    <row r="7872" ht="26.25" customHeight="1" x14ac:dyDescent="0.2"/>
    <row r="7873" ht="26.25" customHeight="1" x14ac:dyDescent="0.2"/>
    <row r="7874" ht="26.25" customHeight="1" x14ac:dyDescent="0.2"/>
    <row r="7875" ht="26.25" customHeight="1" x14ac:dyDescent="0.2"/>
    <row r="7876" ht="26.25" customHeight="1" x14ac:dyDescent="0.2"/>
    <row r="7877" ht="26.25" customHeight="1" x14ac:dyDescent="0.2"/>
    <row r="7878" ht="26.25" customHeight="1" x14ac:dyDescent="0.2"/>
    <row r="7879" ht="26.25" customHeight="1" x14ac:dyDescent="0.2"/>
    <row r="7880" ht="26.25" customHeight="1" x14ac:dyDescent="0.2"/>
    <row r="7881" ht="26.25" customHeight="1" x14ac:dyDescent="0.2"/>
    <row r="7882" ht="26.25" customHeight="1" x14ac:dyDescent="0.2"/>
    <row r="7883" ht="26.25" customHeight="1" x14ac:dyDescent="0.2"/>
    <row r="7884" ht="26.25" customHeight="1" x14ac:dyDescent="0.2"/>
    <row r="7885" ht="26.25" customHeight="1" x14ac:dyDescent="0.2"/>
    <row r="7886" ht="26.25" customHeight="1" x14ac:dyDescent="0.2"/>
    <row r="7887" ht="26.25" customHeight="1" x14ac:dyDescent="0.2"/>
    <row r="7888" ht="26.25" customHeight="1" x14ac:dyDescent="0.2"/>
    <row r="7889" ht="26.25" customHeight="1" x14ac:dyDescent="0.2"/>
    <row r="7890" ht="26.25" customHeight="1" x14ac:dyDescent="0.2"/>
    <row r="7891" ht="26.25" customHeight="1" x14ac:dyDescent="0.2"/>
    <row r="7892" ht="26.25" customHeight="1" x14ac:dyDescent="0.2"/>
    <row r="7893" ht="26.25" customHeight="1" x14ac:dyDescent="0.2"/>
    <row r="7894" ht="26.25" customHeight="1" x14ac:dyDescent="0.2"/>
    <row r="7895" ht="26.25" customHeight="1" x14ac:dyDescent="0.2"/>
    <row r="7896" ht="26.25" customHeight="1" x14ac:dyDescent="0.2"/>
    <row r="7897" ht="26.25" customHeight="1" x14ac:dyDescent="0.2"/>
    <row r="7898" ht="26.25" customHeight="1" x14ac:dyDescent="0.2"/>
    <row r="7899" ht="26.25" customHeight="1" x14ac:dyDescent="0.2"/>
    <row r="7900" ht="26.25" customHeight="1" x14ac:dyDescent="0.2"/>
    <row r="7901" ht="26.25" customHeight="1" x14ac:dyDescent="0.2"/>
    <row r="7902" ht="26.25" customHeight="1" x14ac:dyDescent="0.2"/>
    <row r="7903" ht="26.25" customHeight="1" x14ac:dyDescent="0.2"/>
    <row r="7904" ht="26.25" customHeight="1" x14ac:dyDescent="0.2"/>
    <row r="7905" ht="26.25" customHeight="1" x14ac:dyDescent="0.2"/>
    <row r="7906" ht="26.25" customHeight="1" x14ac:dyDescent="0.2"/>
    <row r="7907" ht="26.25" customHeight="1" x14ac:dyDescent="0.2"/>
    <row r="7908" ht="26.25" customHeight="1" x14ac:dyDescent="0.2"/>
    <row r="7909" ht="26.25" customHeight="1" x14ac:dyDescent="0.2"/>
    <row r="7910" ht="26.25" customHeight="1" x14ac:dyDescent="0.2"/>
    <row r="7911" ht="26.25" customHeight="1" x14ac:dyDescent="0.2"/>
    <row r="7912" ht="26.25" customHeight="1" x14ac:dyDescent="0.2"/>
    <row r="7913" ht="26.25" customHeight="1" x14ac:dyDescent="0.2"/>
    <row r="7914" ht="26.25" customHeight="1" x14ac:dyDescent="0.2"/>
    <row r="7915" ht="26.25" customHeight="1" x14ac:dyDescent="0.2"/>
    <row r="7916" ht="26.25" customHeight="1" x14ac:dyDescent="0.2"/>
    <row r="7917" ht="26.25" customHeight="1" x14ac:dyDescent="0.2"/>
    <row r="7918" ht="26.25" customHeight="1" x14ac:dyDescent="0.2"/>
    <row r="7919" ht="26.25" customHeight="1" x14ac:dyDescent="0.2"/>
    <row r="7920" ht="26.25" customHeight="1" x14ac:dyDescent="0.2"/>
    <row r="7921" ht="26.25" customHeight="1" x14ac:dyDescent="0.2"/>
    <row r="7922" ht="26.25" customHeight="1" x14ac:dyDescent="0.2"/>
    <row r="7923" ht="26.25" customHeight="1" x14ac:dyDescent="0.2"/>
    <row r="7924" ht="26.25" customHeight="1" x14ac:dyDescent="0.2"/>
    <row r="7925" ht="26.25" customHeight="1" x14ac:dyDescent="0.2"/>
    <row r="7926" ht="26.25" customHeight="1" x14ac:dyDescent="0.2"/>
    <row r="7927" ht="26.25" customHeight="1" x14ac:dyDescent="0.2"/>
    <row r="7928" ht="26.25" customHeight="1" x14ac:dyDescent="0.2"/>
    <row r="7929" ht="26.25" customHeight="1" x14ac:dyDescent="0.2"/>
    <row r="7930" ht="26.25" customHeight="1" x14ac:dyDescent="0.2"/>
    <row r="7931" ht="26.25" customHeight="1" x14ac:dyDescent="0.2"/>
    <row r="7932" ht="26.25" customHeight="1" x14ac:dyDescent="0.2"/>
    <row r="7933" ht="26.25" customHeight="1" x14ac:dyDescent="0.2"/>
    <row r="7934" ht="26.25" customHeight="1" x14ac:dyDescent="0.2"/>
    <row r="7935" ht="26.25" customHeight="1" x14ac:dyDescent="0.2"/>
    <row r="7936" ht="26.25" customHeight="1" x14ac:dyDescent="0.2"/>
    <row r="7937" ht="26.25" customHeight="1" x14ac:dyDescent="0.2"/>
    <row r="7938" ht="26.25" customHeight="1" x14ac:dyDescent="0.2"/>
    <row r="7939" ht="26.25" customHeight="1" x14ac:dyDescent="0.2"/>
    <row r="7940" ht="26.25" customHeight="1" x14ac:dyDescent="0.2"/>
    <row r="7941" ht="26.25" customHeight="1" x14ac:dyDescent="0.2"/>
    <row r="7942" ht="26.25" customHeight="1" x14ac:dyDescent="0.2"/>
    <row r="7943" ht="26.25" customHeight="1" x14ac:dyDescent="0.2"/>
    <row r="7944" ht="26.25" customHeight="1" x14ac:dyDescent="0.2"/>
    <row r="7945" ht="26.25" customHeight="1" x14ac:dyDescent="0.2"/>
    <row r="7946" ht="26.25" customHeight="1" x14ac:dyDescent="0.2"/>
    <row r="7947" ht="26.25" customHeight="1" x14ac:dyDescent="0.2"/>
    <row r="7948" ht="26.25" customHeight="1" x14ac:dyDescent="0.2"/>
    <row r="7949" ht="26.25" customHeight="1" x14ac:dyDescent="0.2"/>
    <row r="7950" ht="26.25" customHeight="1" x14ac:dyDescent="0.2"/>
    <row r="7951" ht="26.25" customHeight="1" x14ac:dyDescent="0.2"/>
    <row r="7952" ht="26.25" customHeight="1" x14ac:dyDescent="0.2"/>
    <row r="7953" ht="26.25" customHeight="1" x14ac:dyDescent="0.2"/>
    <row r="7954" ht="26.25" customHeight="1" x14ac:dyDescent="0.2"/>
    <row r="7955" ht="26.25" customHeight="1" x14ac:dyDescent="0.2"/>
    <row r="7956" ht="26.25" customHeight="1" x14ac:dyDescent="0.2"/>
    <row r="7957" ht="26.25" customHeight="1" x14ac:dyDescent="0.2"/>
    <row r="7958" ht="26.25" customHeight="1" x14ac:dyDescent="0.2"/>
    <row r="7959" ht="26.25" customHeight="1" x14ac:dyDescent="0.2"/>
    <row r="7960" ht="26.25" customHeight="1" x14ac:dyDescent="0.2"/>
    <row r="7961" ht="26.25" customHeight="1" x14ac:dyDescent="0.2"/>
    <row r="7962" ht="26.25" customHeight="1" x14ac:dyDescent="0.2"/>
    <row r="7963" ht="26.25" customHeight="1" x14ac:dyDescent="0.2"/>
    <row r="7964" ht="26.25" customHeight="1" x14ac:dyDescent="0.2"/>
    <row r="7965" ht="26.25" customHeight="1" x14ac:dyDescent="0.2"/>
    <row r="7966" ht="26.25" customHeight="1" x14ac:dyDescent="0.2"/>
    <row r="7967" ht="26.25" customHeight="1" x14ac:dyDescent="0.2"/>
    <row r="7968" ht="26.25" customHeight="1" x14ac:dyDescent="0.2"/>
    <row r="7969" ht="26.25" customHeight="1" x14ac:dyDescent="0.2"/>
    <row r="7970" ht="26.25" customHeight="1" x14ac:dyDescent="0.2"/>
    <row r="7971" ht="26.25" customHeight="1" x14ac:dyDescent="0.2"/>
    <row r="7972" ht="26.25" customHeight="1" x14ac:dyDescent="0.2"/>
    <row r="7973" ht="26.25" customHeight="1" x14ac:dyDescent="0.2"/>
    <row r="7974" ht="26.25" customHeight="1" x14ac:dyDescent="0.2"/>
    <row r="7975" ht="26.25" customHeight="1" x14ac:dyDescent="0.2"/>
    <row r="7976" ht="26.25" customHeight="1" x14ac:dyDescent="0.2"/>
    <row r="7977" ht="26.25" customHeight="1" x14ac:dyDescent="0.2"/>
    <row r="7978" ht="26.25" customHeight="1" x14ac:dyDescent="0.2"/>
    <row r="7979" ht="26.25" customHeight="1" x14ac:dyDescent="0.2"/>
    <row r="7980" ht="26.25" customHeight="1" x14ac:dyDescent="0.2"/>
    <row r="7981" ht="26.25" customHeight="1" x14ac:dyDescent="0.2"/>
    <row r="7982" ht="26.25" customHeight="1" x14ac:dyDescent="0.2"/>
    <row r="7983" ht="26.25" customHeight="1" x14ac:dyDescent="0.2"/>
    <row r="7984" ht="26.25" customHeight="1" x14ac:dyDescent="0.2"/>
    <row r="7985" ht="26.25" customHeight="1" x14ac:dyDescent="0.2"/>
    <row r="7986" ht="26.25" customHeight="1" x14ac:dyDescent="0.2"/>
    <row r="7987" ht="26.25" customHeight="1" x14ac:dyDescent="0.2"/>
    <row r="7988" ht="26.25" customHeight="1" x14ac:dyDescent="0.2"/>
    <row r="7989" ht="26.25" customHeight="1" x14ac:dyDescent="0.2"/>
    <row r="7990" ht="26.25" customHeight="1" x14ac:dyDescent="0.2"/>
    <row r="7991" ht="26.25" customHeight="1" x14ac:dyDescent="0.2"/>
    <row r="7992" ht="26.25" customHeight="1" x14ac:dyDescent="0.2"/>
    <row r="7993" ht="26.25" customHeight="1" x14ac:dyDescent="0.2"/>
    <row r="7994" ht="26.25" customHeight="1" x14ac:dyDescent="0.2"/>
    <row r="7995" ht="26.25" customHeight="1" x14ac:dyDescent="0.2"/>
    <row r="7996" ht="26.25" customHeight="1" x14ac:dyDescent="0.2"/>
    <row r="7997" ht="26.25" customHeight="1" x14ac:dyDescent="0.2"/>
    <row r="7998" ht="26.25" customHeight="1" x14ac:dyDescent="0.2"/>
    <row r="7999" ht="26.25" customHeight="1" x14ac:dyDescent="0.2"/>
    <row r="8000" ht="26.25" customHeight="1" x14ac:dyDescent="0.2"/>
    <row r="8001" ht="26.25" customHeight="1" x14ac:dyDescent="0.2"/>
    <row r="8002" ht="26.25" customHeight="1" x14ac:dyDescent="0.2"/>
    <row r="8003" ht="26.25" customHeight="1" x14ac:dyDescent="0.2"/>
    <row r="8004" ht="26.25" customHeight="1" x14ac:dyDescent="0.2"/>
    <row r="8005" ht="26.25" customHeight="1" x14ac:dyDescent="0.2"/>
    <row r="8006" ht="26.25" customHeight="1" x14ac:dyDescent="0.2"/>
    <row r="8007" ht="26.25" customHeight="1" x14ac:dyDescent="0.2"/>
    <row r="8008" ht="26.25" customHeight="1" x14ac:dyDescent="0.2"/>
    <row r="8009" ht="26.25" customHeight="1" x14ac:dyDescent="0.2"/>
    <row r="8010" ht="26.25" customHeight="1" x14ac:dyDescent="0.2"/>
    <row r="8011" ht="26.25" customHeight="1" x14ac:dyDescent="0.2"/>
    <row r="8012" ht="26.25" customHeight="1" x14ac:dyDescent="0.2"/>
    <row r="8013" ht="26.25" customHeight="1" x14ac:dyDescent="0.2"/>
    <row r="8014" ht="26.25" customHeight="1" x14ac:dyDescent="0.2"/>
    <row r="8015" ht="26.25" customHeight="1" x14ac:dyDescent="0.2"/>
    <row r="8016" ht="26.25" customHeight="1" x14ac:dyDescent="0.2"/>
    <row r="8017" ht="26.25" customHeight="1" x14ac:dyDescent="0.2"/>
    <row r="8018" ht="26.25" customHeight="1" x14ac:dyDescent="0.2"/>
    <row r="8019" ht="26.25" customHeight="1" x14ac:dyDescent="0.2"/>
    <row r="8020" ht="26.25" customHeight="1" x14ac:dyDescent="0.2"/>
    <row r="8021" ht="26.25" customHeight="1" x14ac:dyDescent="0.2"/>
    <row r="8022" ht="26.25" customHeight="1" x14ac:dyDescent="0.2"/>
    <row r="8023" ht="26.25" customHeight="1" x14ac:dyDescent="0.2"/>
    <row r="8024" ht="26.25" customHeight="1" x14ac:dyDescent="0.2"/>
    <row r="8025" ht="26.25" customHeight="1" x14ac:dyDescent="0.2"/>
    <row r="8026" ht="26.25" customHeight="1" x14ac:dyDescent="0.2"/>
    <row r="8027" ht="26.25" customHeight="1" x14ac:dyDescent="0.2"/>
    <row r="8028" ht="26.25" customHeight="1" x14ac:dyDescent="0.2"/>
    <row r="8029" ht="26.25" customHeight="1" x14ac:dyDescent="0.2"/>
    <row r="8030" ht="26.25" customHeight="1" x14ac:dyDescent="0.2"/>
    <row r="8031" ht="26.25" customHeight="1" x14ac:dyDescent="0.2"/>
    <row r="8032" ht="26.25" customHeight="1" x14ac:dyDescent="0.2"/>
    <row r="8033" ht="26.25" customHeight="1" x14ac:dyDescent="0.2"/>
    <row r="8034" ht="26.25" customHeight="1" x14ac:dyDescent="0.2"/>
    <row r="8035" ht="26.25" customHeight="1" x14ac:dyDescent="0.2"/>
    <row r="8036" ht="26.25" customHeight="1" x14ac:dyDescent="0.2"/>
    <row r="8037" ht="26.25" customHeight="1" x14ac:dyDescent="0.2"/>
    <row r="8038" ht="26.25" customHeight="1" x14ac:dyDescent="0.2"/>
    <row r="8039" ht="26.25" customHeight="1" x14ac:dyDescent="0.2"/>
    <row r="8040" ht="26.25" customHeight="1" x14ac:dyDescent="0.2"/>
    <row r="8041" ht="26.25" customHeight="1" x14ac:dyDescent="0.2"/>
    <row r="8042" ht="26.25" customHeight="1" x14ac:dyDescent="0.2"/>
  </sheetData>
  <sheetProtection formatCells="0" formatColumns="0" formatRows="0" insertColumns="0" insertRows="0" deleteRows="0" selectLockedCells="1"/>
  <mergeCells count="9">
    <mergeCell ref="B3:C3"/>
    <mergeCell ref="B2:C2"/>
    <mergeCell ref="E13:F13"/>
    <mergeCell ref="G13:H13"/>
    <mergeCell ref="I13:J13"/>
    <mergeCell ref="I3:J3"/>
    <mergeCell ref="E4:F4"/>
    <mergeCell ref="G4:H4"/>
    <mergeCell ref="I4:J4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O65"/>
  <sheetViews>
    <sheetView workbookViewId="0">
      <pane ySplit="2" topLeftCell="A3" activePane="bottomLeft" state="frozen"/>
      <selection pane="bottomLeft" activeCell="F1" sqref="F1"/>
    </sheetView>
  </sheetViews>
  <sheetFormatPr baseColWidth="10" defaultColWidth="9" defaultRowHeight="23.25" customHeight="1" x14ac:dyDescent="0.2"/>
  <cols>
    <col min="1" max="1" width="11" style="7" customWidth="1"/>
    <col min="2" max="2" width="41.5" style="7" customWidth="1"/>
    <col min="3" max="4" width="11" style="7" customWidth="1"/>
    <col min="5" max="8" width="12.75" style="7" customWidth="1"/>
    <col min="9" max="249" width="11" style="7" customWidth="1"/>
    <col min="250" max="16384" width="9" style="1"/>
  </cols>
  <sheetData>
    <row r="1" spans="2:8" ht="84" customHeight="1" x14ac:dyDescent="0.2"/>
    <row r="2" spans="2:8" ht="23.1" customHeight="1" x14ac:dyDescent="0.2">
      <c r="B2" s="8" t="s">
        <v>4</v>
      </c>
      <c r="C2" s="8" t="s">
        <v>21</v>
      </c>
      <c r="D2" s="8" t="s">
        <v>5</v>
      </c>
      <c r="E2" s="8" t="s">
        <v>0</v>
      </c>
      <c r="F2" s="8" t="s">
        <v>1</v>
      </c>
      <c r="G2" s="8" t="s">
        <v>2</v>
      </c>
      <c r="H2" s="8" t="s">
        <v>3</v>
      </c>
    </row>
    <row r="3" spans="2:8" ht="23.1" customHeight="1" x14ac:dyDescent="0.2">
      <c r="B3" s="10" t="s">
        <v>24</v>
      </c>
      <c r="C3" s="10">
        <v>1</v>
      </c>
      <c r="D3" s="10" t="s">
        <v>8</v>
      </c>
      <c r="E3" s="10">
        <v>25.6</v>
      </c>
      <c r="F3" s="10">
        <v>0.6</v>
      </c>
      <c r="G3" s="10">
        <v>4.28</v>
      </c>
      <c r="H3" s="10">
        <v>0.2</v>
      </c>
    </row>
    <row r="4" spans="2:8" ht="23.25" customHeight="1" x14ac:dyDescent="0.2">
      <c r="B4" s="10" t="s">
        <v>25</v>
      </c>
      <c r="C4" s="10">
        <v>100</v>
      </c>
      <c r="D4" s="10" t="s">
        <v>6</v>
      </c>
      <c r="E4" s="10">
        <v>171.2</v>
      </c>
      <c r="F4" s="10">
        <v>1.86</v>
      </c>
      <c r="G4" s="10">
        <v>39.799999999999997</v>
      </c>
      <c r="H4" s="10">
        <v>0.51</v>
      </c>
    </row>
    <row r="5" spans="2:8" ht="23.25" customHeight="1" x14ac:dyDescent="0.2">
      <c r="B5" s="10" t="s">
        <v>26</v>
      </c>
      <c r="C5" s="10">
        <v>100</v>
      </c>
      <c r="D5" s="10" t="s">
        <v>6</v>
      </c>
      <c r="E5" s="10">
        <v>631</v>
      </c>
      <c r="F5" s="10">
        <v>21.4</v>
      </c>
      <c r="G5" s="10">
        <v>8.76</v>
      </c>
      <c r="H5" s="10">
        <v>52.5</v>
      </c>
    </row>
    <row r="6" spans="2:8" ht="23.25" customHeight="1" x14ac:dyDescent="0.2">
      <c r="B6" s="10" t="s">
        <v>27</v>
      </c>
      <c r="C6" s="10">
        <v>100</v>
      </c>
      <c r="D6" s="10" t="s">
        <v>6</v>
      </c>
      <c r="E6" s="10">
        <v>53.2</v>
      </c>
      <c r="F6" s="10">
        <v>0.52</v>
      </c>
      <c r="G6" s="10">
        <v>11</v>
      </c>
      <c r="H6" s="10">
        <v>0.24</v>
      </c>
    </row>
    <row r="7" spans="2:8" ht="23.25" customHeight="1" x14ac:dyDescent="0.2">
      <c r="B7" s="10" t="s">
        <v>12</v>
      </c>
      <c r="C7" s="10">
        <v>1</v>
      </c>
      <c r="D7" s="10" t="s">
        <v>8</v>
      </c>
      <c r="E7" s="10">
        <v>248</v>
      </c>
      <c r="F7" s="10">
        <v>2.6</v>
      </c>
      <c r="G7" s="10">
        <v>5.9</v>
      </c>
      <c r="H7" s="10">
        <v>22.1</v>
      </c>
    </row>
    <row r="8" spans="2:8" ht="23.25" customHeight="1" x14ac:dyDescent="0.2">
      <c r="B8" s="10" t="s">
        <v>7</v>
      </c>
      <c r="C8" s="10">
        <v>100</v>
      </c>
      <c r="D8" s="10" t="s">
        <v>6</v>
      </c>
      <c r="E8" s="10">
        <v>378</v>
      </c>
      <c r="F8" s="10">
        <v>16.899999999999999</v>
      </c>
      <c r="G8" s="10">
        <v>55.7</v>
      </c>
      <c r="H8" s="10">
        <v>6.9</v>
      </c>
    </row>
    <row r="9" spans="2:8" ht="23.25" customHeight="1" x14ac:dyDescent="0.2">
      <c r="B9" s="10" t="s">
        <v>67</v>
      </c>
      <c r="C9" s="10">
        <v>100</v>
      </c>
      <c r="D9" s="10" t="s">
        <v>6</v>
      </c>
      <c r="E9" s="10">
        <v>279</v>
      </c>
      <c r="F9" s="10">
        <v>8.5500000000000007</v>
      </c>
      <c r="G9" s="10">
        <v>54.2</v>
      </c>
      <c r="H9" s="10">
        <v>2.5</v>
      </c>
    </row>
    <row r="10" spans="2:8" ht="23.25" customHeight="1" x14ac:dyDescent="0.2">
      <c r="B10" s="10" t="s">
        <v>28</v>
      </c>
      <c r="C10" s="10">
        <v>1</v>
      </c>
      <c r="D10" s="10" t="s">
        <v>8</v>
      </c>
      <c r="E10" s="10">
        <v>381</v>
      </c>
      <c r="F10" s="10">
        <v>0.98</v>
      </c>
      <c r="G10" s="10">
        <v>19.600000000000001</v>
      </c>
      <c r="H10" s="10">
        <v>0.25</v>
      </c>
    </row>
    <row r="11" spans="2:8" ht="23.25" customHeight="1" x14ac:dyDescent="0.2">
      <c r="B11" s="10" t="s">
        <v>29</v>
      </c>
      <c r="C11" s="10">
        <v>100</v>
      </c>
      <c r="D11" s="10" t="s">
        <v>6</v>
      </c>
      <c r="E11" s="10">
        <v>50.6</v>
      </c>
      <c r="F11" s="10">
        <v>1.74</v>
      </c>
      <c r="G11" s="10">
        <v>9.1</v>
      </c>
      <c r="H11" s="10">
        <v>0.24</v>
      </c>
    </row>
    <row r="12" spans="2:8" ht="23.25" customHeight="1" x14ac:dyDescent="0.2">
      <c r="B12" s="10" t="s">
        <v>30</v>
      </c>
      <c r="C12" s="10">
        <v>100</v>
      </c>
      <c r="D12" s="10" t="s">
        <v>6</v>
      </c>
      <c r="E12" s="10">
        <v>730</v>
      </c>
      <c r="F12" s="10">
        <v>0.77</v>
      </c>
      <c r="G12" s="10">
        <v>0.55000000000000004</v>
      </c>
      <c r="H12" s="10">
        <v>80.5</v>
      </c>
    </row>
    <row r="13" spans="2:8" ht="23.25" customHeight="1" x14ac:dyDescent="0.2">
      <c r="B13" s="10" t="s">
        <v>31</v>
      </c>
      <c r="C13" s="10">
        <v>100</v>
      </c>
      <c r="D13" s="10" t="s">
        <v>6</v>
      </c>
      <c r="E13" s="10">
        <v>143</v>
      </c>
      <c r="F13" s="10">
        <v>5.25</v>
      </c>
      <c r="G13" s="10">
        <v>27.7</v>
      </c>
      <c r="H13" s="10">
        <v>0.72</v>
      </c>
    </row>
    <row r="14" spans="2:8" ht="23.25" customHeight="1" x14ac:dyDescent="0.2">
      <c r="B14" s="10" t="s">
        <v>32</v>
      </c>
      <c r="C14" s="10">
        <v>100</v>
      </c>
      <c r="D14" s="10" t="s">
        <v>6</v>
      </c>
      <c r="E14" s="10">
        <v>79.8</v>
      </c>
      <c r="F14" s="10">
        <v>3.3</v>
      </c>
      <c r="G14" s="10">
        <v>14.1</v>
      </c>
      <c r="H14" s="10">
        <v>0.24</v>
      </c>
    </row>
    <row r="15" spans="2:8" ht="23.25" customHeight="1" x14ac:dyDescent="0.2">
      <c r="B15" s="10" t="s">
        <v>33</v>
      </c>
      <c r="C15" s="10">
        <v>100</v>
      </c>
      <c r="D15" s="10" t="s">
        <v>6</v>
      </c>
      <c r="E15" s="10">
        <v>401</v>
      </c>
      <c r="F15" s="10">
        <v>11.3</v>
      </c>
      <c r="G15" s="10">
        <v>46</v>
      </c>
      <c r="H15" s="10">
        <v>19.100000000000001</v>
      </c>
    </row>
    <row r="16" spans="2:8" ht="23.25" customHeight="1" x14ac:dyDescent="0.2">
      <c r="B16" s="10" t="s">
        <v>35</v>
      </c>
      <c r="C16" s="10">
        <v>100</v>
      </c>
      <c r="D16" s="10" t="s">
        <v>6</v>
      </c>
      <c r="E16" s="10">
        <v>106</v>
      </c>
      <c r="F16" s="10">
        <v>24.5</v>
      </c>
      <c r="G16" s="10">
        <v>0</v>
      </c>
      <c r="H16" s="10">
        <v>0.95</v>
      </c>
    </row>
    <row r="17" spans="2:8" ht="23.25" customHeight="1" x14ac:dyDescent="0.2">
      <c r="B17" s="10" t="s">
        <v>36</v>
      </c>
      <c r="C17" s="10">
        <v>100</v>
      </c>
      <c r="D17" s="10" t="s">
        <v>6</v>
      </c>
      <c r="E17" s="10">
        <v>623</v>
      </c>
      <c r="F17" s="10">
        <v>22.8</v>
      </c>
      <c r="G17" s="10">
        <v>14.8</v>
      </c>
      <c r="H17" s="10">
        <v>49.1</v>
      </c>
    </row>
    <row r="18" spans="2:8" ht="23.25" customHeight="1" x14ac:dyDescent="0.2">
      <c r="B18" s="10" t="s">
        <v>37</v>
      </c>
      <c r="C18" s="10">
        <v>100</v>
      </c>
      <c r="D18" s="10" t="s">
        <v>6</v>
      </c>
      <c r="E18" s="10">
        <v>19</v>
      </c>
      <c r="F18" s="10">
        <v>0.55000000000000004</v>
      </c>
      <c r="G18" s="10">
        <v>2.6</v>
      </c>
      <c r="H18" s="10">
        <v>0.1</v>
      </c>
    </row>
    <row r="19" spans="2:8" ht="23.25" customHeight="1" x14ac:dyDescent="0.2">
      <c r="B19" s="10" t="s">
        <v>38</v>
      </c>
      <c r="C19" s="10">
        <v>100</v>
      </c>
      <c r="D19" s="10" t="s">
        <v>6</v>
      </c>
      <c r="E19" s="10">
        <v>242</v>
      </c>
      <c r="F19" s="10">
        <v>19.600000000000001</v>
      </c>
      <c r="G19" s="10">
        <v>1.91</v>
      </c>
      <c r="H19" s="10">
        <v>17.3</v>
      </c>
    </row>
    <row r="20" spans="2:8" ht="23.25" customHeight="1" x14ac:dyDescent="0.2">
      <c r="B20" s="10" t="s">
        <v>39</v>
      </c>
      <c r="C20" s="10">
        <v>100</v>
      </c>
      <c r="D20" s="10" t="s">
        <v>6</v>
      </c>
      <c r="E20" s="10">
        <v>555</v>
      </c>
      <c r="F20" s="10">
        <v>7.41</v>
      </c>
      <c r="G20" s="10">
        <v>52.9</v>
      </c>
      <c r="H20" s="10">
        <v>34.299999999999997</v>
      </c>
    </row>
    <row r="21" spans="2:8" ht="23.25" customHeight="1" x14ac:dyDescent="0.2">
      <c r="B21" s="10" t="s">
        <v>40</v>
      </c>
      <c r="C21" s="10">
        <v>100</v>
      </c>
      <c r="D21" s="10" t="s">
        <v>6</v>
      </c>
      <c r="E21" s="10">
        <v>527</v>
      </c>
      <c r="F21" s="10">
        <v>6.63</v>
      </c>
      <c r="G21" s="10">
        <v>42.9</v>
      </c>
      <c r="H21" s="10">
        <v>33.799999999999997</v>
      </c>
    </row>
    <row r="22" spans="2:8" ht="23.25" customHeight="1" x14ac:dyDescent="0.2">
      <c r="B22" s="10" t="s">
        <v>41</v>
      </c>
      <c r="C22" s="10">
        <v>100</v>
      </c>
      <c r="D22" s="10" t="s">
        <v>6</v>
      </c>
      <c r="E22" s="10">
        <v>102</v>
      </c>
      <c r="F22" s="10">
        <v>0.23</v>
      </c>
      <c r="G22" s="10">
        <v>24.4</v>
      </c>
      <c r="H22" s="10">
        <v>0.21</v>
      </c>
    </row>
    <row r="23" spans="2:8" ht="23.25" customHeight="1" x14ac:dyDescent="0.2">
      <c r="B23" s="10" t="s">
        <v>42</v>
      </c>
      <c r="C23" s="10">
        <v>100</v>
      </c>
      <c r="D23" s="10" t="s">
        <v>6</v>
      </c>
      <c r="E23" s="10">
        <v>372</v>
      </c>
      <c r="F23" s="10">
        <v>6.65</v>
      </c>
      <c r="G23" s="10">
        <v>40.4</v>
      </c>
      <c r="H23" s="10">
        <v>20</v>
      </c>
    </row>
    <row r="24" spans="2:8" ht="23.25" customHeight="1" x14ac:dyDescent="0.2">
      <c r="B24" s="10" t="s">
        <v>43</v>
      </c>
      <c r="C24" s="10">
        <v>100</v>
      </c>
      <c r="D24" s="10" t="s">
        <v>6</v>
      </c>
      <c r="E24" s="10">
        <v>110</v>
      </c>
      <c r="F24" s="10">
        <v>22.4</v>
      </c>
      <c r="G24" s="10">
        <v>0.8</v>
      </c>
      <c r="H24" s="10">
        <v>1.88</v>
      </c>
    </row>
    <row r="25" spans="2:8" ht="23.25" customHeight="1" x14ac:dyDescent="0.2">
      <c r="B25" s="11" t="s">
        <v>86</v>
      </c>
      <c r="C25" s="11">
        <v>100</v>
      </c>
      <c r="D25" s="10" t="s">
        <v>54</v>
      </c>
      <c r="E25" s="11">
        <v>0</v>
      </c>
      <c r="F25" s="11">
        <v>0</v>
      </c>
      <c r="G25" s="11">
        <v>0</v>
      </c>
      <c r="H25" s="11">
        <v>0</v>
      </c>
    </row>
    <row r="26" spans="2:8" ht="23.25" customHeight="1" x14ac:dyDescent="0.2">
      <c r="B26" s="10" t="s">
        <v>45</v>
      </c>
      <c r="C26" s="10">
        <v>100</v>
      </c>
      <c r="D26" s="10" t="s">
        <v>6</v>
      </c>
      <c r="E26" s="10">
        <v>366</v>
      </c>
      <c r="F26" s="10">
        <v>11</v>
      </c>
      <c r="G26" s="10">
        <v>58</v>
      </c>
      <c r="H26" s="10">
        <v>7.7</v>
      </c>
    </row>
    <row r="27" spans="2:8" ht="23.25" customHeight="1" x14ac:dyDescent="0.2">
      <c r="B27" s="10" t="s">
        <v>46</v>
      </c>
      <c r="C27" s="10">
        <v>100</v>
      </c>
      <c r="D27" s="10" t="s">
        <v>6</v>
      </c>
      <c r="E27" s="10">
        <v>265</v>
      </c>
      <c r="F27" s="10">
        <v>3.28</v>
      </c>
      <c r="G27" s="10">
        <v>34.5</v>
      </c>
      <c r="H27" s="10">
        <v>11.9</v>
      </c>
    </row>
    <row r="28" spans="2:8" ht="23.25" customHeight="1" x14ac:dyDescent="0.2">
      <c r="B28" s="10" t="s">
        <v>47</v>
      </c>
      <c r="C28" s="10">
        <v>100</v>
      </c>
      <c r="D28" s="10" t="s">
        <v>6</v>
      </c>
      <c r="E28" s="10">
        <v>213</v>
      </c>
      <c r="F28" s="10">
        <v>3.75</v>
      </c>
      <c r="G28" s="10">
        <v>32.6</v>
      </c>
      <c r="H28" s="10">
        <v>6.6</v>
      </c>
    </row>
    <row r="29" spans="2:8" ht="23.25" customHeight="1" x14ac:dyDescent="0.2">
      <c r="B29" s="10" t="s">
        <v>48</v>
      </c>
      <c r="C29" s="10">
        <v>100</v>
      </c>
      <c r="D29" s="10" t="s">
        <v>6</v>
      </c>
      <c r="E29" s="10">
        <v>350</v>
      </c>
      <c r="F29" s="10">
        <v>22.2</v>
      </c>
      <c r="G29" s="10">
        <v>0.41</v>
      </c>
      <c r="H29" s="10">
        <v>27.6</v>
      </c>
    </row>
    <row r="30" spans="2:8" ht="23.25" customHeight="1" x14ac:dyDescent="0.2">
      <c r="B30" s="10" t="s">
        <v>49</v>
      </c>
      <c r="C30" s="10">
        <v>100</v>
      </c>
      <c r="D30" s="10" t="s">
        <v>6</v>
      </c>
      <c r="E30" s="10">
        <v>50.1</v>
      </c>
      <c r="F30" s="10">
        <v>7.95</v>
      </c>
      <c r="G30" s="10">
        <v>3.89</v>
      </c>
      <c r="H30" s="10">
        <v>0.04</v>
      </c>
    </row>
    <row r="31" spans="2:8" ht="23.25" customHeight="1" x14ac:dyDescent="0.2">
      <c r="B31" s="10" t="s">
        <v>50</v>
      </c>
      <c r="C31" s="10">
        <v>100</v>
      </c>
      <c r="D31" s="10" t="s">
        <v>6</v>
      </c>
      <c r="E31" s="10">
        <v>178</v>
      </c>
      <c r="F31" s="10">
        <v>5.01</v>
      </c>
      <c r="G31" s="10">
        <v>33.799999999999997</v>
      </c>
      <c r="H31" s="10">
        <v>2.0499999999999998</v>
      </c>
    </row>
    <row r="32" spans="2:8" ht="23.25" customHeight="1" x14ac:dyDescent="0.2">
      <c r="B32" s="10" t="s">
        <v>51</v>
      </c>
      <c r="C32" s="10">
        <v>100</v>
      </c>
      <c r="D32" s="10" t="s">
        <v>6</v>
      </c>
      <c r="E32" s="10">
        <v>426</v>
      </c>
      <c r="F32" s="10">
        <v>28.4</v>
      </c>
      <c r="G32" s="10">
        <v>0</v>
      </c>
      <c r="H32" s="10">
        <v>34.6</v>
      </c>
    </row>
    <row r="33" spans="2:8" ht="23.25" customHeight="1" x14ac:dyDescent="0.2">
      <c r="B33" s="10" t="s">
        <v>52</v>
      </c>
      <c r="C33" s="10">
        <v>1</v>
      </c>
      <c r="D33" s="10" t="s">
        <v>53</v>
      </c>
      <c r="E33" s="10">
        <v>108</v>
      </c>
      <c r="F33" s="10">
        <v>0</v>
      </c>
      <c r="G33" s="10">
        <v>0</v>
      </c>
      <c r="H33" s="10">
        <v>12</v>
      </c>
    </row>
    <row r="34" spans="2:8" ht="23.25" customHeight="1" x14ac:dyDescent="0.2">
      <c r="B34" s="10" t="s">
        <v>55</v>
      </c>
      <c r="C34" s="10">
        <v>100</v>
      </c>
      <c r="D34" s="10" t="s">
        <v>54</v>
      </c>
      <c r="E34" s="10">
        <v>45</v>
      </c>
      <c r="F34" s="10">
        <v>0.51</v>
      </c>
      <c r="G34" s="10">
        <v>9.58</v>
      </c>
      <c r="H34" s="10">
        <v>0.11</v>
      </c>
    </row>
    <row r="35" spans="2:8" ht="23.25" customHeight="1" x14ac:dyDescent="0.2">
      <c r="B35" s="10" t="s">
        <v>56</v>
      </c>
      <c r="C35" s="10">
        <v>100</v>
      </c>
      <c r="D35" s="10" t="s">
        <v>54</v>
      </c>
      <c r="E35" s="10">
        <v>46.1</v>
      </c>
      <c r="F35" s="10">
        <v>3.28</v>
      </c>
      <c r="G35" s="10">
        <v>4.8</v>
      </c>
      <c r="H35" s="10">
        <v>1.53</v>
      </c>
    </row>
    <row r="36" spans="2:8" ht="23.25" customHeight="1" x14ac:dyDescent="0.2">
      <c r="B36" s="10" t="s">
        <v>57</v>
      </c>
      <c r="C36" s="10">
        <v>100</v>
      </c>
      <c r="D36" s="10" t="s">
        <v>54</v>
      </c>
      <c r="E36" s="10">
        <v>33.9</v>
      </c>
      <c r="F36" s="10">
        <v>3.26</v>
      </c>
      <c r="G36" s="10">
        <v>4.99</v>
      </c>
      <c r="H36" s="10">
        <v>0.11</v>
      </c>
    </row>
    <row r="37" spans="2:8" ht="23.25" customHeight="1" x14ac:dyDescent="0.2">
      <c r="B37" s="10" t="s">
        <v>58</v>
      </c>
      <c r="C37" s="10">
        <v>100</v>
      </c>
      <c r="D37" s="10" t="s">
        <v>54</v>
      </c>
      <c r="E37" s="10">
        <v>65.400000000000006</v>
      </c>
      <c r="F37" s="10">
        <v>3.32</v>
      </c>
      <c r="G37" s="10">
        <v>4.8499999999999996</v>
      </c>
      <c r="H37" s="10">
        <v>3.83</v>
      </c>
    </row>
    <row r="38" spans="2:8" ht="23.25" customHeight="1" x14ac:dyDescent="0.2">
      <c r="B38" s="10" t="s">
        <v>59</v>
      </c>
      <c r="C38" s="10">
        <v>100</v>
      </c>
      <c r="D38" s="10" t="s">
        <v>6</v>
      </c>
      <c r="E38" s="10">
        <v>28.9</v>
      </c>
      <c r="F38" s="10">
        <v>1.63</v>
      </c>
      <c r="G38" s="10">
        <v>3.78</v>
      </c>
      <c r="H38" s="10">
        <v>0.27</v>
      </c>
    </row>
    <row r="39" spans="2:8" ht="23.25" customHeight="1" x14ac:dyDescent="0.2">
      <c r="B39" s="10" t="s">
        <v>60</v>
      </c>
      <c r="C39" s="10">
        <v>100</v>
      </c>
      <c r="D39" s="10" t="s">
        <v>6</v>
      </c>
      <c r="E39" s="10">
        <v>327</v>
      </c>
      <c r="F39" s="10">
        <v>0.52</v>
      </c>
      <c r="G39" s="10">
        <v>81.3</v>
      </c>
      <c r="H39" s="10">
        <v>0</v>
      </c>
    </row>
    <row r="40" spans="2:8" ht="23.25" customHeight="1" x14ac:dyDescent="0.2">
      <c r="B40" s="10" t="s">
        <v>61</v>
      </c>
      <c r="C40" s="10">
        <v>100</v>
      </c>
      <c r="D40" s="10" t="s">
        <v>6</v>
      </c>
      <c r="E40" s="10">
        <v>424</v>
      </c>
      <c r="F40" s="10">
        <v>7.4</v>
      </c>
      <c r="G40" s="10">
        <v>67.900000000000006</v>
      </c>
      <c r="H40" s="10">
        <v>12.3</v>
      </c>
    </row>
    <row r="41" spans="2:8" ht="23.25" customHeight="1" x14ac:dyDescent="0.2">
      <c r="B41" s="10" t="s">
        <v>62</v>
      </c>
      <c r="C41" s="10">
        <v>1</v>
      </c>
      <c r="D41" s="10" t="s">
        <v>8</v>
      </c>
      <c r="E41" s="10">
        <v>84</v>
      </c>
      <c r="F41" s="10">
        <v>7.62</v>
      </c>
      <c r="G41" s="10">
        <v>0.16</v>
      </c>
      <c r="H41" s="10">
        <v>5.9</v>
      </c>
    </row>
    <row r="42" spans="2:8" ht="23.25" customHeight="1" x14ac:dyDescent="0.2">
      <c r="B42" s="10" t="s">
        <v>63</v>
      </c>
      <c r="C42" s="10">
        <v>1</v>
      </c>
      <c r="D42" s="10" t="s">
        <v>8</v>
      </c>
      <c r="E42" s="10">
        <v>19.239999999999998</v>
      </c>
      <c r="F42" s="10">
        <v>4.32</v>
      </c>
      <c r="G42" s="10">
        <v>0.34</v>
      </c>
      <c r="H42" s="10">
        <v>0.08</v>
      </c>
    </row>
    <row r="43" spans="2:8" ht="23.25" customHeight="1" x14ac:dyDescent="0.2">
      <c r="B43" s="10" t="s">
        <v>64</v>
      </c>
      <c r="C43" s="10">
        <v>1</v>
      </c>
      <c r="D43" s="10" t="s">
        <v>8</v>
      </c>
      <c r="E43" s="10">
        <v>61.4</v>
      </c>
      <c r="F43" s="10">
        <v>3.1</v>
      </c>
      <c r="G43" s="10">
        <v>0.218</v>
      </c>
      <c r="H43" s="10">
        <v>5.34</v>
      </c>
    </row>
    <row r="44" spans="2:8" ht="23.25" customHeight="1" x14ac:dyDescent="0.2">
      <c r="B44" s="10" t="s">
        <v>65</v>
      </c>
      <c r="C44" s="10">
        <v>1</v>
      </c>
      <c r="D44" s="10" t="s">
        <v>8</v>
      </c>
      <c r="E44" s="10">
        <v>296.8</v>
      </c>
      <c r="F44" s="10">
        <v>4.9000000000000004</v>
      </c>
      <c r="G44" s="10">
        <v>33.25</v>
      </c>
      <c r="H44" s="10">
        <v>15.89</v>
      </c>
    </row>
    <row r="45" spans="2:8" ht="23.25" customHeight="1" x14ac:dyDescent="0.2">
      <c r="B45" s="10" t="s">
        <v>66</v>
      </c>
      <c r="C45" s="10">
        <v>100</v>
      </c>
      <c r="D45" s="10" t="s">
        <v>6</v>
      </c>
      <c r="E45" s="10">
        <v>252</v>
      </c>
      <c r="F45" s="10">
        <v>10.199999999999999</v>
      </c>
      <c r="G45" s="10">
        <v>40.799999999999997</v>
      </c>
      <c r="H45" s="10">
        <v>3.7</v>
      </c>
    </row>
    <row r="46" spans="2:8" ht="23.25" customHeight="1" x14ac:dyDescent="0.2">
      <c r="B46" s="10" t="s">
        <v>68</v>
      </c>
      <c r="C46" s="10">
        <v>100</v>
      </c>
      <c r="D46" s="10" t="s">
        <v>6</v>
      </c>
      <c r="E46" s="10">
        <v>62.8</v>
      </c>
      <c r="F46" s="10">
        <v>1.69</v>
      </c>
      <c r="G46" s="10">
        <v>12.2</v>
      </c>
      <c r="H46" s="10">
        <v>0.15</v>
      </c>
    </row>
    <row r="47" spans="2:8" ht="23.25" customHeight="1" x14ac:dyDescent="0.2">
      <c r="B47" s="10" t="s">
        <v>69</v>
      </c>
      <c r="C47" s="10">
        <v>100</v>
      </c>
      <c r="D47" s="10" t="s">
        <v>6</v>
      </c>
      <c r="E47" s="10">
        <v>125</v>
      </c>
      <c r="F47" s="10">
        <v>3.99</v>
      </c>
      <c r="G47" s="10">
        <v>25</v>
      </c>
      <c r="H47" s="10">
        <v>0.55000000000000004</v>
      </c>
    </row>
    <row r="48" spans="2:8" ht="23.25" customHeight="1" x14ac:dyDescent="0.2">
      <c r="B48" s="10" t="s">
        <v>70</v>
      </c>
      <c r="C48" s="10">
        <v>100</v>
      </c>
      <c r="D48" s="10" t="s">
        <v>6</v>
      </c>
      <c r="E48" s="10">
        <v>226</v>
      </c>
      <c r="F48" s="10">
        <v>10.199999999999999</v>
      </c>
      <c r="G48" s="10">
        <v>26.8</v>
      </c>
      <c r="H48" s="10">
        <v>8.2100000000000009</v>
      </c>
    </row>
    <row r="49" spans="2:8" ht="23.25" customHeight="1" x14ac:dyDescent="0.2">
      <c r="B49" s="10" t="s">
        <v>71</v>
      </c>
      <c r="C49" s="10">
        <v>1</v>
      </c>
      <c r="D49" s="10" t="s">
        <v>8</v>
      </c>
      <c r="E49" s="10">
        <v>76</v>
      </c>
      <c r="F49" s="10">
        <v>0.37</v>
      </c>
      <c r="G49" s="10">
        <v>17.8</v>
      </c>
      <c r="H49" s="10">
        <v>0.37</v>
      </c>
    </row>
    <row r="50" spans="2:8" ht="23.25" customHeight="1" x14ac:dyDescent="0.2">
      <c r="B50" s="10" t="s">
        <v>72</v>
      </c>
      <c r="C50" s="10">
        <v>100</v>
      </c>
      <c r="D50" s="10" t="s">
        <v>6</v>
      </c>
      <c r="E50" s="10">
        <v>137</v>
      </c>
      <c r="F50" s="10">
        <v>29.2</v>
      </c>
      <c r="G50" s="10">
        <v>1.2</v>
      </c>
      <c r="H50" s="10">
        <v>1.76</v>
      </c>
    </row>
    <row r="51" spans="2:8" ht="23.25" customHeight="1" x14ac:dyDescent="0.2">
      <c r="B51" s="10" t="s">
        <v>73</v>
      </c>
      <c r="C51" s="10">
        <v>100</v>
      </c>
      <c r="D51" s="10" t="s">
        <v>6</v>
      </c>
      <c r="E51" s="10">
        <v>115</v>
      </c>
      <c r="F51" s="10">
        <v>4.0999999999999996</v>
      </c>
      <c r="G51" s="10">
        <v>18.8</v>
      </c>
      <c r="H51" s="10">
        <v>1.92</v>
      </c>
    </row>
    <row r="52" spans="2:8" ht="23.25" customHeight="1" x14ac:dyDescent="0.2">
      <c r="B52" s="10" t="s">
        <v>74</v>
      </c>
      <c r="C52" s="10">
        <v>100</v>
      </c>
      <c r="D52" s="10" t="s">
        <v>6</v>
      </c>
      <c r="E52" s="10">
        <v>146</v>
      </c>
      <c r="F52" s="10">
        <v>2.95</v>
      </c>
      <c r="G52" s="10">
        <v>31.7</v>
      </c>
      <c r="H52" s="10">
        <v>0.56000000000000005</v>
      </c>
    </row>
    <row r="53" spans="2:8" ht="23.25" customHeight="1" x14ac:dyDescent="0.2">
      <c r="B53" s="10" t="s">
        <v>75</v>
      </c>
      <c r="C53" s="10">
        <v>100</v>
      </c>
      <c r="D53" s="10" t="s">
        <v>6</v>
      </c>
      <c r="E53" s="10">
        <v>299</v>
      </c>
      <c r="F53" s="10">
        <v>11</v>
      </c>
      <c r="G53" s="10">
        <v>31.6</v>
      </c>
      <c r="H53" s="10">
        <v>13.9</v>
      </c>
    </row>
    <row r="54" spans="2:8" ht="23.25" customHeight="1" x14ac:dyDescent="0.2">
      <c r="B54" s="10" t="s">
        <v>76</v>
      </c>
      <c r="C54" s="10">
        <v>100</v>
      </c>
      <c r="D54" s="10" t="s">
        <v>6</v>
      </c>
      <c r="E54" s="10">
        <v>195</v>
      </c>
      <c r="F54" s="10">
        <v>23</v>
      </c>
      <c r="G54" s="10">
        <v>0</v>
      </c>
      <c r="H54" s="10">
        <v>11.5</v>
      </c>
    </row>
    <row r="55" spans="2:8" ht="23.25" customHeight="1" x14ac:dyDescent="0.2">
      <c r="B55" s="10" t="s">
        <v>77</v>
      </c>
      <c r="C55" s="10">
        <v>100</v>
      </c>
      <c r="D55" s="10" t="s">
        <v>54</v>
      </c>
      <c r="E55" s="10">
        <v>37.6</v>
      </c>
      <c r="F55" s="10">
        <v>1.22</v>
      </c>
      <c r="G55" s="10">
        <v>4.51</v>
      </c>
      <c r="H55" s="10">
        <v>1.37</v>
      </c>
    </row>
    <row r="56" spans="2:8" ht="23.25" customHeight="1" x14ac:dyDescent="0.2">
      <c r="B56" s="10" t="s">
        <v>44</v>
      </c>
      <c r="C56" s="10">
        <v>100</v>
      </c>
      <c r="D56" s="10" t="s">
        <v>6</v>
      </c>
      <c r="E56" s="10">
        <v>167</v>
      </c>
      <c r="F56" s="10">
        <v>16</v>
      </c>
      <c r="G56" s="10">
        <v>4</v>
      </c>
      <c r="H56" s="10">
        <v>8.5</v>
      </c>
    </row>
    <row r="57" spans="2:8" ht="23.25" customHeight="1" x14ac:dyDescent="0.2">
      <c r="B57" s="10" t="s">
        <v>34</v>
      </c>
      <c r="C57" s="10">
        <v>100</v>
      </c>
      <c r="D57" s="10" t="s">
        <v>6</v>
      </c>
      <c r="E57" s="10">
        <v>239</v>
      </c>
      <c r="F57" s="10">
        <v>23.6</v>
      </c>
      <c r="G57" s="10">
        <v>0</v>
      </c>
      <c r="H57" s="10">
        <v>16.100000000000001</v>
      </c>
    </row>
    <row r="58" spans="2:8" ht="23.25" customHeight="1" x14ac:dyDescent="0.2">
      <c r="B58" s="10" t="s">
        <v>78</v>
      </c>
      <c r="C58" s="10">
        <v>1</v>
      </c>
      <c r="D58" s="10" t="s">
        <v>79</v>
      </c>
      <c r="E58" s="10">
        <v>20</v>
      </c>
      <c r="F58" s="10">
        <v>5</v>
      </c>
      <c r="G58" s="10">
        <v>0</v>
      </c>
      <c r="H58" s="10">
        <v>0</v>
      </c>
    </row>
    <row r="59" spans="2:8" ht="23.25" customHeight="1" x14ac:dyDescent="0.2">
      <c r="B59" s="10" t="s">
        <v>78</v>
      </c>
      <c r="C59" s="10">
        <v>100</v>
      </c>
      <c r="D59" s="10" t="s">
        <v>6</v>
      </c>
      <c r="E59" s="10">
        <v>399</v>
      </c>
      <c r="F59" s="10">
        <v>99.7</v>
      </c>
      <c r="G59" s="10">
        <v>0</v>
      </c>
      <c r="H59" s="10">
        <v>0</v>
      </c>
    </row>
    <row r="60" spans="2:8" ht="23.25" customHeight="1" x14ac:dyDescent="0.2">
      <c r="B60" s="10" t="s">
        <v>80</v>
      </c>
      <c r="C60" s="10">
        <v>100</v>
      </c>
      <c r="D60" s="10" t="s">
        <v>6</v>
      </c>
      <c r="E60" s="10">
        <v>191</v>
      </c>
      <c r="F60" s="10">
        <v>7.75</v>
      </c>
      <c r="G60" s="10">
        <v>22.6</v>
      </c>
      <c r="H60" s="10">
        <v>7.6</v>
      </c>
    </row>
    <row r="61" spans="2:8" ht="23.25" customHeight="1" x14ac:dyDescent="0.2">
      <c r="B61" s="10" t="s">
        <v>81</v>
      </c>
      <c r="C61" s="10">
        <v>100</v>
      </c>
      <c r="D61" s="10" t="s">
        <v>6</v>
      </c>
      <c r="E61" s="10">
        <v>129</v>
      </c>
      <c r="F61" s="10">
        <v>26.6</v>
      </c>
      <c r="G61" s="10">
        <v>0.9</v>
      </c>
      <c r="H61" s="10">
        <v>1.98</v>
      </c>
    </row>
    <row r="62" spans="2:8" ht="23.25" customHeight="1" x14ac:dyDescent="0.2">
      <c r="B62" s="10" t="s">
        <v>23</v>
      </c>
      <c r="C62" s="10">
        <v>100</v>
      </c>
      <c r="D62" s="10" t="s">
        <v>6</v>
      </c>
      <c r="E62" s="10">
        <v>384</v>
      </c>
      <c r="F62" s="10">
        <v>78.2</v>
      </c>
      <c r="G62" s="10">
        <v>11</v>
      </c>
      <c r="H62" s="10">
        <v>3</v>
      </c>
    </row>
    <row r="63" spans="2:8" ht="23.25" customHeight="1" x14ac:dyDescent="0.2">
      <c r="B63" s="10" t="s">
        <v>82</v>
      </c>
      <c r="C63" s="10">
        <v>100</v>
      </c>
      <c r="D63" s="10" t="s">
        <v>6</v>
      </c>
      <c r="E63" s="10">
        <v>54.8</v>
      </c>
      <c r="F63" s="10">
        <v>4.1500000000000004</v>
      </c>
      <c r="G63" s="10">
        <v>3.71</v>
      </c>
      <c r="H63" s="10">
        <v>2.74</v>
      </c>
    </row>
    <row r="64" spans="2:8" ht="23.25" customHeight="1" x14ac:dyDescent="0.2">
      <c r="B64" s="10"/>
      <c r="C64" s="10"/>
      <c r="D64" s="10"/>
      <c r="E64" s="10"/>
      <c r="F64" s="10"/>
      <c r="G64" s="10"/>
      <c r="H64" s="10"/>
    </row>
    <row r="65" spans="2:8" ht="23.25" customHeight="1" x14ac:dyDescent="0.2">
      <c r="B65" s="9"/>
      <c r="C65" s="9"/>
      <c r="D65" s="9"/>
      <c r="E65" s="9"/>
      <c r="F65" s="9"/>
      <c r="G65" s="9"/>
      <c r="H65" s="9"/>
    </row>
  </sheetData>
  <sheetProtection insertRows="0" deleteRows="0" selectLockedCells="1"/>
  <sortState ref="B2:H67">
    <sortCondition ref="B3"/>
  </sortState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</vt:i4>
      </vt:variant>
    </vt:vector>
  </HeadingPairs>
  <TitlesOfParts>
    <vt:vector size="16" baseType="lpstr">
      <vt:lpstr>Ma fiche info</vt:lpstr>
      <vt:lpstr>Mon activité</vt:lpstr>
      <vt:lpstr>Mes habitudes</vt:lpstr>
      <vt:lpstr>.</vt:lpstr>
      <vt:lpstr>Accueil</vt:lpstr>
      <vt:lpstr>Lundi</vt:lpstr>
      <vt:lpstr>Mardi</vt:lpstr>
      <vt:lpstr>Mercredi</vt:lpstr>
      <vt:lpstr>Jeudi</vt:lpstr>
      <vt:lpstr>Vendredi</vt:lpstr>
      <vt:lpstr>Samedi</vt:lpstr>
      <vt:lpstr>Dimanche</vt:lpstr>
      <vt:lpstr>Mon bilan</vt:lpstr>
      <vt:lpstr>Aliments</vt:lpstr>
      <vt:lpstr>Aliments</vt:lpstr>
      <vt:lpstr>Lise_Aliments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Clairet</dc:creator>
  <cp:lastModifiedBy>Henri</cp:lastModifiedBy>
  <dcterms:created xsi:type="dcterms:W3CDTF">2014-03-18T06:53:58Z</dcterms:created>
  <dcterms:modified xsi:type="dcterms:W3CDTF">2018-04-01T15:34:05Z</dcterms:modified>
</cp:coreProperties>
</file>