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60" windowWidth="11580" windowHeight="6030"/>
  </bookViews>
  <sheets>
    <sheet name="Livre de cave" sheetId="1" r:id="rId1"/>
    <sheet name="Décompte" sheetId="2" r:id="rId2"/>
    <sheet name="Larousse des vins" sheetId="4" r:id="rId3"/>
    <sheet name="Cépages" sheetId="5" r:id="rId4"/>
  </sheets>
  <definedNames>
    <definedName name="_xlnm._FilterDatabase" localSheetId="0" hidden="1">'Livre de cave'!$A$5:$AQ$5</definedName>
    <definedName name="lieu">'Larousse des vins'!$Q$2:$Q$4</definedName>
    <definedName name="region">'Larousse des vins'!$O$2:$O$18</definedName>
    <definedName name="type_vin">'Larousse des vins'!$P$2:$P$6</definedName>
    <definedName name="_xlnm.Print_Area" localSheetId="0">'Livre de cave'!$A$5:$F$63</definedName>
  </definedNames>
  <calcPr calcId="125725"/>
</workbook>
</file>

<file path=xl/calcChain.xml><?xml version="1.0" encoding="utf-8"?>
<calcChain xmlns="http://schemas.openxmlformats.org/spreadsheetml/2006/main">
  <c r="C10" i="2"/>
  <c r="R1" i="1"/>
  <c r="Q84"/>
  <c r="Q85"/>
  <c r="Q86"/>
  <c r="Q87"/>
  <c r="Q88"/>
  <c r="Q89"/>
  <c r="Q90"/>
  <c r="O110"/>
  <c r="N110"/>
  <c r="L11" i="2"/>
  <c r="L9"/>
  <c r="N10"/>
  <c r="K11"/>
  <c r="H9"/>
  <c r="J10"/>
  <c r="F11"/>
  <c r="J9"/>
  <c r="N7"/>
  <c r="B10"/>
  <c r="H7"/>
  <c r="M9"/>
  <c r="E9"/>
  <c r="K10"/>
  <c r="O11"/>
  <c r="E10"/>
  <c r="N8"/>
  <c r="D10"/>
  <c r="D7"/>
  <c r="O7"/>
  <c r="E8"/>
  <c r="M11"/>
  <c r="M8"/>
  <c r="L8"/>
  <c r="E7"/>
  <c r="J8"/>
  <c r="K7"/>
  <c r="D11"/>
  <c r="G11"/>
  <c r="L10"/>
  <c r="H10"/>
  <c r="J7"/>
  <c r="H11"/>
  <c r="O10"/>
  <c r="M10"/>
  <c r="L7"/>
  <c r="L12" s="1"/>
  <c r="K8"/>
  <c r="E11"/>
  <c r="C7"/>
  <c r="N9"/>
  <c r="I9"/>
  <c r="G9"/>
  <c r="C8"/>
  <c r="C11"/>
  <c r="D8"/>
  <c r="G10"/>
  <c r="H8"/>
  <c r="H12" s="1"/>
  <c r="F7"/>
  <c r="K9"/>
  <c r="C9"/>
  <c r="I10"/>
  <c r="B8"/>
  <c r="G7"/>
  <c r="B11"/>
  <c r="O8"/>
  <c r="F8"/>
  <c r="I7"/>
  <c r="I11"/>
  <c r="M7"/>
  <c r="F10"/>
  <c r="O9"/>
  <c r="B7"/>
  <c r="I8"/>
  <c r="F9"/>
  <c r="J11"/>
  <c r="N11"/>
  <c r="D9" l="1"/>
  <c r="B9"/>
  <c r="G8"/>
  <c r="P8" s="1"/>
  <c r="G15"/>
  <c r="G16"/>
  <c r="B12"/>
  <c r="P10"/>
  <c r="I12"/>
  <c r="D12"/>
  <c r="M12"/>
  <c r="J12"/>
  <c r="O12"/>
  <c r="P11"/>
  <c r="C12"/>
  <c r="F12"/>
  <c r="K12"/>
  <c r="E12"/>
  <c r="P7"/>
  <c r="N12"/>
  <c r="P9"/>
  <c r="G12" l="1"/>
  <c r="P12" s="1"/>
</calcChain>
</file>

<file path=xl/sharedStrings.xml><?xml version="1.0" encoding="utf-8"?>
<sst xmlns="http://schemas.openxmlformats.org/spreadsheetml/2006/main" count="421" uniqueCount="328">
  <si>
    <t>Rouge</t>
  </si>
  <si>
    <t>Bordeaux</t>
  </si>
  <si>
    <t>Montant Total ( €)</t>
  </si>
  <si>
    <t>Bergerac</t>
  </si>
  <si>
    <t>Médoc</t>
  </si>
  <si>
    <t>Alsace</t>
  </si>
  <si>
    <t>Bourgogne</t>
  </si>
  <si>
    <t>Chinon</t>
  </si>
  <si>
    <t>Gigondas</t>
  </si>
  <si>
    <t>Rosé</t>
  </si>
  <si>
    <t>Blanc Moelleux</t>
  </si>
  <si>
    <t>Crémant</t>
  </si>
  <si>
    <t>Blanc sec</t>
  </si>
  <si>
    <t>Côtes du Rhône</t>
  </si>
  <si>
    <t>Beaujolais</t>
  </si>
  <si>
    <t>Jura</t>
  </si>
  <si>
    <t>Savoie</t>
  </si>
  <si>
    <t>Provence</t>
  </si>
  <si>
    <t>1ères Côtes de Blaye</t>
  </si>
  <si>
    <t>Haut Médoc</t>
  </si>
  <si>
    <t>Lussac St Emilion</t>
  </si>
  <si>
    <t>Côtes de Duras</t>
  </si>
  <si>
    <t>Macon</t>
  </si>
  <si>
    <t>Fleurie</t>
  </si>
  <si>
    <t>Chiroubles</t>
  </si>
  <si>
    <t>Bourgogne Aligoté</t>
  </si>
  <si>
    <t>Lalande de Pomerol</t>
  </si>
  <si>
    <t>Fronsac</t>
  </si>
  <si>
    <t>Graves</t>
  </si>
  <si>
    <t>Moulis en Médoc</t>
  </si>
  <si>
    <t>Pommard</t>
  </si>
  <si>
    <t>Hautes Côtes de Nuits</t>
  </si>
  <si>
    <t>Beaujolais Villages</t>
  </si>
  <si>
    <t>Morgon</t>
  </si>
  <si>
    <t>Mercurey</t>
  </si>
  <si>
    <t>Canon Fronsac</t>
  </si>
  <si>
    <t>Cahors</t>
  </si>
  <si>
    <t>Couloir</t>
  </si>
  <si>
    <t>Cave</t>
  </si>
  <si>
    <t>Salon</t>
  </si>
  <si>
    <t>Riesling</t>
  </si>
  <si>
    <t>Sancerre</t>
  </si>
  <si>
    <t>Gewurztraminer</t>
  </si>
  <si>
    <t>Jurançon</t>
  </si>
  <si>
    <t>Sud-Ouest</t>
  </si>
  <si>
    <t>Anjou</t>
  </si>
  <si>
    <t>Touraine</t>
  </si>
  <si>
    <t>Pays nantais</t>
  </si>
  <si>
    <t>Châteauneuf du Pape</t>
  </si>
  <si>
    <t>Pacherenc du Vic Bihl</t>
  </si>
  <si>
    <t>Condrieu</t>
  </si>
  <si>
    <t>Côtes du Jura</t>
  </si>
  <si>
    <t>Etranger</t>
  </si>
  <si>
    <t>Mousseux</t>
  </si>
  <si>
    <t>Pays Nantais</t>
  </si>
  <si>
    <t>Pinot Gris ou Tokay</t>
  </si>
  <si>
    <t>Muscat</t>
  </si>
  <si>
    <t>Pinot ou Klevner</t>
  </si>
  <si>
    <t>Sylvaner</t>
  </si>
  <si>
    <t>Chasselat ou Gutedel</t>
  </si>
  <si>
    <t>Pinot noir</t>
  </si>
  <si>
    <t>Edelzwicker</t>
  </si>
  <si>
    <t>Barsac</t>
  </si>
  <si>
    <t>Blaye ou Blayais</t>
  </si>
  <si>
    <t>Bordeaux clairet</t>
  </si>
  <si>
    <t>Côtes de Francs</t>
  </si>
  <si>
    <t>Côtes de Castillon</t>
  </si>
  <si>
    <t>Haut Benauge</t>
  </si>
  <si>
    <t>Bourg ou Bourgeais</t>
  </si>
  <si>
    <t>Cadillac</t>
  </si>
  <si>
    <t>Cérons</t>
  </si>
  <si>
    <t>Côtes de Bourg</t>
  </si>
  <si>
    <t>Côtes de Blaye</t>
  </si>
  <si>
    <t>Côtes de Bx St Macaire</t>
  </si>
  <si>
    <t>Entre deux Mers</t>
  </si>
  <si>
    <t>Graves de Vayres</t>
  </si>
  <si>
    <t>Listrac</t>
  </si>
  <si>
    <t>Loupiac</t>
  </si>
  <si>
    <t>Margaux</t>
  </si>
  <si>
    <t>Montagne St Emilion</t>
  </si>
  <si>
    <t>Néac</t>
  </si>
  <si>
    <t>Parsac St Emilion</t>
  </si>
  <si>
    <t>Pauillac</t>
  </si>
  <si>
    <t>Pomerol</t>
  </si>
  <si>
    <t>1ères Côtes de Boredeaux</t>
  </si>
  <si>
    <t>Puisseguin St Emilion</t>
  </si>
  <si>
    <t>Ste Croix du Mont</t>
  </si>
  <si>
    <t>St Emilion</t>
  </si>
  <si>
    <t>St Estèphe</t>
  </si>
  <si>
    <t>Ste Foy Bordeaux</t>
  </si>
  <si>
    <t>St Georges St Emilion</t>
  </si>
  <si>
    <t>St Julien</t>
  </si>
  <si>
    <t>Sauternes</t>
  </si>
  <si>
    <t>Brouilly</t>
  </si>
  <si>
    <t>Juliénas</t>
  </si>
  <si>
    <t>Chénas</t>
  </si>
  <si>
    <t>Saint Amour</t>
  </si>
  <si>
    <t>Moulin à Vent</t>
  </si>
  <si>
    <t>Château Grillet</t>
  </si>
  <si>
    <t>Châtillon en Diois</t>
  </si>
  <si>
    <t>Clairette de Die</t>
  </si>
  <si>
    <t>Cornas</t>
  </si>
  <si>
    <t>Côte Rotie</t>
  </si>
  <si>
    <t>Coteaux du Tricastin</t>
  </si>
  <si>
    <t>Côtes du Ventoux</t>
  </si>
  <si>
    <t>Crozes Hermitage</t>
  </si>
  <si>
    <t>Lirac</t>
  </si>
  <si>
    <t>Saint Joseph</t>
  </si>
  <si>
    <t>Saint Péray</t>
  </si>
  <si>
    <t>Tavel</t>
  </si>
  <si>
    <t>Arbois</t>
  </si>
  <si>
    <t>Château Chalon</t>
  </si>
  <si>
    <t>L'Etoile</t>
  </si>
  <si>
    <t>Clairette de Bellegarde</t>
  </si>
  <si>
    <t>Clairette du languedoc</t>
  </si>
  <si>
    <t>Collioure</t>
  </si>
  <si>
    <t>Côtes du Roussillon</t>
  </si>
  <si>
    <t>Caramany</t>
  </si>
  <si>
    <t>Latour de France</t>
  </si>
  <si>
    <t>Fitou</t>
  </si>
  <si>
    <t>Bandol</t>
  </si>
  <si>
    <t>Bellet</t>
  </si>
  <si>
    <t>Cassis</t>
  </si>
  <si>
    <t>Côtes de Provence</t>
  </si>
  <si>
    <t>Palette</t>
  </si>
  <si>
    <t>Crépy</t>
  </si>
  <si>
    <t>Mousseux de Savoie</t>
  </si>
  <si>
    <t>Pétillant de Savoie</t>
  </si>
  <si>
    <t>Roussette de Savoie</t>
  </si>
  <si>
    <t>Seyssel</t>
  </si>
  <si>
    <t>Vin de Savoie</t>
  </si>
  <si>
    <t>Vin de Savoie Ayze</t>
  </si>
  <si>
    <t>Béarn</t>
  </si>
  <si>
    <t>Blanquette de Limoux</t>
  </si>
  <si>
    <t>Côtes de Bergerac</t>
  </si>
  <si>
    <t>Côtes de Saussignac</t>
  </si>
  <si>
    <t>Côtes de Buzet</t>
  </si>
  <si>
    <t>Côtes du Frontonnais</t>
  </si>
  <si>
    <t>Côtes de Montravel</t>
  </si>
  <si>
    <t>Gaillac</t>
  </si>
  <si>
    <t>Haut Montravel</t>
  </si>
  <si>
    <t>Irouléguy</t>
  </si>
  <si>
    <t>Limoux</t>
  </si>
  <si>
    <t>Madiran</t>
  </si>
  <si>
    <t>Montbazillac</t>
  </si>
  <si>
    <t>Montravel</t>
  </si>
  <si>
    <t>Pécharmant</t>
  </si>
  <si>
    <t>Rosette</t>
  </si>
  <si>
    <t>Vin de Blanquette</t>
  </si>
  <si>
    <t>Pouilly sur Loire</t>
  </si>
  <si>
    <t>Menetou Salon</t>
  </si>
  <si>
    <t>Quincy</t>
  </si>
  <si>
    <t>Reuilly</t>
  </si>
  <si>
    <t>Pouilly Fumé</t>
  </si>
  <si>
    <t>Bourgueil</t>
  </si>
  <si>
    <t>Jasnières</t>
  </si>
  <si>
    <t>Montlouis</t>
  </si>
  <si>
    <t>St Nicolas de Bourgueil</t>
  </si>
  <si>
    <t>Touraine Amboise</t>
  </si>
  <si>
    <t>Touraine Azay le Rideau</t>
  </si>
  <si>
    <t>Touraine Mesland</t>
  </si>
  <si>
    <t>Vouvray</t>
  </si>
  <si>
    <t>Bonnezeaux</t>
  </si>
  <si>
    <t>Cabernet d'Anjou</t>
  </si>
  <si>
    <t>Coteaux de l'Aubance</t>
  </si>
  <si>
    <t>Coteaux du Layon</t>
  </si>
  <si>
    <t>Coteaux du Layon Chaume</t>
  </si>
  <si>
    <t>Coteaux de Saumur</t>
  </si>
  <si>
    <t>Quarts de Chaume</t>
  </si>
  <si>
    <t>Saumur</t>
  </si>
  <si>
    <t>Saumur Champigny</t>
  </si>
  <si>
    <t>Savennières</t>
  </si>
  <si>
    <t>Languedoc/Roussillon</t>
  </si>
  <si>
    <t>Aloxe Corton</t>
  </si>
  <si>
    <t>Auxey Duresse</t>
  </si>
  <si>
    <t>Bâtard Montrachet</t>
  </si>
  <si>
    <t>Beaune</t>
  </si>
  <si>
    <t>Blagny</t>
  </si>
  <si>
    <t>Bonnes Mares</t>
  </si>
  <si>
    <t>Bourgogne Clairet</t>
  </si>
  <si>
    <t>Hautes Côtes de Beaune</t>
  </si>
  <si>
    <t>Marsannay</t>
  </si>
  <si>
    <t>Bourgogne Passetoutgrain</t>
  </si>
  <si>
    <t>Chablis</t>
  </si>
  <si>
    <t>Chambertin</t>
  </si>
  <si>
    <t>Chambolle Musigny</t>
  </si>
  <si>
    <t>Chapelle Chambertin</t>
  </si>
  <si>
    <t>Charlemagne</t>
  </si>
  <si>
    <t>Charmes Chambertin</t>
  </si>
  <si>
    <t>Chassagne Montrachet</t>
  </si>
  <si>
    <t>Cheilly lès Maranges</t>
  </si>
  <si>
    <t>Chevalier Montrachet</t>
  </si>
  <si>
    <t>Chorey lès Beaune</t>
  </si>
  <si>
    <t>Clos de la Roche</t>
  </si>
  <si>
    <t>Clos de Tart</t>
  </si>
  <si>
    <t>Clos Vougeot</t>
  </si>
  <si>
    <t>Clos Saint Denis</t>
  </si>
  <si>
    <t>Corton</t>
  </si>
  <si>
    <t>Corton Charlemagne</t>
  </si>
  <si>
    <t>Côte de Beaune</t>
  </si>
  <si>
    <t>Echezeaux</t>
  </si>
  <si>
    <t>Fixin</t>
  </si>
  <si>
    <t>Gevrey Chambertin</t>
  </si>
  <si>
    <t>Givry</t>
  </si>
  <si>
    <t>Ladoix</t>
  </si>
  <si>
    <t>Meursault</t>
  </si>
  <si>
    <t>Montagny</t>
  </si>
  <si>
    <t>Monthélie</t>
  </si>
  <si>
    <t>Montrachet</t>
  </si>
  <si>
    <t>Morey Saint Denis</t>
  </si>
  <si>
    <t>Musigny</t>
  </si>
  <si>
    <t>Nuits Saint Georges</t>
  </si>
  <si>
    <t>Pernand Vergelesses</t>
  </si>
  <si>
    <t>Puligny Montrachet</t>
  </si>
  <si>
    <t>Richebourg</t>
  </si>
  <si>
    <t>Romanée (La)</t>
  </si>
  <si>
    <t>Romanée Conti</t>
  </si>
  <si>
    <t>Romanée Saint Vivant</t>
  </si>
  <si>
    <t>Ruchottes Chambertin</t>
  </si>
  <si>
    <t>Rully</t>
  </si>
  <si>
    <t>Saint Aubin</t>
  </si>
  <si>
    <t>Saint Romain</t>
  </si>
  <si>
    <t>Sampigny lès Maranges</t>
  </si>
  <si>
    <t>Santenay</t>
  </si>
  <si>
    <t>Savigny lès Beaune</t>
  </si>
  <si>
    <t>Tâche (La)</t>
  </si>
  <si>
    <t>Volnay</t>
  </si>
  <si>
    <t>Vosne Rmanée</t>
  </si>
  <si>
    <t>Vougeot</t>
  </si>
  <si>
    <t>Quantité restante</t>
  </si>
  <si>
    <t>Saint Véran</t>
  </si>
  <si>
    <t>Côtes du Luberon</t>
  </si>
  <si>
    <t>Valençay</t>
  </si>
  <si>
    <t>Cheverny</t>
  </si>
  <si>
    <t>Champagne</t>
  </si>
  <si>
    <t>Type de Vin</t>
  </si>
  <si>
    <t>Régions</t>
  </si>
  <si>
    <t>Millésimes</t>
  </si>
  <si>
    <t>Appellations</t>
  </si>
  <si>
    <t>Châteaux/domaines</t>
  </si>
  <si>
    <t>Achetée</t>
  </si>
  <si>
    <t>Bue</t>
  </si>
  <si>
    <t>Propriétaires</t>
  </si>
  <si>
    <t>lieu de stockage</t>
  </si>
  <si>
    <t>prix/blle</t>
  </si>
  <si>
    <t>Commentaires</t>
  </si>
  <si>
    <t>Musadet</t>
  </si>
  <si>
    <t>Gros Plant</t>
  </si>
  <si>
    <t>VAL DE LOIRE</t>
  </si>
  <si>
    <t>V d L(Anjou)</t>
  </si>
  <si>
    <t>V d L(Nivernais/Berry)</t>
  </si>
  <si>
    <t>V d L(Pays Nantais)</t>
  </si>
  <si>
    <t>V d L(Touraine)</t>
  </si>
  <si>
    <t>75 cl</t>
  </si>
  <si>
    <t>Magnum</t>
  </si>
  <si>
    <t>Blanc moelleux</t>
  </si>
  <si>
    <t>TOTAUX</t>
  </si>
  <si>
    <t>TABLEAU RECAPITULATIF DES VINS DE LA CAVE</t>
  </si>
  <si>
    <t>Languedoc-Roussillon</t>
  </si>
  <si>
    <t>Types de vin</t>
  </si>
  <si>
    <t>Nivernais/Berry</t>
  </si>
  <si>
    <t>Côteau du Loir</t>
  </si>
  <si>
    <t>Nivernais-Berry</t>
  </si>
  <si>
    <t>Valeur restante:</t>
  </si>
  <si>
    <t>Valeur initiale de la cave:</t>
  </si>
  <si>
    <t>c</t>
  </si>
  <si>
    <t>valeur restante</t>
  </si>
  <si>
    <t>Date_C</t>
  </si>
  <si>
    <t>Cépages</t>
  </si>
  <si>
    <t>Cabernet franc</t>
  </si>
  <si>
    <t>Cabernet sauvignon</t>
  </si>
  <si>
    <t>Cabernet breton</t>
  </si>
  <si>
    <t>Gamay</t>
  </si>
  <si>
    <t>Syrah</t>
  </si>
  <si>
    <t>Grenache</t>
  </si>
  <si>
    <t>Mourvèdre</t>
  </si>
  <si>
    <t>Carignan</t>
  </si>
  <si>
    <t>Cinsault</t>
  </si>
  <si>
    <t>Merlot</t>
  </si>
  <si>
    <t>Duras</t>
  </si>
  <si>
    <t>Braucol</t>
  </si>
  <si>
    <t>Tannat</t>
  </si>
  <si>
    <t>Pinenc</t>
  </si>
  <si>
    <t>Malbec ou Côt ou Auxerrois</t>
  </si>
  <si>
    <t>Petit verdot</t>
  </si>
  <si>
    <t>Cabernet</t>
  </si>
  <si>
    <t>Folle blanche</t>
  </si>
  <si>
    <t>Melon de Bourgogne</t>
  </si>
  <si>
    <t>Chenin</t>
  </si>
  <si>
    <t>Sauvignon</t>
  </si>
  <si>
    <t>Chardonnay</t>
  </si>
  <si>
    <t>Chasselas</t>
  </si>
  <si>
    <t>Aligoté</t>
  </si>
  <si>
    <t>Pinot Gris</t>
  </si>
  <si>
    <t>Petit manseng</t>
  </si>
  <si>
    <t>ROUGES</t>
  </si>
  <si>
    <t>BLANCS</t>
  </si>
  <si>
    <t>Val de Loire</t>
  </si>
  <si>
    <t>Anjou, Saumur, Bourgueil, Chinon, Saumur-Champigny, St Nicolas de Bourgueil</t>
  </si>
  <si>
    <t>Anjou,</t>
  </si>
  <si>
    <t>St Pourçain</t>
  </si>
  <si>
    <t>Rhône</t>
  </si>
  <si>
    <t>Costières de Nimes, Côtes du Rhône, Beaumes de Venise, Rasteau, Gigondas, Chateauneuf du Pape</t>
  </si>
  <si>
    <t xml:space="preserve">Costières de Nimes, Côtes du Rhône, Beaumes de Venise, Rasteau, </t>
  </si>
  <si>
    <t xml:space="preserve">Costières de Nimes, Côtes du Rhône, Rasteau, </t>
  </si>
  <si>
    <t xml:space="preserve"> Côtes du Rhône, </t>
  </si>
  <si>
    <t>St Chinian, Faugères, Fitou, Languedoc, Minervois, Côtes du Roussillon</t>
  </si>
  <si>
    <t>Brouilly, Morgon</t>
  </si>
  <si>
    <t>Bourgogne, Mercurey, Nuits St Georges,</t>
  </si>
  <si>
    <t>Bergerac, Buzet, Pécharmant, Cahors</t>
  </si>
  <si>
    <t>Buzet, Pécharmant</t>
  </si>
  <si>
    <t>Buzet, Pécharmant, Saint Mont, Madiran</t>
  </si>
  <si>
    <t>Saint Mont, Madiran</t>
  </si>
  <si>
    <t>Saint Mont</t>
  </si>
  <si>
    <t>Bergerac, Médoc, Ht Médoc</t>
  </si>
  <si>
    <t>Bordeaux, Bordeaux Supérieur, Lalande de Pommerol, Pommerol, Blaye, graves de Vayres, Côtes de Bourg, Graves, Pessac-Léognan, Ht Médoc</t>
  </si>
  <si>
    <t xml:space="preserve">Bordeaux, Bordeaux Supérieur, Lalande de Pommerol, Blaye, Graves de Vayres, Côtes de Bourg, Graves, Pessac-Léognan, Médoc, Ht Médoc, St Estèphe, Pauillac, Moulis,Listrac-Médoc, Margaux, St Julien, </t>
  </si>
  <si>
    <t>Médoc, Ht Médoc, Margaux, Moulis, St Julien</t>
  </si>
  <si>
    <t>Bordeaux, St Emilion, Montagne St Emilion, Lussac St Emilion</t>
  </si>
  <si>
    <t>Bordeaux, Bordeaux Supérieur, Lalande de Pommerol, Pommerol, Blaye, graves de Vayres, Côtes de Bourg, Graves, Pessac-Léognan, St Estèphe, Pauillac, St Julien, Moulis,Listrac-Médoc, Margaux, St Emilion, Montagne St Emilion, Lussac St Emilion</t>
  </si>
  <si>
    <t>Muscadet</t>
  </si>
  <si>
    <t>Côteaux du Layon, Bonnezeaux</t>
  </si>
  <si>
    <t>Touraine, Cheverny, Pouilly Fumé, Menetou Salon, Quincy, Sancerre</t>
  </si>
  <si>
    <t>Vin de savoie</t>
  </si>
  <si>
    <t>Chablis, Macon Villages</t>
  </si>
  <si>
    <t>Sémillon, Sauvignon</t>
  </si>
  <si>
    <t>Sauternes, Loupiac</t>
  </si>
  <si>
    <t>Types</t>
  </si>
</sst>
</file>

<file path=xl/styles.xml><?xml version="1.0" encoding="utf-8"?>
<styleSheet xmlns="http://schemas.openxmlformats.org/spreadsheetml/2006/main">
  <numFmts count="2">
    <numFmt numFmtId="164" formatCode="mmmm\-yy"/>
    <numFmt numFmtId="165" formatCode="#,##0.00\ _F"/>
  </numFmts>
  <fonts count="11">
    <font>
      <sz val="10"/>
      <name val="Arial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22"/>
      <name val="Arial"/>
      <family val="2"/>
    </font>
    <font>
      <sz val="28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Fill="1" applyBorder="1"/>
    <xf numFmtId="0" fontId="1" fillId="0" borderId="1" xfId="0" applyFont="1" applyBorder="1" applyAlignment="1">
      <alignment vertical="top" wrapText="1"/>
    </xf>
    <xf numFmtId="165" fontId="0" fillId="0" borderId="1" xfId="0" applyNumberFormat="1" applyFill="1" applyBorder="1"/>
    <xf numFmtId="0" fontId="3" fillId="0" borderId="1" xfId="0" applyFont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1" xfId="0" applyFont="1" applyFill="1" applyBorder="1"/>
    <xf numFmtId="0" fontId="3" fillId="0" borderId="1" xfId="0" applyFont="1" applyFill="1" applyBorder="1"/>
    <xf numFmtId="1" fontId="1" fillId="0" borderId="1" xfId="0" applyNumberFormat="1" applyFont="1" applyFill="1" applyBorder="1"/>
    <xf numFmtId="1" fontId="1" fillId="0" borderId="1" xfId="0" applyNumberFormat="1" applyFont="1" applyFill="1" applyBorder="1" applyAlignment="1">
      <alignment vertical="top" wrapText="1"/>
    </xf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/>
    </xf>
    <xf numFmtId="0" fontId="1" fillId="0" borderId="1" xfId="0" applyFont="1" applyFill="1" applyBorder="1" applyAlignment="1">
      <alignment vertical="top" wrapText="1"/>
    </xf>
    <xf numFmtId="0" fontId="3" fillId="0" borderId="6" xfId="0" applyFont="1" applyFill="1" applyBorder="1"/>
    <xf numFmtId="0" fontId="3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3" fillId="2" borderId="13" xfId="0" applyFont="1" applyFill="1" applyBorder="1"/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3" fillId="0" borderId="1" xfId="0" applyNumberFormat="1" applyFont="1" applyFill="1" applyBorder="1"/>
    <xf numFmtId="14" fontId="1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3" fillId="9" borderId="2" xfId="0" applyFont="1" applyFill="1" applyBorder="1"/>
    <xf numFmtId="0" fontId="3" fillId="9" borderId="3" xfId="0" applyFont="1" applyFill="1" applyBorder="1"/>
    <xf numFmtId="0" fontId="3" fillId="9" borderId="4" xfId="0" applyFont="1" applyFill="1" applyBorder="1"/>
    <xf numFmtId="0" fontId="3" fillId="0" borderId="6" xfId="0" applyFont="1" applyBorder="1" applyAlignment="1">
      <alignment wrapText="1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0" fillId="0" borderId="1" xfId="0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0" applyFont="1" applyBorder="1" applyAlignment="1">
      <alignment horizontal="center"/>
    </xf>
    <xf numFmtId="14" fontId="3" fillId="13" borderId="1" xfId="0" applyNumberFormat="1" applyFont="1" applyFill="1" applyBorder="1"/>
    <xf numFmtId="2" fontId="3" fillId="0" borderId="1" xfId="0" applyNumberFormat="1" applyFont="1" applyFill="1" applyBorder="1"/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/>
    <xf numFmtId="4" fontId="0" fillId="0" borderId="1" xfId="0" applyNumberFormat="1" applyBorder="1"/>
    <xf numFmtId="4" fontId="1" fillId="0" borderId="1" xfId="0" applyNumberFormat="1" applyFont="1" applyBorder="1" applyAlignment="1">
      <alignment horizontal="center" vertical="center" wrapText="1"/>
    </xf>
    <xf numFmtId="4" fontId="0" fillId="14" borderId="1" xfId="0" applyNumberFormat="1" applyFill="1" applyBorder="1"/>
    <xf numFmtId="4" fontId="0" fillId="0" borderId="1" xfId="0" applyNumberFormat="1" applyFill="1" applyBorder="1"/>
    <xf numFmtId="2" fontId="0" fillId="0" borderId="1" xfId="0" applyNumberFormat="1" applyBorder="1"/>
    <xf numFmtId="2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4" fontId="4" fillId="15" borderId="0" xfId="0" applyNumberFormat="1" applyFont="1" applyFill="1" applyAlignment="1">
      <alignment horizontal="center"/>
    </xf>
    <xf numFmtId="4" fontId="10" fillId="16" borderId="0" xfId="0" applyNumberFormat="1" applyFont="1" applyFill="1" applyAlignment="1">
      <alignment horizontal="center"/>
    </xf>
    <xf numFmtId="0" fontId="3" fillId="10" borderId="25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1" borderId="5" xfId="0" applyFill="1" applyBorder="1" applyAlignment="1">
      <alignment horizontal="center" vertical="center" textRotation="90"/>
    </xf>
    <xf numFmtId="0" fontId="0" fillId="12" borderId="5" xfId="0" applyFill="1" applyBorder="1" applyAlignment="1">
      <alignment horizontal="center" vertical="center" textRotation="90"/>
    </xf>
    <xf numFmtId="0" fontId="0" fillId="12" borderId="7" xfId="0" applyFill="1" applyBorder="1" applyAlignment="1">
      <alignment horizontal="center" vertical="center" textRotation="90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38802</xdr:colOff>
      <xdr:row>4</xdr:row>
      <xdr:rowOff>38029</xdr:rowOff>
    </xdr:from>
    <xdr:ext cx="636770" cy="266846"/>
    <xdr:sp macro="[0]!Quantité" textlink="">
      <xdr:nvSpPr>
        <xdr:cNvPr id="2063" name="AutoShape 15"/>
        <xdr:cNvSpPr>
          <a:spLocks noChangeArrowheads="1"/>
        </xdr:cNvSpPr>
      </xdr:nvSpPr>
      <xdr:spPr bwMode="auto">
        <a:xfrm>
          <a:off x="2410527" y="1038154"/>
          <a:ext cx="636770" cy="266846"/>
        </a:xfrm>
        <a:prstGeom prst="bevel">
          <a:avLst>
            <a:gd name="adj" fmla="val 12500"/>
          </a:avLst>
        </a:prstGeom>
        <a:solidFill>
          <a:srgbClr val="FFFFCC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Quantité</a:t>
          </a:r>
        </a:p>
      </xdr:txBody>
    </xdr:sp>
    <xdr:clientData/>
  </xdr:oneCellAnchor>
  <xdr:oneCellAnchor>
    <xdr:from>
      <xdr:col>0</xdr:col>
      <xdr:colOff>9174</xdr:colOff>
      <xdr:row>4</xdr:row>
      <xdr:rowOff>38029</xdr:rowOff>
    </xdr:from>
    <xdr:ext cx="819854" cy="257316"/>
    <xdr:sp macro="[0]!Robe" textlink="">
      <xdr:nvSpPr>
        <xdr:cNvPr id="2064" name="AutoShape 16"/>
        <xdr:cNvSpPr>
          <a:spLocks noChangeArrowheads="1"/>
        </xdr:cNvSpPr>
      </xdr:nvSpPr>
      <xdr:spPr bwMode="auto">
        <a:xfrm>
          <a:off x="9174" y="1038154"/>
          <a:ext cx="819854" cy="257316"/>
        </a:xfrm>
        <a:prstGeom prst="bevel">
          <a:avLst>
            <a:gd name="adj" fmla="val 12500"/>
          </a:avLst>
        </a:prstGeom>
        <a:solidFill>
          <a:srgbClr val="FF00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Type de vin</a:t>
          </a:r>
        </a:p>
      </xdr:txBody>
    </xdr:sp>
    <xdr:clientData/>
  </xdr:oneCellAnchor>
  <xdr:oneCellAnchor>
    <xdr:from>
      <xdr:col>1</xdr:col>
      <xdr:colOff>85726</xdr:colOff>
      <xdr:row>4</xdr:row>
      <xdr:rowOff>33268</xdr:rowOff>
    </xdr:from>
    <xdr:ext cx="752474" cy="257316"/>
    <xdr:sp macro="[0]!Régions" textlink="">
      <xdr:nvSpPr>
        <xdr:cNvPr id="2065" name="AutoShape 17"/>
        <xdr:cNvSpPr>
          <a:spLocks noChangeArrowheads="1"/>
        </xdr:cNvSpPr>
      </xdr:nvSpPr>
      <xdr:spPr bwMode="auto">
        <a:xfrm>
          <a:off x="866776" y="1033393"/>
          <a:ext cx="752474" cy="257316"/>
        </a:xfrm>
        <a:prstGeom prst="bevel">
          <a:avLst>
            <a:gd name="adj" fmla="val 12500"/>
          </a:avLst>
        </a:prstGeom>
        <a:solidFill>
          <a:srgbClr val="CCFFCC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>
          <a:noAutofit/>
        </a:bodyPr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Régions</a:t>
          </a:r>
        </a:p>
      </xdr:txBody>
    </xdr:sp>
    <xdr:clientData/>
  </xdr:oneCellAnchor>
  <xdr:oneCellAnchor>
    <xdr:from>
      <xdr:col>2</xdr:col>
      <xdr:colOff>47624</xdr:colOff>
      <xdr:row>4</xdr:row>
      <xdr:rowOff>18979</xdr:rowOff>
    </xdr:from>
    <xdr:ext cx="638175" cy="257316"/>
    <xdr:sp macro="[0]!Millésimes" textlink="">
      <xdr:nvSpPr>
        <xdr:cNvPr id="6718" name="AutoShape 18"/>
        <xdr:cNvSpPr>
          <a:spLocks noChangeArrowheads="1"/>
        </xdr:cNvSpPr>
      </xdr:nvSpPr>
      <xdr:spPr bwMode="auto">
        <a:xfrm>
          <a:off x="1704974" y="1019104"/>
          <a:ext cx="638175" cy="257316"/>
        </a:xfrm>
        <a:prstGeom prst="bevel">
          <a:avLst>
            <a:gd name="adj" fmla="val 12500"/>
          </a:avLst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>
          <a:noAutofit/>
        </a:bodyPr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Années</a:t>
          </a:r>
        </a:p>
      </xdr:txBody>
    </xdr:sp>
    <xdr:clientData/>
  </xdr:oneCellAnchor>
  <xdr:twoCellAnchor editAs="oneCell">
    <xdr:from>
      <xdr:col>4</xdr:col>
      <xdr:colOff>152400</xdr:colOff>
      <xdr:row>0</xdr:row>
      <xdr:rowOff>0</xdr:rowOff>
    </xdr:from>
    <xdr:to>
      <xdr:col>4</xdr:col>
      <xdr:colOff>1028700</xdr:colOff>
      <xdr:row>3</xdr:row>
      <xdr:rowOff>280416</xdr:rowOff>
    </xdr:to>
    <xdr:pic macro="[0]!afficheform">
      <xdr:nvPicPr>
        <xdr:cNvPr id="7" name="Image 6" descr="bouteille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86200" y="0"/>
          <a:ext cx="876300" cy="8763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5</xdr:col>
      <xdr:colOff>704850</xdr:colOff>
      <xdr:row>0</xdr:row>
      <xdr:rowOff>0</xdr:rowOff>
    </xdr:from>
    <xdr:to>
      <xdr:col>9</xdr:col>
      <xdr:colOff>285750</xdr:colOff>
      <xdr:row>4</xdr:row>
      <xdr:rowOff>0</xdr:rowOff>
    </xdr:to>
    <xdr:sp macro="[0]!Formulaire" textlink="">
      <xdr:nvSpPr>
        <xdr:cNvPr id="6721" name="AutoShape 860"/>
        <xdr:cNvSpPr>
          <a:spLocks noChangeArrowheads="1"/>
        </xdr:cNvSpPr>
      </xdr:nvSpPr>
      <xdr:spPr bwMode="auto">
        <a:xfrm>
          <a:off x="5686425" y="0"/>
          <a:ext cx="3343275" cy="923925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Touche AJOUT - MODIFICATION</a:t>
          </a:r>
        </a:p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CONSULTATION et SUPPRESSION</a:t>
          </a:r>
        </a:p>
      </xdr:txBody>
    </xdr:sp>
    <xdr:clientData/>
  </xdr:twoCellAnchor>
  <xdr:oneCellAnchor>
    <xdr:from>
      <xdr:col>4</xdr:col>
      <xdr:colOff>95250</xdr:colOff>
      <xdr:row>4</xdr:row>
      <xdr:rowOff>38100</xdr:rowOff>
    </xdr:from>
    <xdr:ext cx="1781174" cy="276224"/>
    <xdr:sp macro="[0]!Appellation" textlink="">
      <xdr:nvSpPr>
        <xdr:cNvPr id="11" name="AutoShape 16"/>
        <xdr:cNvSpPr>
          <a:spLocks noChangeArrowheads="1"/>
        </xdr:cNvSpPr>
      </xdr:nvSpPr>
      <xdr:spPr bwMode="auto">
        <a:xfrm>
          <a:off x="3181350" y="1038225"/>
          <a:ext cx="1781174" cy="276224"/>
        </a:xfrm>
        <a:prstGeom prst="bevel">
          <a:avLst>
            <a:gd name="adj" fmla="val 12500"/>
          </a:avLst>
        </a:prstGeom>
        <a:solidFill>
          <a:schemeClr val="accent3">
            <a:lumMod val="75000"/>
          </a:schemeClr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>
          <a:noAutofit/>
        </a:bodyPr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Appellations</a:t>
          </a:r>
        </a:p>
      </xdr:txBody>
    </xdr:sp>
    <xdr:clientData/>
  </xdr:oneCellAnchor>
  <xdr:twoCellAnchor>
    <xdr:from>
      <xdr:col>2</xdr:col>
      <xdr:colOff>8695</xdr:colOff>
      <xdr:row>0</xdr:row>
      <xdr:rowOff>111952</xdr:rowOff>
    </xdr:from>
    <xdr:to>
      <xdr:col>4</xdr:col>
      <xdr:colOff>99700</xdr:colOff>
      <xdr:row>3</xdr:row>
      <xdr:rowOff>350076</xdr:rowOff>
    </xdr:to>
    <xdr:sp macro="" textlink="">
      <xdr:nvSpPr>
        <xdr:cNvPr id="12" name="Flèche gauche 11"/>
        <xdr:cNvSpPr/>
      </xdr:nvSpPr>
      <xdr:spPr bwMode="auto">
        <a:xfrm rot="10174770">
          <a:off x="1666045" y="111952"/>
          <a:ext cx="1519755" cy="885824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INFO: Cliquez sur moi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35"/>
  <sheetViews>
    <sheetView tabSelected="1" workbookViewId="0">
      <pane xSplit="1" ySplit="5" topLeftCell="B6" activePane="bottomRight" state="frozen"/>
      <selection pane="topRight" activeCell="B1" sqref="B1"/>
      <selection pane="bottomLeft" activeCell="A2" sqref="A2"/>
      <selection pane="bottomRight" activeCell="M23" sqref="M23"/>
    </sheetView>
  </sheetViews>
  <sheetFormatPr baseColWidth="10" defaultRowHeight="12.75"/>
  <cols>
    <col min="1" max="1" width="11.7109375" style="1" customWidth="1"/>
    <col min="2" max="2" width="13.140625" style="1" customWidth="1"/>
    <col min="3" max="3" width="10.7109375" style="19" customWidth="1"/>
    <col min="4" max="4" width="10.7109375" style="16" customWidth="1"/>
    <col min="5" max="5" width="28.5703125" style="1" customWidth="1"/>
    <col min="6" max="6" width="33.140625" style="1" customWidth="1"/>
    <col min="7" max="7" width="8.42578125" style="19" customWidth="1"/>
    <col min="8" max="8" width="5.28515625" style="1" customWidth="1"/>
    <col min="9" max="9" width="18.5703125" style="1" customWidth="1"/>
    <col min="10" max="10" width="10" style="2" customWidth="1"/>
    <col min="11" max="11" width="8.7109375" style="87" customWidth="1"/>
    <col min="12" max="12" width="10.85546875" style="83" customWidth="1"/>
    <col min="13" max="13" width="33.28515625" style="1" customWidth="1"/>
    <col min="14" max="15" width="11.42578125" style="15"/>
    <col min="16" max="16" width="11.42578125" style="62"/>
    <col min="17" max="17" width="11.42578125" style="82"/>
    <col min="18" max="18" width="11.42578125" style="14" customWidth="1"/>
    <col min="19" max="20" width="11.42578125" style="14"/>
    <col min="21" max="21" width="7.28515625" style="1" customWidth="1"/>
    <col min="22" max="22" width="6.5703125" style="1" customWidth="1"/>
    <col min="23" max="23" width="5.85546875" style="1" customWidth="1"/>
    <col min="24" max="24" width="10.42578125" style="1" customWidth="1"/>
    <col min="25" max="25" width="9.7109375" style="1" customWidth="1"/>
    <col min="26" max="26" width="10.85546875" style="1" customWidth="1"/>
    <col min="27" max="27" width="3.7109375" style="1" customWidth="1"/>
    <col min="28" max="28" width="8.5703125" style="1" customWidth="1"/>
    <col min="29" max="29" width="10.42578125" style="1" customWidth="1"/>
    <col min="30" max="30" width="9.42578125" style="1" customWidth="1"/>
    <col min="31" max="31" width="9.7109375" style="1" customWidth="1"/>
    <col min="32" max="32" width="4.85546875" style="1" customWidth="1"/>
    <col min="33" max="33" width="8.85546875" style="1" customWidth="1"/>
    <col min="34" max="34" width="5.85546875" style="1" customWidth="1"/>
    <col min="35" max="35" width="7.5703125" style="1" customWidth="1"/>
    <col min="36" max="36" width="5.85546875" style="1" customWidth="1"/>
    <col min="37" max="37" width="10.85546875" style="1" customWidth="1"/>
    <col min="38" max="38" width="9.7109375" style="1" customWidth="1"/>
    <col min="39" max="39" width="11.42578125" style="1"/>
    <col min="40" max="40" width="4" style="1" customWidth="1"/>
    <col min="41" max="41" width="4.85546875" style="1" customWidth="1"/>
    <col min="42" max="42" width="5" style="1" customWidth="1"/>
    <col min="43" max="43" width="9.28515625" style="1" customWidth="1"/>
    <col min="44" max="16384" width="11.42578125" style="1"/>
  </cols>
  <sheetData>
    <row r="1" spans="1:43" ht="19.5" customHeight="1">
      <c r="A1" s="61"/>
      <c r="Q1" s="80"/>
      <c r="R1" s="79">
        <f ca="1">TODAY()</f>
        <v>41185</v>
      </c>
    </row>
    <row r="2" spans="1:43" ht="18.75" customHeight="1">
      <c r="Q2" s="80"/>
      <c r="R2" s="62"/>
    </row>
    <row r="3" spans="1:43">
      <c r="Q3" s="80"/>
      <c r="R3" s="62"/>
    </row>
    <row r="4" spans="1:43" ht="27.75" customHeight="1">
      <c r="Q4" s="80"/>
      <c r="R4" s="62"/>
    </row>
    <row r="5" spans="1:43" s="4" customFormat="1" ht="26.25" customHeight="1">
      <c r="A5" s="4" t="s">
        <v>235</v>
      </c>
      <c r="B5" s="58" t="s">
        <v>236</v>
      </c>
      <c r="C5" s="20" t="s">
        <v>237</v>
      </c>
      <c r="D5" s="17" t="s">
        <v>229</v>
      </c>
      <c r="E5" s="58" t="s">
        <v>238</v>
      </c>
      <c r="F5" s="58" t="s">
        <v>239</v>
      </c>
      <c r="G5" s="58" t="s">
        <v>240</v>
      </c>
      <c r="H5" s="58" t="s">
        <v>241</v>
      </c>
      <c r="I5" s="58" t="s">
        <v>242</v>
      </c>
      <c r="J5" s="59" t="s">
        <v>243</v>
      </c>
      <c r="K5" s="88" t="s">
        <v>244</v>
      </c>
      <c r="L5" s="84" t="s">
        <v>2</v>
      </c>
      <c r="M5" s="58" t="s">
        <v>245</v>
      </c>
      <c r="N5" s="60" t="s">
        <v>253</v>
      </c>
      <c r="O5" s="60" t="s">
        <v>254</v>
      </c>
      <c r="P5" s="63" t="s">
        <v>267</v>
      </c>
      <c r="Q5" s="81" t="s">
        <v>266</v>
      </c>
      <c r="R5" s="6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</row>
    <row r="6" spans="1:43">
      <c r="K6" s="89"/>
      <c r="L6" s="85"/>
      <c r="P6" s="64"/>
      <c r="Q6" s="80"/>
      <c r="R6" s="62"/>
      <c r="S6" s="15"/>
      <c r="T6" s="15"/>
    </row>
    <row r="7" spans="1:43">
      <c r="L7" s="85"/>
      <c r="P7" s="64"/>
      <c r="Q7" s="80"/>
      <c r="R7" s="62"/>
      <c r="S7" s="15"/>
      <c r="T7" s="15"/>
    </row>
    <row r="8" spans="1:43">
      <c r="L8" s="85"/>
      <c r="P8" s="64"/>
      <c r="Q8" s="80"/>
      <c r="R8" s="62"/>
      <c r="S8" s="15"/>
      <c r="T8" s="15"/>
    </row>
    <row r="9" spans="1:43">
      <c r="K9" s="89"/>
      <c r="L9" s="85"/>
      <c r="P9" s="64"/>
      <c r="Q9" s="80"/>
      <c r="R9" s="62"/>
      <c r="S9" s="15"/>
      <c r="T9" s="15"/>
    </row>
    <row r="10" spans="1:43">
      <c r="L10" s="85"/>
      <c r="P10" s="64"/>
      <c r="Q10" s="80"/>
      <c r="R10" s="62"/>
      <c r="S10" s="15"/>
      <c r="T10" s="15"/>
    </row>
    <row r="11" spans="1:43">
      <c r="L11" s="85"/>
      <c r="P11" s="64"/>
      <c r="Q11" s="80"/>
      <c r="R11" s="62"/>
      <c r="S11" s="15"/>
      <c r="T11" s="15"/>
    </row>
    <row r="12" spans="1:43">
      <c r="L12" s="85"/>
      <c r="P12" s="64"/>
      <c r="Q12" s="80"/>
      <c r="R12" s="62"/>
      <c r="S12" s="15"/>
      <c r="T12" s="15"/>
    </row>
    <row r="13" spans="1:43">
      <c r="E13" s="3"/>
      <c r="K13" s="89"/>
      <c r="L13" s="85"/>
      <c r="P13" s="64"/>
      <c r="Q13" s="80"/>
      <c r="R13" s="62"/>
      <c r="S13" s="15"/>
      <c r="T13" s="15"/>
    </row>
    <row r="14" spans="1:43">
      <c r="L14" s="85"/>
      <c r="P14" s="64"/>
      <c r="Q14" s="80"/>
      <c r="R14" s="62"/>
      <c r="S14" s="15"/>
      <c r="T14" s="15"/>
    </row>
    <row r="15" spans="1:43">
      <c r="L15" s="85"/>
      <c r="P15" s="64"/>
      <c r="Q15" s="80"/>
      <c r="R15" s="62"/>
      <c r="S15" s="15"/>
      <c r="T15" s="15"/>
    </row>
    <row r="16" spans="1:43">
      <c r="E16" s="3"/>
      <c r="L16" s="85"/>
      <c r="P16" s="64"/>
      <c r="Q16" s="80"/>
      <c r="R16" s="62"/>
      <c r="S16" s="15"/>
      <c r="T16" s="15"/>
    </row>
    <row r="17" spans="11:20">
      <c r="L17" s="85"/>
      <c r="P17" s="64"/>
      <c r="Q17" s="80"/>
      <c r="R17" s="62"/>
      <c r="S17" s="15"/>
      <c r="T17" s="15"/>
    </row>
    <row r="18" spans="11:20">
      <c r="K18" s="89"/>
      <c r="L18" s="85"/>
      <c r="P18" s="64"/>
      <c r="Q18" s="80"/>
      <c r="R18" s="62"/>
      <c r="S18" s="15"/>
      <c r="T18" s="15"/>
    </row>
    <row r="19" spans="11:20">
      <c r="L19" s="85"/>
      <c r="P19" s="64"/>
      <c r="Q19" s="80"/>
      <c r="R19" s="62"/>
      <c r="S19" s="15"/>
      <c r="T19" s="15"/>
    </row>
    <row r="20" spans="11:20">
      <c r="K20" s="89"/>
      <c r="L20" s="85"/>
      <c r="P20" s="64"/>
      <c r="Q20" s="80"/>
      <c r="R20" s="62"/>
      <c r="S20" s="15"/>
      <c r="T20" s="15"/>
    </row>
    <row r="21" spans="11:20">
      <c r="L21" s="85"/>
      <c r="P21" s="64"/>
      <c r="Q21" s="80"/>
      <c r="R21" s="62"/>
      <c r="S21" s="15"/>
      <c r="T21" s="15"/>
    </row>
    <row r="22" spans="11:20">
      <c r="L22" s="85"/>
      <c r="P22" s="64"/>
      <c r="Q22" s="80"/>
      <c r="R22" s="62"/>
      <c r="S22" s="15"/>
      <c r="T22" s="15"/>
    </row>
    <row r="23" spans="11:20">
      <c r="L23" s="85"/>
      <c r="P23" s="64"/>
      <c r="Q23" s="80"/>
      <c r="R23" s="62"/>
      <c r="S23" s="15"/>
      <c r="T23" s="15"/>
    </row>
    <row r="24" spans="11:20">
      <c r="K24" s="89"/>
      <c r="L24" s="85"/>
      <c r="P24" s="64"/>
      <c r="Q24" s="80"/>
      <c r="R24" s="62"/>
      <c r="S24" s="15"/>
      <c r="T24" s="15"/>
    </row>
    <row r="25" spans="11:20">
      <c r="L25" s="85"/>
      <c r="P25" s="64"/>
      <c r="Q25" s="80"/>
      <c r="R25" s="62"/>
      <c r="S25" s="15"/>
      <c r="T25" s="15"/>
    </row>
    <row r="26" spans="11:20">
      <c r="L26" s="85"/>
      <c r="P26" s="64"/>
      <c r="Q26" s="80"/>
      <c r="R26" s="62"/>
      <c r="S26" s="15"/>
      <c r="T26" s="15"/>
    </row>
    <row r="27" spans="11:20">
      <c r="K27" s="89"/>
      <c r="L27" s="85"/>
      <c r="P27" s="64"/>
      <c r="Q27" s="80"/>
      <c r="R27" s="62"/>
      <c r="S27" s="15"/>
      <c r="T27" s="15"/>
    </row>
    <row r="28" spans="11:20">
      <c r="L28" s="85"/>
      <c r="P28" s="64"/>
      <c r="Q28" s="80"/>
      <c r="R28" s="62"/>
      <c r="S28" s="15"/>
      <c r="T28" s="15"/>
    </row>
    <row r="29" spans="11:20">
      <c r="L29" s="85"/>
      <c r="P29" s="64"/>
      <c r="Q29" s="80"/>
      <c r="R29" s="62"/>
      <c r="S29" s="15"/>
      <c r="T29" s="15"/>
    </row>
    <row r="30" spans="11:20">
      <c r="L30" s="85"/>
      <c r="P30" s="64"/>
      <c r="Q30" s="80"/>
      <c r="R30" s="62"/>
      <c r="S30" s="15"/>
      <c r="T30" s="15"/>
    </row>
    <row r="31" spans="11:20">
      <c r="L31" s="85"/>
      <c r="P31" s="64"/>
      <c r="Q31" s="80"/>
      <c r="R31" s="62"/>
      <c r="S31" s="15"/>
      <c r="T31" s="15"/>
    </row>
    <row r="32" spans="11:20">
      <c r="L32" s="85"/>
      <c r="P32" s="64"/>
      <c r="Q32" s="80"/>
      <c r="R32" s="62"/>
      <c r="S32" s="15"/>
      <c r="T32" s="15"/>
    </row>
    <row r="33" spans="1:20">
      <c r="L33" s="85"/>
      <c r="P33" s="64"/>
      <c r="Q33" s="80"/>
      <c r="R33" s="62"/>
      <c r="S33" s="15"/>
      <c r="T33" s="15"/>
    </row>
    <row r="34" spans="1:20">
      <c r="K34" s="89"/>
      <c r="L34" s="85"/>
      <c r="P34" s="64"/>
      <c r="Q34" s="80"/>
      <c r="R34" s="62"/>
      <c r="S34" s="15"/>
      <c r="T34" s="15"/>
    </row>
    <row r="35" spans="1:20">
      <c r="A35" s="6"/>
      <c r="E35" s="3"/>
      <c r="L35" s="85"/>
      <c r="P35" s="64"/>
      <c r="Q35" s="80"/>
      <c r="R35" s="62"/>
      <c r="S35" s="15"/>
      <c r="T35" s="15"/>
    </row>
    <row r="36" spans="1:20">
      <c r="L36" s="85"/>
      <c r="P36" s="64"/>
      <c r="Q36" s="80"/>
      <c r="R36" s="62"/>
      <c r="S36" s="15"/>
      <c r="T36" s="15"/>
    </row>
    <row r="37" spans="1:20">
      <c r="L37" s="85"/>
      <c r="P37" s="64"/>
      <c r="Q37" s="80"/>
      <c r="R37" s="62"/>
      <c r="S37" s="15"/>
      <c r="T37" s="15"/>
    </row>
    <row r="38" spans="1:20">
      <c r="L38" s="85"/>
      <c r="P38" s="64"/>
      <c r="Q38" s="80"/>
      <c r="R38" s="62"/>
      <c r="S38" s="15"/>
      <c r="T38" s="15"/>
    </row>
    <row r="39" spans="1:20">
      <c r="L39" s="85"/>
      <c r="P39" s="64"/>
      <c r="Q39" s="80"/>
      <c r="R39" s="62"/>
      <c r="S39" s="15"/>
      <c r="T39" s="15"/>
    </row>
    <row r="40" spans="1:20">
      <c r="L40" s="85"/>
      <c r="P40" s="64"/>
      <c r="Q40" s="80"/>
      <c r="R40" s="62"/>
      <c r="S40" s="15"/>
      <c r="T40" s="15"/>
    </row>
    <row r="41" spans="1:20">
      <c r="L41" s="85"/>
      <c r="P41" s="64"/>
      <c r="Q41" s="80"/>
      <c r="R41" s="62"/>
      <c r="S41" s="15"/>
      <c r="T41" s="15"/>
    </row>
    <row r="42" spans="1:20">
      <c r="L42" s="85"/>
      <c r="P42" s="64"/>
      <c r="Q42" s="80"/>
      <c r="R42" s="62"/>
      <c r="S42" s="15"/>
      <c r="T42" s="15"/>
    </row>
    <row r="43" spans="1:20">
      <c r="L43" s="85"/>
      <c r="P43" s="64"/>
      <c r="Q43" s="80"/>
      <c r="R43" s="62"/>
      <c r="S43" s="15"/>
      <c r="T43" s="15"/>
    </row>
    <row r="44" spans="1:20">
      <c r="L44" s="85"/>
      <c r="P44" s="64"/>
      <c r="Q44" s="80"/>
      <c r="R44" s="62"/>
      <c r="S44" s="15"/>
      <c r="T44" s="15"/>
    </row>
    <row r="45" spans="1:20">
      <c r="E45" s="3"/>
      <c r="L45" s="85"/>
      <c r="P45" s="64"/>
      <c r="Q45" s="80"/>
      <c r="R45" s="62"/>
      <c r="S45" s="15"/>
      <c r="T45" s="15"/>
    </row>
    <row r="46" spans="1:20">
      <c r="L46" s="85"/>
      <c r="P46" s="64"/>
      <c r="Q46" s="80"/>
      <c r="R46" s="62"/>
      <c r="S46" s="15"/>
      <c r="T46" s="15"/>
    </row>
    <row r="47" spans="1:20">
      <c r="L47" s="85"/>
      <c r="P47" s="64"/>
      <c r="Q47" s="80"/>
      <c r="R47" s="62"/>
      <c r="S47" s="15"/>
      <c r="T47" s="15"/>
    </row>
    <row r="48" spans="1:20">
      <c r="L48" s="85"/>
      <c r="P48" s="64"/>
      <c r="Q48" s="80"/>
      <c r="R48" s="62"/>
      <c r="S48" s="15"/>
      <c r="T48" s="15"/>
    </row>
    <row r="49" spans="7:20">
      <c r="L49" s="85"/>
      <c r="P49" s="64"/>
      <c r="Q49" s="80"/>
      <c r="R49" s="62"/>
      <c r="S49" s="15"/>
      <c r="T49" s="15"/>
    </row>
    <row r="50" spans="7:20">
      <c r="L50" s="85"/>
      <c r="P50" s="64"/>
      <c r="Q50" s="80"/>
      <c r="R50" s="62"/>
      <c r="S50" s="15"/>
      <c r="T50" s="15"/>
    </row>
    <row r="51" spans="7:20">
      <c r="G51" s="18"/>
      <c r="H51" s="19"/>
      <c r="L51" s="85"/>
      <c r="P51" s="64"/>
      <c r="Q51" s="80"/>
      <c r="R51" s="62"/>
      <c r="S51" s="15"/>
      <c r="T51" s="15"/>
    </row>
    <row r="52" spans="7:20">
      <c r="L52" s="85"/>
      <c r="P52" s="64"/>
      <c r="Q52" s="80"/>
      <c r="R52" s="62"/>
      <c r="S52" s="15"/>
      <c r="T52" s="15"/>
    </row>
    <row r="53" spans="7:20">
      <c r="L53" s="85"/>
      <c r="P53" s="64"/>
      <c r="Q53" s="80"/>
      <c r="R53" s="62"/>
      <c r="S53" s="15"/>
      <c r="T53" s="15"/>
    </row>
    <row r="54" spans="7:20">
      <c r="K54" s="89"/>
      <c r="L54" s="85"/>
      <c r="P54" s="64"/>
      <c r="Q54" s="80"/>
      <c r="R54" s="62"/>
      <c r="S54" s="15"/>
      <c r="T54" s="15"/>
    </row>
    <row r="55" spans="7:20">
      <c r="K55" s="89"/>
      <c r="L55" s="85"/>
      <c r="P55" s="64"/>
      <c r="Q55" s="80"/>
      <c r="R55" s="62"/>
      <c r="S55" s="15"/>
      <c r="T55" s="15"/>
    </row>
    <row r="56" spans="7:20">
      <c r="L56" s="85"/>
      <c r="P56" s="64"/>
      <c r="Q56" s="80"/>
      <c r="R56" s="62"/>
      <c r="S56" s="15"/>
      <c r="T56" s="15"/>
    </row>
    <row r="57" spans="7:20">
      <c r="L57" s="85"/>
      <c r="P57" s="64"/>
      <c r="Q57" s="80"/>
      <c r="R57" s="62"/>
      <c r="S57" s="15"/>
      <c r="T57" s="15"/>
    </row>
    <row r="58" spans="7:20">
      <c r="L58" s="85"/>
      <c r="P58" s="64"/>
      <c r="Q58" s="80"/>
      <c r="R58" s="62"/>
      <c r="S58" s="15"/>
      <c r="T58" s="15"/>
    </row>
    <row r="59" spans="7:20">
      <c r="K59" s="89"/>
      <c r="L59" s="85"/>
      <c r="P59" s="64"/>
      <c r="Q59" s="80"/>
      <c r="R59" s="62"/>
      <c r="S59" s="15"/>
      <c r="T59" s="15"/>
    </row>
    <row r="60" spans="7:20">
      <c r="L60" s="85"/>
      <c r="P60" s="64"/>
      <c r="Q60" s="80"/>
      <c r="R60" s="62"/>
      <c r="S60" s="15"/>
      <c r="T60" s="15"/>
    </row>
    <row r="61" spans="7:20">
      <c r="L61" s="85"/>
      <c r="P61" s="64"/>
      <c r="Q61" s="80"/>
      <c r="R61" s="62"/>
      <c r="S61" s="15"/>
      <c r="T61" s="15"/>
    </row>
    <row r="62" spans="7:20">
      <c r="L62" s="85"/>
      <c r="P62" s="64"/>
      <c r="Q62" s="80"/>
      <c r="R62" s="62"/>
      <c r="S62" s="15"/>
      <c r="T62" s="15"/>
    </row>
    <row r="63" spans="7:20">
      <c r="L63" s="85"/>
      <c r="P63" s="64"/>
      <c r="Q63" s="80"/>
      <c r="R63" s="62"/>
      <c r="S63" s="15"/>
      <c r="T63" s="15"/>
    </row>
    <row r="64" spans="7:20">
      <c r="L64" s="85"/>
      <c r="P64" s="64"/>
      <c r="Q64" s="80"/>
      <c r="R64" s="62"/>
      <c r="S64" s="15"/>
      <c r="T64" s="15"/>
    </row>
    <row r="65" spans="5:25">
      <c r="L65" s="85"/>
      <c r="P65" s="64"/>
      <c r="Q65" s="80"/>
      <c r="R65" s="62"/>
      <c r="S65" s="15"/>
      <c r="T65" s="15"/>
    </row>
    <row r="66" spans="5:25">
      <c r="L66" s="85"/>
      <c r="P66" s="64"/>
      <c r="Q66" s="80"/>
      <c r="R66" s="62"/>
      <c r="S66" s="15"/>
      <c r="T66" s="15"/>
    </row>
    <row r="67" spans="5:25">
      <c r="L67" s="85"/>
      <c r="P67" s="64"/>
      <c r="Q67" s="80"/>
      <c r="R67" s="62"/>
      <c r="S67" s="15"/>
      <c r="T67" s="15"/>
    </row>
    <row r="68" spans="5:25">
      <c r="K68" s="89"/>
      <c r="L68" s="85"/>
      <c r="P68" s="64"/>
      <c r="Q68" s="80"/>
      <c r="R68" s="62"/>
      <c r="S68" s="15"/>
      <c r="T68" s="15"/>
    </row>
    <row r="69" spans="5:25">
      <c r="E69" s="3"/>
      <c r="K69" s="89"/>
      <c r="L69" s="85"/>
      <c r="P69" s="64"/>
      <c r="Q69" s="80"/>
      <c r="R69" s="62"/>
      <c r="S69" s="15"/>
      <c r="T69" s="15"/>
    </row>
    <row r="70" spans="5:25">
      <c r="L70" s="85"/>
      <c r="Q70" s="80"/>
      <c r="R70" s="62"/>
      <c r="S70" s="15"/>
      <c r="T70" s="15"/>
      <c r="Y70" s="6"/>
    </row>
    <row r="71" spans="5:25">
      <c r="K71" s="89"/>
      <c r="L71" s="85"/>
      <c r="Q71" s="80"/>
      <c r="R71" s="62"/>
      <c r="S71" s="15"/>
      <c r="T71" s="15"/>
    </row>
    <row r="72" spans="5:25">
      <c r="E72" s="3"/>
      <c r="L72" s="85"/>
      <c r="Q72" s="80"/>
      <c r="R72" s="62"/>
      <c r="S72" s="15"/>
      <c r="T72" s="15"/>
    </row>
    <row r="73" spans="5:25">
      <c r="K73" s="89"/>
      <c r="L73" s="85"/>
      <c r="Q73" s="80"/>
      <c r="R73" s="62"/>
      <c r="S73" s="15"/>
      <c r="T73" s="15"/>
    </row>
    <row r="74" spans="5:25">
      <c r="K74" s="89"/>
      <c r="L74" s="85"/>
      <c r="Q74" s="80"/>
      <c r="R74" s="62"/>
      <c r="S74" s="15"/>
      <c r="T74" s="15"/>
    </row>
    <row r="75" spans="5:25">
      <c r="K75" s="89"/>
      <c r="L75" s="85"/>
      <c r="Q75" s="80"/>
      <c r="R75" s="62"/>
    </row>
    <row r="76" spans="5:25">
      <c r="L76" s="85"/>
      <c r="Q76" s="80"/>
      <c r="R76" s="62"/>
    </row>
    <row r="77" spans="5:25">
      <c r="L77" s="85"/>
      <c r="Q77" s="80"/>
      <c r="R77" s="62"/>
    </row>
    <row r="78" spans="5:25">
      <c r="K78" s="89"/>
      <c r="L78" s="85"/>
      <c r="Q78" s="80"/>
      <c r="R78" s="62"/>
    </row>
    <row r="79" spans="5:25">
      <c r="K79" s="89"/>
      <c r="L79" s="85"/>
      <c r="Q79" s="80"/>
      <c r="R79" s="62"/>
    </row>
    <row r="80" spans="5:25">
      <c r="L80" s="85"/>
      <c r="M80" s="5"/>
      <c r="Q80" s="80"/>
      <c r="R80" s="62"/>
      <c r="Y80" s="6"/>
    </row>
    <row r="81" spans="3:18">
      <c r="K81" s="89"/>
      <c r="L81" s="85"/>
      <c r="Q81" s="80"/>
      <c r="R81" s="62"/>
    </row>
    <row r="82" spans="3:18">
      <c r="K82" s="89"/>
      <c r="L82" s="85"/>
      <c r="Q82" s="80"/>
      <c r="R82" s="62"/>
    </row>
    <row r="83" spans="3:18">
      <c r="K83" s="89"/>
      <c r="L83" s="85"/>
      <c r="Q83" s="80"/>
      <c r="R83" s="62"/>
    </row>
    <row r="84" spans="3:18">
      <c r="I84" s="6"/>
      <c r="L84" s="85"/>
      <c r="Q84" s="80">
        <f>D84*K84</f>
        <v>0</v>
      </c>
      <c r="R84" s="62"/>
    </row>
    <row r="85" spans="3:18">
      <c r="K85" s="89"/>
      <c r="L85" s="85"/>
      <c r="Q85" s="80">
        <f>D85*K85</f>
        <v>0</v>
      </c>
      <c r="R85" s="62"/>
    </row>
    <row r="86" spans="3:18">
      <c r="L86" s="85"/>
      <c r="Q86" s="80">
        <f>D86*K86</f>
        <v>0</v>
      </c>
      <c r="R86" s="62"/>
    </row>
    <row r="87" spans="3:18">
      <c r="L87" s="85"/>
      <c r="Q87" s="80">
        <f>D87*K87</f>
        <v>0</v>
      </c>
      <c r="R87" s="62"/>
    </row>
    <row r="88" spans="3:18">
      <c r="C88" s="21"/>
      <c r="E88" s="3"/>
      <c r="H88" s="19"/>
      <c r="K88" s="89"/>
      <c r="L88" s="85"/>
      <c r="Q88" s="80">
        <f>D88*K88</f>
        <v>0</v>
      </c>
      <c r="R88" s="62"/>
    </row>
    <row r="89" spans="3:18">
      <c r="K89" s="89"/>
      <c r="L89" s="85"/>
      <c r="Q89" s="80">
        <f>D89*K89</f>
        <v>0</v>
      </c>
      <c r="R89" s="62"/>
    </row>
    <row r="90" spans="3:18">
      <c r="E90" s="3"/>
      <c r="K90" s="89"/>
      <c r="L90" s="85"/>
      <c r="Q90" s="80">
        <f>D90*K90</f>
        <v>0</v>
      </c>
      <c r="R90" s="62"/>
    </row>
    <row r="91" spans="3:18">
      <c r="L91" s="86"/>
      <c r="Q91" s="80"/>
      <c r="R91" s="62"/>
    </row>
    <row r="92" spans="3:18">
      <c r="L92" s="86"/>
      <c r="Q92" s="80"/>
      <c r="R92" s="62"/>
    </row>
    <row r="93" spans="3:18">
      <c r="L93" s="86"/>
      <c r="Q93" s="80"/>
      <c r="R93" s="62"/>
    </row>
    <row r="94" spans="3:18">
      <c r="L94" s="86"/>
      <c r="Q94" s="80"/>
      <c r="R94" s="62"/>
    </row>
    <row r="95" spans="3:18">
      <c r="L95" s="86"/>
      <c r="Q95" s="80"/>
      <c r="R95" s="62"/>
    </row>
    <row r="96" spans="3:18">
      <c r="L96" s="86"/>
      <c r="Q96" s="80"/>
      <c r="R96" s="62"/>
    </row>
    <row r="97" spans="12:18">
      <c r="L97" s="86"/>
      <c r="Q97" s="80"/>
      <c r="R97" s="62"/>
    </row>
    <row r="98" spans="12:18">
      <c r="L98" s="86"/>
      <c r="Q98" s="80"/>
      <c r="R98" s="62"/>
    </row>
    <row r="99" spans="12:18">
      <c r="L99" s="86"/>
      <c r="Q99" s="80"/>
      <c r="R99" s="62"/>
    </row>
    <row r="100" spans="12:18">
      <c r="L100" s="86"/>
      <c r="Q100" s="80"/>
      <c r="R100" s="62"/>
    </row>
    <row r="101" spans="12:18">
      <c r="Q101" s="80"/>
      <c r="R101" s="62"/>
    </row>
    <row r="102" spans="12:18">
      <c r="Q102" s="80"/>
      <c r="R102" s="62"/>
    </row>
    <row r="103" spans="12:18">
      <c r="Q103" s="80"/>
      <c r="R103" s="62"/>
    </row>
    <row r="104" spans="12:18">
      <c r="Q104" s="80"/>
      <c r="R104" s="62"/>
    </row>
    <row r="105" spans="12:18">
      <c r="Q105" s="80"/>
      <c r="R105" s="62"/>
    </row>
    <row r="106" spans="12:18">
      <c r="R106" s="62"/>
    </row>
    <row r="107" spans="12:18">
      <c r="R107" s="62"/>
    </row>
    <row r="108" spans="12:18">
      <c r="R108" s="62"/>
    </row>
    <row r="109" spans="12:18">
      <c r="R109" s="62"/>
    </row>
    <row r="110" spans="12:18">
      <c r="N110" s="15">
        <f>COUNTIF(N6:N109,TRUE)</f>
        <v>0</v>
      </c>
      <c r="O110" s="15">
        <f>COUNTIF(O6:O109,TRUE)</f>
        <v>0</v>
      </c>
      <c r="R110" s="62"/>
    </row>
    <row r="111" spans="12:18">
      <c r="R111" s="62"/>
    </row>
    <row r="112" spans="12:18">
      <c r="R112" s="62"/>
    </row>
    <row r="113" spans="18:25">
      <c r="R113" s="62"/>
    </row>
    <row r="114" spans="18:25">
      <c r="R114" s="62"/>
    </row>
    <row r="115" spans="18:25">
      <c r="R115" s="62"/>
    </row>
    <row r="116" spans="18:25">
      <c r="R116" s="62"/>
    </row>
    <row r="117" spans="18:25">
      <c r="R117" s="62"/>
    </row>
    <row r="118" spans="18:25">
      <c r="R118" s="62"/>
      <c r="Y118" s="6"/>
    </row>
    <row r="119" spans="18:25">
      <c r="R119" s="62"/>
    </row>
    <row r="120" spans="18:25">
      <c r="R120" s="62"/>
    </row>
    <row r="121" spans="18:25">
      <c r="R121" s="62"/>
    </row>
    <row r="122" spans="18:25">
      <c r="R122" s="62"/>
    </row>
    <row r="123" spans="18:25">
      <c r="R123" s="62"/>
    </row>
    <row r="124" spans="18:25">
      <c r="R124" s="62"/>
    </row>
    <row r="125" spans="18:25">
      <c r="R125" s="62"/>
    </row>
    <row r="126" spans="18:25">
      <c r="R126" s="62"/>
    </row>
    <row r="127" spans="18:25">
      <c r="R127" s="62"/>
    </row>
    <row r="128" spans="18:25">
      <c r="R128" s="62"/>
      <c r="Y128" s="6"/>
    </row>
    <row r="129" spans="14:18">
      <c r="R129" s="62"/>
    </row>
    <row r="130" spans="14:18">
      <c r="R130" s="62"/>
    </row>
    <row r="131" spans="14:18">
      <c r="R131" s="62"/>
    </row>
    <row r="135" spans="14:18">
      <c r="N135" s="15" t="s">
        <v>265</v>
      </c>
    </row>
  </sheetData>
  <sortState ref="A6:Q90">
    <sortCondition ref="E6"/>
    <sortCondition ref="C6"/>
  </sortState>
  <phoneticPr fontId="0" type="noConversion"/>
  <conditionalFormatting sqref="D6:D250">
    <cfRule type="cellIs" dxfId="0" priority="1" operator="equal">
      <formula>0</formula>
    </cfRule>
  </conditionalFormatting>
  <conditionalFormatting sqref="D6">
    <cfRule type="cellIs" priority="2" stopIfTrue="1" operator="equal">
      <formula>0</formula>
    </cfRule>
    <cfRule type="cellIs" priority="5" stopIfTrue="1" operator="equal">
      <formula>0</formula>
    </cfRule>
    <cfRule type="cellIs" priority="6" stopIfTrue="1" operator="equal">
      <formula>0</formula>
    </cfRule>
    <cfRule type="cellIs" priority="7" stopIfTrue="1" operator="equal">
      <formula>0</formula>
    </cfRule>
    <cfRule type="cellIs" priority="8" stopIfTrue="1" operator="equal">
      <formula>0</formula>
    </cfRule>
    <cfRule type="cellIs" priority="9" stopIfTrue="1" operator="equal">
      <formula>0</formula>
    </cfRule>
    <cfRule type="cellIs" priority="11" stopIfTrue="1" operator="equal">
      <formula>0</formula>
    </cfRule>
    <cfRule type="cellIs" priority="12" stopIfTrue="1" operator="equal">
      <formula>0</formula>
    </cfRule>
    <cfRule type="cellIs" priority="13" stopIfTrue="1" operator="equal">
      <formula>0</formula>
    </cfRule>
  </conditionalFormatting>
  <conditionalFormatting sqref="D7">
    <cfRule type="cellIs" priority="3" stopIfTrue="1" operator="equal">
      <formula>0</formula>
    </cfRule>
    <cfRule type="cellIs" priority="10" stopIfTrue="1" operator="equal">
      <formula>0</formula>
    </cfRule>
  </conditionalFormatting>
  <conditionalFormatting sqref="D8">
    <cfRule type="cellIs" priority="4" stopIfTrue="1" operator="equal">
      <formula>0</formula>
    </cfRule>
  </conditionalFormatting>
  <dataValidations xWindow="171" yWindow="287" count="3">
    <dataValidation type="list" allowBlank="1" showInputMessage="1" showErrorMessage="1" sqref="B6:B93">
      <formula1>region</formula1>
    </dataValidation>
    <dataValidation type="list" allowBlank="1" showInputMessage="1" showErrorMessage="1" sqref="A6:A93">
      <formula1>type_vin</formula1>
    </dataValidation>
    <dataValidation type="list" allowBlank="1" showInputMessage="1" showErrorMessage="1" sqref="J6:J93">
      <formula1>lieu</formula1>
    </dataValidation>
  </dataValidations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P16"/>
  <sheetViews>
    <sheetView workbookViewId="0">
      <selection activeCell="H22" sqref="H22"/>
    </sheetView>
  </sheetViews>
  <sheetFormatPr baseColWidth="10" defaultRowHeight="12.75"/>
  <cols>
    <col min="1" max="1" width="15.7109375" customWidth="1"/>
    <col min="2" max="2" width="8.85546875" customWidth="1"/>
    <col min="3" max="3" width="7.28515625" customWidth="1"/>
    <col min="4" max="4" width="11.7109375" customWidth="1"/>
    <col min="5" max="5" width="10.5703125" customWidth="1"/>
    <col min="6" max="6" width="11.85546875" customWidth="1"/>
    <col min="7" max="7" width="10.140625" customWidth="1"/>
    <col min="8" max="8" width="13.85546875" customWidth="1"/>
    <col min="9" max="9" width="7" customWidth="1"/>
    <col min="10" max="10" width="12.28515625" customWidth="1"/>
    <col min="11" max="11" width="11" customWidth="1"/>
    <col min="12" max="12" width="8.7109375" customWidth="1"/>
    <col min="13" max="13" width="7.85546875" customWidth="1"/>
    <col min="14" max="14" width="10.7109375" customWidth="1"/>
    <col min="15" max="15" width="10.42578125" customWidth="1"/>
    <col min="16" max="16" width="12.7109375" customWidth="1"/>
  </cols>
  <sheetData>
    <row r="3" spans="1:16" ht="23.25">
      <c r="A3" s="90" t="s">
        <v>257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</row>
    <row r="5" spans="1:16" ht="2.25" customHeight="1" thickBot="1"/>
    <row r="6" spans="1:16" ht="45.75" customHeight="1" thickTop="1">
      <c r="A6" s="36" t="s">
        <v>259</v>
      </c>
      <c r="B6" s="37" t="s">
        <v>5</v>
      </c>
      <c r="C6" s="37" t="s">
        <v>45</v>
      </c>
      <c r="D6" s="37" t="s">
        <v>14</v>
      </c>
      <c r="E6" s="37" t="s">
        <v>1</v>
      </c>
      <c r="F6" s="37" t="s">
        <v>6</v>
      </c>
      <c r="G6" s="38" t="s">
        <v>13</v>
      </c>
      <c r="H6" s="37" t="s">
        <v>234</v>
      </c>
      <c r="I6" s="37" t="s">
        <v>15</v>
      </c>
      <c r="J6" s="38" t="s">
        <v>258</v>
      </c>
      <c r="K6" s="38" t="s">
        <v>262</v>
      </c>
      <c r="L6" s="38" t="s">
        <v>47</v>
      </c>
      <c r="M6" s="38" t="s">
        <v>44</v>
      </c>
      <c r="N6" s="37" t="s">
        <v>46</v>
      </c>
      <c r="O6" s="37" t="s">
        <v>52</v>
      </c>
      <c r="P6" s="39" t="s">
        <v>256</v>
      </c>
    </row>
    <row r="7" spans="1:16" ht="30" customHeight="1">
      <c r="A7" s="40" t="s">
        <v>12</v>
      </c>
      <c r="B7" s="41">
        <f>SUMPRODUCT((('Livre de cave'!$B$6:$B$100='Larousse des vins'!O2)*('Livre de cave'!$D$6:$D$100))*('Livre de cave'!$A$6:$A$100='Larousse des vins'!$P$3))</f>
        <v>0</v>
      </c>
      <c r="C7" s="41">
        <f>SUMPRODUCT((('Livre de cave'!$B$6:$B$100='Larousse des vins'!O3)*('Livre de cave'!$D$6:$D$100))*('Livre de cave'!$A$6:$A$100='Larousse des vins'!$P$3))</f>
        <v>0</v>
      </c>
      <c r="D7" s="41">
        <f>SUMPRODUCT((('Livre de cave'!$B$6:$B$100='Larousse des vins'!O4)*('Livre de cave'!$D$6:$D$100))*('Livre de cave'!$A$6:$A$100='Larousse des vins'!$P$3))</f>
        <v>0</v>
      </c>
      <c r="E7" s="41">
        <f>SUMPRODUCT((('Livre de cave'!$B$6:$B$100='Larousse des vins'!O5)*('Livre de cave'!$D$6:$D$100))*('Livre de cave'!$A$6:$A$100='Larousse des vins'!$P$3))</f>
        <v>0</v>
      </c>
      <c r="F7" s="41">
        <f>SUMPRODUCT((('Livre de cave'!$B$6:$B$100='Larousse des vins'!O6)*('Livre de cave'!$D$6:$D$100))*('Livre de cave'!$A$6:$A$100='Larousse des vins'!$P$3))</f>
        <v>0</v>
      </c>
      <c r="G7" s="41">
        <f>SUMPRODUCT((('Livre de cave'!$B$6:$B$100='Larousse des vins'!O8)*('Livre de cave'!$D$6:$D$100))*('Livre de cave'!$A$6:$A$100='Larousse des vins'!$P$3))</f>
        <v>0</v>
      </c>
      <c r="H7" s="41">
        <f>SUMPRODUCT((('Livre de cave'!$B$6:$B$100='Larousse des vins'!O7)*('Livre de cave'!$D$6:$D$100))*('Livre de cave'!$A$6:$A$100='Larousse des vins'!$P$3))</f>
        <v>0</v>
      </c>
      <c r="I7" s="41">
        <f>SUMPRODUCT((('Livre de cave'!$B$6:$B$100='Larousse des vins'!O9)*('Livre de cave'!$D$6:$D$100))*('Livre de cave'!$A$6:$A$100='Larousse des vins'!$P$3))</f>
        <v>0</v>
      </c>
      <c r="J7" s="41">
        <f>SUMPRODUCT((('Livre de cave'!$B$6:$B$100='Larousse des vins'!O10)*('Livre de cave'!$D$6:$D$100))*('Livre de cave'!$A$6:$A$100='Larousse des vins'!$P$3))</f>
        <v>0</v>
      </c>
      <c r="K7" s="41">
        <f>SUMPRODUCT((('Livre de cave'!$B$6:$B$100='Larousse des vins'!O14)*('Livre de cave'!$D$6:$D$100))*('Livre de cave'!$A$6:$A$100='Larousse des vins'!$P$3))</f>
        <v>0</v>
      </c>
      <c r="L7" s="41">
        <f>SUMPRODUCT((('Livre de cave'!$B$6:$B$100='Larousse des vins'!O15)*('Livre de cave'!$D$6:$D$100))*('Livre de cave'!$A$6:$A$100='Larousse des vins'!$P$3))</f>
        <v>0</v>
      </c>
      <c r="M7" s="41">
        <f>SUMPRODUCT((('Livre de cave'!$B$6:$B$100='Larousse des vins'!O13)*('Livre de cave'!$D$6:$D$100))*('Livre de cave'!$A$6:$A$100='Larousse des vins'!$P$3))</f>
        <v>0</v>
      </c>
      <c r="N7" s="41">
        <f>SUMPRODUCT((('Livre de cave'!$B$6:$B$100='Larousse des vins'!O16)*('Livre de cave'!$D$6:$D$100))*('Livre de cave'!$A$6:$A$100='Larousse des vins'!$P$3))</f>
        <v>0</v>
      </c>
      <c r="O7" s="41">
        <f>SUMPRODUCT((('Livre de cave'!$B$6:$B$100='Larousse des vins'!O17)*('Livre de cave'!$D$6:$D$100))*('Livre de cave'!$A$6:$A$100='Larousse des vins'!$P$3))</f>
        <v>0</v>
      </c>
      <c r="P7" s="42">
        <f t="shared" ref="P7:P12" si="0">SUM(B7:O7)</f>
        <v>0</v>
      </c>
    </row>
    <row r="8" spans="1:16" ht="30" customHeight="1">
      <c r="A8" s="43" t="s">
        <v>255</v>
      </c>
      <c r="B8" s="44">
        <f>SUMPRODUCT((('Livre de cave'!$B$6:$B$100='Larousse des vins'!O2)*('Livre de cave'!$D$6:$D$100))*('Livre de cave'!$A$6:$A$100='Larousse des vins'!$P$2))</f>
        <v>0</v>
      </c>
      <c r="C8" s="44">
        <f>SUMPRODUCT((('Livre de cave'!$B$6:$B$100='Larousse des vins'!O3)*('Livre de cave'!$D$6:$D$100))*('Livre de cave'!$A$6:$A$100='Larousse des vins'!$P$2))</f>
        <v>0</v>
      </c>
      <c r="D8" s="44">
        <f>SUMPRODUCT((('Livre de cave'!$B$6:$B$100='Larousse des vins'!O4)*('Livre de cave'!$D$6:$D$100))*('Livre de cave'!$A$6:$A$100='Larousse des vins'!$P$2))</f>
        <v>0</v>
      </c>
      <c r="E8" s="44">
        <f>SUMPRODUCT((('Livre de cave'!$B$6:$B$100='Larousse des vins'!O5)*('Livre de cave'!$D$6:$D$100))*('Livre de cave'!$A$6:$A$100='Larousse des vins'!$P$2))</f>
        <v>0</v>
      </c>
      <c r="F8" s="44">
        <f>SUMPRODUCT((('Livre de cave'!$B$6:$B$100='Larousse des vins'!O6)*('Livre de cave'!$D$6:$D$100))*('Livre de cave'!$A$6:$A$100='Larousse des vins'!$P$2))</f>
        <v>0</v>
      </c>
      <c r="G8" s="44">
        <f>SUMPRODUCT((('Livre de cave'!$B$6:$B$100='Larousse des vins'!O8)*('Livre de cave'!$D$6:$D$100))*('Livre de cave'!$A$6:$A$100='Larousse des vins'!$P$2))</f>
        <v>0</v>
      </c>
      <c r="H8" s="44">
        <f>SUMPRODUCT((('Livre de cave'!$B$6:$B$100='Larousse des vins'!O7)*('Livre de cave'!$D$6:$D$100))*('Livre de cave'!$A$6:$A$100='Larousse des vins'!$P$2))</f>
        <v>0</v>
      </c>
      <c r="I8" s="44">
        <f>SUMPRODUCT((('Livre de cave'!$B$6:$B$100='Larousse des vins'!O9)*('Livre de cave'!$D$6:$D$100))*('Livre de cave'!$A$6:$A$100='Larousse des vins'!$P$2))</f>
        <v>0</v>
      </c>
      <c r="J8" s="44">
        <f>SUMPRODUCT((('Livre de cave'!$B$6:$B$100='Larousse des vins'!O10)*('Livre de cave'!$D$6:$D$100))*('Livre de cave'!$A$6:$A$100='Larousse des vins'!$P$2))</f>
        <v>0</v>
      </c>
      <c r="K8" s="44">
        <f>SUMPRODUCT((('Livre de cave'!$B$6:$B$100='Larousse des vins'!O14)*('Livre de cave'!$D$6:$D$100))*('Livre de cave'!$A$6:$A$100='Larousse des vins'!$P$2))</f>
        <v>0</v>
      </c>
      <c r="L8" s="44">
        <f>SUMPRODUCT((('Livre de cave'!$B$6:$B$100='Larousse des vins'!O15)*('Livre de cave'!$D$6:$D$100))*('Livre de cave'!$A$6:$A$100='Larousse des vins'!$P$2))</f>
        <v>0</v>
      </c>
      <c r="M8" s="44">
        <f>SUMPRODUCT((('Livre de cave'!$B$6:$B$100='Larousse des vins'!O13)*('Livre de cave'!$D$6:$D$100))*('Livre de cave'!$A$6:$A$100='Larousse des vins'!$P$2))</f>
        <v>0</v>
      </c>
      <c r="N8" s="44">
        <f>SUMPRODUCT((('Livre de cave'!$B$6:$B$100='Larousse des vins'!O16)*('Livre de cave'!$D$6:$D$100))*('Livre de cave'!$A$6:$A$100='Larousse des vins'!$P$2))</f>
        <v>0</v>
      </c>
      <c r="O8" s="44">
        <f>SUMPRODUCT((('Livre de cave'!$B$6:$B$100='Larousse des vins'!O17)*('Livre de cave'!$D$6:$D$100))*('Livre de cave'!$A$6:$A$100='Larousse des vins'!$P$2))</f>
        <v>0</v>
      </c>
      <c r="P8" s="45">
        <f t="shared" si="0"/>
        <v>0</v>
      </c>
    </row>
    <row r="9" spans="1:16" ht="30" customHeight="1">
      <c r="A9" s="46" t="s">
        <v>9</v>
      </c>
      <c r="B9" s="47">
        <f>SUMPRODUCT((('Livre de cave'!$B$6:$B$100='Larousse des vins'!O2)*('Livre de cave'!$D$6:$D$100))*('Livre de cave'!$A$6:$A$100='Larousse des vins'!$P$5))</f>
        <v>0</v>
      </c>
      <c r="C9" s="47">
        <f>SUMPRODUCT((('Livre de cave'!$B$6:$B$100='Larousse des vins'!O3)*('Livre de cave'!$D$6:$D$100))*('Livre de cave'!$A$6:$A$100='Larousse des vins'!$P$5))</f>
        <v>0</v>
      </c>
      <c r="D9" s="47">
        <f>SUMPRODUCT((('Livre de cave'!$B$6:$B$100='Larousse des vins'!O4)*('Livre de cave'!$D$6:$D$100))*('Livre de cave'!$A$6:$A$100='Larousse des vins'!$P$5))</f>
        <v>0</v>
      </c>
      <c r="E9" s="47">
        <f>SUMPRODUCT((('Livre de cave'!$B$6:$B$100='Larousse des vins'!O5)*('Livre de cave'!$D$6:$D$100))*('Livre de cave'!$A$6:$A$100='Larousse des vins'!$P$5))</f>
        <v>0</v>
      </c>
      <c r="F9" s="47">
        <f>SUMPRODUCT((('Livre de cave'!$B$6:$B$100='Larousse des vins'!O6)*('Livre de cave'!$D$6:$D$100))*('Livre de cave'!$A$6:$A$100='Larousse des vins'!$P$5))</f>
        <v>0</v>
      </c>
      <c r="G9" s="47">
        <f>SUMPRODUCT((('Livre de cave'!$B$6:$B$100='Larousse des vins'!O8)*('Livre de cave'!$D$6:$D$100))*('Livre de cave'!$A$6:$A$100='Larousse des vins'!$P$5))</f>
        <v>0</v>
      </c>
      <c r="H9" s="47">
        <f>SUMPRODUCT((('Livre de cave'!$B$6:$B$100='Larousse des vins'!O7)*('Livre de cave'!$D$6:$D$100))*('Livre de cave'!$A$6:$A$100='Larousse des vins'!$P$5))</f>
        <v>0</v>
      </c>
      <c r="I9" s="47">
        <f>SUMPRODUCT((('Livre de cave'!$B$6:$B$100='Larousse des vins'!O9)*('Livre de cave'!$D$6:$D$100))*('Livre de cave'!$A$6:$A$100='Larousse des vins'!$P$5))</f>
        <v>0</v>
      </c>
      <c r="J9" s="47">
        <f>SUMPRODUCT((('Livre de cave'!$B$6:$B$100='Larousse des vins'!O10)*('Livre de cave'!$D$6:$D$100))*('Livre de cave'!$A$6:$A$100='Larousse des vins'!$P$5))</f>
        <v>0</v>
      </c>
      <c r="K9" s="47">
        <f>SUMPRODUCT((('Livre de cave'!$B$6:$B$100='Larousse des vins'!O14)*('Livre de cave'!$D$6:$D$100))*('Livre de cave'!$A$6:$A$100='Larousse des vins'!$P$5))</f>
        <v>0</v>
      </c>
      <c r="L9" s="47">
        <f>SUMPRODUCT((('Livre de cave'!$B$6:$B$100='Larousse des vins'!O15)*('Livre de cave'!$D$6:$D$100))*('Livre de cave'!$A$6:$A$100='Larousse des vins'!$P$5))</f>
        <v>0</v>
      </c>
      <c r="M9" s="47">
        <f>SUMPRODUCT((('Livre de cave'!$B$6:$B$100='Larousse des vins'!O13)*('Livre de cave'!$D$6:$D$100))*('Livre de cave'!$A$6:$A$100='Larousse des vins'!$P$5))</f>
        <v>0</v>
      </c>
      <c r="N9" s="47">
        <f>SUMPRODUCT((('Livre de cave'!$B$6:$B$100='Larousse des vins'!O16)*('Livre de cave'!$D$6:$D$100))*('Livre de cave'!$A$6:$A$100='Larousse des vins'!$P$5))</f>
        <v>0</v>
      </c>
      <c r="O9" s="47">
        <f>SUMPRODUCT((('Livre de cave'!$B$6:$B$100='Larousse des vins'!O17)*('Livre de cave'!$D$6:$D$100))*('Livre de cave'!$A$6:$A$100='Larousse des vins'!$P$5))</f>
        <v>0</v>
      </c>
      <c r="P9" s="48">
        <f t="shared" si="0"/>
        <v>0</v>
      </c>
    </row>
    <row r="10" spans="1:16" ht="30" customHeight="1">
      <c r="A10" s="49" t="s">
        <v>0</v>
      </c>
      <c r="B10" s="50">
        <f>SUMPRODUCT((('Livre de cave'!$B$6:$B$100='Larousse des vins'!O2)*('Livre de cave'!$D$6:$D$100))*('Livre de cave'!$A$6:$A$100='Larousse des vins'!$P$6))</f>
        <v>0</v>
      </c>
      <c r="C10" s="50">
        <f>SUMPRODUCT((('Livre de cave'!$B$6:$B$100='Larousse des vins'!O3)*('Livre de cave'!$D$6:$D$100))*('Livre de cave'!$A$6:$A$100='Larousse des vins'!$P$6))</f>
        <v>0</v>
      </c>
      <c r="D10" s="50">
        <f>SUMPRODUCT((('Livre de cave'!$B$6:$B$100='Larousse des vins'!O4)*('Livre de cave'!$D$6:$D$100))*('Livre de cave'!$A$6:$A$100='Larousse des vins'!$P$6))</f>
        <v>0</v>
      </c>
      <c r="E10" s="50">
        <f>SUMPRODUCT((('Livre de cave'!$B$6:$B$100='Larousse des vins'!O5)*('Livre de cave'!$D$6:$D$100))*('Livre de cave'!$A$6:$A$100='Larousse des vins'!$P$6))</f>
        <v>0</v>
      </c>
      <c r="F10" s="50">
        <f>SUMPRODUCT((('Livre de cave'!$B$6:$B$100='Larousse des vins'!O6)*('Livre de cave'!$D$6:$D$100))*('Livre de cave'!$A$6:$A$100='Larousse des vins'!$P$6))</f>
        <v>0</v>
      </c>
      <c r="G10" s="50">
        <f>SUMPRODUCT((('Livre de cave'!$B$6:$B$100='Larousse des vins'!O8)*('Livre de cave'!$D$6:$D$100))*('Livre de cave'!$A$6:$A$100='Larousse des vins'!$P$6))</f>
        <v>0</v>
      </c>
      <c r="H10" s="50">
        <f>SUMPRODUCT((('Livre de cave'!$B$6:$B$100='Larousse des vins'!O7)*('Livre de cave'!$D$6:$D$100))*('Livre de cave'!$A$6:$A$100='Larousse des vins'!$P$6))</f>
        <v>0</v>
      </c>
      <c r="I10" s="50">
        <f>SUMPRODUCT((('Livre de cave'!$B$6:$B$100='Larousse des vins'!O9)*('Livre de cave'!$D$6:$D$100))*('Livre de cave'!$A$6:$A$100='Larousse des vins'!$P$6))</f>
        <v>0</v>
      </c>
      <c r="J10" s="50">
        <f>SUMPRODUCT((('Livre de cave'!$B$6:$B$100='Larousse des vins'!O10)*('Livre de cave'!$D$6:$D$100))*('Livre de cave'!$A$6:$A$100='Larousse des vins'!$P$6))</f>
        <v>0</v>
      </c>
      <c r="K10" s="50">
        <f>SUMPRODUCT((('Livre de cave'!$B$6:$B$100='Larousse des vins'!O14)*('Livre de cave'!$D$6:$D$100))*('Livre de cave'!$A$6:$A$100='Larousse des vins'!$P$6))</f>
        <v>0</v>
      </c>
      <c r="L10" s="50">
        <f>SUMPRODUCT((('Livre de cave'!$B$6:$B$100='Larousse des vins'!O15)*('Livre de cave'!$D$6:$D$100))*('Livre de cave'!$A$6:$A$100='Larousse des vins'!$P$6))</f>
        <v>0</v>
      </c>
      <c r="M10" s="50">
        <f>SUMPRODUCT((('Livre de cave'!$B$6:$B$100='Larousse des vins'!O13)*('Livre de cave'!$D$6:$D$100))*('Livre de cave'!$A$6:$A$100='Larousse des vins'!$P$6))</f>
        <v>0</v>
      </c>
      <c r="N10" s="50">
        <f>SUMPRODUCT((('Livre de cave'!$B$6:$B$100='Larousse des vins'!O16)*('Livre de cave'!$D$6:$D$100))*('Livre de cave'!$A$6:$A$100='Larousse des vins'!$P$6))</f>
        <v>0</v>
      </c>
      <c r="O10" s="50">
        <f>SUMPRODUCT((('Livre de cave'!$B$6:$B$100='Larousse des vins'!O17)*('Livre de cave'!$D$6:$D$100))*('Livre de cave'!$A$6:$A$100='Larousse des vins'!$P$6))</f>
        <v>0</v>
      </c>
      <c r="P10" s="51">
        <f t="shared" si="0"/>
        <v>0</v>
      </c>
    </row>
    <row r="11" spans="1:16" ht="30" customHeight="1">
      <c r="A11" s="52" t="s">
        <v>53</v>
      </c>
      <c r="B11" s="53">
        <f>SUMPRODUCT((('Livre de cave'!$B$6:$B$100='Larousse des vins'!O2)*('Livre de cave'!$D$6:$D$100))*('Livre de cave'!$A$6:$A$100='Larousse des vins'!$P$4))</f>
        <v>0</v>
      </c>
      <c r="C11" s="53">
        <f>SUMPRODUCT((('Livre de cave'!$B$6:$B$100='Larousse des vins'!O3)*('Livre de cave'!$D$6:$D$100))*('Livre de cave'!$A$6:$A$100='Larousse des vins'!$P$4))</f>
        <v>0</v>
      </c>
      <c r="D11" s="53">
        <f>SUMPRODUCT((('Livre de cave'!$B$6:$B$100='Larousse des vins'!O4)*('Livre de cave'!$D$6:$D$100))*('Livre de cave'!$A$6:$A$100='Larousse des vins'!$P$4))</f>
        <v>0</v>
      </c>
      <c r="E11" s="53">
        <f>SUMPRODUCT((('Livre de cave'!$B$6:$B$100='Larousse des vins'!O5)*('Livre de cave'!$D$6:$D$100))*('Livre de cave'!$A$6:$A$100='Larousse des vins'!$P$4))</f>
        <v>0</v>
      </c>
      <c r="F11" s="53">
        <f>SUMPRODUCT((('Livre de cave'!$B$6:$B$100='Larousse des vins'!O6)*('Livre de cave'!$D$6:$D$100))*('Livre de cave'!$A$6:$A$100='Larousse des vins'!$P$4))</f>
        <v>0</v>
      </c>
      <c r="G11" s="53">
        <f>SUMPRODUCT((('Livre de cave'!$B$6:$B$100='Larousse des vins'!O8)*('Livre de cave'!$D$6:$D$100))*('Livre de cave'!$A$6:$A$100='Larousse des vins'!$P$4))</f>
        <v>0</v>
      </c>
      <c r="H11" s="53">
        <f>SUMPRODUCT((('Livre de cave'!$B$6:$B$100='Larousse des vins'!O7)*('Livre de cave'!$D$6:$D$100))*('Livre de cave'!$A$6:$A$100='Larousse des vins'!$P$4))</f>
        <v>0</v>
      </c>
      <c r="I11" s="53">
        <f>SUMPRODUCT((('Livre de cave'!$B$6:$B$100='Larousse des vins'!O9)*('Livre de cave'!$D$6:$D$100))*('Livre de cave'!$A$6:$A$100='Larousse des vins'!$P$4))</f>
        <v>0</v>
      </c>
      <c r="J11" s="53">
        <f>SUMPRODUCT((('Livre de cave'!$B$6:$B$100='Larousse des vins'!O10)*('Livre de cave'!$D$6:$D$100))*('Livre de cave'!$A$6:$A$100='Larousse des vins'!$P$4))</f>
        <v>0</v>
      </c>
      <c r="K11" s="53">
        <f>SUMPRODUCT((('Livre de cave'!$B$6:$B$100='Larousse des vins'!O14)*('Livre de cave'!$D$6:$D$100))*('Livre de cave'!$A$6:$A$100='Larousse des vins'!$P$4))</f>
        <v>0</v>
      </c>
      <c r="L11" s="53">
        <f>SUMPRODUCT((('Livre de cave'!$B$6:$B$100='Larousse des vins'!O15)*('Livre de cave'!$D$6:$D$100))*('Livre de cave'!$A$6:$A$100='Larousse des vins'!$P$4))</f>
        <v>0</v>
      </c>
      <c r="M11" s="53">
        <f>SUMPRODUCT((('Livre de cave'!$B$6:$B$100='Larousse des vins'!O13)*('Livre de cave'!$D$6:$D$100))*('Livre de cave'!$A$6:$A$100='Larousse des vins'!$P$4))</f>
        <v>0</v>
      </c>
      <c r="N11" s="53">
        <f>SUMPRODUCT((('Livre de cave'!$B$6:$B$100='Larousse des vins'!O16)*('Livre de cave'!$D$6:$D$100))*('Livre de cave'!$A$6:$A$100='Larousse des vins'!$P$4))</f>
        <v>0</v>
      </c>
      <c r="O11" s="53">
        <f>SUMPRODUCT((('Livre de cave'!$B$6:$B$100='Larousse des vins'!O17)*('Livre de cave'!$D$6:$D$100))*('Livre de cave'!$A$6:$A$100='Larousse des vins'!$P$4))</f>
        <v>0</v>
      </c>
      <c r="P11" s="54">
        <f t="shared" si="0"/>
        <v>0</v>
      </c>
    </row>
    <row r="12" spans="1:16" ht="30" customHeight="1" thickBot="1">
      <c r="A12" s="55" t="s">
        <v>256</v>
      </c>
      <c r="B12" s="56">
        <f>SUM(B7:B11)</f>
        <v>0</v>
      </c>
      <c r="C12" s="56">
        <f t="shared" ref="C12:O12" si="1">SUM(C7:C11)</f>
        <v>0</v>
      </c>
      <c r="D12" s="56">
        <f t="shared" si="1"/>
        <v>0</v>
      </c>
      <c r="E12" s="56">
        <f t="shared" si="1"/>
        <v>0</v>
      </c>
      <c r="F12" s="56">
        <f t="shared" si="1"/>
        <v>0</v>
      </c>
      <c r="G12" s="56">
        <f t="shared" si="1"/>
        <v>0</v>
      </c>
      <c r="H12" s="56">
        <f t="shared" si="1"/>
        <v>0</v>
      </c>
      <c r="I12" s="56">
        <f t="shared" si="1"/>
        <v>0</v>
      </c>
      <c r="J12" s="56">
        <f t="shared" si="1"/>
        <v>0</v>
      </c>
      <c r="K12" s="56">
        <f t="shared" si="1"/>
        <v>0</v>
      </c>
      <c r="L12" s="56">
        <f t="shared" si="1"/>
        <v>0</v>
      </c>
      <c r="M12" s="56">
        <f t="shared" si="1"/>
        <v>0</v>
      </c>
      <c r="N12" s="56">
        <f t="shared" si="1"/>
        <v>0</v>
      </c>
      <c r="O12" s="56">
        <f t="shared" si="1"/>
        <v>0</v>
      </c>
      <c r="P12" s="57">
        <f t="shared" si="0"/>
        <v>0</v>
      </c>
    </row>
    <row r="13" spans="1:16" ht="13.5" thickTop="1"/>
    <row r="15" spans="1:16" ht="23.25">
      <c r="D15" s="92" t="s">
        <v>264</v>
      </c>
      <c r="E15" s="92"/>
      <c r="F15" s="92"/>
      <c r="G15" s="93" t="str">
        <f>SUM('Livre de cave'!L:L) &amp; " €"</f>
        <v>0 €</v>
      </c>
      <c r="H15" s="93"/>
    </row>
    <row r="16" spans="1:16" ht="25.5">
      <c r="D16" s="92" t="s">
        <v>263</v>
      </c>
      <c r="E16" s="92"/>
      <c r="F16" s="92"/>
      <c r="G16" s="94" t="str">
        <f>SUM('Livre de cave'!Q:Q) &amp; " €"</f>
        <v>0 €</v>
      </c>
      <c r="H16" s="94"/>
    </row>
  </sheetData>
  <mergeCells count="5">
    <mergeCell ref="A3:P3"/>
    <mergeCell ref="D15:F15"/>
    <mergeCell ref="D16:F16"/>
    <mergeCell ref="G15:H15"/>
    <mergeCell ref="G16:H16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Q65"/>
  <sheetViews>
    <sheetView topLeftCell="I1" workbookViewId="0">
      <selection activeCell="O14" sqref="O14"/>
    </sheetView>
  </sheetViews>
  <sheetFormatPr baseColWidth="10" defaultRowHeight="12.75"/>
  <cols>
    <col min="1" max="1" width="20.42578125" customWidth="1"/>
    <col min="2" max="2" width="22.85546875" customWidth="1"/>
    <col min="3" max="3" width="16.5703125" customWidth="1"/>
    <col min="4" max="4" width="28.85546875" customWidth="1"/>
    <col min="5" max="5" width="19.42578125" customWidth="1"/>
    <col min="6" max="6" width="17.140625" customWidth="1"/>
    <col min="7" max="7" width="21.7109375" customWidth="1"/>
    <col min="8" max="8" width="16.42578125" customWidth="1"/>
    <col min="9" max="9" width="18.85546875" customWidth="1"/>
    <col min="10" max="10" width="21.140625" customWidth="1"/>
    <col min="11" max="11" width="23.42578125" customWidth="1"/>
    <col min="12" max="12" width="19.140625" customWidth="1"/>
    <col min="13" max="13" width="18.28515625" customWidth="1"/>
    <col min="14" max="14" width="20.85546875" customWidth="1"/>
    <col min="15" max="15" width="21" customWidth="1"/>
    <col min="16" max="16" width="14.140625" customWidth="1"/>
  </cols>
  <sheetData>
    <row r="1" spans="1:17" ht="13.5" thickBot="1">
      <c r="K1" s="95" t="s">
        <v>248</v>
      </c>
      <c r="L1" s="96"/>
      <c r="M1" s="96"/>
      <c r="N1" s="96"/>
    </row>
    <row r="2" spans="1:17" ht="13.5" thickBot="1">
      <c r="A2" s="7" t="s">
        <v>5</v>
      </c>
      <c r="B2" s="8" t="s">
        <v>1</v>
      </c>
      <c r="C2" s="8" t="s">
        <v>14</v>
      </c>
      <c r="D2" s="8" t="s">
        <v>6</v>
      </c>
      <c r="E2" s="8" t="s">
        <v>13</v>
      </c>
      <c r="F2" s="8" t="s">
        <v>15</v>
      </c>
      <c r="G2" s="8" t="s">
        <v>172</v>
      </c>
      <c r="H2" s="8" t="s">
        <v>17</v>
      </c>
      <c r="I2" s="8" t="s">
        <v>16</v>
      </c>
      <c r="J2" s="8" t="s">
        <v>44</v>
      </c>
      <c r="K2" s="9" t="s">
        <v>249</v>
      </c>
      <c r="L2" s="7" t="s">
        <v>250</v>
      </c>
      <c r="M2" s="8" t="s">
        <v>251</v>
      </c>
      <c r="N2" s="9" t="s">
        <v>252</v>
      </c>
      <c r="O2" s="7" t="s">
        <v>5</v>
      </c>
      <c r="P2" s="1" t="s">
        <v>10</v>
      </c>
      <c r="Q2" s="15" t="s">
        <v>38</v>
      </c>
    </row>
    <row r="3" spans="1:17" ht="13.5" thickBot="1">
      <c r="A3" s="10" t="s">
        <v>59</v>
      </c>
      <c r="B3" s="6" t="s">
        <v>18</v>
      </c>
      <c r="C3" s="6" t="s">
        <v>14</v>
      </c>
      <c r="D3" s="6" t="s">
        <v>173</v>
      </c>
      <c r="E3" s="6" t="s">
        <v>98</v>
      </c>
      <c r="F3" s="6" t="s">
        <v>110</v>
      </c>
      <c r="G3" s="6" t="s">
        <v>113</v>
      </c>
      <c r="H3" s="6" t="s">
        <v>120</v>
      </c>
      <c r="I3" s="6" t="s">
        <v>125</v>
      </c>
      <c r="J3" s="6" t="s">
        <v>132</v>
      </c>
      <c r="K3" s="11" t="s">
        <v>45</v>
      </c>
      <c r="L3" s="10" t="s">
        <v>153</v>
      </c>
      <c r="M3" s="1" t="s">
        <v>246</v>
      </c>
      <c r="N3" s="11" t="s">
        <v>154</v>
      </c>
      <c r="O3" s="8" t="s">
        <v>45</v>
      </c>
      <c r="P3" s="1" t="s">
        <v>12</v>
      </c>
      <c r="Q3" s="15" t="s">
        <v>37</v>
      </c>
    </row>
    <row r="4" spans="1:17" ht="13.5" thickBot="1">
      <c r="A4" s="10" t="s">
        <v>11</v>
      </c>
      <c r="B4" s="6" t="s">
        <v>84</v>
      </c>
      <c r="C4" s="6" t="s">
        <v>32</v>
      </c>
      <c r="D4" s="6" t="s">
        <v>174</v>
      </c>
      <c r="E4" s="6" t="s">
        <v>48</v>
      </c>
      <c r="F4" s="6" t="s">
        <v>111</v>
      </c>
      <c r="G4" s="6" t="s">
        <v>114</v>
      </c>
      <c r="H4" s="6" t="s">
        <v>121</v>
      </c>
      <c r="I4" s="6" t="s">
        <v>126</v>
      </c>
      <c r="J4" s="6" t="s">
        <v>3</v>
      </c>
      <c r="K4" s="11" t="s">
        <v>162</v>
      </c>
      <c r="L4" s="10" t="s">
        <v>149</v>
      </c>
      <c r="M4" s="1" t="s">
        <v>247</v>
      </c>
      <c r="N4" s="11" t="s">
        <v>7</v>
      </c>
      <c r="O4" s="8" t="s">
        <v>14</v>
      </c>
      <c r="P4" s="1" t="s">
        <v>53</v>
      </c>
      <c r="Q4" s="15" t="s">
        <v>39</v>
      </c>
    </row>
    <row r="5" spans="1:17" ht="13.5" thickBot="1">
      <c r="A5" s="10" t="s">
        <v>61</v>
      </c>
      <c r="B5" s="6" t="s">
        <v>62</v>
      </c>
      <c r="C5" s="6" t="s">
        <v>93</v>
      </c>
      <c r="D5" s="6" t="s">
        <v>175</v>
      </c>
      <c r="E5" s="6" t="s">
        <v>99</v>
      </c>
      <c r="F5" s="6" t="s">
        <v>51</v>
      </c>
      <c r="G5" s="6" t="s">
        <v>115</v>
      </c>
      <c r="H5" s="6" t="s">
        <v>122</v>
      </c>
      <c r="I5" s="6" t="s">
        <v>127</v>
      </c>
      <c r="J5" s="6" t="s">
        <v>133</v>
      </c>
      <c r="K5" s="11" t="s">
        <v>163</v>
      </c>
      <c r="L5" s="10" t="s">
        <v>150</v>
      </c>
      <c r="M5" s="1"/>
      <c r="N5" s="11" t="s">
        <v>261</v>
      </c>
      <c r="O5" s="8" t="s">
        <v>1</v>
      </c>
      <c r="P5" s="1" t="s">
        <v>9</v>
      </c>
    </row>
    <row r="6" spans="1:17" ht="13.5" thickBot="1">
      <c r="A6" s="10" t="s">
        <v>42</v>
      </c>
      <c r="B6" s="6" t="s">
        <v>63</v>
      </c>
      <c r="C6" s="6" t="s">
        <v>95</v>
      </c>
      <c r="D6" s="6" t="s">
        <v>176</v>
      </c>
      <c r="E6" s="6" t="s">
        <v>100</v>
      </c>
      <c r="F6" s="6" t="s">
        <v>112</v>
      </c>
      <c r="G6" s="6" t="s">
        <v>116</v>
      </c>
      <c r="H6" s="6" t="s">
        <v>123</v>
      </c>
      <c r="I6" s="6" t="s">
        <v>128</v>
      </c>
      <c r="J6" s="6" t="s">
        <v>36</v>
      </c>
      <c r="K6" s="11" t="s">
        <v>164</v>
      </c>
      <c r="L6" s="10" t="s">
        <v>151</v>
      </c>
      <c r="M6" s="1"/>
      <c r="N6" s="11" t="s">
        <v>155</v>
      </c>
      <c r="O6" s="8" t="s">
        <v>6</v>
      </c>
      <c r="P6" s="1" t="s">
        <v>0</v>
      </c>
    </row>
    <row r="7" spans="1:17" ht="13.5" thickBot="1">
      <c r="A7" s="10" t="s">
        <v>56</v>
      </c>
      <c r="B7" s="6" t="s">
        <v>1</v>
      </c>
      <c r="C7" s="6" t="s">
        <v>24</v>
      </c>
      <c r="D7" s="6" t="s">
        <v>177</v>
      </c>
      <c r="E7" s="6" t="s">
        <v>50</v>
      </c>
      <c r="F7" s="6"/>
      <c r="G7" s="6" t="s">
        <v>117</v>
      </c>
      <c r="H7" s="6" t="s">
        <v>124</v>
      </c>
      <c r="I7" s="6" t="s">
        <v>129</v>
      </c>
      <c r="J7" s="6" t="s">
        <v>134</v>
      </c>
      <c r="K7" s="11" t="s">
        <v>165</v>
      </c>
      <c r="L7" s="10" t="s">
        <v>152</v>
      </c>
      <c r="M7" s="1"/>
      <c r="N7" s="11" t="s">
        <v>156</v>
      </c>
      <c r="O7" s="8" t="s">
        <v>234</v>
      </c>
    </row>
    <row r="8" spans="1:17" ht="13.5" thickBot="1">
      <c r="A8" s="10" t="s">
        <v>55</v>
      </c>
      <c r="B8" s="6" t="s">
        <v>64</v>
      </c>
      <c r="C8" s="6" t="s">
        <v>23</v>
      </c>
      <c r="D8" s="6" t="s">
        <v>178</v>
      </c>
      <c r="E8" s="6" t="s">
        <v>101</v>
      </c>
      <c r="F8" s="6"/>
      <c r="G8" s="6" t="s">
        <v>118</v>
      </c>
      <c r="H8" s="6"/>
      <c r="I8" s="6" t="s">
        <v>130</v>
      </c>
      <c r="J8" s="6" t="s">
        <v>136</v>
      </c>
      <c r="K8" s="11" t="s">
        <v>166</v>
      </c>
      <c r="L8" s="10" t="s">
        <v>41</v>
      </c>
      <c r="M8" s="1"/>
      <c r="N8" s="11" t="s">
        <v>157</v>
      </c>
      <c r="O8" s="8" t="s">
        <v>13</v>
      </c>
      <c r="P8" s="24"/>
    </row>
    <row r="9" spans="1:17" ht="13.5" thickBot="1">
      <c r="A9" s="10" t="s">
        <v>60</v>
      </c>
      <c r="B9" s="6" t="s">
        <v>68</v>
      </c>
      <c r="C9" s="6" t="s">
        <v>94</v>
      </c>
      <c r="D9" s="6" t="s">
        <v>6</v>
      </c>
      <c r="E9" s="6" t="s">
        <v>102</v>
      </c>
      <c r="F9" s="6"/>
      <c r="G9" s="6" t="s">
        <v>119</v>
      </c>
      <c r="H9" s="6"/>
      <c r="I9" s="6" t="s">
        <v>131</v>
      </c>
      <c r="J9" s="6" t="s">
        <v>21</v>
      </c>
      <c r="K9" s="11" t="s">
        <v>167</v>
      </c>
      <c r="L9" s="10" t="s">
        <v>233</v>
      </c>
      <c r="M9" s="1"/>
      <c r="N9" s="11" t="s">
        <v>46</v>
      </c>
      <c r="O9" s="8" t="s">
        <v>15</v>
      </c>
      <c r="P9" s="24"/>
    </row>
    <row r="10" spans="1:17" ht="13.5" thickBot="1">
      <c r="A10" s="10" t="s">
        <v>57</v>
      </c>
      <c r="B10" s="6" t="s">
        <v>69</v>
      </c>
      <c r="C10" s="6" t="s">
        <v>33</v>
      </c>
      <c r="D10" s="6" t="s">
        <v>25</v>
      </c>
      <c r="E10" s="6" t="s">
        <v>103</v>
      </c>
      <c r="F10" s="6"/>
      <c r="G10" s="6"/>
      <c r="H10" s="6"/>
      <c r="I10" s="6"/>
      <c r="J10" s="6" t="s">
        <v>138</v>
      </c>
      <c r="K10" s="11" t="s">
        <v>168</v>
      </c>
      <c r="L10" s="25" t="s">
        <v>232</v>
      </c>
      <c r="M10" s="1"/>
      <c r="N10" s="11" t="s">
        <v>158</v>
      </c>
      <c r="O10" s="8" t="s">
        <v>172</v>
      </c>
      <c r="P10" s="24"/>
    </row>
    <row r="11" spans="1:17" ht="13.5" thickBot="1">
      <c r="A11" s="10" t="s">
        <v>40</v>
      </c>
      <c r="B11" s="6" t="s">
        <v>35</v>
      </c>
      <c r="C11" s="6" t="s">
        <v>97</v>
      </c>
      <c r="D11" s="6" t="s">
        <v>179</v>
      </c>
      <c r="E11" s="6" t="s">
        <v>13</v>
      </c>
      <c r="F11" s="6"/>
      <c r="G11" s="6"/>
      <c r="H11" s="6"/>
      <c r="I11" s="6"/>
      <c r="J11" s="6" t="s">
        <v>135</v>
      </c>
      <c r="K11" s="11" t="s">
        <v>169</v>
      </c>
      <c r="L11" s="25"/>
      <c r="M11" s="1"/>
      <c r="N11" s="11" t="s">
        <v>159</v>
      </c>
      <c r="O11" s="8" t="s">
        <v>17</v>
      </c>
      <c r="P11" s="24"/>
    </row>
    <row r="12" spans="1:17" ht="13.5" thickBot="1">
      <c r="A12" s="10" t="s">
        <v>58</v>
      </c>
      <c r="B12" s="6" t="s">
        <v>70</v>
      </c>
      <c r="C12" s="6" t="s">
        <v>96</v>
      </c>
      <c r="D12" s="6" t="s">
        <v>182</v>
      </c>
      <c r="E12" s="6" t="s">
        <v>231</v>
      </c>
      <c r="F12" s="6"/>
      <c r="G12" s="6"/>
      <c r="H12" s="6"/>
      <c r="I12" s="6"/>
      <c r="J12" s="6" t="s">
        <v>137</v>
      </c>
      <c r="K12" s="11" t="s">
        <v>170</v>
      </c>
      <c r="L12" s="25"/>
      <c r="M12" s="1"/>
      <c r="N12" s="11" t="s">
        <v>160</v>
      </c>
      <c r="O12" s="8" t="s">
        <v>16</v>
      </c>
      <c r="P12" s="24"/>
    </row>
    <row r="13" spans="1:17" ht="13.5" thickBot="1">
      <c r="A13" s="10"/>
      <c r="B13" s="6" t="s">
        <v>72</v>
      </c>
      <c r="C13" s="6"/>
      <c r="D13" s="6" t="s">
        <v>183</v>
      </c>
      <c r="E13" s="6" t="s">
        <v>104</v>
      </c>
      <c r="F13" s="6"/>
      <c r="G13" s="6"/>
      <c r="H13" s="6"/>
      <c r="I13" s="6"/>
      <c r="J13" s="6" t="s">
        <v>139</v>
      </c>
      <c r="K13" s="11" t="s">
        <v>171</v>
      </c>
      <c r="L13" s="25"/>
      <c r="M13" s="1"/>
      <c r="N13" s="11" t="s">
        <v>161</v>
      </c>
      <c r="O13" s="8" t="s">
        <v>44</v>
      </c>
      <c r="P13" s="24"/>
    </row>
    <row r="14" spans="1:17" ht="13.5" thickBot="1">
      <c r="A14" s="10"/>
      <c r="B14" s="6" t="s">
        <v>71</v>
      </c>
      <c r="C14" s="6"/>
      <c r="D14" s="6" t="s">
        <v>184</v>
      </c>
      <c r="E14" s="6" t="s">
        <v>105</v>
      </c>
      <c r="F14" s="6"/>
      <c r="G14" s="6"/>
      <c r="H14" s="6"/>
      <c r="I14" s="6"/>
      <c r="J14" s="6" t="s">
        <v>140</v>
      </c>
      <c r="K14" s="11"/>
      <c r="L14" s="25"/>
      <c r="M14" s="1"/>
      <c r="N14" s="26"/>
      <c r="O14" s="7" t="s">
        <v>260</v>
      </c>
      <c r="P14" s="24"/>
    </row>
    <row r="15" spans="1:17" ht="13.5" thickBot="1">
      <c r="A15" s="10"/>
      <c r="B15" s="6" t="s">
        <v>73</v>
      </c>
      <c r="C15" s="6"/>
      <c r="D15" s="6" t="s">
        <v>185</v>
      </c>
      <c r="E15" s="6" t="s">
        <v>8</v>
      </c>
      <c r="F15" s="6"/>
      <c r="G15" s="6"/>
      <c r="H15" s="6"/>
      <c r="I15" s="6"/>
      <c r="J15" s="6" t="s">
        <v>141</v>
      </c>
      <c r="K15" s="11"/>
      <c r="L15" s="25"/>
      <c r="M15" s="1"/>
      <c r="N15" s="26"/>
      <c r="O15" s="8" t="s">
        <v>54</v>
      </c>
      <c r="P15" s="24"/>
    </row>
    <row r="16" spans="1:17">
      <c r="A16" s="10"/>
      <c r="B16" s="6" t="s">
        <v>66</v>
      </c>
      <c r="C16" s="6"/>
      <c r="D16" s="6" t="s">
        <v>186</v>
      </c>
      <c r="E16" s="6" t="s">
        <v>106</v>
      </c>
      <c r="F16" s="6"/>
      <c r="G16" s="6"/>
      <c r="H16" s="6"/>
      <c r="I16" s="6"/>
      <c r="J16" s="6" t="s">
        <v>43</v>
      </c>
      <c r="K16" s="11"/>
      <c r="L16" s="25"/>
      <c r="M16" s="1"/>
      <c r="N16" s="26"/>
      <c r="O16" s="7" t="s">
        <v>46</v>
      </c>
      <c r="P16" s="24"/>
    </row>
    <row r="17" spans="1:16">
      <c r="A17" s="10"/>
      <c r="B17" s="6" t="s">
        <v>65</v>
      </c>
      <c r="C17" s="6"/>
      <c r="D17" s="6" t="s">
        <v>187</v>
      </c>
      <c r="E17" s="6" t="s">
        <v>107</v>
      </c>
      <c r="F17" s="6"/>
      <c r="G17" s="6"/>
      <c r="H17" s="6"/>
      <c r="I17" s="6"/>
      <c r="J17" s="6" t="s">
        <v>142</v>
      </c>
      <c r="K17" s="11"/>
      <c r="L17" s="25"/>
      <c r="M17" s="1"/>
      <c r="N17" s="26"/>
      <c r="O17" s="35" t="s">
        <v>52</v>
      </c>
      <c r="P17" s="24"/>
    </row>
    <row r="18" spans="1:16">
      <c r="A18" s="10"/>
      <c r="B18" s="6" t="s">
        <v>74</v>
      </c>
      <c r="C18" s="6"/>
      <c r="D18" s="6" t="s">
        <v>188</v>
      </c>
      <c r="E18" s="6" t="s">
        <v>108</v>
      </c>
      <c r="F18" s="6"/>
      <c r="G18" s="6"/>
      <c r="H18" s="6"/>
      <c r="I18" s="6"/>
      <c r="J18" s="6" t="s">
        <v>143</v>
      </c>
      <c r="K18" s="11"/>
      <c r="L18" s="25"/>
      <c r="M18" s="1"/>
      <c r="N18" s="26"/>
      <c r="P18" s="24"/>
    </row>
    <row r="19" spans="1:16">
      <c r="A19" s="10"/>
      <c r="B19" s="6" t="s">
        <v>27</v>
      </c>
      <c r="C19" s="6"/>
      <c r="D19" s="6" t="s">
        <v>189</v>
      </c>
      <c r="E19" s="6" t="s">
        <v>109</v>
      </c>
      <c r="F19" s="6"/>
      <c r="G19" s="6"/>
      <c r="H19" s="6"/>
      <c r="I19" s="6"/>
      <c r="J19" s="6" t="s">
        <v>144</v>
      </c>
      <c r="K19" s="11"/>
      <c r="L19" s="25"/>
      <c r="M19" s="1"/>
      <c r="N19" s="26"/>
    </row>
    <row r="20" spans="1:16">
      <c r="A20" s="10"/>
      <c r="B20" s="6" t="s">
        <v>28</v>
      </c>
      <c r="C20" s="6"/>
      <c r="D20" s="6" t="s">
        <v>190</v>
      </c>
      <c r="E20" s="6"/>
      <c r="F20" s="6"/>
      <c r="G20" s="6"/>
      <c r="H20" s="6"/>
      <c r="I20" s="6"/>
      <c r="J20" s="6" t="s">
        <v>145</v>
      </c>
      <c r="K20" s="11"/>
      <c r="L20" s="25"/>
      <c r="M20" s="1"/>
      <c r="N20" s="26"/>
    </row>
    <row r="21" spans="1:16">
      <c r="A21" s="10"/>
      <c r="B21" s="6" t="s">
        <v>75</v>
      </c>
      <c r="C21" s="6"/>
      <c r="D21" s="6" t="s">
        <v>191</v>
      </c>
      <c r="E21" s="6"/>
      <c r="F21" s="6"/>
      <c r="G21" s="6"/>
      <c r="H21" s="6"/>
      <c r="I21" s="6"/>
      <c r="J21" s="6" t="s">
        <v>49</v>
      </c>
      <c r="K21" s="11"/>
      <c r="L21" s="25"/>
      <c r="M21" s="1"/>
      <c r="N21" s="26"/>
    </row>
    <row r="22" spans="1:16">
      <c r="A22" s="10"/>
      <c r="B22" s="6" t="s">
        <v>67</v>
      </c>
      <c r="C22" s="6"/>
      <c r="D22" s="6" t="s">
        <v>192</v>
      </c>
      <c r="E22" s="6"/>
      <c r="F22" s="6"/>
      <c r="G22" s="6"/>
      <c r="H22" s="6"/>
      <c r="I22" s="6"/>
      <c r="J22" s="6" t="s">
        <v>146</v>
      </c>
      <c r="K22" s="23"/>
      <c r="L22" s="25"/>
      <c r="M22" s="1"/>
      <c r="N22" s="26"/>
    </row>
    <row r="23" spans="1:16">
      <c r="A23" s="10"/>
      <c r="B23" s="6" t="s">
        <v>19</v>
      </c>
      <c r="C23" s="6"/>
      <c r="D23" s="6" t="s">
        <v>193</v>
      </c>
      <c r="E23" s="6"/>
      <c r="F23" s="6"/>
      <c r="G23" s="6"/>
      <c r="H23" s="6"/>
      <c r="I23" s="6"/>
      <c r="J23" s="6" t="s">
        <v>147</v>
      </c>
      <c r="K23" s="11"/>
      <c r="L23" s="25"/>
      <c r="M23" s="1"/>
      <c r="N23" s="26"/>
    </row>
    <row r="24" spans="1:16">
      <c r="A24" s="10"/>
      <c r="B24" s="6" t="s">
        <v>26</v>
      </c>
      <c r="C24" s="6"/>
      <c r="D24" s="6" t="s">
        <v>194</v>
      </c>
      <c r="E24" s="6"/>
      <c r="F24" s="6"/>
      <c r="G24" s="6"/>
      <c r="H24" s="6"/>
      <c r="I24" s="6"/>
      <c r="J24" s="6" t="s">
        <v>148</v>
      </c>
      <c r="K24" s="11"/>
      <c r="L24" s="25"/>
      <c r="M24" s="1"/>
      <c r="N24" s="26"/>
    </row>
    <row r="25" spans="1:16">
      <c r="A25" s="10"/>
      <c r="B25" s="6" t="s">
        <v>76</v>
      </c>
      <c r="C25" s="6"/>
      <c r="D25" s="6" t="s">
        <v>196</v>
      </c>
      <c r="E25" s="6"/>
      <c r="F25" s="6"/>
      <c r="G25" s="6"/>
      <c r="H25" s="6"/>
      <c r="I25" s="6"/>
      <c r="J25" s="6"/>
      <c r="K25" s="11"/>
      <c r="L25" s="25"/>
      <c r="M25" s="1"/>
      <c r="N25" s="26"/>
    </row>
    <row r="26" spans="1:16">
      <c r="A26" s="10"/>
      <c r="B26" s="6" t="s">
        <v>77</v>
      </c>
      <c r="C26" s="6"/>
      <c r="D26" s="6" t="s">
        <v>195</v>
      </c>
      <c r="E26" s="6"/>
      <c r="F26" s="6"/>
      <c r="G26" s="6"/>
      <c r="H26" s="6"/>
      <c r="I26" s="6"/>
      <c r="J26" s="6"/>
      <c r="K26" s="11"/>
      <c r="L26" s="25"/>
      <c r="M26" s="1"/>
      <c r="N26" s="26"/>
    </row>
    <row r="27" spans="1:16">
      <c r="A27" s="10"/>
      <c r="B27" s="6" t="s">
        <v>20</v>
      </c>
      <c r="C27" s="6"/>
      <c r="D27" s="6" t="s">
        <v>197</v>
      </c>
      <c r="E27" s="6"/>
      <c r="F27" s="6"/>
      <c r="G27" s="6"/>
      <c r="H27" s="6"/>
      <c r="I27" s="6"/>
      <c r="J27" s="6"/>
      <c r="K27" s="11"/>
      <c r="L27" s="25"/>
      <c r="M27" s="1"/>
      <c r="N27" s="26"/>
    </row>
    <row r="28" spans="1:16">
      <c r="A28" s="10"/>
      <c r="B28" s="6" t="s">
        <v>78</v>
      </c>
      <c r="C28" s="6"/>
      <c r="D28" s="6" t="s">
        <v>198</v>
      </c>
      <c r="E28" s="6"/>
      <c r="F28" s="6"/>
      <c r="G28" s="6"/>
      <c r="H28" s="6"/>
      <c r="I28" s="6"/>
      <c r="J28" s="6"/>
      <c r="K28" s="11"/>
      <c r="L28" s="25"/>
      <c r="M28" s="1"/>
      <c r="N28" s="26"/>
    </row>
    <row r="29" spans="1:16">
      <c r="A29" s="10"/>
      <c r="B29" s="6" t="s">
        <v>4</v>
      </c>
      <c r="C29" s="6"/>
      <c r="D29" s="6" t="s">
        <v>199</v>
      </c>
      <c r="E29" s="6"/>
      <c r="F29" s="6"/>
      <c r="G29" s="6"/>
      <c r="H29" s="6"/>
      <c r="I29" s="6"/>
      <c r="J29" s="6"/>
      <c r="K29" s="11"/>
      <c r="L29" s="25"/>
      <c r="M29" s="1"/>
      <c r="N29" s="26"/>
    </row>
    <row r="30" spans="1:16">
      <c r="A30" s="10"/>
      <c r="B30" s="6" t="s">
        <v>79</v>
      </c>
      <c r="C30" s="6"/>
      <c r="D30" s="6" t="s">
        <v>200</v>
      </c>
      <c r="E30" s="6"/>
      <c r="F30" s="6"/>
      <c r="G30" s="6"/>
      <c r="H30" s="6"/>
      <c r="I30" s="6"/>
      <c r="J30" s="6"/>
      <c r="K30" s="11"/>
      <c r="L30" s="25"/>
      <c r="M30" s="1"/>
      <c r="N30" s="26"/>
    </row>
    <row r="31" spans="1:16">
      <c r="A31" s="10"/>
      <c r="B31" s="6" t="s">
        <v>29</v>
      </c>
      <c r="C31" s="6"/>
      <c r="D31" s="6" t="s">
        <v>201</v>
      </c>
      <c r="E31" s="6"/>
      <c r="F31" s="6"/>
      <c r="G31" s="6"/>
      <c r="H31" s="6"/>
      <c r="I31" s="6"/>
      <c r="J31" s="6"/>
      <c r="K31" s="11"/>
      <c r="L31" s="25"/>
      <c r="M31" s="1"/>
      <c r="N31" s="26"/>
    </row>
    <row r="32" spans="1:16">
      <c r="A32" s="10"/>
      <c r="B32" s="6" t="s">
        <v>80</v>
      </c>
      <c r="C32" s="6"/>
      <c r="D32" s="6" t="s">
        <v>202</v>
      </c>
      <c r="E32" s="6"/>
      <c r="F32" s="6"/>
      <c r="G32" s="6"/>
      <c r="H32" s="6"/>
      <c r="I32" s="6"/>
      <c r="J32" s="6"/>
      <c r="K32" s="11"/>
      <c r="L32" s="25"/>
      <c r="M32" s="1"/>
      <c r="N32" s="26"/>
    </row>
    <row r="33" spans="1:14">
      <c r="A33" s="10"/>
      <c r="B33" s="6" t="s">
        <v>81</v>
      </c>
      <c r="C33" s="6"/>
      <c r="D33" s="6" t="s">
        <v>203</v>
      </c>
      <c r="E33" s="6"/>
      <c r="F33" s="6"/>
      <c r="G33" s="6"/>
      <c r="H33" s="6"/>
      <c r="I33" s="6"/>
      <c r="J33" s="6"/>
      <c r="K33" s="11"/>
      <c r="L33" s="25"/>
      <c r="M33" s="1"/>
      <c r="N33" s="26"/>
    </row>
    <row r="34" spans="1:14">
      <c r="A34" s="10"/>
      <c r="B34" s="6" t="s">
        <v>82</v>
      </c>
      <c r="C34" s="6"/>
      <c r="D34" s="6" t="s">
        <v>180</v>
      </c>
      <c r="E34" s="6"/>
      <c r="F34" s="6"/>
      <c r="G34" s="6"/>
      <c r="H34" s="6"/>
      <c r="I34" s="6"/>
      <c r="J34" s="6"/>
      <c r="K34" s="23"/>
      <c r="L34" s="25"/>
      <c r="M34" s="1"/>
      <c r="N34" s="26"/>
    </row>
    <row r="35" spans="1:14">
      <c r="A35" s="10"/>
      <c r="B35" s="6" t="s">
        <v>83</v>
      </c>
      <c r="C35" s="6"/>
      <c r="D35" s="6" t="s">
        <v>31</v>
      </c>
      <c r="E35" s="6"/>
      <c r="F35" s="6"/>
      <c r="G35" s="6"/>
      <c r="H35" s="6"/>
      <c r="I35" s="6"/>
      <c r="J35" s="6"/>
      <c r="K35" s="11"/>
      <c r="L35" s="25"/>
      <c r="M35" s="1"/>
      <c r="N35" s="26"/>
    </row>
    <row r="36" spans="1:14">
      <c r="A36" s="10"/>
      <c r="B36" s="6" t="s">
        <v>85</v>
      </c>
      <c r="C36" s="6"/>
      <c r="D36" s="6" t="s">
        <v>204</v>
      </c>
      <c r="E36" s="6"/>
      <c r="F36" s="6"/>
      <c r="G36" s="6"/>
      <c r="H36" s="6"/>
      <c r="I36" s="6"/>
      <c r="J36" s="6"/>
      <c r="K36" s="11"/>
      <c r="L36" s="25"/>
      <c r="M36" s="1"/>
      <c r="N36" s="26"/>
    </row>
    <row r="37" spans="1:14">
      <c r="A37" s="10"/>
      <c r="B37" s="6" t="s">
        <v>92</v>
      </c>
      <c r="C37" s="6"/>
      <c r="D37" s="6" t="s">
        <v>22</v>
      </c>
      <c r="E37" s="6"/>
      <c r="F37" s="6"/>
      <c r="G37" s="6"/>
      <c r="H37" s="6"/>
      <c r="I37" s="6"/>
      <c r="J37" s="6"/>
      <c r="K37" s="11"/>
      <c r="L37" s="25"/>
      <c r="M37" s="1"/>
      <c r="N37" s="26"/>
    </row>
    <row r="38" spans="1:14">
      <c r="A38" s="10"/>
      <c r="B38" s="6" t="s">
        <v>87</v>
      </c>
      <c r="C38" s="6"/>
      <c r="D38" s="6" t="s">
        <v>181</v>
      </c>
      <c r="E38" s="6"/>
      <c r="F38" s="6"/>
      <c r="G38" s="6"/>
      <c r="H38" s="6"/>
      <c r="I38" s="6"/>
      <c r="J38" s="6"/>
      <c r="K38" s="11"/>
      <c r="L38" s="25"/>
      <c r="M38" s="1"/>
      <c r="N38" s="26"/>
    </row>
    <row r="39" spans="1:14">
      <c r="A39" s="10"/>
      <c r="B39" s="6" t="s">
        <v>88</v>
      </c>
      <c r="C39" s="6"/>
      <c r="D39" s="6" t="s">
        <v>34</v>
      </c>
      <c r="E39" s="6"/>
      <c r="F39" s="6"/>
      <c r="G39" s="6"/>
      <c r="H39" s="6"/>
      <c r="I39" s="6"/>
      <c r="J39" s="6"/>
      <c r="K39" s="11"/>
      <c r="L39" s="25"/>
      <c r="M39" s="1"/>
      <c r="N39" s="26"/>
    </row>
    <row r="40" spans="1:14">
      <c r="A40" s="10"/>
      <c r="B40" s="6" t="s">
        <v>90</v>
      </c>
      <c r="C40" s="6"/>
      <c r="D40" s="6" t="s">
        <v>205</v>
      </c>
      <c r="E40" s="6"/>
      <c r="F40" s="6"/>
      <c r="G40" s="6"/>
      <c r="H40" s="6"/>
      <c r="I40" s="6"/>
      <c r="J40" s="6"/>
      <c r="K40" s="11"/>
      <c r="L40" s="25"/>
      <c r="M40" s="1"/>
      <c r="N40" s="26"/>
    </row>
    <row r="41" spans="1:14">
      <c r="A41" s="10"/>
      <c r="B41" s="6" t="s">
        <v>91</v>
      </c>
      <c r="C41" s="6"/>
      <c r="D41" s="6" t="s">
        <v>206</v>
      </c>
      <c r="E41" s="6"/>
      <c r="F41" s="6"/>
      <c r="G41" s="6"/>
      <c r="H41" s="6"/>
      <c r="I41" s="6"/>
      <c r="J41" s="6"/>
      <c r="K41" s="11"/>
      <c r="L41" s="25"/>
      <c r="M41" s="1"/>
      <c r="N41" s="26"/>
    </row>
    <row r="42" spans="1:14">
      <c r="A42" s="10"/>
      <c r="B42" s="6" t="s">
        <v>86</v>
      </c>
      <c r="C42" s="6"/>
      <c r="D42" s="6" t="s">
        <v>207</v>
      </c>
      <c r="E42" s="6"/>
      <c r="F42" s="6"/>
      <c r="G42" s="6"/>
      <c r="H42" s="6"/>
      <c r="I42" s="6"/>
      <c r="J42" s="6"/>
      <c r="K42" s="11"/>
      <c r="L42" s="25"/>
      <c r="M42" s="1"/>
      <c r="N42" s="26"/>
    </row>
    <row r="43" spans="1:14">
      <c r="A43" s="10"/>
      <c r="B43" s="6" t="s">
        <v>89</v>
      </c>
      <c r="C43" s="6"/>
      <c r="D43" s="6" t="s">
        <v>208</v>
      </c>
      <c r="E43" s="6"/>
      <c r="F43" s="6"/>
      <c r="G43" s="6"/>
      <c r="H43" s="6"/>
      <c r="I43" s="6"/>
      <c r="J43" s="6"/>
      <c r="K43" s="11"/>
      <c r="L43" s="25"/>
      <c r="M43" s="1"/>
      <c r="N43" s="26"/>
    </row>
    <row r="44" spans="1:14">
      <c r="A44" s="10"/>
      <c r="B44" s="6"/>
      <c r="C44" s="6"/>
      <c r="D44" s="6" t="s">
        <v>209</v>
      </c>
      <c r="E44" s="6"/>
      <c r="F44" s="6"/>
      <c r="G44" s="6"/>
      <c r="H44" s="6"/>
      <c r="I44" s="6"/>
      <c r="J44" s="6"/>
      <c r="K44" s="11"/>
      <c r="L44" s="25"/>
      <c r="M44" s="1"/>
      <c r="N44" s="26"/>
    </row>
    <row r="45" spans="1:14">
      <c r="A45" s="10"/>
      <c r="B45" s="6"/>
      <c r="C45" s="6"/>
      <c r="D45" s="6" t="s">
        <v>210</v>
      </c>
      <c r="E45" s="6"/>
      <c r="F45" s="6"/>
      <c r="G45" s="6"/>
      <c r="H45" s="6"/>
      <c r="I45" s="6"/>
      <c r="J45" s="6"/>
      <c r="K45" s="11"/>
      <c r="L45" s="25"/>
      <c r="M45" s="1"/>
      <c r="N45" s="26"/>
    </row>
    <row r="46" spans="1:14">
      <c r="A46" s="10"/>
      <c r="B46" s="6"/>
      <c r="C46" s="6"/>
      <c r="D46" s="6" t="s">
        <v>211</v>
      </c>
      <c r="E46" s="6"/>
      <c r="F46" s="6"/>
      <c r="G46" s="6"/>
      <c r="H46" s="6"/>
      <c r="I46" s="6"/>
      <c r="J46" s="6"/>
      <c r="K46" s="11"/>
      <c r="L46" s="25"/>
      <c r="M46" s="1"/>
      <c r="N46" s="26"/>
    </row>
    <row r="47" spans="1:14">
      <c r="A47" s="10"/>
      <c r="B47" s="6"/>
      <c r="C47" s="6"/>
      <c r="D47" s="6" t="s">
        <v>212</v>
      </c>
      <c r="E47" s="6"/>
      <c r="F47" s="6"/>
      <c r="G47" s="6"/>
      <c r="H47" s="6"/>
      <c r="I47" s="6"/>
      <c r="J47" s="6"/>
      <c r="K47" s="11"/>
      <c r="L47" s="25"/>
      <c r="M47" s="1"/>
      <c r="N47" s="26"/>
    </row>
    <row r="48" spans="1:14">
      <c r="A48" s="10"/>
      <c r="B48" s="6"/>
      <c r="C48" s="6"/>
      <c r="D48" s="6" t="s">
        <v>30</v>
      </c>
      <c r="E48" s="6"/>
      <c r="F48" s="6"/>
      <c r="G48" s="6"/>
      <c r="H48" s="6"/>
      <c r="I48" s="6"/>
      <c r="J48" s="6"/>
      <c r="K48" s="11"/>
      <c r="L48" s="25"/>
      <c r="M48" s="1"/>
      <c r="N48" s="26"/>
    </row>
    <row r="49" spans="1:14">
      <c r="A49" s="10"/>
      <c r="B49" s="6"/>
      <c r="C49" s="6"/>
      <c r="D49" s="6" t="s">
        <v>213</v>
      </c>
      <c r="E49" s="6"/>
      <c r="F49" s="6"/>
      <c r="G49" s="6"/>
      <c r="H49" s="6"/>
      <c r="I49" s="6"/>
      <c r="J49" s="6"/>
      <c r="K49" s="11"/>
      <c r="L49" s="25"/>
      <c r="M49" s="1"/>
      <c r="N49" s="26"/>
    </row>
    <row r="50" spans="1:14">
      <c r="A50" s="10"/>
      <c r="B50" s="6"/>
      <c r="C50" s="6"/>
      <c r="D50" s="6" t="s">
        <v>214</v>
      </c>
      <c r="E50" s="6"/>
      <c r="F50" s="6"/>
      <c r="G50" s="6"/>
      <c r="H50" s="6"/>
      <c r="I50" s="6"/>
      <c r="J50" s="6"/>
      <c r="K50" s="11"/>
      <c r="L50" s="25"/>
      <c r="M50" s="1"/>
      <c r="N50" s="26"/>
    </row>
    <row r="51" spans="1:14">
      <c r="A51" s="10"/>
      <c r="B51" s="6"/>
      <c r="C51" s="6"/>
      <c r="D51" s="6" t="s">
        <v>215</v>
      </c>
      <c r="E51" s="6"/>
      <c r="F51" s="6"/>
      <c r="G51" s="6"/>
      <c r="H51" s="6"/>
      <c r="I51" s="6"/>
      <c r="J51" s="6"/>
      <c r="K51" s="11"/>
      <c r="L51" s="25"/>
      <c r="M51" s="1"/>
      <c r="N51" s="26"/>
    </row>
    <row r="52" spans="1:14">
      <c r="A52" s="10"/>
      <c r="B52" s="6"/>
      <c r="C52" s="6"/>
      <c r="D52" s="6" t="s">
        <v>216</v>
      </c>
      <c r="E52" s="6"/>
      <c r="F52" s="6"/>
      <c r="G52" s="6"/>
      <c r="H52" s="6"/>
      <c r="I52" s="6"/>
      <c r="J52" s="6"/>
      <c r="K52" s="11"/>
      <c r="L52" s="25"/>
      <c r="M52" s="1"/>
      <c r="N52" s="26"/>
    </row>
    <row r="53" spans="1:14">
      <c r="A53" s="10"/>
      <c r="B53" s="6"/>
      <c r="C53" s="6"/>
      <c r="D53" s="6" t="s">
        <v>217</v>
      </c>
      <c r="E53" s="6"/>
      <c r="F53" s="6"/>
      <c r="G53" s="6"/>
      <c r="H53" s="6"/>
      <c r="I53" s="6"/>
      <c r="J53" s="6"/>
      <c r="K53" s="11"/>
      <c r="L53" s="25"/>
      <c r="M53" s="1"/>
      <c r="N53" s="26"/>
    </row>
    <row r="54" spans="1:14">
      <c r="A54" s="10"/>
      <c r="B54" s="6"/>
      <c r="C54" s="6"/>
      <c r="D54" s="6" t="s">
        <v>218</v>
      </c>
      <c r="E54" s="6"/>
      <c r="F54" s="6"/>
      <c r="G54" s="6"/>
      <c r="H54" s="6"/>
      <c r="I54" s="6"/>
      <c r="J54" s="6"/>
      <c r="K54" s="11"/>
      <c r="L54" s="25"/>
      <c r="M54" s="1"/>
      <c r="N54" s="26"/>
    </row>
    <row r="55" spans="1:14">
      <c r="A55" s="10"/>
      <c r="B55" s="6"/>
      <c r="C55" s="6"/>
      <c r="D55" s="6" t="s">
        <v>219</v>
      </c>
      <c r="E55" s="6"/>
      <c r="F55" s="6"/>
      <c r="G55" s="6"/>
      <c r="H55" s="6"/>
      <c r="I55" s="6"/>
      <c r="J55" s="6"/>
      <c r="K55" s="11"/>
      <c r="L55" s="25"/>
      <c r="M55" s="1"/>
      <c r="N55" s="26"/>
    </row>
    <row r="56" spans="1:14">
      <c r="A56" s="10"/>
      <c r="B56" s="6"/>
      <c r="C56" s="6"/>
      <c r="D56" s="6" t="s">
        <v>220</v>
      </c>
      <c r="E56" s="6"/>
      <c r="F56" s="6"/>
      <c r="G56" s="6"/>
      <c r="H56" s="6"/>
      <c r="I56" s="6"/>
      <c r="J56" s="6"/>
      <c r="K56" s="11"/>
      <c r="L56" s="25"/>
      <c r="M56" s="1"/>
      <c r="N56" s="26"/>
    </row>
    <row r="57" spans="1:14">
      <c r="A57" s="10"/>
      <c r="B57" s="6"/>
      <c r="C57" s="6"/>
      <c r="D57" s="6" t="s">
        <v>221</v>
      </c>
      <c r="E57" s="6"/>
      <c r="F57" s="6"/>
      <c r="G57" s="6"/>
      <c r="H57" s="6"/>
      <c r="I57" s="6"/>
      <c r="J57" s="6"/>
      <c r="K57" s="11"/>
      <c r="L57" s="25"/>
      <c r="M57" s="1"/>
      <c r="N57" s="26"/>
    </row>
    <row r="58" spans="1:14">
      <c r="A58" s="10"/>
      <c r="B58" s="6"/>
      <c r="C58" s="6"/>
      <c r="D58" s="6" t="s">
        <v>230</v>
      </c>
      <c r="E58" s="6"/>
      <c r="F58" s="6"/>
      <c r="G58" s="6"/>
      <c r="H58" s="6"/>
      <c r="I58" s="6"/>
      <c r="J58" s="6"/>
      <c r="K58" s="11"/>
      <c r="L58" s="25"/>
      <c r="M58" s="1"/>
      <c r="N58" s="26"/>
    </row>
    <row r="59" spans="1:14">
      <c r="A59" s="10"/>
      <c r="B59" s="6"/>
      <c r="C59" s="6"/>
      <c r="D59" s="6" t="s">
        <v>222</v>
      </c>
      <c r="E59" s="6"/>
      <c r="F59" s="6"/>
      <c r="G59" s="6"/>
      <c r="H59" s="6"/>
      <c r="I59" s="6"/>
      <c r="J59" s="6"/>
      <c r="K59" s="11"/>
      <c r="L59" s="25"/>
      <c r="M59" s="1"/>
      <c r="N59" s="26"/>
    </row>
    <row r="60" spans="1:14">
      <c r="A60" s="10"/>
      <c r="B60" s="6"/>
      <c r="C60" s="6"/>
      <c r="D60" s="6" t="s">
        <v>223</v>
      </c>
      <c r="E60" s="6"/>
      <c r="F60" s="6"/>
      <c r="G60" s="6"/>
      <c r="H60" s="6"/>
      <c r="I60" s="6"/>
      <c r="J60" s="6"/>
      <c r="K60" s="11"/>
      <c r="L60" s="25"/>
      <c r="M60" s="1"/>
      <c r="N60" s="26"/>
    </row>
    <row r="61" spans="1:14">
      <c r="A61" s="10"/>
      <c r="B61" s="6"/>
      <c r="C61" s="6"/>
      <c r="D61" s="6" t="s">
        <v>224</v>
      </c>
      <c r="E61" s="6"/>
      <c r="F61" s="6"/>
      <c r="G61" s="6"/>
      <c r="H61" s="6"/>
      <c r="I61" s="6"/>
      <c r="J61" s="6"/>
      <c r="K61" s="11"/>
      <c r="L61" s="25"/>
      <c r="M61" s="1"/>
      <c r="N61" s="26"/>
    </row>
    <row r="62" spans="1:14">
      <c r="A62" s="10"/>
      <c r="B62" s="6"/>
      <c r="C62" s="6"/>
      <c r="D62" s="6" t="s">
        <v>225</v>
      </c>
      <c r="E62" s="6"/>
      <c r="F62" s="6"/>
      <c r="G62" s="6"/>
      <c r="H62" s="6"/>
      <c r="I62" s="6"/>
      <c r="J62" s="6"/>
      <c r="K62" s="11"/>
      <c r="L62" s="25"/>
      <c r="M62" s="1"/>
      <c r="N62" s="26"/>
    </row>
    <row r="63" spans="1:14">
      <c r="A63" s="10"/>
      <c r="B63" s="6"/>
      <c r="C63" s="6"/>
      <c r="D63" s="6" t="s">
        <v>226</v>
      </c>
      <c r="E63" s="6"/>
      <c r="F63" s="6"/>
      <c r="G63" s="6"/>
      <c r="H63" s="6"/>
      <c r="I63" s="6"/>
      <c r="J63" s="6"/>
      <c r="K63" s="11"/>
      <c r="L63" s="25"/>
      <c r="M63" s="1"/>
      <c r="N63" s="26"/>
    </row>
    <row r="64" spans="1:14">
      <c r="A64" s="28"/>
      <c r="B64" s="29"/>
      <c r="C64" s="29"/>
      <c r="D64" s="6" t="s">
        <v>227</v>
      </c>
      <c r="E64" s="29"/>
      <c r="F64" s="29"/>
      <c r="G64" s="29"/>
      <c r="H64" s="29"/>
      <c r="I64" s="29"/>
      <c r="J64" s="29"/>
      <c r="K64" s="31"/>
      <c r="L64" s="32"/>
      <c r="M64" s="33"/>
      <c r="N64" s="34"/>
    </row>
    <row r="65" spans="1:14" ht="13.5" thickBot="1">
      <c r="A65" s="12"/>
      <c r="B65" s="13"/>
      <c r="C65" s="13"/>
      <c r="D65" s="30" t="s">
        <v>228</v>
      </c>
      <c r="E65" s="13"/>
      <c r="F65" s="13"/>
      <c r="G65" s="13"/>
      <c r="H65" s="13"/>
      <c r="I65" s="13"/>
      <c r="J65" s="13"/>
      <c r="K65" s="13"/>
      <c r="L65" s="27"/>
      <c r="M65" s="27"/>
      <c r="N65" s="27"/>
    </row>
  </sheetData>
  <mergeCells count="1">
    <mergeCell ref="K1:N1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44"/>
  <sheetViews>
    <sheetView workbookViewId="0">
      <selection activeCell="D50" sqref="D50"/>
    </sheetView>
  </sheetViews>
  <sheetFormatPr baseColWidth="10" defaultRowHeight="12.75"/>
  <cols>
    <col min="2" max="2" width="24.7109375" style="66" customWidth="1"/>
    <col min="3" max="3" width="19.7109375" customWidth="1"/>
    <col min="4" max="4" width="113.42578125" customWidth="1"/>
    <col min="5" max="5" width="11.85546875" customWidth="1"/>
  </cols>
  <sheetData>
    <row r="1" spans="1:5" ht="13.5" thickBot="1"/>
    <row r="2" spans="1:5">
      <c r="A2" s="67" t="s">
        <v>327</v>
      </c>
      <c r="B2" s="75" t="s">
        <v>268</v>
      </c>
      <c r="C2" s="68" t="s">
        <v>236</v>
      </c>
      <c r="D2" s="69" t="s">
        <v>238</v>
      </c>
      <c r="E2" s="65"/>
    </row>
    <row r="3" spans="1:5">
      <c r="A3" s="97" t="s">
        <v>295</v>
      </c>
      <c r="B3" s="74" t="s">
        <v>285</v>
      </c>
      <c r="C3" s="1" t="s">
        <v>44</v>
      </c>
      <c r="D3" s="26" t="s">
        <v>314</v>
      </c>
    </row>
    <row r="4" spans="1:5">
      <c r="A4" s="97"/>
      <c r="B4" s="74"/>
      <c r="C4" s="1" t="s">
        <v>1</v>
      </c>
      <c r="D4" s="11" t="s">
        <v>318</v>
      </c>
    </row>
    <row r="5" spans="1:5">
      <c r="A5" s="97"/>
      <c r="B5" s="100" t="s">
        <v>269</v>
      </c>
      <c r="C5" s="6" t="s">
        <v>297</v>
      </c>
      <c r="D5" s="11" t="s">
        <v>298</v>
      </c>
    </row>
    <row r="6" spans="1:5">
      <c r="A6" s="97"/>
      <c r="B6" s="101"/>
      <c r="C6" s="6" t="s">
        <v>44</v>
      </c>
      <c r="D6" s="11" t="s">
        <v>310</v>
      </c>
    </row>
    <row r="7" spans="1:5" ht="25.5">
      <c r="A7" s="97"/>
      <c r="B7" s="102"/>
      <c r="C7" s="6" t="s">
        <v>1</v>
      </c>
      <c r="D7" s="70" t="s">
        <v>315</v>
      </c>
    </row>
    <row r="8" spans="1:5">
      <c r="A8" s="97"/>
      <c r="B8" s="100" t="s">
        <v>270</v>
      </c>
      <c r="C8" s="6" t="s">
        <v>297</v>
      </c>
      <c r="D8" s="11" t="s">
        <v>299</v>
      </c>
    </row>
    <row r="9" spans="1:5">
      <c r="A9" s="97"/>
      <c r="B9" s="101"/>
      <c r="C9" s="6" t="s">
        <v>44</v>
      </c>
      <c r="D9" s="11" t="s">
        <v>311</v>
      </c>
    </row>
    <row r="10" spans="1:5" ht="25.5">
      <c r="A10" s="97"/>
      <c r="B10" s="102"/>
      <c r="C10" s="6" t="s">
        <v>1</v>
      </c>
      <c r="D10" s="70" t="s">
        <v>316</v>
      </c>
    </row>
    <row r="11" spans="1:5">
      <c r="A11" s="97"/>
      <c r="B11" s="74" t="s">
        <v>271</v>
      </c>
      <c r="C11" s="6" t="s">
        <v>297</v>
      </c>
      <c r="D11" s="11" t="s">
        <v>7</v>
      </c>
    </row>
    <row r="12" spans="1:5">
      <c r="A12" s="97"/>
      <c r="B12" s="100" t="s">
        <v>60</v>
      </c>
      <c r="C12" s="6" t="s">
        <v>297</v>
      </c>
      <c r="D12" s="11" t="s">
        <v>300</v>
      </c>
    </row>
    <row r="13" spans="1:5">
      <c r="A13" s="97"/>
      <c r="B13" s="102"/>
      <c r="C13" s="6" t="s">
        <v>6</v>
      </c>
      <c r="D13" s="11" t="s">
        <v>308</v>
      </c>
    </row>
    <row r="14" spans="1:5">
      <c r="A14" s="97"/>
      <c r="B14" s="100" t="s">
        <v>272</v>
      </c>
      <c r="C14" s="6" t="s">
        <v>297</v>
      </c>
      <c r="D14" s="11" t="s">
        <v>300</v>
      </c>
    </row>
    <row r="15" spans="1:5">
      <c r="A15" s="97"/>
      <c r="B15" s="102"/>
      <c r="C15" s="6" t="s">
        <v>14</v>
      </c>
      <c r="D15" s="11" t="s">
        <v>307</v>
      </c>
    </row>
    <row r="16" spans="1:5">
      <c r="A16" s="97"/>
      <c r="B16" s="100" t="s">
        <v>273</v>
      </c>
      <c r="C16" s="6" t="s">
        <v>301</v>
      </c>
      <c r="D16" s="11" t="s">
        <v>302</v>
      </c>
    </row>
    <row r="17" spans="1:4">
      <c r="A17" s="97"/>
      <c r="B17" s="101"/>
      <c r="C17" s="6" t="s">
        <v>258</v>
      </c>
      <c r="D17" s="11" t="s">
        <v>306</v>
      </c>
    </row>
    <row r="18" spans="1:4">
      <c r="A18" s="97"/>
      <c r="B18" s="102"/>
      <c r="C18" s="6" t="s">
        <v>44</v>
      </c>
      <c r="D18" s="11" t="s">
        <v>139</v>
      </c>
    </row>
    <row r="19" spans="1:4">
      <c r="A19" s="97"/>
      <c r="B19" s="74" t="s">
        <v>274</v>
      </c>
      <c r="C19" s="6" t="s">
        <v>301</v>
      </c>
      <c r="D19" s="11" t="s">
        <v>302</v>
      </c>
    </row>
    <row r="20" spans="1:4">
      <c r="A20" s="97"/>
      <c r="B20" s="74" t="s">
        <v>275</v>
      </c>
      <c r="C20" s="6" t="s">
        <v>301</v>
      </c>
      <c r="D20" s="11" t="s">
        <v>303</v>
      </c>
    </row>
    <row r="21" spans="1:4">
      <c r="A21" s="97"/>
      <c r="B21" s="74" t="s">
        <v>276</v>
      </c>
      <c r="C21" s="6" t="s">
        <v>301</v>
      </c>
      <c r="D21" s="11" t="s">
        <v>304</v>
      </c>
    </row>
    <row r="22" spans="1:4">
      <c r="A22" s="97"/>
      <c r="B22" s="74" t="s">
        <v>277</v>
      </c>
      <c r="C22" s="6" t="s">
        <v>301</v>
      </c>
      <c r="D22" s="11" t="s">
        <v>305</v>
      </c>
    </row>
    <row r="23" spans="1:4">
      <c r="A23" s="97"/>
      <c r="B23" s="100" t="s">
        <v>278</v>
      </c>
      <c r="C23" s="6" t="s">
        <v>44</v>
      </c>
      <c r="D23" s="11" t="s">
        <v>309</v>
      </c>
    </row>
    <row r="24" spans="1:4" ht="25.5">
      <c r="A24" s="97"/>
      <c r="B24" s="102"/>
      <c r="C24" s="6" t="s">
        <v>1</v>
      </c>
      <c r="D24" s="70" t="s">
        <v>319</v>
      </c>
    </row>
    <row r="25" spans="1:4">
      <c r="A25" s="97"/>
      <c r="B25" s="74" t="s">
        <v>279</v>
      </c>
      <c r="C25" s="6" t="s">
        <v>44</v>
      </c>
      <c r="D25" s="11" t="s">
        <v>139</v>
      </c>
    </row>
    <row r="26" spans="1:4">
      <c r="A26" s="97"/>
      <c r="B26" s="74" t="s">
        <v>280</v>
      </c>
      <c r="C26" s="6" t="s">
        <v>44</v>
      </c>
      <c r="D26" s="11" t="s">
        <v>139</v>
      </c>
    </row>
    <row r="27" spans="1:4">
      <c r="A27" s="97"/>
      <c r="B27" s="74" t="s">
        <v>281</v>
      </c>
      <c r="C27" s="6" t="s">
        <v>44</v>
      </c>
      <c r="D27" s="11" t="s">
        <v>312</v>
      </c>
    </row>
    <row r="28" spans="1:4">
      <c r="A28" s="97"/>
      <c r="B28" s="74" t="s">
        <v>282</v>
      </c>
      <c r="C28" s="6" t="s">
        <v>44</v>
      </c>
      <c r="D28" s="11" t="s">
        <v>313</v>
      </c>
    </row>
    <row r="29" spans="1:4">
      <c r="A29" s="97"/>
      <c r="B29" s="74" t="s">
        <v>283</v>
      </c>
      <c r="C29" s="6" t="s">
        <v>44</v>
      </c>
      <c r="D29" s="11" t="s">
        <v>36</v>
      </c>
    </row>
    <row r="30" spans="1:4" ht="13.5" thickBot="1">
      <c r="A30" s="97"/>
      <c r="B30" s="76" t="s">
        <v>284</v>
      </c>
      <c r="C30" s="13" t="s">
        <v>1</v>
      </c>
      <c r="D30" s="71" t="s">
        <v>317</v>
      </c>
    </row>
    <row r="31" spans="1:4">
      <c r="A31" s="98" t="s">
        <v>296</v>
      </c>
      <c r="B31" s="77" t="s">
        <v>286</v>
      </c>
      <c r="C31" s="72" t="s">
        <v>297</v>
      </c>
      <c r="D31" s="73" t="s">
        <v>247</v>
      </c>
    </row>
    <row r="32" spans="1:4">
      <c r="A32" s="98"/>
      <c r="B32" s="74" t="s">
        <v>287</v>
      </c>
      <c r="C32" s="6" t="s">
        <v>297</v>
      </c>
      <c r="D32" s="11" t="s">
        <v>320</v>
      </c>
    </row>
    <row r="33" spans="1:4">
      <c r="A33" s="98"/>
      <c r="B33" s="74" t="s">
        <v>288</v>
      </c>
      <c r="C33" s="6" t="s">
        <v>297</v>
      </c>
      <c r="D33" s="11" t="s">
        <v>321</v>
      </c>
    </row>
    <row r="34" spans="1:4">
      <c r="A34" s="98"/>
      <c r="B34" s="74" t="s">
        <v>289</v>
      </c>
      <c r="C34" s="6" t="s">
        <v>297</v>
      </c>
      <c r="D34" s="11" t="s">
        <v>322</v>
      </c>
    </row>
    <row r="35" spans="1:4">
      <c r="A35" s="98"/>
      <c r="B35" s="100" t="s">
        <v>290</v>
      </c>
      <c r="C35" s="6" t="s">
        <v>297</v>
      </c>
      <c r="D35" s="11" t="s">
        <v>233</v>
      </c>
    </row>
    <row r="36" spans="1:4">
      <c r="A36" s="98"/>
      <c r="B36" s="102"/>
      <c r="C36" s="6" t="s">
        <v>6</v>
      </c>
      <c r="D36" s="11" t="s">
        <v>324</v>
      </c>
    </row>
    <row r="37" spans="1:4">
      <c r="A37" s="98"/>
      <c r="B37" s="74" t="s">
        <v>291</v>
      </c>
      <c r="C37" s="6" t="s">
        <v>16</v>
      </c>
      <c r="D37" s="11" t="s">
        <v>323</v>
      </c>
    </row>
    <row r="38" spans="1:4">
      <c r="A38" s="98"/>
      <c r="B38" s="74" t="s">
        <v>292</v>
      </c>
      <c r="C38" s="6" t="s">
        <v>6</v>
      </c>
      <c r="D38" s="11" t="s">
        <v>25</v>
      </c>
    </row>
    <row r="39" spans="1:4">
      <c r="A39" s="98"/>
      <c r="B39" s="74" t="s">
        <v>58</v>
      </c>
      <c r="C39" s="6" t="s">
        <v>5</v>
      </c>
      <c r="D39" s="11" t="s">
        <v>58</v>
      </c>
    </row>
    <row r="40" spans="1:4">
      <c r="A40" s="98"/>
      <c r="B40" s="74" t="s">
        <v>40</v>
      </c>
      <c r="C40" s="6" t="s">
        <v>5</v>
      </c>
      <c r="D40" s="11" t="s">
        <v>40</v>
      </c>
    </row>
    <row r="41" spans="1:4">
      <c r="A41" s="98"/>
      <c r="B41" s="74" t="s">
        <v>293</v>
      </c>
      <c r="C41" s="6" t="s">
        <v>5</v>
      </c>
      <c r="D41" s="11" t="s">
        <v>293</v>
      </c>
    </row>
    <row r="42" spans="1:4">
      <c r="A42" s="98"/>
      <c r="B42" s="74" t="s">
        <v>42</v>
      </c>
      <c r="C42" s="6" t="s">
        <v>5</v>
      </c>
      <c r="D42" s="11" t="s">
        <v>42</v>
      </c>
    </row>
    <row r="43" spans="1:4">
      <c r="A43" s="98"/>
      <c r="B43" s="74" t="s">
        <v>294</v>
      </c>
      <c r="C43" s="6" t="s">
        <v>44</v>
      </c>
      <c r="D43" s="11" t="s">
        <v>43</v>
      </c>
    </row>
    <row r="44" spans="1:4" ht="13.5" thickBot="1">
      <c r="A44" s="99"/>
      <c r="B44" s="78" t="s">
        <v>325</v>
      </c>
      <c r="C44" s="13" t="s">
        <v>1</v>
      </c>
      <c r="D44" s="71" t="s">
        <v>326</v>
      </c>
    </row>
  </sheetData>
  <mergeCells count="9">
    <mergeCell ref="A3:A30"/>
    <mergeCell ref="A31:A44"/>
    <mergeCell ref="B5:B7"/>
    <mergeCell ref="B8:B10"/>
    <mergeCell ref="B12:B13"/>
    <mergeCell ref="B14:B15"/>
    <mergeCell ref="B16:B18"/>
    <mergeCell ref="B23:B24"/>
    <mergeCell ref="B35:B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Livre de cave</vt:lpstr>
      <vt:lpstr>Décompte</vt:lpstr>
      <vt:lpstr>Larousse des vins</vt:lpstr>
      <vt:lpstr>Cépages</vt:lpstr>
      <vt:lpstr>lieu</vt:lpstr>
      <vt:lpstr>region</vt:lpstr>
      <vt:lpstr>type_vin</vt:lpstr>
      <vt:lpstr>'Livre de cave'!Zone_d_impression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Gurvan Le Luron</dc:creator>
  <cp:lastModifiedBy>Henri</cp:lastModifiedBy>
  <cp:lastPrinted>2006-10-20T16:37:37Z</cp:lastPrinted>
  <dcterms:created xsi:type="dcterms:W3CDTF">2004-12-27T14:42:26Z</dcterms:created>
  <dcterms:modified xsi:type="dcterms:W3CDTF">2012-10-03T10:23:23Z</dcterms:modified>
</cp:coreProperties>
</file>