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4.xml" ContentType="application/vnd.ms-excel.controlproperties+xml"/>
  <Override PartName="/xl/drawings/drawing9.xml" ContentType="application/vnd.openxmlformats-officedocument.drawing+xml"/>
  <Override PartName="/xl/charts/chart1.xml" ContentType="application/vnd.openxmlformats-officedocument.drawingml.chart+xml"/>
  <Override PartName="/xl/drawings/drawing10.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20" yWindow="140" windowWidth="9450" windowHeight="6770"/>
  </bookViews>
  <sheets>
    <sheet name="CCP" sheetId="4" r:id="rId1"/>
    <sheet name="saisie" sheetId="13" state="veryHidden" r:id="rId2"/>
    <sheet name="Bon_CCP" sheetId="11" state="veryHidden" r:id="rId3"/>
    <sheet name="Balance" sheetId="8" state="veryHidden" r:id="rId4"/>
    <sheet name="Cpt R" sheetId="9" state="veryHidden" r:id="rId5"/>
    <sheet name="Bilan" sheetId="10" state="veryHidden" r:id="rId6"/>
    <sheet name="Etat_Rappr" sheetId="12" state="veryHidden" r:id="rId7"/>
    <sheet name="modif" sheetId="14" state="veryHidden" r:id="rId8"/>
    <sheet name="graphique_Prod" sheetId="15" r:id="rId9"/>
    <sheet name="graphique_Charges" sheetId="16" r:id="rId10"/>
  </sheets>
  <definedNames>
    <definedName name="_xlnm._FilterDatabase" localSheetId="3" hidden="1">Balance!#REF!</definedName>
    <definedName name="_xlnm._FilterDatabase" localSheetId="0" hidden="1">CCP!$A$11:$J$67</definedName>
    <definedName name="base">CCP!$B$12:$J$67</definedName>
    <definedName name="BDbase">CCP!$A$11:$J$67</definedName>
    <definedName name="Bon">CCP!$A$12:$A$67</definedName>
    <definedName name="codeC">Balance!$M$6:$M$7</definedName>
    <definedName name="_xlnm.Criteria" localSheetId="0">CCP!$A$8:$J$10</definedName>
    <definedName name="_xlnm.Criteria">CCP!$A$8:$J$10</definedName>
    <definedName name="Dest">Etat_Rappr!$E$11</definedName>
    <definedName name="Dest2">Etat_Rappr!$G$11</definedName>
    <definedName name="Dest3">Etat_Rappr!$E$23</definedName>
    <definedName name="Dest4">Etat_Rappr!$F$23</definedName>
    <definedName name="entrées">CCP!$G$12:$G$67</definedName>
    <definedName name="_xlnm.Print_Titles" localSheetId="0">CCP!$11:$11</definedName>
    <definedName name="Libelle_compte">CCP!$I$12:$I$67</definedName>
    <definedName name="liste_compte" localSheetId="7">#REF!:OFFSET(#REF!,COUNTA(CCP!#REF!),,)</definedName>
    <definedName name="liste_compte" localSheetId="1">#REF!:OFFSET(#REF!,COUNTA(CCP!#REF!),,)</definedName>
    <definedName name="liste_IMP" localSheetId="7">#REF!:OFFSET(#REF!,COUNTA(CCP!#REF!)+2,,)</definedName>
    <definedName name="liste_IMP" localSheetId="1">#REF!:OFFSET(#REF!,COUNTA(CCP!#REF!)+2,,)</definedName>
    <definedName name="saisie" localSheetId="7">modif!$F$12:$F$21</definedName>
    <definedName name="saisie">saisie!$F$12:$F$21</definedName>
    <definedName name="sorties">CCP!$H$12:$H$67</definedName>
    <definedName name="Targ">CCP!$A$12:$J$15</definedName>
    <definedName name="top">CCP!$A$67</definedName>
    <definedName name="topbis">CCP!$A$67</definedName>
    <definedName name="topbis2">CCP!$A$67</definedName>
    <definedName name="topo">CCP!$A$67</definedName>
    <definedName name="_xlnm.Print_Area" localSheetId="3">Balance!$B$1:$I$50</definedName>
    <definedName name="_xlnm.Print_Area" localSheetId="5">Bilan!$A$1:$I$15</definedName>
    <definedName name="_xlnm.Print_Area" localSheetId="2">Bon_CCP!$A$1:$I$37</definedName>
    <definedName name="_xlnm.Print_Area" localSheetId="0">CCP!$A$11:$J$500</definedName>
    <definedName name="_xlnm.Print_Area" localSheetId="4">'Cpt R'!$A$1:$F$31</definedName>
    <definedName name="_xlnm.Print_Area" localSheetId="6">Etat_Rappr!$A$1:$G$34</definedName>
  </definedNames>
  <calcPr calcId="145621" fullCalcOnLoad="1"/>
</workbook>
</file>

<file path=xl/calcChain.xml><?xml version="1.0" encoding="utf-8"?>
<calcChain xmlns="http://schemas.openxmlformats.org/spreadsheetml/2006/main">
  <c r="H24" i="11" l="1"/>
  <c r="D1" i="8"/>
  <c r="I1" i="8"/>
  <c r="I2" i="8"/>
  <c r="M6" i="8"/>
  <c r="M7" i="8"/>
  <c r="F8" i="8"/>
  <c r="G8" i="8"/>
  <c r="F9" i="8"/>
  <c r="G9" i="8"/>
  <c r="F10" i="8"/>
  <c r="G10" i="8"/>
  <c r="F11" i="8"/>
  <c r="G11" i="8"/>
  <c r="F12" i="8"/>
  <c r="G12" i="8"/>
  <c r="F13" i="8"/>
  <c r="H13" i="8"/>
  <c r="G13" i="8"/>
  <c r="F14" i="8"/>
  <c r="D5" i="4"/>
  <c r="D7" i="4"/>
  <c r="C5" i="10"/>
  <c r="G14" i="8"/>
  <c r="D6" i="4"/>
  <c r="F15" i="8"/>
  <c r="G12" i="10"/>
  <c r="G15" i="8"/>
  <c r="G11" i="10"/>
  <c r="F17" i="8"/>
  <c r="B5" i="9"/>
  <c r="G17" i="8"/>
  <c r="F18" i="8"/>
  <c r="I18" i="8"/>
  <c r="G18" i="8"/>
  <c r="F19" i="8"/>
  <c r="G19" i="8"/>
  <c r="I19" i="8"/>
  <c r="F20" i="8"/>
  <c r="H20" i="8"/>
  <c r="G20" i="8"/>
  <c r="I20" i="8"/>
  <c r="F21" i="8"/>
  <c r="B9" i="9"/>
  <c r="G21" i="8"/>
  <c r="F22" i="8"/>
  <c r="H22" i="8"/>
  <c r="G22" i="8"/>
  <c r="F23" i="8"/>
  <c r="G23" i="8"/>
  <c r="H23" i="8"/>
  <c r="F24" i="8"/>
  <c r="G24" i="8"/>
  <c r="I24" i="8"/>
  <c r="F25" i="8"/>
  <c r="H25" i="8"/>
  <c r="G25" i="8"/>
  <c r="I25" i="8"/>
  <c r="F26" i="8"/>
  <c r="G26" i="8"/>
  <c r="B15" i="9"/>
  <c r="F27" i="8"/>
  <c r="H27" i="8"/>
  <c r="G27" i="8"/>
  <c r="F28" i="8"/>
  <c r="I28" i="8"/>
  <c r="G28" i="8"/>
  <c r="F29" i="8"/>
  <c r="B18" i="9"/>
  <c r="G29" i="8"/>
  <c r="I29" i="8"/>
  <c r="F30" i="8"/>
  <c r="G30" i="8"/>
  <c r="I30" i="8"/>
  <c r="F31" i="8"/>
  <c r="B20" i="9"/>
  <c r="G31" i="8"/>
  <c r="I31" i="8"/>
  <c r="F32" i="8"/>
  <c r="G32" i="8"/>
  <c r="I32" i="8"/>
  <c r="F33" i="8"/>
  <c r="G33" i="8"/>
  <c r="I33" i="8"/>
  <c r="F34" i="8"/>
  <c r="H34" i="8"/>
  <c r="G34" i="8"/>
  <c r="F35" i="8"/>
  <c r="H35" i="8"/>
  <c r="G35" i="8"/>
  <c r="F36" i="8"/>
  <c r="I36" i="8"/>
  <c r="G36" i="8"/>
  <c r="F37" i="8"/>
  <c r="B28" i="9"/>
  <c r="G37" i="8"/>
  <c r="I37" i="8"/>
  <c r="F39" i="8"/>
  <c r="G39" i="8"/>
  <c r="F40" i="8"/>
  <c r="E7" i="9"/>
  <c r="G40" i="8"/>
  <c r="F41" i="8"/>
  <c r="G41" i="8"/>
  <c r="E11" i="9"/>
  <c r="F42" i="8"/>
  <c r="G42" i="8"/>
  <c r="F43" i="8"/>
  <c r="G43" i="8"/>
  <c r="E15" i="9"/>
  <c r="F44" i="8"/>
  <c r="G44" i="8"/>
  <c r="E17" i="9"/>
  <c r="F45" i="8"/>
  <c r="H45" i="8"/>
  <c r="G45" i="8"/>
  <c r="E22" i="9"/>
  <c r="F46" i="8"/>
  <c r="G46" i="8"/>
  <c r="E26" i="9"/>
  <c r="A1" i="10"/>
  <c r="A2" i="10"/>
  <c r="B4" i="10"/>
  <c r="D4" i="10"/>
  <c r="H4" i="10"/>
  <c r="I4" i="10"/>
  <c r="E15" i="10"/>
  <c r="I15" i="10"/>
  <c r="H5" i="10"/>
  <c r="G5" i="11"/>
  <c r="C9" i="11"/>
  <c r="H5" i="11"/>
  <c r="D9" i="11"/>
  <c r="B21" i="11"/>
  <c r="H21" i="11"/>
  <c r="G24" i="11"/>
  <c r="C28" i="11"/>
  <c r="D28" i="11"/>
  <c r="J1" i="4"/>
  <c r="A2" i="4"/>
  <c r="A3" i="4"/>
  <c r="A4" i="4"/>
  <c r="C5" i="4"/>
  <c r="F5" i="8"/>
  <c r="C6" i="4"/>
  <c r="G5" i="8"/>
  <c r="G9" i="4"/>
  <c r="H9" i="4"/>
  <c r="A1" i="9"/>
  <c r="A2" i="9"/>
  <c r="B3" i="9"/>
  <c r="C3" i="9"/>
  <c r="E3" i="9"/>
  <c r="F3" i="9"/>
  <c r="C29" i="9"/>
  <c r="F30" i="9"/>
  <c r="F31" i="9"/>
  <c r="F29" i="9"/>
  <c r="C30" i="9"/>
  <c r="C31" i="9"/>
  <c r="A1" i="12"/>
  <c r="A3" i="12"/>
  <c r="A8" i="12"/>
  <c r="G25" i="11"/>
  <c r="C30" i="11"/>
  <c r="C33" i="11"/>
  <c r="C29" i="11"/>
  <c r="H29" i="11"/>
  <c r="C13" i="11"/>
  <c r="C31" i="11"/>
  <c r="H28" i="11"/>
  <c r="C32" i="11"/>
  <c r="C14" i="11"/>
  <c r="G6" i="11"/>
  <c r="I8" i="8"/>
  <c r="H28" i="8"/>
  <c r="H36" i="8"/>
  <c r="I10" i="8"/>
  <c r="C12" i="10"/>
  <c r="B24" i="9"/>
  <c r="B27" i="9"/>
  <c r="H19" i="8"/>
  <c r="H10" i="8"/>
  <c r="H9" i="8"/>
  <c r="H8" i="8"/>
  <c r="B11" i="9"/>
  <c r="H12" i="8"/>
  <c r="C11" i="10"/>
  <c r="I9" i="8"/>
  <c r="I41" i="8"/>
  <c r="H31" i="8"/>
  <c r="B16" i="9"/>
  <c r="I22" i="8"/>
  <c r="C13" i="10"/>
  <c r="H17" i="8"/>
  <c r="H41" i="8"/>
  <c r="H11" i="8"/>
  <c r="I43" i="8"/>
  <c r="H46" i="8"/>
  <c r="B13" i="9"/>
  <c r="I34" i="8"/>
  <c r="E5" i="9"/>
  <c r="H14" i="8"/>
  <c r="H44" i="8"/>
  <c r="I42" i="8"/>
  <c r="I39" i="8"/>
  <c r="B26" i="9"/>
  <c r="H32" i="8"/>
  <c r="H29" i="8"/>
  <c r="I27" i="8"/>
  <c r="B14" i="9"/>
  <c r="H21" i="8"/>
  <c r="B7" i="9"/>
  <c r="I17" i="8"/>
  <c r="I13" i="8"/>
  <c r="C14" i="10"/>
  <c r="I11" i="8"/>
  <c r="I44" i="8"/>
  <c r="I14" i="8"/>
  <c r="H43" i="8"/>
  <c r="I23" i="8"/>
  <c r="B12" i="9"/>
  <c r="I15" i="8"/>
  <c r="I12" i="8"/>
  <c r="I21" i="8"/>
  <c r="B21" i="9"/>
  <c r="H40" i="8"/>
  <c r="E13" i="9"/>
  <c r="E29" i="9"/>
  <c r="I26" i="8"/>
  <c r="H42" i="8"/>
  <c r="B23" i="9"/>
  <c r="I40" i="8"/>
  <c r="H15" i="8"/>
  <c r="I46" i="8"/>
  <c r="H9" i="11"/>
  <c r="C10" i="11"/>
  <c r="C12" i="11"/>
  <c r="C11" i="11"/>
  <c r="H10" i="11"/>
  <c r="C7" i="4"/>
  <c r="I45" i="8"/>
  <c r="H33" i="8"/>
  <c r="I35" i="8"/>
  <c r="B6" i="9"/>
  <c r="H26" i="8"/>
  <c r="B17" i="9"/>
  <c r="G49" i="8"/>
  <c r="I49" i="8"/>
  <c r="H18" i="8"/>
  <c r="B8" i="9"/>
  <c r="B19" i="9"/>
  <c r="F49" i="8"/>
  <c r="H49" i="8"/>
  <c r="H30" i="8"/>
  <c r="H37" i="8"/>
  <c r="H24" i="8"/>
  <c r="C6" i="10"/>
  <c r="G33" i="12"/>
  <c r="G8" i="12"/>
  <c r="C15" i="10"/>
  <c r="H39" i="8"/>
  <c r="I5" i="8"/>
  <c r="G48" i="8"/>
  <c r="B29" i="9"/>
  <c r="B30" i="9"/>
  <c r="F48" i="8"/>
  <c r="H5" i="8"/>
  <c r="G14" i="10"/>
  <c r="B31" i="9"/>
  <c r="H48" i="8"/>
  <c r="F50" i="8"/>
  <c r="G50" i="8"/>
  <c r="I48" i="8"/>
  <c r="E30" i="9"/>
  <c r="E31" i="9"/>
  <c r="H6" i="10"/>
  <c r="H15" i="10"/>
</calcChain>
</file>

<file path=xl/comments1.xml><?xml version="1.0" encoding="utf-8"?>
<comments xmlns="http://schemas.openxmlformats.org/spreadsheetml/2006/main">
  <authors>
    <author>claude</author>
    <author>UHG429</author>
    <author>H. LE LURON</author>
  </authors>
  <commentList>
    <comment ref="F1" authorId="0">
      <text>
        <r>
          <rPr>
            <b/>
            <sz val="11"/>
            <color indexed="10"/>
            <rFont val="Tahoma"/>
            <family val="2"/>
          </rPr>
          <t xml:space="preserve">                                                                                                2/2
</t>
        </r>
        <r>
          <rPr>
            <b/>
            <u/>
            <sz val="11"/>
            <color indexed="10"/>
            <rFont val="Tahoma"/>
            <family val="2"/>
          </rPr>
          <t xml:space="preserve"> LES BOUTONS</t>
        </r>
        <r>
          <rPr>
            <b/>
            <sz val="11"/>
            <color indexed="10"/>
            <rFont val="Tahoma"/>
            <family val="2"/>
          </rPr>
          <t xml:space="preserve">
</t>
        </r>
        <r>
          <rPr>
            <sz val="9"/>
            <color indexed="81"/>
            <rFont val="Tahoma"/>
            <family val="2"/>
          </rPr>
          <t xml:space="preserve">
</t>
        </r>
        <r>
          <rPr>
            <b/>
            <sz val="11"/>
            <color indexed="12"/>
            <rFont val="Tahoma"/>
            <family val="2"/>
          </rPr>
          <t>Afficher Tout</t>
        </r>
        <r>
          <rPr>
            <sz val="9"/>
            <color indexed="81"/>
            <rFont val="Tahoma"/>
            <family val="2"/>
          </rPr>
          <t xml:space="preserve">
Comme son nom l'indique, il supprime le filtrage et affiche toutes les données.
(Si le nombre d'enregistrements &gt;20, affichage des 20 derniers.
</t>
        </r>
        <r>
          <rPr>
            <b/>
            <sz val="11"/>
            <color indexed="12"/>
            <rFont val="Tahoma"/>
            <family val="2"/>
          </rPr>
          <t>Nouvelle Saisie</t>
        </r>
        <r>
          <rPr>
            <sz val="9"/>
            <color indexed="81"/>
            <rFont val="Tahoma"/>
            <family val="2"/>
          </rPr>
          <t xml:space="preserve">
Accède à la feuille "saisie" pour entrer une nouvelle opération.
</t>
        </r>
        <r>
          <rPr>
            <b/>
            <sz val="11"/>
            <color indexed="12"/>
            <rFont val="Tahoma"/>
            <family val="2"/>
          </rPr>
          <t>Modifier un bon</t>
        </r>
        <r>
          <rPr>
            <sz val="9"/>
            <color indexed="81"/>
            <rFont val="Tahoma"/>
            <family val="2"/>
          </rPr>
          <t xml:space="preserve">
Permet d'accéder à la feuille "modif" et de corriger les données de l'enregistrement après "VALIDATION" .
</t>
        </r>
        <r>
          <rPr>
            <b/>
            <sz val="11"/>
            <color indexed="12"/>
            <rFont val="Tahoma"/>
            <family val="2"/>
          </rPr>
          <t>Changer d'année</t>
        </r>
        <r>
          <rPr>
            <sz val="9"/>
            <color indexed="81"/>
            <rFont val="Tahoma"/>
            <family val="2"/>
          </rPr>
          <t xml:space="preserve">
- S'il y a lieu(en cas de chèques non débités en fin d'année), déclenche automatiquement l'état de rapprochement.
- Sauvegarde le fichier et ensuite :
- Crée un nouveau fichier pour la nouvelle année.
- Les soldes CCP et CNE de l'année précédente sont reportés en haut à gauche.
</t>
        </r>
        <r>
          <rPr>
            <b/>
            <sz val="11"/>
            <color indexed="12"/>
            <rFont val="Tahoma"/>
            <family val="2"/>
          </rPr>
          <t>Editer les Bons</t>
        </r>
        <r>
          <rPr>
            <sz val="9"/>
            <color indexed="81"/>
            <rFont val="Tahoma"/>
            <family val="2"/>
          </rPr>
          <t xml:space="preserve">
Permet l'édition de tous les bons en fin d'année.
</t>
        </r>
        <r>
          <rPr>
            <u/>
            <sz val="9"/>
            <color indexed="10"/>
            <rFont val="Tahoma"/>
            <family val="2"/>
          </rPr>
          <t>Attention</t>
        </r>
        <r>
          <rPr>
            <sz val="9"/>
            <color indexed="81"/>
            <rFont val="Tahoma"/>
            <family val="2"/>
          </rPr>
          <t xml:space="preserve">: bien vérifier les enregistrements avant de lancer la procédure (éventuellement "Modifier les bons non conformes"), et alimenter votre imprimante en feuilles suffisantes.
</t>
        </r>
        <r>
          <rPr>
            <b/>
            <sz val="11"/>
            <color indexed="12"/>
            <rFont val="Tahoma"/>
            <family val="2"/>
          </rPr>
          <t>Imprimer</t>
        </r>
        <r>
          <rPr>
            <sz val="9"/>
            <color indexed="81"/>
            <rFont val="Tahoma"/>
            <family val="2"/>
          </rPr>
          <t xml:space="preserve">
Choisir l'état que vous voulez imprimer en cochant votre (ou vos) choix.
</t>
        </r>
        <r>
          <rPr>
            <b/>
            <sz val="11"/>
            <color indexed="12"/>
            <rFont val="Tahoma"/>
            <family val="2"/>
          </rPr>
          <t>Enregistrer</t>
        </r>
        <r>
          <rPr>
            <sz val="9"/>
            <color indexed="81"/>
            <rFont val="Tahoma"/>
            <family val="2"/>
          </rPr>
          <t xml:space="preserve">
Sauvegarder votre travail avant de quitter l'application.
</t>
        </r>
        <r>
          <rPr>
            <b/>
            <u/>
            <sz val="9"/>
            <color indexed="81"/>
            <rFont val="Tahoma"/>
            <family val="2"/>
          </rPr>
          <t>Recliquer sur Aide pour masquer ce commentaire</t>
        </r>
        <r>
          <rPr>
            <sz val="9"/>
            <color indexed="81"/>
            <rFont val="Tahoma"/>
            <family val="2"/>
          </rPr>
          <t xml:space="preserve">.
</t>
        </r>
      </text>
    </comment>
    <comment ref="H1" authorId="0">
      <text>
        <r>
          <rPr>
            <b/>
            <sz val="11"/>
            <color indexed="10"/>
            <rFont val="Tahoma"/>
            <family val="2"/>
          </rPr>
          <t xml:space="preserve">                                                                                                        1/2
 Principe de fonctionnement :
</t>
        </r>
        <r>
          <rPr>
            <b/>
            <sz val="9"/>
            <color indexed="81"/>
            <rFont val="Tahoma"/>
            <family val="2"/>
          </rPr>
          <t xml:space="preserve">
- La feuille "CCP" est une base de données avec filtre élaboré.</t>
        </r>
        <r>
          <rPr>
            <sz val="8"/>
            <color indexed="81"/>
            <rFont val="Tahoma"/>
            <family val="2"/>
          </rPr>
          <t xml:space="preserve">
</t>
        </r>
        <r>
          <rPr>
            <sz val="9"/>
            <color indexed="81"/>
            <rFont val="Tahoma"/>
            <family val="2"/>
          </rPr>
          <t xml:space="preserve">- La ligne bleue est la zone de citères de filtrage.  (Ligne 10)
 </t>
        </r>
        <r>
          <rPr>
            <b/>
            <sz val="9"/>
            <color indexed="12"/>
            <rFont val="Tahoma"/>
            <family val="2"/>
          </rPr>
          <t xml:space="preserve"> Sur cette ligne, vous pouvez :</t>
        </r>
        <r>
          <rPr>
            <sz val="9"/>
            <color indexed="81"/>
            <rFont val="Tahoma"/>
            <family val="2"/>
          </rPr>
          <t xml:space="preserve">
 1- Pour les colonnes numérique, utiliser les symboles &gt; , &lt; , =
 2- Pour les colonnes texte, entrer la ou les 1ères lettres du nom recherché.
     l'astérisque (*) remplace les lettres.
Ce filtre élaboré est lié avec une macro événementielle (Private Sub) qui copie
sur la ligne de critères la sélection avec la souris dans le tableau (base), le filtrage
est instantané.
</t>
        </r>
        <r>
          <rPr>
            <b/>
            <sz val="9"/>
            <color indexed="10"/>
            <rFont val="Tahoma"/>
            <family val="2"/>
          </rPr>
          <t>Exemple :</t>
        </r>
        <r>
          <rPr>
            <sz val="9"/>
            <color indexed="81"/>
            <rFont val="Tahoma"/>
            <family val="2"/>
          </rPr>
          <t xml:space="preserve"> Si vous sélectionnez un N° de compte ou un libellé , le filtrage est direct.
- Vous ne pouvez filtrer que des données présentes dans la base.
- Vous pouvez sélectionner plusieurs critères.
- Cliquez sur "Afficher tout" pour annuler le filtrage.
</t>
        </r>
        <r>
          <rPr>
            <b/>
            <sz val="10"/>
            <color indexed="12"/>
            <rFont val="Tahoma"/>
            <family val="2"/>
          </rPr>
          <t>Saisie</t>
        </r>
        <r>
          <rPr>
            <sz val="9"/>
            <color indexed="81"/>
            <rFont val="Tahoma"/>
            <family val="2"/>
          </rPr>
          <t xml:space="preserve">
- En cliquant sur le bouton "Nouvelle Saisie" , la feuille "saisie" est activée.
  Choisir l'option "Entrée" ou "Sortie" , remplir les cases blanches et "Validez".
  (le dernier N° de chèque n'est là qu'à titre indicatif).
  Le bouton "Validez" vous demande confirmation , si oui , les données sont
  enregistrées dans le tableau "CCP".
- Vous ne pouvez pas saisir directement dans le tableau CCP.
</t>
        </r>
        <r>
          <rPr>
            <b/>
            <sz val="10"/>
            <color indexed="12"/>
            <rFont val="Tahoma"/>
            <family val="2"/>
          </rPr>
          <t>Feuille "Balance"</t>
        </r>
        <r>
          <rPr>
            <sz val="9"/>
            <color indexed="81"/>
            <rFont val="Tahoma"/>
            <family val="2"/>
          </rPr>
          <t xml:space="preserve">
- C'est la</t>
        </r>
        <r>
          <rPr>
            <u/>
            <sz val="9"/>
            <color indexed="81"/>
            <rFont val="Tahoma"/>
            <family val="2"/>
          </rPr>
          <t xml:space="preserve"> </t>
        </r>
        <r>
          <rPr>
            <b/>
            <u/>
            <sz val="9"/>
            <color indexed="81"/>
            <rFont val="Tahoma"/>
            <family val="2"/>
          </rPr>
          <t>feuille principale</t>
        </r>
        <r>
          <rPr>
            <u/>
            <sz val="9"/>
            <color indexed="81"/>
            <rFont val="Tahoma"/>
            <family val="2"/>
          </rPr>
          <t xml:space="preserve"> </t>
        </r>
        <r>
          <rPr>
            <sz val="9"/>
            <color indexed="81"/>
            <rFont val="Tahoma"/>
            <family val="2"/>
          </rPr>
          <t xml:space="preserve">qui sert à :
 1 Afficher la liste déroulante dans la feuille "saisie".
 2 Calculer la somme de chaque code présent dans la base "CCP"
 3 Tous ces calculs sont répercutés dans les autres onglets.
   (à noter que la fonction "SOMMEPROD" est la plus puissante d'Excel) à mon avis !
</t>
        </r>
        <r>
          <rPr>
            <b/>
            <sz val="9"/>
            <color indexed="10"/>
            <rFont val="Tahoma"/>
            <family val="2"/>
          </rPr>
          <t>Recliquez sur le bouton "Aide" afficher la page 2</t>
        </r>
        <r>
          <rPr>
            <sz val="9"/>
            <color indexed="81"/>
            <rFont val="Tahoma"/>
            <family val="2"/>
          </rPr>
          <t xml:space="preserve">
Claude.Dubois &amp; Henri Le Luron     Juillet/Août 2008
               </t>
        </r>
      </text>
    </comment>
    <comment ref="C4" authorId="1">
      <text>
        <r>
          <rPr>
            <b/>
            <sz val="12"/>
            <color indexed="10"/>
            <rFont val="Comic Sans MS"/>
            <family val="4"/>
          </rPr>
          <t>Saisie du solde CCP au 31/12 de N-1</t>
        </r>
      </text>
    </comment>
    <comment ref="D4" authorId="2">
      <text>
        <r>
          <rPr>
            <b/>
            <sz val="12"/>
            <color indexed="10"/>
            <rFont val="Comic Sans MS"/>
            <family val="4"/>
          </rPr>
          <t>Saisie du solde
CNE au 31/12
de N-1</t>
        </r>
        <r>
          <rPr>
            <b/>
            <sz val="8"/>
            <color indexed="81"/>
            <rFont val="Tahoma"/>
            <family val="2"/>
          </rPr>
          <t xml:space="preserve">
</t>
        </r>
        <r>
          <rPr>
            <sz val="8"/>
            <color indexed="81"/>
            <rFont val="Tahoma"/>
            <family val="2"/>
          </rPr>
          <t xml:space="preserve">
</t>
        </r>
      </text>
    </comment>
  </commentList>
</comments>
</file>

<file path=xl/sharedStrings.xml><?xml version="1.0" encoding="utf-8"?>
<sst xmlns="http://schemas.openxmlformats.org/spreadsheetml/2006/main" count="226" uniqueCount="176">
  <si>
    <t>CCP</t>
  </si>
  <si>
    <t>DATE</t>
  </si>
  <si>
    <t>N° CHEQUE EMIS</t>
  </si>
  <si>
    <t>ENTREE</t>
  </si>
  <si>
    <t>SORTIE</t>
  </si>
  <si>
    <t>COMPTE AFFECTE</t>
  </si>
  <si>
    <t>LIBELLE COMPTE</t>
  </si>
  <si>
    <t>Liaison Section/Siège</t>
  </si>
  <si>
    <t>Crédit</t>
  </si>
  <si>
    <t>Achat calendriers</t>
  </si>
  <si>
    <t>Charges exceptionnelles</t>
  </si>
  <si>
    <t>Engagements à réaliser</t>
  </si>
  <si>
    <t>Produits exceptionnels</t>
  </si>
  <si>
    <t>Période du  :</t>
  </si>
  <si>
    <t>Balance des comptes</t>
  </si>
  <si>
    <t>au :</t>
  </si>
  <si>
    <t>Mouvements</t>
  </si>
  <si>
    <t>Soldes</t>
  </si>
  <si>
    <t>Intitulé des comptes</t>
  </si>
  <si>
    <t xml:space="preserve">Débit </t>
  </si>
  <si>
    <t>Chèques postaux</t>
  </si>
  <si>
    <t>Autres achats</t>
  </si>
  <si>
    <t>Documentation</t>
  </si>
  <si>
    <t>Frais tenue de compte CCP</t>
  </si>
  <si>
    <t>Totaux comptes de bilan</t>
  </si>
  <si>
    <t>Totaux comptes de gestion</t>
  </si>
  <si>
    <t>Totaux de la balance</t>
  </si>
  <si>
    <t>I)CHARGES</t>
  </si>
  <si>
    <t>II) PRODUITS</t>
  </si>
  <si>
    <t xml:space="preserve">    Achats :</t>
  </si>
  <si>
    <t xml:space="preserve">     Subventions :</t>
  </si>
  <si>
    <t xml:space="preserve">    Services extérieurs :</t>
  </si>
  <si>
    <t xml:space="preserve">     Produits de gestion courante :</t>
  </si>
  <si>
    <t xml:space="preserve">    Charges de gestion courante :</t>
  </si>
  <si>
    <t xml:space="preserve">    Produits exceptionnels :</t>
  </si>
  <si>
    <t xml:space="preserve">    Charges exceptionnelles :</t>
  </si>
  <si>
    <t xml:space="preserve">TOTAL DES CHARGES  </t>
  </si>
  <si>
    <t xml:space="preserve">TOTAL DES PRODUITS   </t>
  </si>
  <si>
    <t xml:space="preserve">BENEFICE       </t>
  </si>
  <si>
    <t xml:space="preserve">PERTE       </t>
  </si>
  <si>
    <t>TOTAL GENERAL</t>
  </si>
  <si>
    <t xml:space="preserve">TOTAL GENERAL </t>
  </si>
  <si>
    <t>ACTIF</t>
  </si>
  <si>
    <t>PASSIF</t>
  </si>
  <si>
    <t>1063 - Excédent des exercices antérieurs</t>
  </si>
  <si>
    <t>1200 - Résultat de l'exercice (bénéf/perte) (1)</t>
  </si>
  <si>
    <t>4672 - Cotisations dues au siège :</t>
  </si>
  <si>
    <t xml:space="preserve">   dues au 31/12 de l'année précédente :</t>
  </si>
  <si>
    <t>1820 - Liaison Siège</t>
  </si>
  <si>
    <t>TOTAL (2)</t>
  </si>
  <si>
    <t>(1) Si le résultat est une perte, inscrire la somme précédée de - ( et donc retrancher du total)</t>
  </si>
  <si>
    <t>(2) Les deux totaux divent être égaux,</t>
  </si>
  <si>
    <t>Comptes</t>
  </si>
  <si>
    <t>Liaison Siège Mat Informatique</t>
  </si>
  <si>
    <t>Liaison Subv Investissement</t>
  </si>
  <si>
    <t>Fond Dédiés</t>
  </si>
  <si>
    <t>Cotisations/Dons dus au Siège</t>
  </si>
  <si>
    <t>Achat de Matériel</t>
  </si>
  <si>
    <t>Fournitures de Bureau</t>
  </si>
  <si>
    <t>Carburants-Lubrifiants</t>
  </si>
  <si>
    <t>Sensibilisation-Publicité</t>
  </si>
  <si>
    <t>Frais de Conseils et transports</t>
  </si>
  <si>
    <t>Frais Postaux Sections</t>
  </si>
  <si>
    <t>Frais Télécom</t>
  </si>
  <si>
    <t>Frais d'Animation</t>
  </si>
  <si>
    <t>Aides aux Familles</t>
  </si>
  <si>
    <t>Aides CAT-MAS</t>
  </si>
  <si>
    <t>Participation Adhér aux activités</t>
  </si>
  <si>
    <t>Part Cotisations et Dons</t>
  </si>
  <si>
    <t xml:space="preserve">CHEQUE N° : </t>
  </si>
  <si>
    <t>(1) Série annuelle</t>
  </si>
  <si>
    <t xml:space="preserve">BON de C.C.P. n° : </t>
  </si>
  <si>
    <t xml:space="preserve">JUSTIFICATIONS : </t>
  </si>
  <si>
    <t xml:space="preserve">AFFECTATION : </t>
  </si>
  <si>
    <t xml:space="preserve">BENEFICIAIRE : </t>
  </si>
  <si>
    <t>E</t>
  </si>
  <si>
    <t>BENEFICIAIRE</t>
  </si>
  <si>
    <t>Le Président</t>
  </si>
  <si>
    <t>Saisie manuelle du n° d'un bon CCP</t>
  </si>
  <si>
    <t xml:space="preserve">EXTRAIT C.C.P. n° : </t>
  </si>
  <si>
    <t>DATE de prise en recette :</t>
  </si>
  <si>
    <t xml:space="preserve">MONTANT Recette : </t>
  </si>
  <si>
    <t xml:space="preserve">DATE Débit : </t>
  </si>
  <si>
    <t xml:space="preserve">MONTANT Débit : </t>
  </si>
  <si>
    <t>Ventes de calendriers</t>
  </si>
  <si>
    <t>N° EXTRAIT CCP</t>
  </si>
  <si>
    <t>LIBELLE DE L'OPERATION</t>
  </si>
  <si>
    <t>Autres opérations ou souscriptions</t>
  </si>
  <si>
    <t>N° PIECE (OU BON)</t>
  </si>
  <si>
    <t>E N T R E E</t>
  </si>
  <si>
    <t>S O R T I E</t>
  </si>
  <si>
    <t xml:space="preserve">SOLDE FIN </t>
  </si>
  <si>
    <t>______</t>
  </si>
  <si>
    <t>encaissées dans l'année :+</t>
  </si>
  <si>
    <t xml:space="preserve"> reversées dans l'année : -</t>
  </si>
  <si>
    <t>Reste du ,,,,,,</t>
  </si>
  <si>
    <t>Liaison Sections/CDV</t>
  </si>
  <si>
    <t>1800 - Liaison Siège(Mat informatique)</t>
  </si>
  <si>
    <t>1806 - Liaison Sections/CDV</t>
  </si>
  <si>
    <t>Locations Immobilères</t>
  </si>
  <si>
    <t>ETAT DE RAPPROCHEMENT</t>
  </si>
  <si>
    <t>5140 - Avoir C.C.P.</t>
  </si>
  <si>
    <t>Montant du compte 514 du livre de comptes</t>
  </si>
  <si>
    <t>Entrée</t>
  </si>
  <si>
    <t>Sortie</t>
  </si>
  <si>
    <t>dernier chèque</t>
  </si>
  <si>
    <t xml:space="preserve">          ------  Produits----------</t>
  </si>
  <si>
    <t>Cotisations Organismes Extérieurs</t>
  </si>
  <si>
    <t>N° de compte</t>
  </si>
  <si>
    <t xml:space="preserve">                     Choix</t>
  </si>
  <si>
    <t>la colonne C sert pour la liste déroulante</t>
  </si>
  <si>
    <t>- Liste déroulante</t>
  </si>
  <si>
    <t>- Remplace formules DECALER</t>
  </si>
  <si>
    <t>Cette feuille est le moteur</t>
  </si>
  <si>
    <t>de tout le fichier !  , elle</t>
  </si>
  <si>
    <t>renseigne les autres onglets.</t>
  </si>
  <si>
    <t>merci Excel !</t>
  </si>
  <si>
    <t xml:space="preserve"> -------Comptes de Bilan-------</t>
  </si>
  <si>
    <t xml:space="preserve">          ------  Charges----------</t>
  </si>
  <si>
    <t>Subvention La Poste</t>
  </si>
  <si>
    <t>Location véhicules et matériel</t>
  </si>
  <si>
    <t xml:space="preserve">            625617  - Frais de conseils et de transports</t>
  </si>
  <si>
    <t>EXTRAIT CCP N°</t>
  </si>
  <si>
    <t>re-cliquez sur la balance</t>
  </si>
  <si>
    <t>pour affichage normal</t>
  </si>
  <si>
    <t>les colonnes L , M  servent pour :</t>
  </si>
  <si>
    <t>Entretien réparation</t>
  </si>
  <si>
    <t>5142XXXXX</t>
  </si>
  <si>
    <t xml:space="preserve">            771800   - Produits exceptionnels</t>
  </si>
  <si>
    <t xml:space="preserve">            613200  - Locations immobilières</t>
  </si>
  <si>
    <t xml:space="preserve">            613510   - Location Véhicules et Matériel </t>
  </si>
  <si>
    <r>
      <t xml:space="preserve">  </t>
    </r>
    <r>
      <rPr>
        <sz val="10"/>
        <rFont val="Comic Sans MS"/>
        <family val="4"/>
      </rPr>
      <t xml:space="preserve">         615600   - Entretien réparation</t>
    </r>
  </si>
  <si>
    <t xml:space="preserve">            626120   - Frais postaux sections</t>
  </si>
  <si>
    <t xml:space="preserve">            626220  - Frais télécommunications sections</t>
  </si>
  <si>
    <t xml:space="preserve">            627800   - Frais de tenue de compte</t>
  </si>
  <si>
    <t xml:space="preserve">            628100   - Cotisations organismes extérieurs</t>
  </si>
  <si>
    <t xml:space="preserve">            658300   - Frais d'animation (fêtes, sorties)</t>
  </si>
  <si>
    <t xml:space="preserve">            658500   - Aides aux familles</t>
  </si>
  <si>
    <t xml:space="preserve">            671300   - Aides CAT, MAS et autres dons</t>
  </si>
  <si>
    <t xml:space="preserve">            671800   - Charges exceptionnelles</t>
  </si>
  <si>
    <t xml:space="preserve">            689000   - Engagement à réaliser</t>
  </si>
  <si>
    <t xml:space="preserve">            607110   - Achat de marchandises : Calendriers</t>
  </si>
  <si>
    <t xml:space="preserve">            607120  - Autres Achats</t>
  </si>
  <si>
    <t xml:space="preserve">            758200    - Participation des adhérents</t>
  </si>
  <si>
    <t xml:space="preserve">            758510    - Ventes de calendriers</t>
  </si>
  <si>
    <t xml:space="preserve">            758520   - Souscription et autres opérations </t>
  </si>
  <si>
    <t xml:space="preserve">            758800    - Part Cotisations et dons</t>
  </si>
  <si>
    <t>N° des Chèques émis</t>
  </si>
  <si>
    <t>Débits</t>
  </si>
  <si>
    <t>Libellés de compte</t>
  </si>
  <si>
    <t>Crédits</t>
  </si>
  <si>
    <t>5142XXXX</t>
  </si>
  <si>
    <t>Assurances</t>
  </si>
  <si>
    <t xml:space="preserve">            616000  - Assurances</t>
  </si>
  <si>
    <t xml:space="preserve">            618100   - Documentation</t>
  </si>
  <si>
    <t xml:space="preserve">            623700  - Sensibilisation-publicité</t>
  </si>
  <si>
    <t xml:space="preserve">            605000  - Achats de matériels</t>
  </si>
  <si>
    <t xml:space="preserve">            606400  - Frais de bureau et de matériel</t>
  </si>
  <si>
    <t xml:space="preserve">            606500  - Carburant, lubrifiant</t>
  </si>
  <si>
    <t xml:space="preserve">            771310    - Dons adhérents </t>
  </si>
  <si>
    <t>Dons reversés par le Siège</t>
  </si>
  <si>
    <t>EPARGNE</t>
  </si>
  <si>
    <t>Epargne AFEH</t>
  </si>
  <si>
    <t>4671 - Epargne AFEH</t>
  </si>
  <si>
    <t>La Trésorière</t>
  </si>
  <si>
    <t>2080 - Apport Construction VSA</t>
  </si>
  <si>
    <t>Apport Construction VSA</t>
  </si>
  <si>
    <t>afeh siège</t>
  </si>
  <si>
    <t>Reversement cotis adher 7839</t>
  </si>
  <si>
    <t>31/12/2016</t>
  </si>
  <si>
    <t>1 _ 2018</t>
  </si>
  <si>
    <t>Subvention Orange</t>
  </si>
  <si>
    <t xml:space="preserve">            741801   - Subventions Orange</t>
  </si>
  <si>
    <t xml:space="preserve">            741802   - Subventions La Poste</t>
  </si>
  <si>
    <t>SECTION AFEH XXXXXX</t>
  </si>
  <si>
    <t>DD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</si>
</sst>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2" formatCode="#,##0.00\ _F"/>
    <numFmt numFmtId="173" formatCode="#,##0.00_ ;\-#,##0.00\ "/>
    <numFmt numFmtId="177" formatCode="#,##0.00\ &quot;Euros&quot;"/>
  </numFmts>
  <fonts count="88" x14ac:knownFonts="1">
    <font>
      <sz val="10"/>
      <name val="Arial"/>
    </font>
    <font>
      <sz val="10"/>
      <name val="Arial"/>
    </font>
    <font>
      <sz val="10"/>
      <color indexed="12"/>
      <name val="Arial"/>
      <family val="2"/>
    </font>
    <font>
      <sz val="10"/>
      <color indexed="10"/>
      <name val="Arial"/>
      <family val="2"/>
    </font>
    <font>
      <sz val="10"/>
      <name val="Comic Sans MS"/>
      <family val="4"/>
    </font>
    <font>
      <sz val="10"/>
      <name val="Arial Narrow"/>
      <family val="2"/>
    </font>
    <font>
      <sz val="9"/>
      <name val="Comic Sans MS"/>
      <family val="4"/>
    </font>
    <font>
      <sz val="9"/>
      <name val="Arial"/>
      <family val="2"/>
    </font>
    <font>
      <sz val="14"/>
      <name val="Comic Sans MS"/>
      <family val="4"/>
    </font>
    <font>
      <b/>
      <sz val="10"/>
      <name val="Comic Sans MS"/>
      <family val="4"/>
    </font>
    <font>
      <b/>
      <sz val="10"/>
      <name val="Tahoma"/>
      <family val="2"/>
    </font>
    <font>
      <b/>
      <sz val="9"/>
      <name val="Tahoma"/>
      <family val="2"/>
    </font>
    <font>
      <b/>
      <sz val="10"/>
      <name val="Franklin Gothic Demi"/>
      <family val="2"/>
    </font>
    <font>
      <sz val="9"/>
      <color indexed="10"/>
      <name val="Comic Sans MS"/>
      <family val="4"/>
    </font>
    <font>
      <sz val="9"/>
      <color indexed="12"/>
      <name val="Comic Sans MS"/>
      <family val="4"/>
    </font>
    <font>
      <sz val="26"/>
      <name val="Arial"/>
      <family val="2"/>
    </font>
    <font>
      <b/>
      <sz val="12"/>
      <color indexed="10"/>
      <name val="Comic Sans MS"/>
      <family val="4"/>
    </font>
    <font>
      <b/>
      <sz val="14"/>
      <name val="Comic Sans MS"/>
      <family val="4"/>
    </font>
    <font>
      <b/>
      <sz val="12"/>
      <name val="Comic Sans MS"/>
      <family val="4"/>
    </font>
    <font>
      <b/>
      <i/>
      <sz val="10"/>
      <name val="Comic Sans MS"/>
      <family val="4"/>
    </font>
    <font>
      <sz val="12"/>
      <name val="Comic Sans MS"/>
      <family val="4"/>
    </font>
    <font>
      <b/>
      <sz val="14"/>
      <color indexed="10"/>
      <name val="Comic Sans MS"/>
      <family val="4"/>
    </font>
    <font>
      <sz val="14"/>
      <name val="Century Gothic"/>
      <family val="2"/>
    </font>
    <font>
      <sz val="11"/>
      <name val="Century Gothic"/>
      <family val="2"/>
    </font>
    <font>
      <b/>
      <sz val="11"/>
      <name val="Century Gothic"/>
      <family val="2"/>
    </font>
    <font>
      <sz val="10"/>
      <name val="Century Gothic"/>
      <family val="2"/>
    </font>
    <font>
      <i/>
      <sz val="10"/>
      <name val="Century Gothic"/>
      <family val="2"/>
    </font>
    <font>
      <sz val="11"/>
      <name val="Century Gothic"/>
      <family val="2"/>
    </font>
    <font>
      <sz val="20"/>
      <name val="Comic Sans MS"/>
      <family val="4"/>
    </font>
    <font>
      <sz val="11"/>
      <name val="Comic Sans MS"/>
      <family val="4"/>
    </font>
    <font>
      <sz val="11"/>
      <name val="Arial"/>
      <family val="2"/>
    </font>
    <font>
      <b/>
      <sz val="16"/>
      <name val="Century Gothic"/>
      <family val="2"/>
    </font>
    <font>
      <b/>
      <sz val="24"/>
      <color indexed="10"/>
      <name val="Wingdings"/>
      <charset val="2"/>
    </font>
    <font>
      <b/>
      <sz val="10"/>
      <color indexed="10"/>
      <name val="Comic Sans MS"/>
      <family val="4"/>
    </font>
    <font>
      <b/>
      <sz val="20"/>
      <name val="Tahoma"/>
      <family val="2"/>
    </font>
    <font>
      <b/>
      <sz val="12"/>
      <name val="Arial Narrow"/>
      <family val="2"/>
    </font>
    <font>
      <b/>
      <sz val="11"/>
      <color indexed="10"/>
      <name val="Comic Sans MS"/>
      <family val="4"/>
    </font>
    <font>
      <b/>
      <sz val="11"/>
      <name val="Comic Sans MS"/>
      <family val="4"/>
    </font>
    <font>
      <sz val="14"/>
      <name val="Arial Narrow"/>
      <family val="2"/>
    </font>
    <font>
      <b/>
      <sz val="14"/>
      <name val="Century Gothic"/>
      <family val="2"/>
    </font>
    <font>
      <b/>
      <sz val="18"/>
      <name val="Century Gothic"/>
      <family val="2"/>
    </font>
    <font>
      <b/>
      <sz val="14"/>
      <name val="Arial"/>
      <family val="2"/>
    </font>
    <font>
      <b/>
      <sz val="16"/>
      <name val="Arial"/>
      <family val="2"/>
    </font>
    <font>
      <sz val="18"/>
      <name val="Arial"/>
      <family val="2"/>
    </font>
    <font>
      <b/>
      <sz val="12"/>
      <color indexed="12"/>
      <name val="Arial Narrow"/>
      <family val="2"/>
    </font>
    <font>
      <b/>
      <sz val="12"/>
      <color indexed="10"/>
      <name val="Arial Narrow"/>
      <family val="2"/>
    </font>
    <font>
      <b/>
      <sz val="14"/>
      <name val="Arial Narrow"/>
      <family val="2"/>
    </font>
    <font>
      <b/>
      <sz val="14"/>
      <color indexed="14"/>
      <name val="Arial Narrow"/>
      <family val="2"/>
    </font>
    <font>
      <b/>
      <sz val="14"/>
      <color indexed="10"/>
      <name val="Arial Narrow"/>
      <family val="2"/>
    </font>
    <font>
      <b/>
      <sz val="14"/>
      <color indexed="12"/>
      <name val="Arial Narrow"/>
      <family val="2"/>
    </font>
    <font>
      <sz val="28"/>
      <name val="Arial Narrow"/>
      <family val="2"/>
    </font>
    <font>
      <sz val="24"/>
      <name val="Comic Sans MS"/>
      <family val="4"/>
    </font>
    <font>
      <b/>
      <sz val="18"/>
      <name val="Arial"/>
      <family val="2"/>
    </font>
    <font>
      <sz val="14"/>
      <name val="Arial"/>
      <family val="2"/>
    </font>
    <font>
      <u/>
      <sz val="14"/>
      <name val="Arial"/>
      <family val="2"/>
    </font>
    <font>
      <u/>
      <sz val="12"/>
      <name val="Arial"/>
      <family val="2"/>
    </font>
    <font>
      <sz val="12"/>
      <name val="Arial"/>
      <family val="2"/>
    </font>
    <font>
      <sz val="8"/>
      <name val="Arial"/>
      <family val="2"/>
    </font>
    <font>
      <sz val="11"/>
      <color indexed="12"/>
      <name val="Comic Sans MS"/>
      <family val="4"/>
    </font>
    <font>
      <sz val="11"/>
      <color indexed="10"/>
      <name val="Comic Sans MS"/>
      <family val="4"/>
    </font>
    <font>
      <sz val="8"/>
      <name val="Tahoma"/>
      <family val="2"/>
    </font>
    <font>
      <b/>
      <sz val="10"/>
      <color indexed="12"/>
      <name val="Arial"/>
      <family val="2"/>
    </font>
    <font>
      <b/>
      <sz val="10"/>
      <color indexed="10"/>
      <name val="Arial"/>
      <family val="2"/>
    </font>
    <font>
      <sz val="11"/>
      <name val="Arial"/>
      <family val="2"/>
    </font>
    <font>
      <sz val="8"/>
      <name val="Arial Narrow"/>
      <family val="2"/>
    </font>
    <font>
      <b/>
      <sz val="10"/>
      <color indexed="56"/>
      <name val="Verdana"/>
      <family val="2"/>
    </font>
    <font>
      <b/>
      <sz val="11"/>
      <color indexed="12"/>
      <name val="Arial"/>
      <family val="2"/>
    </font>
    <font>
      <b/>
      <sz val="11"/>
      <color indexed="10"/>
      <name val="Arial"/>
      <family val="2"/>
    </font>
    <font>
      <sz val="8"/>
      <name val="Comic Sans MS"/>
      <family val="4"/>
    </font>
    <font>
      <sz val="8"/>
      <color indexed="81"/>
      <name val="Tahoma"/>
      <family val="2"/>
    </font>
    <font>
      <b/>
      <sz val="9"/>
      <color indexed="81"/>
      <name val="Tahoma"/>
      <family val="2"/>
    </font>
    <font>
      <sz val="9"/>
      <color indexed="81"/>
      <name val="Tahoma"/>
      <family val="2"/>
    </font>
    <font>
      <b/>
      <sz val="9"/>
      <color indexed="12"/>
      <name val="Tahoma"/>
      <family val="2"/>
    </font>
    <font>
      <b/>
      <sz val="10"/>
      <color indexed="12"/>
      <name val="Tahoma"/>
      <family val="2"/>
    </font>
    <font>
      <b/>
      <sz val="9"/>
      <color indexed="10"/>
      <name val="Tahoma"/>
      <family val="2"/>
    </font>
    <font>
      <b/>
      <sz val="11"/>
      <color indexed="10"/>
      <name val="Tahoma"/>
      <family val="2"/>
    </font>
    <font>
      <sz val="12"/>
      <name val="Arial"/>
      <family val="2"/>
    </font>
    <font>
      <u/>
      <sz val="9"/>
      <color indexed="81"/>
      <name val="Tahoma"/>
      <family val="2"/>
    </font>
    <font>
      <b/>
      <u/>
      <sz val="9"/>
      <color indexed="81"/>
      <name val="Tahoma"/>
      <family val="2"/>
    </font>
    <font>
      <b/>
      <sz val="22"/>
      <color indexed="15"/>
      <name val="Comic Sans MS"/>
      <family val="4"/>
    </font>
    <font>
      <b/>
      <sz val="10"/>
      <name val="Arial Narrow"/>
      <family val="2"/>
    </font>
    <font>
      <b/>
      <sz val="16"/>
      <color indexed="10"/>
      <name val="Comic Sans MS"/>
      <family val="4"/>
    </font>
    <font>
      <b/>
      <sz val="11"/>
      <color indexed="12"/>
      <name val="Tahoma"/>
      <family val="2"/>
    </font>
    <font>
      <u/>
      <sz val="9"/>
      <color indexed="10"/>
      <name val="Tahoma"/>
      <family val="2"/>
    </font>
    <font>
      <sz val="10"/>
      <color indexed="56"/>
      <name val="Verdana"/>
      <family val="2"/>
    </font>
    <font>
      <b/>
      <u/>
      <sz val="11"/>
      <color indexed="10"/>
      <name val="Tahoma"/>
      <family val="2"/>
    </font>
    <font>
      <b/>
      <sz val="8"/>
      <color indexed="81"/>
      <name val="Tahoma"/>
      <family val="2"/>
    </font>
    <font>
      <sz val="24"/>
      <name val="Tahoma"/>
      <family val="2"/>
    </font>
  </fonts>
  <fills count="1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6"/>
        <bgColor indexed="49"/>
      </patternFill>
    </fill>
    <fill>
      <patternFill patternType="solid">
        <fgColor indexed="47"/>
        <bgColor indexed="64"/>
      </patternFill>
    </fill>
    <fill>
      <patternFill patternType="solid">
        <fgColor indexed="43"/>
        <bgColor indexed="64"/>
      </patternFill>
    </fill>
    <fill>
      <patternFill patternType="solid">
        <fgColor indexed="8"/>
        <bgColor indexed="11"/>
      </patternFill>
    </fill>
    <fill>
      <patternFill patternType="solid">
        <fgColor indexed="26"/>
        <bgColor indexed="22"/>
      </patternFill>
    </fill>
    <fill>
      <patternFill patternType="solid">
        <fgColor indexed="41"/>
        <bgColor indexed="64"/>
      </patternFill>
    </fill>
    <fill>
      <patternFill patternType="solid">
        <fgColor indexed="15"/>
        <bgColor indexed="64"/>
      </patternFill>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8"/>
        <bgColor indexed="64"/>
      </patternFill>
    </fill>
    <fill>
      <patternFill patternType="solid">
        <fgColor indexed="26"/>
        <bgColor indexed="11"/>
      </patternFill>
    </fill>
    <fill>
      <patternFill patternType="solid">
        <fgColor indexed="51"/>
        <bgColor indexed="64"/>
      </patternFill>
    </fill>
  </fills>
  <borders count="84">
    <border>
      <left/>
      <right/>
      <top/>
      <bottom/>
      <diagonal/>
    </border>
    <border>
      <left style="medium">
        <color indexed="64"/>
      </left>
      <right/>
      <top/>
      <bottom/>
      <diagonal/>
    </border>
    <border>
      <left style="thin">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hair">
        <color indexed="64"/>
      </left>
      <right style="hair">
        <color indexed="64"/>
      </right>
      <top style="hair">
        <color indexed="64"/>
      </top>
      <bottom style="hair">
        <color indexed="64"/>
      </bottom>
      <diagonal/>
    </border>
    <border>
      <left style="thick">
        <color indexed="10"/>
      </left>
      <right style="thick">
        <color indexed="10"/>
      </right>
      <top style="thick">
        <color indexed="10"/>
      </top>
      <bottom style="thick">
        <color indexed="10"/>
      </bottom>
      <diagonal/>
    </border>
    <border>
      <left style="medium">
        <color indexed="64"/>
      </left>
      <right/>
      <top style="medium">
        <color indexed="64"/>
      </top>
      <bottom/>
      <diagonal/>
    </border>
    <border>
      <left/>
      <right/>
      <top/>
      <bottom style="dotted">
        <color indexed="64"/>
      </bottom>
      <diagonal/>
    </border>
    <border>
      <left/>
      <right/>
      <top/>
      <bottom style="dashed">
        <color indexed="64"/>
      </bottom>
      <diagonal/>
    </border>
    <border>
      <left/>
      <right style="medium">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dotted">
        <color indexed="64"/>
      </right>
      <top/>
      <bottom style="medium">
        <color indexed="64"/>
      </bottom>
      <diagonal/>
    </border>
    <border>
      <left style="dotted">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right style="double">
        <color indexed="64"/>
      </right>
      <top style="double">
        <color indexed="64"/>
      </top>
      <bottom style="double">
        <color indexed="64"/>
      </bottom>
      <diagonal/>
    </border>
    <border>
      <left style="medium">
        <color indexed="54"/>
      </left>
      <right style="medium">
        <color indexed="54"/>
      </right>
      <top style="medium">
        <color indexed="54"/>
      </top>
      <bottom style="thin">
        <color indexed="54"/>
      </bottom>
      <diagonal/>
    </border>
    <border>
      <left style="medium">
        <color indexed="54"/>
      </left>
      <right style="medium">
        <color indexed="54"/>
      </right>
      <top style="thin">
        <color indexed="54"/>
      </top>
      <bottom style="thin">
        <color indexed="54"/>
      </bottom>
      <diagonal/>
    </border>
    <border>
      <left style="thin">
        <color indexed="64"/>
      </left>
      <right style="thin">
        <color indexed="64"/>
      </right>
      <top style="thin">
        <color indexed="64"/>
      </top>
      <bottom style="thin">
        <color indexed="64"/>
      </bottom>
      <diagonal/>
    </border>
    <border>
      <left style="medium">
        <color indexed="62"/>
      </left>
      <right style="medium">
        <color indexed="62"/>
      </right>
      <top style="medium">
        <color indexed="54"/>
      </top>
      <bottom/>
      <diagonal/>
    </border>
    <border>
      <left style="dotted">
        <color indexed="10"/>
      </left>
      <right style="dotted">
        <color indexed="10"/>
      </right>
      <top style="dotted">
        <color indexed="10"/>
      </top>
      <bottom style="dotted">
        <color indexed="10"/>
      </bottom>
      <diagonal/>
    </border>
    <border>
      <left style="thick">
        <color indexed="14"/>
      </left>
      <right style="thick">
        <color indexed="14"/>
      </right>
      <top style="thin">
        <color indexed="64"/>
      </top>
      <bottom style="thin">
        <color indexed="64"/>
      </bottom>
      <diagonal/>
    </border>
    <border>
      <left style="thick">
        <color indexed="14"/>
      </left>
      <right style="thick">
        <color indexed="1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54"/>
      </right>
      <top style="thin">
        <color indexed="64"/>
      </top>
      <bottom style="medium">
        <color indexed="54"/>
      </bottom>
      <diagonal/>
    </border>
    <border>
      <left/>
      <right/>
      <top style="thin">
        <color indexed="64"/>
      </top>
      <bottom/>
      <diagonal/>
    </border>
    <border>
      <left style="medium">
        <color indexed="54"/>
      </left>
      <right style="medium">
        <color indexed="54"/>
      </right>
      <top style="thin">
        <color indexed="64"/>
      </top>
      <bottom style="medium">
        <color indexed="54"/>
      </bottom>
      <diagonal/>
    </border>
    <border>
      <left style="medium">
        <color indexed="54"/>
      </left>
      <right style="thin">
        <color indexed="64"/>
      </right>
      <top style="thin">
        <color indexed="64"/>
      </top>
      <bottom style="medium">
        <color indexed="54"/>
      </bottom>
      <diagonal/>
    </border>
    <border>
      <left style="thin">
        <color indexed="64"/>
      </left>
      <right style="medium">
        <color indexed="54"/>
      </right>
      <top/>
      <bottom/>
      <diagonal/>
    </border>
    <border>
      <left style="medium">
        <color indexed="54"/>
      </left>
      <right style="thin">
        <color indexed="64"/>
      </right>
      <top style="medium">
        <color indexed="54"/>
      </top>
      <bottom style="thin">
        <color indexed="54"/>
      </bottom>
      <diagonal/>
    </border>
    <border>
      <left style="medium">
        <color indexed="54"/>
      </left>
      <right style="thin">
        <color indexed="64"/>
      </right>
      <top style="thin">
        <color indexed="54"/>
      </top>
      <bottom style="thin">
        <color indexed="54"/>
      </bottom>
      <diagonal/>
    </border>
    <border>
      <left style="medium">
        <color indexed="62"/>
      </left>
      <right style="thin">
        <color indexed="64"/>
      </right>
      <top style="medium">
        <color indexed="54"/>
      </top>
      <bottom/>
      <diagonal/>
    </border>
    <border>
      <left/>
      <right/>
      <top/>
      <bottom style="thin">
        <color indexed="64"/>
      </bottom>
      <diagonal/>
    </border>
    <border>
      <left style="medium">
        <color indexed="62"/>
      </left>
      <right style="medium">
        <color indexed="62"/>
      </right>
      <top style="medium">
        <color indexed="54"/>
      </top>
      <bottom style="thin">
        <color indexed="64"/>
      </bottom>
      <diagonal/>
    </border>
    <border>
      <left style="medium">
        <color indexed="62"/>
      </left>
      <right style="thin">
        <color indexed="64"/>
      </right>
      <top style="medium">
        <color indexed="54"/>
      </top>
      <bottom style="thin">
        <color indexed="64"/>
      </bottom>
      <diagonal/>
    </border>
    <border>
      <left/>
      <right style="double">
        <color indexed="64"/>
      </right>
      <top style="double">
        <color indexed="64"/>
      </top>
      <bottom/>
      <diagonal/>
    </border>
    <border>
      <left style="thin">
        <color indexed="64"/>
      </left>
      <right/>
      <top/>
      <bottom style="medium">
        <color indexed="64"/>
      </bottom>
      <diagonal/>
    </border>
    <border>
      <left style="medium">
        <color indexed="54"/>
      </left>
      <right style="medium">
        <color indexed="54"/>
      </right>
      <top/>
      <bottom/>
      <diagonal/>
    </border>
    <border>
      <left style="thin">
        <color indexed="64"/>
      </left>
      <right/>
      <top style="thin">
        <color indexed="64"/>
      </top>
      <bottom style="thin">
        <color indexed="64"/>
      </bottom>
      <diagonal/>
    </border>
    <border>
      <left style="thin">
        <color indexed="64"/>
      </left>
      <right style="medium">
        <color indexed="5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54"/>
      </left>
      <right style="medium">
        <color indexed="54"/>
      </right>
      <top/>
      <bottom style="medium">
        <color indexed="64"/>
      </bottom>
      <diagonal/>
    </border>
    <border>
      <left style="medium">
        <color indexed="54"/>
      </left>
      <right style="thin">
        <color indexed="64"/>
      </right>
      <top/>
      <bottom style="medium">
        <color indexed="64"/>
      </bottom>
      <diagonal/>
    </border>
    <border>
      <left style="medium">
        <color indexed="62"/>
      </left>
      <right/>
      <top style="thin">
        <color indexed="64"/>
      </top>
      <bottom/>
      <diagonal/>
    </border>
    <border>
      <left style="medium">
        <color indexed="54"/>
      </left>
      <right style="medium">
        <color indexed="62"/>
      </right>
      <top style="thin">
        <color indexed="64"/>
      </top>
      <bottom style="medium">
        <color indexed="54"/>
      </bottom>
      <diagonal/>
    </border>
    <border>
      <left style="medium">
        <color indexed="62"/>
      </left>
      <right style="medium">
        <color indexed="62"/>
      </right>
      <top style="thin">
        <color indexed="64"/>
      </top>
      <bottom/>
      <diagonal/>
    </border>
    <border>
      <left style="medium">
        <color indexed="62"/>
      </left>
      <right style="thin">
        <color indexed="64"/>
      </right>
      <top style="thin">
        <color indexed="64"/>
      </top>
      <bottom/>
      <diagonal/>
    </border>
    <border>
      <left style="double">
        <color indexed="64"/>
      </left>
      <right/>
      <top style="double">
        <color indexed="64"/>
      </top>
      <bottom style="double">
        <color indexed="64"/>
      </bottom>
      <diagonal/>
    </border>
    <border>
      <left style="double">
        <color indexed="64"/>
      </left>
      <right/>
      <top style="double">
        <color indexed="64"/>
      </top>
      <bottom/>
      <diagonal/>
    </border>
    <border>
      <left/>
      <right style="medium">
        <color indexed="64"/>
      </right>
      <top/>
      <bottom/>
      <diagonal/>
    </border>
    <border>
      <left/>
      <right style="dotted">
        <color indexed="64"/>
      </right>
      <top style="dotted">
        <color indexed="64"/>
      </top>
      <bottom style="dotted">
        <color indexed="64"/>
      </bottom>
      <diagonal/>
    </border>
    <border>
      <left/>
      <right style="thick">
        <color indexed="10"/>
      </right>
      <top style="thin">
        <color indexed="64"/>
      </top>
      <bottom style="thin">
        <color indexed="64"/>
      </bottom>
      <diagonal/>
    </border>
    <border>
      <left/>
      <right style="thick">
        <color indexed="10"/>
      </right>
      <top style="thin">
        <color indexed="64"/>
      </top>
      <bottom/>
      <diagonal/>
    </border>
    <border>
      <left style="thick">
        <color indexed="14"/>
      </left>
      <right style="thick">
        <color indexed="14"/>
      </right>
      <top style="thick">
        <color indexed="14"/>
      </top>
      <bottom style="thick">
        <color indexed="14"/>
      </bottom>
      <diagonal/>
    </border>
    <border>
      <left/>
      <right style="thick">
        <color indexed="10"/>
      </right>
      <top/>
      <bottom style="thin">
        <color indexed="64"/>
      </bottom>
      <diagonal/>
    </border>
    <border>
      <left style="thick">
        <color indexed="14"/>
      </left>
      <right style="thick">
        <color indexed="14"/>
      </right>
      <top/>
      <bottom style="thin">
        <color indexed="64"/>
      </bottom>
      <diagonal/>
    </border>
    <border>
      <left style="thin">
        <color indexed="64"/>
      </left>
      <right style="medium">
        <color indexed="64"/>
      </right>
      <top/>
      <bottom/>
      <diagonal/>
    </border>
    <border>
      <left style="medium">
        <color indexed="54"/>
      </left>
      <right style="medium">
        <color indexed="54"/>
      </right>
      <top style="thin">
        <color indexed="5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dotted">
        <color indexed="64"/>
      </right>
      <top style="medium">
        <color indexed="64"/>
      </top>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style="medium">
        <color indexed="54"/>
      </left>
      <right/>
      <top style="medium">
        <color indexed="54"/>
      </top>
      <bottom/>
      <diagonal/>
    </border>
    <border>
      <left/>
      <right style="medium">
        <color indexed="54"/>
      </right>
      <top style="medium">
        <color indexed="54"/>
      </top>
      <bottom/>
      <diagonal/>
    </border>
    <border>
      <left/>
      <right style="medium">
        <color indexed="64"/>
      </right>
      <top/>
      <bottom style="medium">
        <color indexed="64"/>
      </bottom>
      <diagonal/>
    </border>
  </borders>
  <cellStyleXfs count="2">
    <xf numFmtId="0" fontId="0" fillId="0" borderId="0"/>
    <xf numFmtId="0" fontId="1" fillId="0" borderId="0"/>
  </cellStyleXfs>
  <cellXfs count="388">
    <xf numFmtId="0" fontId="0" fillId="0" borderId="0" xfId="0"/>
    <xf numFmtId="0" fontId="0" fillId="0" borderId="0" xfId="0" applyAlignment="1" applyProtection="1">
      <alignment horizontal="center"/>
    </xf>
    <xf numFmtId="0" fontId="0" fillId="0" borderId="0" xfId="0" applyProtection="1"/>
    <xf numFmtId="0" fontId="4" fillId="0" borderId="0" xfId="0" applyFont="1" applyProtection="1"/>
    <xf numFmtId="0" fontId="0" fillId="2" borderId="0" xfId="0" applyFill="1" applyProtection="1"/>
    <xf numFmtId="0" fontId="9" fillId="3" borderId="1" xfId="0" applyFont="1" applyFill="1" applyBorder="1" applyProtection="1"/>
    <xf numFmtId="173" fontId="4" fillId="0" borderId="2" xfId="0" applyNumberFormat="1" applyFont="1" applyFill="1" applyBorder="1" applyProtection="1"/>
    <xf numFmtId="0" fontId="9" fillId="3" borderId="0" xfId="0" applyFont="1" applyFill="1" applyBorder="1" applyProtection="1"/>
    <xf numFmtId="0" fontId="4" fillId="0" borderId="1" xfId="0" applyFont="1" applyBorder="1" applyProtection="1"/>
    <xf numFmtId="0" fontId="4" fillId="0" borderId="0" xfId="0" applyFont="1" applyBorder="1" applyProtection="1"/>
    <xf numFmtId="0" fontId="4" fillId="0" borderId="1" xfId="0" applyFont="1" applyBorder="1" applyAlignment="1" applyProtection="1">
      <alignment horizontal="left"/>
    </xf>
    <xf numFmtId="2" fontId="9" fillId="0" borderId="3" xfId="0" applyNumberFormat="1" applyFont="1" applyFill="1" applyBorder="1" applyAlignment="1" applyProtection="1">
      <alignment horizontal="centerContinuous" vertical="center"/>
    </xf>
    <xf numFmtId="2" fontId="9" fillId="0" borderId="3" xfId="0" applyNumberFormat="1" applyFont="1" applyBorder="1" applyAlignment="1" applyProtection="1">
      <alignment horizontal="centerContinuous" vertical="center"/>
    </xf>
    <xf numFmtId="2" fontId="9" fillId="0" borderId="4" xfId="0" applyNumberFormat="1" applyFont="1" applyFill="1" applyBorder="1" applyAlignment="1" applyProtection="1">
      <alignment horizontal="centerContinuous" vertical="center"/>
    </xf>
    <xf numFmtId="0" fontId="9" fillId="0" borderId="5" xfId="0" applyFont="1" applyBorder="1" applyAlignment="1" applyProtection="1">
      <alignment horizontal="center"/>
    </xf>
    <xf numFmtId="0" fontId="9" fillId="0" borderId="6" xfId="0" applyNumberFormat="1" applyFont="1" applyFill="1" applyBorder="1" applyAlignment="1" applyProtection="1">
      <alignment horizontal="center"/>
    </xf>
    <xf numFmtId="0" fontId="9" fillId="0" borderId="7" xfId="0" applyFont="1" applyBorder="1" applyAlignment="1" applyProtection="1">
      <alignment horizontal="center"/>
    </xf>
    <xf numFmtId="0" fontId="9" fillId="0" borderId="8" xfId="0" applyFont="1" applyBorder="1" applyAlignment="1" applyProtection="1">
      <alignment horizontal="center" vertical="center"/>
    </xf>
    <xf numFmtId="173" fontId="9" fillId="0" borderId="8" xfId="0" applyNumberFormat="1" applyFont="1" applyFill="1" applyBorder="1" applyAlignment="1" applyProtection="1">
      <alignment horizontal="right" vertical="center"/>
    </xf>
    <xf numFmtId="0" fontId="19" fillId="0" borderId="8" xfId="0" applyFont="1" applyBorder="1" applyAlignment="1" applyProtection="1">
      <alignment horizontal="center" vertical="center"/>
    </xf>
    <xf numFmtId="173" fontId="19" fillId="0" borderId="8" xfId="0" applyNumberFormat="1" applyFont="1" applyFill="1" applyBorder="1" applyAlignment="1" applyProtection="1">
      <alignment horizontal="right" vertical="center"/>
    </xf>
    <xf numFmtId="0" fontId="9" fillId="0" borderId="9" xfId="0" applyFont="1" applyBorder="1" applyAlignment="1" applyProtection="1">
      <alignment horizontal="center" vertical="center"/>
    </xf>
    <xf numFmtId="173" fontId="9" fillId="0" borderId="9" xfId="0" applyNumberFormat="1" applyFont="1" applyFill="1" applyBorder="1" applyAlignment="1" applyProtection="1">
      <alignment horizontal="right" vertical="center"/>
    </xf>
    <xf numFmtId="0" fontId="18" fillId="0" borderId="10" xfId="0" applyFont="1" applyBorder="1" applyAlignment="1" applyProtection="1">
      <alignment horizontal="center" vertical="center"/>
    </xf>
    <xf numFmtId="0" fontId="18" fillId="4" borderId="9" xfId="0" applyFont="1" applyFill="1" applyBorder="1" applyAlignment="1" applyProtection="1">
      <alignment horizontal="center" vertical="center"/>
    </xf>
    <xf numFmtId="0" fontId="18" fillId="4" borderId="4" xfId="0" applyFont="1" applyFill="1" applyBorder="1" applyAlignment="1" applyProtection="1">
      <alignment horizontal="center" vertical="center"/>
    </xf>
    <xf numFmtId="173" fontId="4" fillId="2" borderId="11" xfId="0" applyNumberFormat="1" applyFont="1" applyFill="1" applyBorder="1" applyAlignment="1" applyProtection="1">
      <alignment vertical="center"/>
    </xf>
    <xf numFmtId="173" fontId="4" fillId="3" borderId="8" xfId="0" applyNumberFormat="1" applyFont="1" applyFill="1" applyBorder="1" applyAlignment="1" applyProtection="1">
      <alignment vertical="center"/>
    </xf>
    <xf numFmtId="173" fontId="4" fillId="2" borderId="11" xfId="0" applyNumberFormat="1" applyFont="1" applyFill="1" applyBorder="1" applyProtection="1"/>
    <xf numFmtId="0" fontId="4" fillId="0" borderId="0" xfId="0" applyFont="1" applyBorder="1" applyAlignment="1" applyProtection="1">
      <alignment horizontal="right"/>
    </xf>
    <xf numFmtId="2" fontId="4" fillId="0" borderId="0" xfId="0" applyNumberFormat="1" applyFont="1" applyBorder="1" applyProtection="1"/>
    <xf numFmtId="173" fontId="20" fillId="3" borderId="9" xfId="0" applyNumberFormat="1" applyFont="1" applyFill="1" applyBorder="1" applyAlignment="1" applyProtection="1">
      <alignment vertical="center"/>
    </xf>
    <xf numFmtId="173" fontId="20" fillId="2" borderId="6" xfId="0" applyNumberFormat="1" applyFont="1" applyFill="1" applyBorder="1" applyAlignment="1" applyProtection="1">
      <alignment vertical="center"/>
    </xf>
    <xf numFmtId="173" fontId="20" fillId="4" borderId="9" xfId="0" applyNumberFormat="1" applyFont="1" applyFill="1" applyBorder="1" applyAlignment="1" applyProtection="1">
      <alignment vertical="center"/>
    </xf>
    <xf numFmtId="173" fontId="20" fillId="4" borderId="4" xfId="0" applyNumberFormat="1" applyFont="1" applyFill="1" applyBorder="1" applyAlignment="1" applyProtection="1">
      <alignment vertical="center"/>
    </xf>
    <xf numFmtId="173" fontId="0" fillId="0" borderId="0" xfId="0" applyNumberFormat="1" applyProtection="1"/>
    <xf numFmtId="0" fontId="30" fillId="0" borderId="0" xfId="0" applyFont="1"/>
    <xf numFmtId="173" fontId="4" fillId="0" borderId="2" xfId="0" applyNumberFormat="1" applyFont="1" applyFill="1" applyBorder="1" applyAlignment="1" applyProtection="1"/>
    <xf numFmtId="0" fontId="4" fillId="0" borderId="0" xfId="0" applyFont="1" applyBorder="1" applyAlignment="1" applyProtection="1"/>
    <xf numFmtId="0" fontId="9" fillId="3" borderId="0" xfId="0" applyFont="1" applyFill="1" applyBorder="1" applyAlignment="1" applyProtection="1"/>
    <xf numFmtId="0" fontId="30" fillId="4" borderId="0" xfId="0" applyFont="1" applyFill="1"/>
    <xf numFmtId="0" fontId="32" fillId="5" borderId="0" xfId="0" applyFont="1" applyFill="1" applyAlignment="1" applyProtection="1">
      <alignment horizontal="left"/>
    </xf>
    <xf numFmtId="0" fontId="0" fillId="4" borderId="0" xfId="0" applyFill="1"/>
    <xf numFmtId="0" fontId="25" fillId="0" borderId="0" xfId="0" applyFont="1" applyBorder="1" applyProtection="1"/>
    <xf numFmtId="0" fontId="25" fillId="0" borderId="12" xfId="0" applyFont="1" applyBorder="1" applyProtection="1"/>
    <xf numFmtId="0" fontId="25" fillId="0" borderId="12" xfId="0" applyFont="1" applyBorder="1" applyAlignment="1" applyProtection="1">
      <alignment horizontal="center"/>
    </xf>
    <xf numFmtId="0" fontId="23" fillId="4" borderId="0" xfId="0" applyFont="1" applyFill="1" applyAlignment="1" applyProtection="1">
      <alignment horizontal="left"/>
    </xf>
    <xf numFmtId="0" fontId="0" fillId="4" borderId="0" xfId="0" applyFill="1" applyProtection="1"/>
    <xf numFmtId="0" fontId="25" fillId="4" borderId="0" xfId="0" applyFont="1" applyFill="1" applyProtection="1"/>
    <xf numFmtId="0" fontId="28" fillId="0" borderId="13" xfId="0" quotePrefix="1" applyFont="1" applyBorder="1" applyAlignment="1" applyProtection="1">
      <alignment horizontal="center"/>
      <protection locked="0"/>
    </xf>
    <xf numFmtId="173" fontId="4" fillId="3" borderId="11" xfId="0" applyNumberFormat="1" applyFont="1" applyFill="1" applyBorder="1" applyAlignment="1" applyProtection="1">
      <alignment horizontal="right" vertical="center"/>
    </xf>
    <xf numFmtId="0" fontId="29" fillId="0" borderId="0" xfId="0" applyFont="1" applyBorder="1" applyProtection="1"/>
    <xf numFmtId="0" fontId="34" fillId="0" borderId="0" xfId="0" applyFont="1" applyBorder="1" applyAlignment="1" applyProtection="1">
      <alignment horizontal="center" vertical="top"/>
    </xf>
    <xf numFmtId="0" fontId="17" fillId="0" borderId="3" xfId="0" applyFont="1" applyBorder="1" applyAlignment="1" applyProtection="1">
      <alignment horizontal="centerContinuous"/>
    </xf>
    <xf numFmtId="0" fontId="17" fillId="0" borderId="4" xfId="0" applyFont="1" applyBorder="1" applyAlignment="1" applyProtection="1">
      <alignment horizontal="centerContinuous"/>
    </xf>
    <xf numFmtId="173" fontId="4" fillId="4" borderId="11" xfId="0" applyNumberFormat="1" applyFont="1" applyFill="1" applyBorder="1" applyAlignment="1" applyProtection="1">
      <alignment horizontal="right" vertical="center"/>
    </xf>
    <xf numFmtId="173" fontId="4" fillId="4" borderId="11" xfId="0" applyNumberFormat="1" applyFont="1" applyFill="1" applyBorder="1" applyAlignment="1" applyProtection="1">
      <alignment vertical="center"/>
    </xf>
    <xf numFmtId="173" fontId="4" fillId="4" borderId="11" xfId="0" applyNumberFormat="1" applyFont="1" applyFill="1" applyBorder="1" applyProtection="1"/>
    <xf numFmtId="0" fontId="9" fillId="0" borderId="14" xfId="0" applyFont="1" applyBorder="1" applyAlignment="1" applyProtection="1">
      <alignment horizontal="left" vertical="center"/>
    </xf>
    <xf numFmtId="0" fontId="38" fillId="0" borderId="0" xfId="0" applyFont="1" applyBorder="1" applyAlignment="1" applyProtection="1"/>
    <xf numFmtId="0" fontId="4" fillId="0" borderId="15" xfId="0" applyFont="1" applyBorder="1" applyProtection="1">
      <protection locked="0"/>
    </xf>
    <xf numFmtId="0" fontId="23" fillId="0" borderId="15" xfId="0" applyFont="1" applyBorder="1" applyProtection="1"/>
    <xf numFmtId="0" fontId="23" fillId="0" borderId="0" xfId="0" applyFont="1" applyBorder="1" applyProtection="1"/>
    <xf numFmtId="0" fontId="4" fillId="0" borderId="0" xfId="0" applyFont="1" applyBorder="1" applyAlignment="1" applyProtection="1">
      <protection locked="0"/>
    </xf>
    <xf numFmtId="0" fontId="23" fillId="0" borderId="0" xfId="0" applyFont="1" applyBorder="1" applyAlignment="1" applyProtection="1"/>
    <xf numFmtId="0" fontId="30" fillId="0" borderId="0" xfId="0" applyFont="1" applyBorder="1" applyProtection="1"/>
    <xf numFmtId="0" fontId="4" fillId="0" borderId="0" xfId="0" applyFont="1" applyBorder="1" applyProtection="1">
      <protection locked="0"/>
    </xf>
    <xf numFmtId="0" fontId="23" fillId="0" borderId="0" xfId="0" applyFont="1" applyBorder="1" applyAlignment="1" applyProtection="1">
      <alignment horizontal="right"/>
    </xf>
    <xf numFmtId="0" fontId="40" fillId="0" borderId="0" xfId="0" applyFont="1" applyBorder="1" applyAlignment="1" applyProtection="1">
      <alignment horizontal="center"/>
    </xf>
    <xf numFmtId="0" fontId="27" fillId="0" borderId="0" xfId="0" applyFont="1" applyBorder="1" applyAlignment="1" applyProtection="1">
      <alignment horizontal="left"/>
    </xf>
    <xf numFmtId="0" fontId="39" fillId="0" borderId="0" xfId="0" applyFont="1" applyBorder="1" applyAlignment="1" applyProtection="1">
      <alignment horizontal="center"/>
    </xf>
    <xf numFmtId="0" fontId="25" fillId="0" borderId="0" xfId="0" applyFont="1" applyBorder="1" applyProtection="1">
      <protection locked="0"/>
    </xf>
    <xf numFmtId="0" fontId="29" fillId="0" borderId="0" xfId="0" applyFont="1" applyBorder="1" applyAlignment="1" applyProtection="1">
      <alignment horizontal="right"/>
    </xf>
    <xf numFmtId="0" fontId="29" fillId="0" borderId="0" xfId="0" applyFont="1" applyBorder="1" applyAlignment="1" applyProtection="1">
      <alignment horizontal="left"/>
    </xf>
    <xf numFmtId="0" fontId="0" fillId="0" borderId="0" xfId="0" applyBorder="1" applyProtection="1"/>
    <xf numFmtId="0" fontId="26" fillId="0" borderId="0" xfId="0" applyFont="1" applyBorder="1" applyProtection="1"/>
    <xf numFmtId="0" fontId="22" fillId="0" borderId="0" xfId="0" applyFont="1" applyBorder="1" applyProtection="1"/>
    <xf numFmtId="0" fontId="31" fillId="0" borderId="0" xfId="0" applyFont="1" applyBorder="1" applyAlignment="1" applyProtection="1">
      <alignment horizontal="left" vertical="top"/>
    </xf>
    <xf numFmtId="0" fontId="24" fillId="0" borderId="0" xfId="0" applyFont="1" applyBorder="1" applyAlignment="1" applyProtection="1"/>
    <xf numFmtId="0" fontId="24" fillId="0" borderId="0" xfId="0" applyFont="1" applyBorder="1" applyProtection="1"/>
    <xf numFmtId="0" fontId="38" fillId="0" borderId="0" xfId="0" applyFont="1" applyBorder="1" applyProtection="1"/>
    <xf numFmtId="0" fontId="25" fillId="0" borderId="16" xfId="0" applyFont="1" applyBorder="1" applyProtection="1"/>
    <xf numFmtId="0" fontId="4" fillId="0" borderId="16" xfId="0" applyFont="1" applyBorder="1" applyProtection="1"/>
    <xf numFmtId="0" fontId="4" fillId="0" borderId="0" xfId="0" applyFont="1" applyBorder="1" applyAlignment="1" applyProtection="1">
      <alignment horizontal="left"/>
    </xf>
    <xf numFmtId="173" fontId="4" fillId="3" borderId="11" xfId="0" applyNumberFormat="1" applyFont="1" applyFill="1" applyBorder="1" applyAlignment="1" applyProtection="1">
      <alignment vertical="center"/>
    </xf>
    <xf numFmtId="173" fontId="4" fillId="4" borderId="8" xfId="0" applyNumberFormat="1" applyFont="1" applyFill="1" applyBorder="1" applyAlignment="1" applyProtection="1">
      <alignment vertical="center"/>
    </xf>
    <xf numFmtId="173" fontId="4" fillId="4" borderId="6" xfId="0" applyNumberFormat="1" applyFont="1" applyFill="1" applyBorder="1" applyProtection="1"/>
    <xf numFmtId="14" fontId="46" fillId="0" borderId="0" xfId="0" applyNumberFormat="1" applyFont="1" applyBorder="1" applyAlignment="1" applyProtection="1">
      <alignment horizontal="left"/>
    </xf>
    <xf numFmtId="0" fontId="46" fillId="0" borderId="0" xfId="0" applyFont="1" applyBorder="1" applyAlignment="1" applyProtection="1"/>
    <xf numFmtId="0" fontId="4" fillId="0" borderId="4" xfId="0" applyFont="1" applyBorder="1" applyAlignment="1" applyProtection="1">
      <alignment horizontal="left" vertical="center"/>
    </xf>
    <xf numFmtId="0" fontId="9" fillId="0" borderId="10" xfId="0" applyFont="1" applyBorder="1" applyAlignment="1" applyProtection="1">
      <alignment horizontal="left" vertical="center"/>
    </xf>
    <xf numFmtId="0" fontId="9" fillId="0" borderId="0" xfId="0" applyFont="1" applyFill="1" applyBorder="1" applyProtection="1"/>
    <xf numFmtId="173" fontId="4" fillId="2" borderId="11" xfId="0" applyNumberFormat="1" applyFont="1" applyFill="1" applyBorder="1" applyAlignment="1" applyProtection="1">
      <alignment horizontal="left" vertical="center"/>
    </xf>
    <xf numFmtId="0" fontId="9" fillId="0" borderId="10" xfId="0" applyFont="1" applyFill="1" applyBorder="1" applyAlignment="1" applyProtection="1">
      <alignment horizontal="left" vertical="center"/>
    </xf>
    <xf numFmtId="0" fontId="4" fillId="0" borderId="4" xfId="0" applyFont="1" applyFill="1" applyBorder="1" applyAlignment="1" applyProtection="1">
      <alignment horizontal="left" vertical="center"/>
    </xf>
    <xf numFmtId="2" fontId="50" fillId="0" borderId="10" xfId="0" applyNumberFormat="1" applyFont="1" applyBorder="1" applyAlignment="1" applyProtection="1">
      <alignment horizontal="centerContinuous" vertical="center"/>
    </xf>
    <xf numFmtId="0" fontId="8" fillId="0" borderId="3" xfId="0" applyFont="1" applyBorder="1" applyAlignment="1" applyProtection="1">
      <alignment horizontal="centerContinuous"/>
    </xf>
    <xf numFmtId="0" fontId="51" fillId="0" borderId="10" xfId="0" applyFont="1" applyBorder="1" applyAlignment="1" applyProtection="1">
      <alignment horizontal="centerContinuous"/>
    </xf>
    <xf numFmtId="173" fontId="4" fillId="0" borderId="11" xfId="0" applyNumberFormat="1" applyFont="1" applyFill="1" applyBorder="1" applyAlignment="1" applyProtection="1">
      <alignment vertical="center"/>
    </xf>
    <xf numFmtId="2" fontId="59" fillId="0" borderId="0" xfId="0" applyNumberFormat="1" applyFont="1" applyBorder="1" applyAlignment="1" applyProtection="1">
      <protection locked="0"/>
    </xf>
    <xf numFmtId="0" fontId="0" fillId="6" borderId="0" xfId="0" applyFill="1" applyAlignment="1" applyProtection="1"/>
    <xf numFmtId="0" fontId="63" fillId="6" borderId="0" xfId="0" applyFont="1" applyFill="1" applyAlignment="1" applyProtection="1">
      <alignment vertical="center"/>
    </xf>
    <xf numFmtId="0" fontId="61" fillId="6" borderId="0" xfId="0" applyFont="1" applyFill="1" applyAlignment="1" applyProtection="1"/>
    <xf numFmtId="0" fontId="62" fillId="6" borderId="0" xfId="0" applyFont="1" applyFill="1" applyAlignment="1" applyProtection="1"/>
    <xf numFmtId="0" fontId="9" fillId="0" borderId="17" xfId="0" applyFont="1" applyBorder="1" applyAlignment="1" applyProtection="1">
      <alignment horizontal="left" vertical="center"/>
    </xf>
    <xf numFmtId="172" fontId="44" fillId="7" borderId="18" xfId="0" applyNumberFormat="1" applyFont="1" applyFill="1" applyBorder="1" applyAlignment="1" applyProtection="1">
      <alignment horizontal="center" vertical="center"/>
    </xf>
    <xf numFmtId="172" fontId="45" fillId="7" borderId="18" xfId="0" applyNumberFormat="1" applyFont="1" applyFill="1" applyBorder="1" applyAlignment="1" applyProtection="1">
      <alignment horizontal="center" vertical="center"/>
    </xf>
    <xf numFmtId="4" fontId="4" fillId="0" borderId="0" xfId="0" applyNumberFormat="1" applyFont="1" applyFill="1" applyBorder="1" applyProtection="1"/>
    <xf numFmtId="14" fontId="0" fillId="0" borderId="0" xfId="0" applyNumberFormat="1" applyFill="1" applyBorder="1" applyProtection="1">
      <protection locked="0"/>
    </xf>
    <xf numFmtId="0" fontId="0" fillId="0" borderId="0" xfId="0" applyProtection="1">
      <protection locked="0"/>
    </xf>
    <xf numFmtId="0" fontId="9" fillId="0" borderId="0" xfId="0" applyFont="1" applyFill="1" applyBorder="1" applyAlignment="1" applyProtection="1">
      <alignment horizontal="center"/>
      <protection locked="0"/>
    </xf>
    <xf numFmtId="0" fontId="0" fillId="0" borderId="0" xfId="0" applyFill="1" applyBorder="1" applyProtection="1">
      <protection locked="0"/>
    </xf>
    <xf numFmtId="4" fontId="6" fillId="0" borderId="0" xfId="0" applyNumberFormat="1" applyFont="1" applyFill="1" applyBorder="1" applyAlignment="1" applyProtection="1">
      <alignment horizontal="center"/>
      <protection locked="0"/>
    </xf>
    <xf numFmtId="172" fontId="6" fillId="0" borderId="0" xfId="0" applyNumberFormat="1" applyFont="1" applyFill="1" applyBorder="1" applyAlignment="1" applyProtection="1">
      <alignment horizontal="center"/>
      <protection locked="0"/>
    </xf>
    <xf numFmtId="1" fontId="6" fillId="8" borderId="0" xfId="0" applyNumberFormat="1" applyFont="1" applyFill="1" applyProtection="1"/>
    <xf numFmtId="0" fontId="21" fillId="8" borderId="0" xfId="0" applyFont="1" applyFill="1" applyAlignment="1" applyProtection="1">
      <alignment horizontal="right"/>
    </xf>
    <xf numFmtId="0" fontId="6" fillId="8" borderId="0" xfId="0" applyFont="1" applyFill="1" applyProtection="1"/>
    <xf numFmtId="172" fontId="14" fillId="8" borderId="0" xfId="0" applyNumberFormat="1" applyFont="1" applyFill="1" applyProtection="1"/>
    <xf numFmtId="172" fontId="6" fillId="8" borderId="0" xfId="0" applyNumberFormat="1" applyFont="1" applyFill="1" applyBorder="1" applyAlignment="1" applyProtection="1">
      <alignment horizontal="left" vertical="center" wrapText="1"/>
    </xf>
    <xf numFmtId="172" fontId="16" fillId="8" borderId="0" xfId="0" applyNumberFormat="1" applyFont="1" applyFill="1" applyBorder="1" applyAlignment="1" applyProtection="1">
      <alignment horizontal="left" vertical="center"/>
    </xf>
    <xf numFmtId="172" fontId="6" fillId="8" borderId="0" xfId="0" applyNumberFormat="1" applyFont="1" applyFill="1" applyBorder="1" applyAlignment="1" applyProtection="1">
      <alignment horizontal="left" vertical="center"/>
    </xf>
    <xf numFmtId="0" fontId="0" fillId="0" borderId="0" xfId="0" quotePrefix="1" applyAlignment="1" applyProtection="1">
      <alignment horizontal="left"/>
      <protection locked="0"/>
    </xf>
    <xf numFmtId="0" fontId="57" fillId="0" borderId="0" xfId="0" applyFont="1" applyProtection="1">
      <protection locked="0"/>
    </xf>
    <xf numFmtId="0" fontId="68" fillId="0" borderId="0" xfId="0" applyFont="1" applyProtection="1">
      <protection locked="0"/>
    </xf>
    <xf numFmtId="0" fontId="68" fillId="0" borderId="0" xfId="0" applyFont="1" applyBorder="1" applyAlignment="1" applyProtection="1">
      <alignment horizontal="center"/>
      <protection locked="0"/>
    </xf>
    <xf numFmtId="0" fontId="15" fillId="0" borderId="0" xfId="0" applyFont="1" applyAlignment="1" applyProtection="1">
      <alignment vertical="center"/>
      <protection locked="0"/>
    </xf>
    <xf numFmtId="14" fontId="35" fillId="7" borderId="18" xfId="0" applyNumberFormat="1" applyFont="1" applyFill="1" applyBorder="1" applyAlignment="1" applyProtection="1">
      <alignment horizontal="center" vertical="center"/>
      <protection locked="0"/>
    </xf>
    <xf numFmtId="0" fontId="35" fillId="7" borderId="18" xfId="0" applyFont="1" applyFill="1" applyBorder="1" applyAlignment="1" applyProtection="1">
      <alignment horizontal="center" vertical="center" wrapText="1"/>
      <protection locked="0"/>
    </xf>
    <xf numFmtId="0" fontId="0" fillId="0" borderId="0" xfId="0" applyBorder="1" applyProtection="1">
      <protection locked="0"/>
    </xf>
    <xf numFmtId="14" fontId="35" fillId="7" borderId="19" xfId="0" applyNumberFormat="1" applyFont="1" applyFill="1" applyBorder="1" applyAlignment="1" applyProtection="1">
      <alignment horizontal="center" vertical="center"/>
      <protection locked="0"/>
    </xf>
    <xf numFmtId="0" fontId="35" fillId="7" borderId="19" xfId="0" applyFont="1" applyFill="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7" fillId="0" borderId="0" xfId="0" applyFont="1" applyProtection="1">
      <protection locked="0"/>
    </xf>
    <xf numFmtId="0" fontId="0" fillId="0" borderId="0" xfId="0" applyAlignment="1" applyProtection="1">
      <alignment horizontal="center"/>
      <protection locked="0"/>
    </xf>
    <xf numFmtId="172" fontId="3" fillId="0" borderId="0" xfId="0" applyNumberFormat="1" applyFont="1" applyProtection="1">
      <protection locked="0"/>
    </xf>
    <xf numFmtId="0" fontId="29" fillId="0" borderId="20" xfId="0" applyFont="1" applyBorder="1" applyAlignment="1" applyProtection="1"/>
    <xf numFmtId="0" fontId="29" fillId="0" borderId="21" xfId="0" applyFont="1" applyBorder="1" applyAlignment="1" applyProtection="1"/>
    <xf numFmtId="14" fontId="9" fillId="9" borderId="22" xfId="0" applyNumberFormat="1" applyFont="1" applyFill="1" applyBorder="1" applyAlignment="1" applyProtection="1">
      <alignment horizontal="center" vertical="center"/>
    </xf>
    <xf numFmtId="0" fontId="0" fillId="10" borderId="0" xfId="0" applyFill="1" applyProtection="1">
      <protection locked="0"/>
    </xf>
    <xf numFmtId="0" fontId="0" fillId="11" borderId="0" xfId="0" applyFill="1" applyProtection="1">
      <protection locked="0"/>
    </xf>
    <xf numFmtId="0" fontId="57" fillId="12" borderId="0" xfId="0" applyFont="1" applyFill="1" applyAlignment="1" applyProtection="1">
      <protection locked="0"/>
    </xf>
    <xf numFmtId="14" fontId="0" fillId="0" borderId="0" xfId="0" applyNumberFormat="1" applyProtection="1"/>
    <xf numFmtId="0" fontId="4" fillId="0" borderId="0" xfId="0" applyFont="1" applyAlignment="1" applyProtection="1">
      <alignment horizontal="right"/>
    </xf>
    <xf numFmtId="4" fontId="6" fillId="0" borderId="23" xfId="0" applyNumberFormat="1" applyFont="1" applyBorder="1" applyAlignment="1" applyProtection="1">
      <alignment horizontal="center"/>
    </xf>
    <xf numFmtId="4" fontId="6" fillId="0" borderId="24" xfId="0" applyNumberFormat="1" applyFont="1" applyBorder="1" applyAlignment="1" applyProtection="1">
      <alignment horizontal="center"/>
    </xf>
    <xf numFmtId="4" fontId="6" fillId="0" borderId="24" xfId="0" applyNumberFormat="1" applyFont="1" applyBorder="1" applyProtection="1"/>
    <xf numFmtId="0" fontId="29" fillId="0" borderId="25" xfId="0" applyFont="1" applyFill="1" applyBorder="1" applyProtection="1"/>
    <xf numFmtId="4" fontId="6" fillId="0" borderId="26" xfId="0" applyNumberFormat="1" applyFont="1" applyBorder="1" applyAlignment="1" applyProtection="1">
      <alignment horizontal="center"/>
    </xf>
    <xf numFmtId="0" fontId="62" fillId="0" borderId="0" xfId="0" quotePrefix="1" applyFont="1" applyAlignment="1" applyProtection="1">
      <alignment horizontal="left"/>
      <protection locked="0"/>
    </xf>
    <xf numFmtId="173" fontId="4" fillId="4" borderId="11" xfId="0" applyNumberFormat="1" applyFont="1" applyFill="1" applyBorder="1" applyAlignment="1" applyProtection="1">
      <alignment horizontal="right"/>
    </xf>
    <xf numFmtId="173" fontId="4" fillId="4" borderId="6" xfId="0" applyNumberFormat="1" applyFont="1" applyFill="1" applyBorder="1" applyAlignment="1" applyProtection="1">
      <alignment horizontal="right"/>
    </xf>
    <xf numFmtId="0" fontId="81" fillId="0" borderId="27" xfId="0" applyFont="1" applyFill="1" applyBorder="1" applyAlignment="1" applyProtection="1">
      <alignment horizontal="center"/>
    </xf>
    <xf numFmtId="2" fontId="4" fillId="10" borderId="28" xfId="0" applyNumberFormat="1" applyFont="1" applyFill="1" applyBorder="1" applyAlignment="1" applyProtection="1">
      <alignment horizontal="center"/>
    </xf>
    <xf numFmtId="2" fontId="9" fillId="10" borderId="29" xfId="0" applyNumberFormat="1" applyFont="1" applyFill="1" applyBorder="1" applyAlignment="1" applyProtection="1">
      <alignment horizontal="center" vertical="center"/>
    </xf>
    <xf numFmtId="0" fontId="0" fillId="0" borderId="30" xfId="0" applyBorder="1" applyProtection="1">
      <protection locked="0"/>
    </xf>
    <xf numFmtId="0" fontId="0" fillId="0" borderId="31" xfId="0" applyBorder="1" applyProtection="1">
      <protection locked="0"/>
    </xf>
    <xf numFmtId="0" fontId="0" fillId="0" borderId="32" xfId="0" quotePrefix="1" applyBorder="1" applyAlignment="1" applyProtection="1">
      <alignment horizontal="left"/>
      <protection locked="0"/>
    </xf>
    <xf numFmtId="0" fontId="0" fillId="0" borderId="33" xfId="0" applyBorder="1" applyProtection="1">
      <protection locked="0"/>
    </xf>
    <xf numFmtId="0" fontId="0" fillId="0" borderId="32" xfId="0" applyBorder="1" applyProtection="1">
      <protection locked="0"/>
    </xf>
    <xf numFmtId="0" fontId="0" fillId="0" borderId="34" xfId="0" applyBorder="1" applyProtection="1">
      <protection locked="0"/>
    </xf>
    <xf numFmtId="0" fontId="0" fillId="0" borderId="35" xfId="0" applyBorder="1" applyProtection="1">
      <protection locked="0"/>
    </xf>
    <xf numFmtId="0" fontId="4" fillId="0" borderId="0" xfId="0" applyFont="1" applyFill="1" applyBorder="1" applyAlignment="1" applyProtection="1"/>
    <xf numFmtId="0" fontId="64" fillId="0" borderId="0" xfId="0" applyFont="1" applyFill="1" applyAlignment="1" applyProtection="1">
      <alignment vertical="center"/>
      <protection locked="0"/>
    </xf>
    <xf numFmtId="0" fontId="0" fillId="0" borderId="0" xfId="0" applyFill="1" applyProtection="1">
      <protection locked="0"/>
    </xf>
    <xf numFmtId="0" fontId="9" fillId="0" borderId="0" xfId="0" applyFont="1" applyFill="1" applyBorder="1" applyAlignment="1" applyProtection="1">
      <alignment horizontal="center" vertical="center"/>
      <protection locked="0"/>
    </xf>
    <xf numFmtId="4" fontId="6" fillId="0" borderId="0" xfId="0" applyNumberFormat="1" applyFont="1" applyFill="1" applyBorder="1" applyProtection="1">
      <protection locked="0"/>
    </xf>
    <xf numFmtId="0" fontId="9" fillId="0" borderId="0" xfId="0" applyFont="1" applyBorder="1" applyAlignment="1" applyProtection="1">
      <alignment horizontal="center"/>
      <protection locked="0"/>
    </xf>
    <xf numFmtId="0" fontId="9" fillId="2" borderId="36" xfId="0" quotePrefix="1" applyFont="1" applyFill="1" applyBorder="1" applyAlignment="1" applyProtection="1">
      <alignment horizontal="center" vertical="center" wrapText="1"/>
    </xf>
    <xf numFmtId="0" fontId="68" fillId="0" borderId="37" xfId="0" quotePrefix="1" applyFont="1" applyBorder="1" applyAlignment="1" applyProtection="1">
      <alignment horizontal="center" vertical="center" wrapText="1"/>
      <protection locked="0"/>
    </xf>
    <xf numFmtId="0" fontId="9" fillId="0" borderId="38" xfId="0" applyFont="1" applyBorder="1" applyAlignment="1" applyProtection="1">
      <alignment horizontal="center" vertical="center"/>
    </xf>
    <xf numFmtId="0" fontId="9" fillId="0" borderId="39" xfId="0" applyFont="1" applyBorder="1" applyAlignment="1" applyProtection="1">
      <alignment horizontal="center" vertical="center"/>
    </xf>
    <xf numFmtId="0" fontId="9" fillId="2" borderId="40" xfId="0" applyFont="1" applyFill="1" applyBorder="1" applyAlignment="1" applyProtection="1">
      <alignment horizontal="center"/>
    </xf>
    <xf numFmtId="4" fontId="6" fillId="0" borderId="41" xfId="0" applyNumberFormat="1" applyFont="1" applyBorder="1" applyAlignment="1" applyProtection="1">
      <alignment horizontal="center"/>
    </xf>
    <xf numFmtId="4" fontId="6" fillId="0" borderId="42" xfId="0" applyNumberFormat="1" applyFont="1" applyBorder="1" applyAlignment="1" applyProtection="1">
      <alignment horizontal="center"/>
    </xf>
    <xf numFmtId="4" fontId="6" fillId="0" borderId="42" xfId="0" applyNumberFormat="1" applyFont="1" applyBorder="1" applyProtection="1"/>
    <xf numFmtId="0" fontId="4" fillId="0" borderId="32" xfId="0" applyFont="1" applyBorder="1" applyProtection="1"/>
    <xf numFmtId="0" fontId="68" fillId="0" borderId="0" xfId="0" applyFont="1" applyBorder="1" applyProtection="1">
      <protection locked="0"/>
    </xf>
    <xf numFmtId="4" fontId="6" fillId="0" borderId="43" xfId="0" applyNumberFormat="1" applyFont="1" applyBorder="1" applyAlignment="1" applyProtection="1">
      <alignment horizontal="center"/>
    </xf>
    <xf numFmtId="0" fontId="4" fillId="0" borderId="34" xfId="0" applyFont="1" applyBorder="1" applyProtection="1"/>
    <xf numFmtId="0" fontId="68" fillId="0" borderId="44" xfId="0" applyFont="1" applyBorder="1" applyProtection="1">
      <protection locked="0"/>
    </xf>
    <xf numFmtId="172" fontId="6" fillId="0" borderId="45" xfId="0" applyNumberFormat="1" applyFont="1" applyBorder="1" applyAlignment="1" applyProtection="1">
      <alignment horizontal="center"/>
    </xf>
    <xf numFmtId="172" fontId="6" fillId="0" borderId="46" xfId="0" applyNumberFormat="1" applyFont="1" applyBorder="1" applyAlignment="1" applyProtection="1">
      <alignment horizontal="center"/>
    </xf>
    <xf numFmtId="0" fontId="62" fillId="0" borderId="0" xfId="0" applyFont="1" applyAlignment="1" applyProtection="1">
      <alignment horizontal="left"/>
      <protection locked="0"/>
    </xf>
    <xf numFmtId="2" fontId="59" fillId="0" borderId="20" xfId="0" applyNumberFormat="1" applyFont="1" applyBorder="1" applyAlignment="1" applyProtection="1">
      <alignment horizontal="center"/>
    </xf>
    <xf numFmtId="0" fontId="0" fillId="0" borderId="0" xfId="0" applyNumberFormat="1" applyAlignment="1" applyProtection="1">
      <alignment horizontal="center"/>
      <protection locked="0"/>
    </xf>
    <xf numFmtId="14" fontId="9" fillId="9" borderId="22" xfId="0" applyNumberFormat="1" applyFont="1" applyFill="1" applyBorder="1" applyAlignment="1" applyProtection="1">
      <alignment horizontal="center"/>
      <protection locked="0"/>
    </xf>
    <xf numFmtId="14" fontId="9" fillId="9" borderId="47" xfId="0" applyNumberFormat="1" applyFont="1" applyFill="1" applyBorder="1" applyAlignment="1" applyProtection="1">
      <alignment horizontal="center"/>
      <protection locked="0"/>
    </xf>
    <xf numFmtId="14" fontId="0" fillId="0" borderId="0" xfId="0" applyNumberFormat="1" applyAlignment="1" applyProtection="1">
      <alignment horizontal="center"/>
      <protection locked="0"/>
    </xf>
    <xf numFmtId="1" fontId="6" fillId="8" borderId="0" xfId="0" applyNumberFormat="1" applyFont="1" applyFill="1" applyAlignment="1" applyProtection="1">
      <alignment horizontal="center"/>
    </xf>
    <xf numFmtId="172" fontId="13" fillId="8" borderId="0" xfId="0" applyNumberFormat="1" applyFont="1" applyFill="1" applyAlignment="1" applyProtection="1">
      <alignment horizontal="center"/>
    </xf>
    <xf numFmtId="0" fontId="6" fillId="8" borderId="0" xfId="0" applyFont="1" applyFill="1" applyAlignment="1" applyProtection="1">
      <alignment horizontal="center"/>
    </xf>
    <xf numFmtId="172" fontId="14" fillId="8" borderId="0" xfId="0" applyNumberFormat="1" applyFont="1" applyFill="1" applyAlignment="1" applyProtection="1">
      <alignment horizontal="center"/>
    </xf>
    <xf numFmtId="2" fontId="6" fillId="8" borderId="0" xfId="0" applyNumberFormat="1" applyFont="1" applyFill="1" applyAlignment="1" applyProtection="1">
      <alignment horizontal="center"/>
    </xf>
    <xf numFmtId="2" fontId="65" fillId="12" borderId="7" xfId="1" quotePrefix="1" applyNumberFormat="1" applyFont="1" applyFill="1" applyBorder="1" applyAlignment="1" applyProtection="1">
      <alignment horizontal="center"/>
    </xf>
    <xf numFmtId="2" fontId="65" fillId="13" borderId="48" xfId="1" quotePrefix="1" applyNumberFormat="1" applyFont="1" applyFill="1" applyBorder="1" applyAlignment="1" applyProtection="1">
      <alignment horizontal="center"/>
    </xf>
    <xf numFmtId="172" fontId="2" fillId="0" borderId="0" xfId="0" applyNumberFormat="1" applyFont="1" applyAlignment="1" applyProtection="1">
      <alignment horizontal="center"/>
      <protection locked="0"/>
    </xf>
    <xf numFmtId="0" fontId="5" fillId="0" borderId="0" xfId="0" applyFont="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Alignment="1" applyProtection="1">
      <alignment horizontal="center" vertical="center"/>
      <protection locked="0"/>
    </xf>
    <xf numFmtId="0" fontId="7" fillId="0" borderId="0" xfId="0" applyFont="1" applyFill="1" applyProtection="1">
      <protection locked="0"/>
    </xf>
    <xf numFmtId="0" fontId="0" fillId="0" borderId="0" xfId="0" applyAlignment="1">
      <alignment horizontal="center"/>
    </xf>
    <xf numFmtId="0" fontId="53" fillId="0" borderId="9" xfId="0" applyFont="1" applyBorder="1" applyProtection="1"/>
    <xf numFmtId="2" fontId="53" fillId="0" borderId="0" xfId="0" applyNumberFormat="1" applyFont="1" applyProtection="1"/>
    <xf numFmtId="0" fontId="55" fillId="0" borderId="0" xfId="0" applyFont="1" applyProtection="1"/>
    <xf numFmtId="0" fontId="56" fillId="0" borderId="0" xfId="0" applyFont="1" applyProtection="1"/>
    <xf numFmtId="2" fontId="59" fillId="0" borderId="0" xfId="0" applyNumberFormat="1" applyFont="1" applyBorder="1" applyAlignment="1" applyProtection="1"/>
    <xf numFmtId="2" fontId="17" fillId="0" borderId="0" xfId="0" applyNumberFormat="1" applyFont="1" applyBorder="1" applyAlignment="1" applyProtection="1"/>
    <xf numFmtId="0" fontId="0" fillId="14" borderId="0" xfId="0" applyFill="1" applyAlignment="1" applyProtection="1">
      <alignment horizontal="left"/>
      <protection locked="0"/>
    </xf>
    <xf numFmtId="0" fontId="0" fillId="0" borderId="0" xfId="0" applyNumberFormat="1"/>
    <xf numFmtId="172" fontId="16" fillId="8" borderId="0" xfId="0" applyNumberFormat="1" applyFont="1" applyFill="1" applyBorder="1" applyAlignment="1" applyProtection="1">
      <alignment horizontal="left" vertical="center"/>
      <protection locked="0"/>
    </xf>
    <xf numFmtId="0" fontId="9" fillId="0" borderId="0" xfId="0" applyFont="1" applyFill="1" applyBorder="1" applyAlignment="1" applyProtection="1">
      <alignment horizontal="center"/>
    </xf>
    <xf numFmtId="0" fontId="68" fillId="0" borderId="0" xfId="0" applyFont="1" applyFill="1" applyBorder="1" applyAlignment="1" applyProtection="1">
      <alignment horizontal="center"/>
      <protection locked="0"/>
    </xf>
    <xf numFmtId="0" fontId="29" fillId="0" borderId="0" xfId="0" applyFont="1" applyFill="1" applyBorder="1" applyAlignment="1" applyProtection="1"/>
    <xf numFmtId="2" fontId="65" fillId="0" borderId="0" xfId="1" quotePrefix="1" applyNumberFormat="1" applyFont="1" applyFill="1" applyBorder="1" applyAlignment="1" applyProtection="1">
      <alignment horizontal="center"/>
    </xf>
    <xf numFmtId="4" fontId="6" fillId="0" borderId="0" xfId="0" applyNumberFormat="1" applyFont="1" applyFill="1" applyBorder="1" applyProtection="1"/>
    <xf numFmtId="0" fontId="0" fillId="0" borderId="0" xfId="0" applyFill="1" applyProtection="1"/>
    <xf numFmtId="0" fontId="9" fillId="0" borderId="25" xfId="0" applyFont="1" applyFill="1" applyBorder="1" applyProtection="1"/>
    <xf numFmtId="0" fontId="10" fillId="0" borderId="38" xfId="0" applyFont="1" applyFill="1" applyBorder="1" applyAlignment="1" applyProtection="1">
      <alignment horizontal="center" vertical="center"/>
    </xf>
    <xf numFmtId="0" fontId="0" fillId="0" borderId="0" xfId="0" applyFill="1" applyBorder="1" applyProtection="1"/>
    <xf numFmtId="0" fontId="29" fillId="0" borderId="49" xfId="0" applyFont="1" applyFill="1" applyBorder="1" applyProtection="1"/>
    <xf numFmtId="0" fontId="11" fillId="0" borderId="0" xfId="0" applyFont="1" applyFill="1" applyBorder="1" applyProtection="1"/>
    <xf numFmtId="0" fontId="29" fillId="0" borderId="25" xfId="0" applyFont="1" applyFill="1" applyBorder="1" applyAlignment="1" applyProtection="1">
      <alignment vertical="center"/>
    </xf>
    <xf numFmtId="0" fontId="29" fillId="0" borderId="25" xfId="0" applyFont="1" applyFill="1" applyBorder="1" applyAlignment="1" applyProtection="1"/>
    <xf numFmtId="0" fontId="12" fillId="0" borderId="0" xfId="0" applyFont="1" applyFill="1" applyBorder="1" applyAlignment="1" applyProtection="1">
      <alignment horizontal="left" vertical="center"/>
    </xf>
    <xf numFmtId="4" fontId="6" fillId="0" borderId="26" xfId="0" applyNumberFormat="1" applyFont="1" applyFill="1" applyBorder="1" applyAlignment="1" applyProtection="1">
      <alignment horizontal="center"/>
    </xf>
    <xf numFmtId="0" fontId="0" fillId="0" borderId="44" xfId="0" applyFill="1" applyBorder="1" applyProtection="1"/>
    <xf numFmtId="0" fontId="12" fillId="0" borderId="44" xfId="0" applyFont="1" applyFill="1" applyBorder="1" applyAlignment="1" applyProtection="1">
      <alignment horizontal="left" vertical="center"/>
    </xf>
    <xf numFmtId="4" fontId="6" fillId="0" borderId="45" xfId="0" applyNumberFormat="1" applyFont="1" applyFill="1" applyBorder="1" applyAlignment="1" applyProtection="1">
      <alignment horizontal="center"/>
    </xf>
    <xf numFmtId="0" fontId="29" fillId="0" borderId="50" xfId="0" quotePrefix="1" applyFont="1" applyFill="1" applyBorder="1" applyAlignment="1" applyProtection="1">
      <alignment horizontal="center"/>
    </xf>
    <xf numFmtId="0" fontId="29" fillId="0" borderId="50" xfId="0" applyFont="1" applyFill="1" applyBorder="1" applyAlignment="1" applyProtection="1">
      <alignment vertical="center"/>
    </xf>
    <xf numFmtId="0" fontId="29" fillId="0" borderId="50" xfId="0" applyFont="1" applyFill="1" applyBorder="1" applyProtection="1"/>
    <xf numFmtId="0" fontId="29" fillId="0" borderId="50" xfId="0" quotePrefix="1" applyFont="1" applyFill="1" applyBorder="1" applyAlignment="1" applyProtection="1">
      <alignment horizontal="left"/>
    </xf>
    <xf numFmtId="0" fontId="29" fillId="0" borderId="50" xfId="0" applyFont="1" applyFill="1" applyBorder="1" applyAlignment="1" applyProtection="1"/>
    <xf numFmtId="0" fontId="9" fillId="2" borderId="51" xfId="0" applyFont="1" applyFill="1" applyBorder="1" applyAlignment="1" applyProtection="1">
      <alignment horizontal="center"/>
    </xf>
    <xf numFmtId="0" fontId="29" fillId="0" borderId="52" xfId="0" applyFont="1" applyFill="1" applyBorder="1" applyAlignment="1" applyProtection="1"/>
    <xf numFmtId="0" fontId="29" fillId="0" borderId="53" xfId="0" applyFont="1" applyFill="1" applyBorder="1" applyAlignment="1" applyProtection="1"/>
    <xf numFmtId="4" fontId="6" fillId="0" borderId="54" xfId="0" applyNumberFormat="1" applyFont="1" applyBorder="1" applyProtection="1"/>
    <xf numFmtId="4" fontId="6" fillId="0" borderId="55" xfId="0" applyNumberFormat="1" applyFont="1" applyBorder="1" applyProtection="1"/>
    <xf numFmtId="0" fontId="4" fillId="0" borderId="30" xfId="0" applyFont="1" applyBorder="1" applyProtection="1"/>
    <xf numFmtId="0" fontId="68" fillId="0" borderId="37" xfId="0" applyFont="1" applyBorder="1" applyProtection="1">
      <protection locked="0"/>
    </xf>
    <xf numFmtId="0" fontId="0" fillId="0" borderId="37" xfId="0" applyFill="1" applyBorder="1" applyProtection="1"/>
    <xf numFmtId="0" fontId="12" fillId="0" borderId="37" xfId="0" applyFont="1" applyFill="1" applyBorder="1" applyAlignment="1" applyProtection="1">
      <alignment horizontal="left" vertical="center"/>
    </xf>
    <xf numFmtId="4" fontId="6" fillId="0" borderId="56" xfId="0" applyNumberFormat="1" applyFont="1" applyFill="1" applyBorder="1" applyAlignment="1" applyProtection="1">
      <alignment horizontal="center"/>
    </xf>
    <xf numFmtId="4" fontId="6" fillId="0" borderId="57" xfId="0" applyNumberFormat="1" applyFont="1" applyFill="1" applyBorder="1" applyAlignment="1" applyProtection="1">
      <alignment horizontal="center"/>
    </xf>
    <xf numFmtId="4" fontId="6" fillId="0" borderId="58" xfId="0" applyNumberFormat="1" applyFont="1" applyBorder="1" applyAlignment="1" applyProtection="1">
      <alignment horizontal="center"/>
    </xf>
    <xf numFmtId="4" fontId="6" fillId="0" borderId="59" xfId="0" applyNumberFormat="1" applyFont="1" applyBorder="1" applyAlignment="1" applyProtection="1">
      <alignment horizontal="center"/>
    </xf>
    <xf numFmtId="0" fontId="9" fillId="9" borderId="60" xfId="0" applyNumberFormat="1" applyFont="1" applyFill="1" applyBorder="1" applyAlignment="1" applyProtection="1">
      <alignment vertical="center"/>
    </xf>
    <xf numFmtId="0" fontId="6" fillId="15" borderId="0" xfId="0" applyNumberFormat="1" applyFont="1" applyFill="1" applyAlignment="1" applyProtection="1">
      <alignment horizontal="center"/>
    </xf>
    <xf numFmtId="0" fontId="6" fillId="16" borderId="60" xfId="0" applyNumberFormat="1" applyFont="1" applyFill="1" applyBorder="1" applyAlignment="1" applyProtection="1">
      <alignment horizontal="center"/>
    </xf>
    <xf numFmtId="0" fontId="6" fillId="16" borderId="61" xfId="0" applyNumberFormat="1" applyFont="1" applyFill="1" applyBorder="1" applyAlignment="1" applyProtection="1">
      <alignment horizontal="center"/>
    </xf>
    <xf numFmtId="0" fontId="0" fillId="15" borderId="0" xfId="0" applyNumberFormat="1" applyFill="1" applyAlignment="1" applyProtection="1">
      <alignment horizontal="center"/>
    </xf>
    <xf numFmtId="14" fontId="0" fillId="15" borderId="0" xfId="0" applyNumberFormat="1" applyFill="1" applyAlignment="1" applyProtection="1">
      <alignment horizontal="center"/>
      <protection locked="0"/>
    </xf>
    <xf numFmtId="0" fontId="0" fillId="15" borderId="0" xfId="0" applyFill="1" applyAlignment="1" applyProtection="1">
      <alignment horizontal="center"/>
      <protection locked="0"/>
    </xf>
    <xf numFmtId="0" fontId="0" fillId="15" borderId="0" xfId="0" applyFill="1" applyProtection="1">
      <protection locked="0"/>
    </xf>
    <xf numFmtId="0" fontId="76" fillId="15" borderId="0" xfId="0" applyNumberFormat="1" applyFont="1" applyFill="1" applyAlignment="1" applyProtection="1">
      <alignment horizontal="center"/>
      <protection locked="0"/>
    </xf>
    <xf numFmtId="0" fontId="0" fillId="15" borderId="0" xfId="0" applyNumberFormat="1" applyFill="1" applyAlignment="1">
      <alignment horizontal="center"/>
    </xf>
    <xf numFmtId="0" fontId="0" fillId="15" borderId="0" xfId="0" quotePrefix="1" applyFill="1" applyAlignment="1">
      <alignment horizontal="left" vertical="center"/>
    </xf>
    <xf numFmtId="173" fontId="4" fillId="0" borderId="62" xfId="0" applyNumberFormat="1" applyFont="1" applyFill="1" applyBorder="1" applyProtection="1"/>
    <xf numFmtId="0" fontId="0" fillId="6" borderId="0" xfId="0" applyFill="1" applyProtection="1"/>
    <xf numFmtId="0" fontId="66" fillId="6" borderId="0" xfId="0" applyFont="1" applyFill="1" applyAlignment="1" applyProtection="1">
      <alignment horizontal="center"/>
    </xf>
    <xf numFmtId="0" fontId="67" fillId="6" borderId="0" xfId="0" applyFont="1" applyFill="1" applyAlignment="1" applyProtection="1">
      <alignment horizontal="center"/>
    </xf>
    <xf numFmtId="0" fontId="4" fillId="0" borderId="21" xfId="0" applyFont="1" applyBorder="1" applyAlignment="1" applyProtection="1">
      <alignment horizontal="center"/>
    </xf>
    <xf numFmtId="0" fontId="0" fillId="6" borderId="0" xfId="0" applyFill="1" applyAlignment="1" applyProtection="1">
      <alignment horizontal="center"/>
      <protection locked="0"/>
    </xf>
    <xf numFmtId="0" fontId="37" fillId="4" borderId="21" xfId="0" applyNumberFormat="1" applyFont="1" applyFill="1" applyBorder="1" applyAlignment="1" applyProtection="1">
      <alignment horizontal="center"/>
      <protection locked="0"/>
    </xf>
    <xf numFmtId="14" fontId="29" fillId="0" borderId="21" xfId="0" applyNumberFormat="1" applyFont="1" applyBorder="1" applyAlignment="1" applyProtection="1">
      <alignment horizontal="center"/>
      <protection locked="0"/>
    </xf>
    <xf numFmtId="0" fontId="29" fillId="0" borderId="21" xfId="0" applyFont="1" applyBorder="1" applyAlignment="1" applyProtection="1">
      <protection locked="0"/>
    </xf>
    <xf numFmtId="0" fontId="29" fillId="0" borderId="20" xfId="0" applyFont="1" applyBorder="1" applyAlignment="1" applyProtection="1">
      <protection locked="0"/>
    </xf>
    <xf numFmtId="2" fontId="58" fillId="0" borderId="20" xfId="0" applyNumberFormat="1" applyFont="1" applyBorder="1" applyAlignment="1" applyProtection="1">
      <alignment horizontal="center"/>
      <protection locked="0"/>
    </xf>
    <xf numFmtId="2" fontId="59" fillId="0" borderId="20" xfId="0" applyNumberFormat="1" applyFont="1" applyBorder="1" applyAlignment="1" applyProtection="1">
      <alignment horizontal="center"/>
      <protection locked="0"/>
    </xf>
    <xf numFmtId="0" fontId="29" fillId="4" borderId="20" xfId="0" applyFont="1" applyFill="1" applyBorder="1" applyAlignment="1" applyProtection="1">
      <protection locked="0"/>
    </xf>
    <xf numFmtId="0" fontId="29" fillId="7" borderId="63" xfId="0" applyFont="1" applyFill="1" applyBorder="1" applyAlignment="1" applyProtection="1">
      <protection locked="0"/>
    </xf>
    <xf numFmtId="0" fontId="0" fillId="6" borderId="0" xfId="0" applyFill="1" applyProtection="1">
      <protection locked="0"/>
    </xf>
    <xf numFmtId="0" fontId="29" fillId="0" borderId="20" xfId="0" applyNumberFormat="1" applyFont="1" applyBorder="1" applyAlignment="1" applyProtection="1">
      <alignment horizontal="left"/>
      <protection locked="0"/>
    </xf>
    <xf numFmtId="0" fontId="0" fillId="15" borderId="0" xfId="0" applyNumberFormat="1" applyFill="1" applyAlignment="1" applyProtection="1">
      <alignment horizontal="center"/>
      <protection locked="0"/>
    </xf>
    <xf numFmtId="0" fontId="35" fillId="7" borderId="18" xfId="0" applyNumberFormat="1" applyFont="1" applyFill="1" applyBorder="1" applyAlignment="1" applyProtection="1">
      <alignment horizontal="center" vertical="center" wrapText="1"/>
      <protection locked="0"/>
    </xf>
    <xf numFmtId="0" fontId="35" fillId="7" borderId="19" xfId="0" applyNumberFormat="1" applyFont="1" applyFill="1" applyBorder="1" applyAlignment="1" applyProtection="1">
      <alignment horizontal="center" vertical="center" wrapText="1"/>
      <protection locked="0"/>
    </xf>
    <xf numFmtId="0" fontId="29" fillId="0" borderId="21" xfId="0" applyNumberFormat="1" applyFont="1" applyBorder="1" applyAlignment="1" applyProtection="1">
      <alignment horizontal="center"/>
      <protection locked="0"/>
    </xf>
    <xf numFmtId="2" fontId="4" fillId="7" borderId="64" xfId="0" applyNumberFormat="1" applyFont="1" applyFill="1" applyBorder="1" applyAlignment="1" applyProtection="1">
      <alignment horizontal="center"/>
    </xf>
    <xf numFmtId="2" fontId="9" fillId="7" borderId="65" xfId="0" applyNumberFormat="1" applyFont="1" applyFill="1" applyBorder="1" applyAlignment="1" applyProtection="1">
      <alignment horizontal="center" vertical="center"/>
    </xf>
    <xf numFmtId="0" fontId="84" fillId="6" borderId="0" xfId="0" applyFont="1" applyFill="1"/>
    <xf numFmtId="0" fontId="0" fillId="6" borderId="0" xfId="0" applyFill="1"/>
    <xf numFmtId="0" fontId="37" fillId="4" borderId="21" xfId="0" applyNumberFormat="1" applyFont="1" applyFill="1" applyBorder="1" applyAlignment="1" applyProtection="1">
      <alignment horizontal="center"/>
    </xf>
    <xf numFmtId="14" fontId="29" fillId="0" borderId="21" xfId="0" applyNumberFormat="1" applyFont="1" applyBorder="1" applyAlignment="1" applyProtection="1">
      <alignment horizontal="center"/>
    </xf>
    <xf numFmtId="0" fontId="29" fillId="0" borderId="21" xfId="0" applyNumberFormat="1" applyFont="1" applyBorder="1" applyAlignment="1" applyProtection="1">
      <alignment horizontal="center"/>
    </xf>
    <xf numFmtId="0" fontId="29" fillId="0" borderId="20" xfId="0" applyNumberFormat="1" applyFont="1" applyBorder="1" applyAlignment="1" applyProtection="1">
      <alignment horizontal="left"/>
    </xf>
    <xf numFmtId="2" fontId="58" fillId="0" borderId="20" xfId="0" applyNumberFormat="1" applyFont="1" applyBorder="1" applyAlignment="1" applyProtection="1">
      <alignment horizontal="center"/>
    </xf>
    <xf numFmtId="0" fontId="29" fillId="4" borderId="20" xfId="0" applyFont="1" applyFill="1" applyBorder="1" applyAlignment="1" applyProtection="1"/>
    <xf numFmtId="0" fontId="29" fillId="7" borderId="63" xfId="0" applyFont="1" applyFill="1" applyBorder="1" applyAlignment="1" applyProtection="1"/>
    <xf numFmtId="0" fontId="9" fillId="0" borderId="1" xfId="0" applyFont="1" applyFill="1" applyBorder="1" applyProtection="1"/>
    <xf numFmtId="0" fontId="18" fillId="7" borderId="13" xfId="0" applyNumberFormat="1" applyFont="1" applyFill="1" applyBorder="1" applyAlignment="1" applyProtection="1">
      <alignment horizontal="center"/>
    </xf>
    <xf numFmtId="0" fontId="18" fillId="10" borderId="66" xfId="0" applyFont="1" applyFill="1" applyBorder="1" applyAlignment="1" applyProtection="1">
      <alignment horizontal="center"/>
    </xf>
    <xf numFmtId="0" fontId="4" fillId="0" borderId="1" xfId="0" applyFont="1" applyFill="1" applyBorder="1" applyProtection="1"/>
    <xf numFmtId="0" fontId="9" fillId="0" borderId="0" xfId="0" applyFont="1" applyFill="1" applyBorder="1" applyAlignment="1" applyProtection="1"/>
    <xf numFmtId="0" fontId="0" fillId="4" borderId="0" xfId="0" applyFill="1" applyAlignment="1" applyProtection="1">
      <alignment horizontal="center"/>
    </xf>
    <xf numFmtId="2" fontId="4" fillId="2" borderId="67" xfId="0" applyNumberFormat="1" applyFont="1" applyFill="1" applyBorder="1" applyAlignment="1" applyProtection="1">
      <alignment horizontal="center" vertical="center"/>
      <protection locked="0"/>
    </xf>
    <xf numFmtId="4" fontId="5" fillId="2" borderId="68" xfId="0" applyNumberFormat="1" applyFont="1" applyFill="1" applyBorder="1" applyAlignment="1" applyProtection="1">
      <alignment horizontal="center" vertical="center"/>
      <protection locked="0"/>
    </xf>
    <xf numFmtId="173" fontId="4" fillId="0" borderId="62" xfId="0" applyNumberFormat="1" applyFont="1" applyFill="1" applyBorder="1" applyProtection="1">
      <protection locked="0"/>
    </xf>
    <xf numFmtId="173" fontId="4" fillId="0" borderId="62" xfId="0" applyNumberFormat="1" applyFont="1" applyFill="1" applyBorder="1" applyAlignment="1" applyProtection="1">
      <protection locked="0"/>
    </xf>
    <xf numFmtId="173" fontId="4" fillId="0" borderId="69" xfId="0" applyNumberFormat="1" applyFont="1" applyFill="1" applyBorder="1" applyAlignment="1" applyProtection="1">
      <alignment horizontal="right" vertical="center"/>
      <protection locked="0"/>
    </xf>
    <xf numFmtId="173" fontId="4" fillId="3" borderId="8" xfId="0" applyNumberFormat="1" applyFont="1" applyFill="1" applyBorder="1" applyAlignment="1" applyProtection="1">
      <alignment vertical="center"/>
      <protection locked="0"/>
    </xf>
    <xf numFmtId="173" fontId="4" fillId="3" borderId="11" xfId="0" applyNumberFormat="1" applyFont="1" applyFill="1" applyBorder="1" applyAlignment="1" applyProtection="1">
      <alignment vertical="center"/>
      <protection locked="0"/>
    </xf>
    <xf numFmtId="173" fontId="4" fillId="3" borderId="11" xfId="0" applyNumberFormat="1" applyFont="1" applyFill="1" applyBorder="1" applyAlignment="1" applyProtection="1">
      <alignment horizontal="right" vertical="center"/>
      <protection locked="0"/>
    </xf>
    <xf numFmtId="173" fontId="4" fillId="4" borderId="8" xfId="0" applyNumberFormat="1" applyFont="1" applyFill="1" applyBorder="1" applyAlignment="1" applyProtection="1">
      <alignment horizontal="right" vertical="center"/>
      <protection locked="0"/>
    </xf>
    <xf numFmtId="173" fontId="4" fillId="4" borderId="11" xfId="0" applyNumberFormat="1" applyFont="1" applyFill="1" applyBorder="1" applyAlignment="1" applyProtection="1">
      <alignment horizontal="right" vertical="center"/>
      <protection locked="0"/>
    </xf>
    <xf numFmtId="4" fontId="6" fillId="0" borderId="70" xfId="0" applyNumberFormat="1" applyFont="1" applyBorder="1" applyProtection="1"/>
    <xf numFmtId="0" fontId="29" fillId="0" borderId="0" xfId="0" applyFont="1" applyFill="1" applyBorder="1" applyAlignment="1" applyProtection="1">
      <protection locked="0"/>
    </xf>
    <xf numFmtId="0" fontId="0" fillId="0" borderId="7" xfId="0" applyBorder="1" applyAlignment="1" applyProtection="1">
      <alignment horizontal="center"/>
    </xf>
    <xf numFmtId="0" fontId="0" fillId="0" borderId="7" xfId="0" applyBorder="1" applyProtection="1"/>
    <xf numFmtId="0" fontId="56" fillId="10" borderId="71" xfId="0" applyFont="1" applyFill="1" applyBorder="1" applyAlignment="1" applyProtection="1">
      <alignment horizontal="center"/>
    </xf>
    <xf numFmtId="0" fontId="56" fillId="10" borderId="72" xfId="0" applyFont="1" applyFill="1" applyBorder="1" applyProtection="1"/>
    <xf numFmtId="0" fontId="56" fillId="17" borderId="9" xfId="0" applyFont="1" applyFill="1" applyBorder="1" applyAlignment="1" applyProtection="1">
      <alignment horizontal="center"/>
    </xf>
    <xf numFmtId="0" fontId="0" fillId="17" borderId="0" xfId="0" applyFill="1" applyProtection="1"/>
    <xf numFmtId="2" fontId="56" fillId="17" borderId="9" xfId="0" applyNumberFormat="1" applyFont="1" applyFill="1" applyBorder="1" applyProtection="1"/>
    <xf numFmtId="0" fontId="29" fillId="0" borderId="0" xfId="0" applyFont="1" applyBorder="1" applyAlignment="1" applyProtection="1"/>
    <xf numFmtId="2" fontId="59" fillId="0" borderId="0" xfId="0" applyNumberFormat="1" applyFont="1" applyBorder="1" applyAlignment="1" applyProtection="1">
      <alignment horizontal="center"/>
    </xf>
    <xf numFmtId="0" fontId="37" fillId="11" borderId="18" xfId="0" applyNumberFormat="1" applyFont="1" applyFill="1" applyBorder="1" applyAlignment="1" applyProtection="1">
      <alignment horizontal="center"/>
      <protection locked="0"/>
    </xf>
    <xf numFmtId="14" fontId="29" fillId="11" borderId="18" xfId="0" applyNumberFormat="1" applyFont="1" applyFill="1" applyBorder="1" applyAlignment="1" applyProtection="1">
      <alignment horizontal="center"/>
      <protection locked="0"/>
    </xf>
    <xf numFmtId="0" fontId="29" fillId="11" borderId="18" xfId="0" applyNumberFormat="1" applyFont="1" applyFill="1" applyBorder="1" applyAlignment="1" applyProtection="1">
      <alignment horizontal="center"/>
      <protection locked="0"/>
    </xf>
    <xf numFmtId="0" fontId="29" fillId="11" borderId="18" xfId="0" applyFont="1" applyFill="1" applyBorder="1" applyAlignment="1" applyProtection="1">
      <protection locked="0"/>
    </xf>
    <xf numFmtId="2" fontId="58" fillId="11" borderId="18" xfId="0" applyNumberFormat="1" applyFont="1" applyFill="1" applyBorder="1" applyAlignment="1" applyProtection="1">
      <alignment horizontal="center"/>
      <protection locked="0"/>
    </xf>
    <xf numFmtId="2" fontId="59" fillId="11" borderId="18" xfId="0" applyNumberFormat="1" applyFont="1" applyFill="1" applyBorder="1" applyAlignment="1" applyProtection="1">
      <alignment horizontal="center"/>
      <protection locked="0"/>
    </xf>
    <xf numFmtId="0" fontId="29" fillId="11" borderId="73" xfId="0" applyFont="1" applyFill="1" applyBorder="1" applyAlignment="1" applyProtection="1">
      <protection locked="0"/>
    </xf>
    <xf numFmtId="0" fontId="35" fillId="7" borderId="8" xfId="0" applyNumberFormat="1" applyFont="1" applyFill="1" applyBorder="1" applyAlignment="1" applyProtection="1">
      <alignment horizontal="center" vertical="center" textRotation="90" wrapText="1"/>
    </xf>
    <xf numFmtId="14" fontId="35" fillId="7" borderId="8" xfId="0" applyNumberFormat="1" applyFont="1" applyFill="1" applyBorder="1" applyAlignment="1" applyProtection="1">
      <alignment horizontal="center" vertical="center"/>
      <protection locked="0"/>
    </xf>
    <xf numFmtId="0" fontId="35" fillId="7" borderId="8" xfId="0" applyNumberFormat="1" applyFont="1" applyFill="1" applyBorder="1" applyAlignment="1" applyProtection="1">
      <alignment horizontal="center" vertical="center" wrapText="1"/>
      <protection locked="0"/>
    </xf>
    <xf numFmtId="0" fontId="35" fillId="7" borderId="8" xfId="0" applyFont="1" applyFill="1" applyBorder="1" applyAlignment="1" applyProtection="1">
      <alignment horizontal="center" vertical="center" wrapText="1"/>
      <protection locked="0"/>
    </xf>
    <xf numFmtId="0" fontId="35" fillId="7" borderId="8" xfId="0" applyFont="1" applyFill="1" applyBorder="1" applyAlignment="1" applyProtection="1">
      <alignment horizontal="center" vertical="center"/>
    </xf>
    <xf numFmtId="172" fontId="44" fillId="7" borderId="8" xfId="0" applyNumberFormat="1" applyFont="1" applyFill="1" applyBorder="1" applyAlignment="1" applyProtection="1">
      <alignment horizontal="center" vertical="center"/>
    </xf>
    <xf numFmtId="172" fontId="45" fillId="7" borderId="8" xfId="0" applyNumberFormat="1" applyFont="1" applyFill="1" applyBorder="1" applyAlignment="1" applyProtection="1">
      <alignment horizontal="center" vertical="center"/>
    </xf>
    <xf numFmtId="0" fontId="35" fillId="7" borderId="8" xfId="0" applyFont="1" applyFill="1" applyBorder="1" applyAlignment="1" applyProtection="1">
      <alignment horizontal="center" vertical="center" wrapText="1"/>
    </xf>
    <xf numFmtId="173" fontId="4" fillId="3" borderId="6" xfId="0" applyNumberFormat="1" applyFont="1" applyFill="1" applyBorder="1" applyAlignment="1" applyProtection="1">
      <alignment horizontal="right" vertical="center"/>
    </xf>
    <xf numFmtId="0" fontId="4" fillId="0" borderId="0" xfId="0" applyFont="1" applyBorder="1" applyAlignment="1" applyProtection="1">
      <alignment horizontal="center"/>
      <protection locked="0"/>
    </xf>
    <xf numFmtId="0" fontId="87" fillId="0" borderId="74" xfId="0" applyFont="1" applyBorder="1" applyAlignment="1" applyProtection="1">
      <alignment horizontal="center" vertical="center"/>
      <protection locked="0"/>
    </xf>
    <xf numFmtId="0" fontId="79" fillId="15" borderId="1" xfId="0" applyNumberFormat="1" applyFont="1" applyFill="1" applyBorder="1" applyAlignment="1" applyProtection="1">
      <alignment horizontal="center" vertical="center"/>
    </xf>
    <xf numFmtId="0" fontId="79" fillId="15" borderId="0" xfId="0" applyNumberFormat="1" applyFont="1" applyFill="1" applyBorder="1" applyAlignment="1" applyProtection="1">
      <alignment horizontal="center" vertical="center"/>
    </xf>
    <xf numFmtId="0" fontId="35" fillId="7" borderId="18" xfId="0" applyNumberFormat="1" applyFont="1" applyFill="1" applyBorder="1" applyAlignment="1" applyProtection="1">
      <alignment horizontal="center" vertical="center" textRotation="90" wrapText="1"/>
    </xf>
    <xf numFmtId="0" fontId="35" fillId="7" borderId="19" xfId="0" applyNumberFormat="1" applyFont="1" applyFill="1" applyBorder="1" applyAlignment="1" applyProtection="1">
      <alignment horizontal="center" vertical="center" textRotation="90" wrapText="1"/>
    </xf>
    <xf numFmtId="0" fontId="80" fillId="7" borderId="18" xfId="0" applyFont="1" applyFill="1" applyBorder="1" applyAlignment="1" applyProtection="1">
      <alignment horizontal="center" vertical="center" wrapText="1"/>
    </xf>
    <xf numFmtId="0" fontId="80" fillId="7" borderId="19" xfId="0" applyFont="1" applyFill="1" applyBorder="1" applyAlignment="1" applyProtection="1">
      <alignment horizontal="center" vertical="center" wrapText="1"/>
    </xf>
    <xf numFmtId="0" fontId="35" fillId="7" borderId="18" xfId="0" applyFont="1" applyFill="1" applyBorder="1" applyAlignment="1" applyProtection="1">
      <alignment horizontal="center" vertical="center"/>
    </xf>
    <xf numFmtId="0" fontId="35" fillId="7" borderId="19" xfId="0" applyFont="1" applyFill="1" applyBorder="1" applyAlignment="1" applyProtection="1">
      <alignment horizontal="center" vertical="center"/>
    </xf>
    <xf numFmtId="0" fontId="35" fillId="7" borderId="18" xfId="0" applyFont="1" applyFill="1" applyBorder="1" applyAlignment="1" applyProtection="1">
      <alignment horizontal="center" vertical="center" wrapText="1"/>
    </xf>
    <xf numFmtId="0" fontId="35" fillId="7" borderId="19" xfId="0" applyFont="1" applyFill="1" applyBorder="1" applyAlignment="1" applyProtection="1">
      <alignment horizontal="center" vertical="center" wrapText="1"/>
    </xf>
    <xf numFmtId="0" fontId="46" fillId="0" borderId="77" xfId="0" applyFont="1" applyBorder="1" applyAlignment="1" applyProtection="1">
      <alignment horizontal="left"/>
    </xf>
    <xf numFmtId="0" fontId="46" fillId="0" borderId="78" xfId="0" applyFont="1" applyBorder="1" applyAlignment="1" applyProtection="1">
      <alignment horizontal="left"/>
    </xf>
    <xf numFmtId="0" fontId="46" fillId="0" borderId="79" xfId="0" applyFont="1" applyBorder="1" applyAlignment="1" applyProtection="1">
      <alignment horizontal="left"/>
    </xf>
    <xf numFmtId="0" fontId="47" fillId="0" borderId="0" xfId="0" applyFont="1" applyBorder="1" applyAlignment="1" applyProtection="1">
      <alignment horizontal="left"/>
    </xf>
    <xf numFmtId="0" fontId="87" fillId="0" borderId="75" xfId="0" applyFont="1" applyBorder="1" applyAlignment="1" applyProtection="1">
      <alignment horizontal="center" vertical="center"/>
      <protection locked="0"/>
    </xf>
    <xf numFmtId="0" fontId="87" fillId="0" borderId="76" xfId="0" applyFont="1" applyBorder="1" applyAlignment="1" applyProtection="1">
      <alignment horizontal="center" vertical="center"/>
      <protection locked="0"/>
    </xf>
    <xf numFmtId="0" fontId="36" fillId="5" borderId="0" xfId="0" applyFont="1" applyFill="1" applyAlignment="1" applyProtection="1">
      <alignment horizontal="center" wrapText="1"/>
    </xf>
    <xf numFmtId="0" fontId="33" fillId="5" borderId="0" xfId="0" applyFont="1" applyFill="1" applyAlignment="1" applyProtection="1">
      <alignment horizontal="center"/>
    </xf>
    <xf numFmtId="14" fontId="46" fillId="0" borderId="0" xfId="0" applyNumberFormat="1" applyFont="1" applyBorder="1" applyAlignment="1" applyProtection="1">
      <alignment horizontal="left"/>
    </xf>
    <xf numFmtId="177" fontId="49" fillId="0" borderId="0" xfId="0" applyNumberFormat="1" applyFont="1" applyBorder="1" applyAlignment="1" applyProtection="1">
      <alignment horizontal="left"/>
    </xf>
    <xf numFmtId="177" fontId="48" fillId="0" borderId="0" xfId="0" applyNumberFormat="1" applyFont="1" applyBorder="1" applyAlignment="1" applyProtection="1">
      <alignment horizontal="left"/>
    </xf>
    <xf numFmtId="0" fontId="46" fillId="0" borderId="80" xfId="0" applyFont="1" applyBorder="1" applyAlignment="1" applyProtection="1"/>
    <xf numFmtId="0" fontId="41" fillId="0" borderId="0" xfId="0" applyFont="1" applyFill="1" applyAlignment="1" applyProtection="1">
      <alignment horizontal="center"/>
    </xf>
    <xf numFmtId="0" fontId="8" fillId="0" borderId="0" xfId="0" applyFont="1" applyFill="1" applyAlignment="1" applyProtection="1">
      <alignment horizontal="center"/>
    </xf>
    <xf numFmtId="0" fontId="9" fillId="0" borderId="81" xfId="0" applyFont="1" applyFill="1" applyBorder="1" applyAlignment="1" applyProtection="1">
      <alignment horizontal="center"/>
    </xf>
    <xf numFmtId="0" fontId="9" fillId="0" borderId="82" xfId="0" applyFont="1" applyFill="1" applyBorder="1" applyAlignment="1" applyProtection="1">
      <alignment horizontal="center"/>
    </xf>
    <xf numFmtId="0" fontId="42" fillId="0" borderId="7" xfId="0" applyFont="1" applyBorder="1" applyAlignment="1" applyProtection="1">
      <alignment horizontal="center"/>
    </xf>
    <xf numFmtId="0" fontId="9" fillId="0" borderId="10" xfId="0" applyFont="1" applyBorder="1" applyAlignment="1" applyProtection="1">
      <alignment horizontal="left" vertical="center"/>
    </xf>
    <xf numFmtId="0" fontId="9" fillId="0" borderId="4" xfId="0" applyFont="1" applyBorder="1" applyAlignment="1" applyProtection="1">
      <alignment horizontal="left" vertical="center"/>
    </xf>
    <xf numFmtId="0" fontId="43" fillId="0" borderId="7" xfId="0" applyFont="1" applyBorder="1" applyAlignment="1" applyProtection="1">
      <alignment horizontal="center"/>
    </xf>
    <xf numFmtId="0" fontId="18" fillId="0" borderId="10" xfId="0" applyFont="1" applyBorder="1" applyAlignment="1" applyProtection="1">
      <alignment horizontal="center" vertical="center"/>
    </xf>
    <xf numFmtId="0" fontId="18" fillId="0" borderId="4" xfId="0" applyFont="1" applyBorder="1" applyAlignment="1" applyProtection="1">
      <alignment horizontal="center" vertical="center"/>
    </xf>
    <xf numFmtId="0" fontId="18" fillId="3" borderId="10" xfId="0" applyFont="1" applyFill="1" applyBorder="1" applyAlignment="1" applyProtection="1">
      <alignment horizontal="center" vertical="center"/>
    </xf>
    <xf numFmtId="0" fontId="18" fillId="3" borderId="17" xfId="0" applyFont="1" applyFill="1" applyBorder="1" applyAlignment="1" applyProtection="1">
      <alignment horizontal="center" vertical="center"/>
    </xf>
    <xf numFmtId="0" fontId="20" fillId="0" borderId="10" xfId="0" applyFont="1" applyBorder="1" applyAlignment="1" applyProtection="1">
      <alignment horizontal="center" vertical="center"/>
    </xf>
    <xf numFmtId="0" fontId="20" fillId="0" borderId="4" xfId="0" applyFont="1" applyBorder="1" applyAlignment="1" applyProtection="1">
      <alignment horizontal="center" vertical="center"/>
    </xf>
    <xf numFmtId="0" fontId="4" fillId="0" borderId="5" xfId="0" applyFont="1" applyBorder="1" applyAlignment="1" applyProtection="1">
      <alignment horizontal="center" vertical="center"/>
    </xf>
    <xf numFmtId="0" fontId="4" fillId="0" borderId="83" xfId="0" applyFont="1" applyBorder="1" applyAlignment="1" applyProtection="1">
      <alignment horizontal="center" vertical="center"/>
    </xf>
    <xf numFmtId="0" fontId="9" fillId="0" borderId="14" xfId="0" applyFont="1" applyBorder="1" applyAlignment="1" applyProtection="1">
      <alignment horizontal="center" vertical="center"/>
    </xf>
    <xf numFmtId="0" fontId="9" fillId="0" borderId="17" xfId="0" applyFont="1" applyBorder="1" applyAlignment="1" applyProtection="1">
      <alignment horizontal="center" vertical="center"/>
    </xf>
    <xf numFmtId="0" fontId="9" fillId="0" borderId="1" xfId="0" applyFont="1" applyBorder="1" applyAlignment="1" applyProtection="1">
      <alignment horizontal="left" vertical="center"/>
    </xf>
    <xf numFmtId="0" fontId="9" fillId="0" borderId="62" xfId="0" applyFont="1" applyBorder="1" applyAlignment="1" applyProtection="1">
      <alignment horizontal="left" vertical="center"/>
    </xf>
    <xf numFmtId="0" fontId="9" fillId="0" borderId="1" xfId="0" applyFont="1" applyBorder="1" applyAlignment="1" applyProtection="1">
      <alignment horizontal="center" vertical="center"/>
    </xf>
    <xf numFmtId="0" fontId="9" fillId="0" borderId="62" xfId="0" applyFont="1" applyBorder="1" applyAlignment="1" applyProtection="1">
      <alignment horizontal="center" vertical="center"/>
    </xf>
    <xf numFmtId="0" fontId="20" fillId="0" borderId="10" xfId="0" applyFont="1" applyBorder="1" applyAlignment="1" applyProtection="1">
      <alignment horizontal="left" vertical="center"/>
    </xf>
    <xf numFmtId="0" fontId="20" fillId="0" borderId="4" xfId="0" applyFont="1" applyBorder="1" applyAlignment="1" applyProtection="1">
      <alignment horizontal="left" vertical="center"/>
    </xf>
    <xf numFmtId="0" fontId="53" fillId="0" borderId="0" xfId="0" applyFont="1" applyBorder="1" applyAlignment="1">
      <alignment horizontal="left"/>
    </xf>
    <xf numFmtId="0" fontId="52" fillId="0" borderId="0" xfId="0" applyFont="1" applyAlignment="1" applyProtection="1">
      <alignment horizontal="center"/>
    </xf>
    <xf numFmtId="0" fontId="54" fillId="0" borderId="0" xfId="0" applyFont="1" applyAlignment="1" applyProtection="1">
      <alignment horizontal="center"/>
    </xf>
    <xf numFmtId="0" fontId="53" fillId="0" borderId="0" xfId="0" applyFont="1" applyAlignment="1" applyProtection="1">
      <alignment horizontal="center"/>
    </xf>
    <xf numFmtId="0" fontId="53" fillId="0" borderId="10" xfId="0" applyFont="1" applyBorder="1" applyAlignment="1" applyProtection="1"/>
    <xf numFmtId="0" fontId="0" fillId="0" borderId="3" xfId="0" applyBorder="1" applyAlignment="1" applyProtection="1"/>
    <xf numFmtId="0" fontId="0" fillId="0" borderId="4" xfId="0" applyBorder="1" applyAlignment="1" applyProtection="1"/>
    <xf numFmtId="0" fontId="53" fillId="0" borderId="10" xfId="0" applyFont="1" applyBorder="1" applyAlignment="1" applyProtection="1">
      <alignment horizontal="center"/>
    </xf>
    <xf numFmtId="0" fontId="53" fillId="0" borderId="3" xfId="0" applyFont="1" applyBorder="1" applyAlignment="1" applyProtection="1">
      <alignment horizontal="center"/>
    </xf>
  </cellXfs>
  <cellStyles count="2">
    <cellStyle name="Normal" xfId="0" builtinId="0"/>
    <cellStyle name="Normal_ptitepo-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w="25400">
          <a:noFill/>
        </a:ln>
      </c:spPr>
    </c:title>
    <c:autoTitleDeleted val="0"/>
    <c:view3D>
      <c:rotX val="30"/>
      <c:rotY val="0"/>
      <c:rAngAx val="0"/>
      <c:perspective val="30"/>
    </c:view3D>
    <c:floor>
      <c:thickness val="0"/>
    </c:floor>
    <c:sideWall>
      <c:thickness val="0"/>
    </c:sideWall>
    <c:backWall>
      <c:thickness val="0"/>
    </c:backWall>
    <c:plotArea>
      <c:layout/>
      <c:pie3DChart>
        <c:varyColors val="1"/>
        <c:ser>
          <c:idx val="0"/>
          <c:order val="0"/>
          <c:tx>
            <c:v>PRODUITS</c:v>
          </c:tx>
          <c:explosion val="25"/>
          <c:dPt>
            <c:idx val="0"/>
            <c:bubble3D val="0"/>
          </c:dPt>
          <c:dPt>
            <c:idx val="1"/>
            <c:bubble3D val="0"/>
          </c:dPt>
          <c:dPt>
            <c:idx val="2"/>
            <c:bubble3D val="0"/>
          </c:dPt>
          <c:dPt>
            <c:idx val="3"/>
            <c:bubble3D val="0"/>
          </c:dPt>
          <c:dPt>
            <c:idx val="4"/>
            <c:bubble3D val="0"/>
          </c:dPt>
          <c:dPt>
            <c:idx val="5"/>
            <c:bubble3D val="0"/>
          </c:dPt>
          <c:dPt>
            <c:idx val="6"/>
            <c:bubble3D val="0"/>
          </c:dPt>
          <c:dPt>
            <c:idx val="7"/>
            <c:bubble3D val="0"/>
          </c:dPt>
          <c:dLbls>
            <c:spPr>
              <a:noFill/>
              <a:ln w="25400">
                <a:noFill/>
              </a:ln>
            </c:spPr>
            <c:showLegendKey val="0"/>
            <c:showVal val="0"/>
            <c:showCatName val="0"/>
            <c:showSerName val="0"/>
            <c:showPercent val="1"/>
            <c:showBubbleSize val="0"/>
            <c:showLeaderLines val="1"/>
          </c:dLbls>
          <c:cat>
            <c:strRef>
              <c:f>('Cpt R'!$D$5,'Cpt R'!$D$7,'Cpt R'!$D$11,'Cpt R'!$D$13,'Cpt R'!$D$15,'Cpt R'!$D$17,'Cpt R'!$D$22,'Cpt R'!$D$26)</c:f>
              <c:strCache>
                <c:ptCount val="8"/>
                <c:pt idx="0">
                  <c:v>            741801   - Subventions Orange</c:v>
                </c:pt>
                <c:pt idx="1">
                  <c:v>            741802   - Subventions La Poste</c:v>
                </c:pt>
                <c:pt idx="2">
                  <c:v>            758200    - Participation des adhérents</c:v>
                </c:pt>
                <c:pt idx="3">
                  <c:v>            758510    - Ventes de calendriers</c:v>
                </c:pt>
                <c:pt idx="4">
                  <c:v>            758520   - Souscription et autres opérations </c:v>
                </c:pt>
                <c:pt idx="5">
                  <c:v>            758800    - Part Cotisations et dons</c:v>
                </c:pt>
                <c:pt idx="6">
                  <c:v>            771310    - Dons adhérents </c:v>
                </c:pt>
                <c:pt idx="7">
                  <c:v>            771800   - Produits exceptionnels</c:v>
                </c:pt>
              </c:strCache>
            </c:strRef>
          </c:cat>
          <c:val>
            <c:numRef>
              <c:f>('Cpt R'!$E$5,'Cpt R'!$E$7,'Cpt R'!$E$11,'Cpt R'!$E$13,'Cpt R'!$E$15,'Cpt R'!$E$17,'Cpt R'!$E$22,'Cpt R'!$E$26)</c:f>
              <c:numCache>
                <c:formatCode>#,##0.00_ ;\-#,##0.00\ </c:formatCode>
                <c:ptCount val="8"/>
                <c:pt idx="0">
                  <c:v>0</c:v>
                </c:pt>
                <c:pt idx="1">
                  <c:v>0</c:v>
                </c:pt>
                <c:pt idx="2">
                  <c:v>0</c:v>
                </c:pt>
                <c:pt idx="3">
                  <c:v>0</c:v>
                </c:pt>
                <c:pt idx="4">
                  <c:v>0</c:v>
                </c:pt>
                <c:pt idx="5">
                  <c:v>0</c:v>
                </c:pt>
                <c:pt idx="6">
                  <c:v>0</c:v>
                </c:pt>
                <c:pt idx="7">
                  <c:v>0</c:v>
                </c:pt>
              </c:numCache>
            </c:numRef>
          </c:val>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18790618432482414"/>
          <c:y val="7.4530678948150353E-2"/>
          <c:w val="0.62065996020960013"/>
          <c:h val="0.13302302778190464"/>
        </c:manualLayout>
      </c:layout>
      <c:overlay val="0"/>
    </c:legend>
    <c:plotVisOnly val="1"/>
    <c:dispBlanksAs val="zero"/>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9200194650224931"/>
          <c:y val="2.9615004935834157E-2"/>
        </c:manualLayout>
      </c:layout>
      <c:overlay val="0"/>
      <c:spPr>
        <a:noFill/>
        <a:ln w="25400">
          <a:noFill/>
        </a:ln>
      </c:spPr>
    </c:title>
    <c:autoTitleDeleted val="0"/>
    <c:view3D>
      <c:rotX val="30"/>
      <c:rotY val="0"/>
      <c:rAngAx val="0"/>
      <c:perspective val="30"/>
    </c:view3D>
    <c:floor>
      <c:thickness val="0"/>
    </c:floor>
    <c:sideWall>
      <c:thickness val="0"/>
    </c:sideWall>
    <c:backWall>
      <c:thickness val="0"/>
    </c:backWall>
    <c:plotArea>
      <c:layout/>
      <c:pie3DChart>
        <c:varyColors val="1"/>
        <c:ser>
          <c:idx val="0"/>
          <c:order val="0"/>
          <c:tx>
            <c:v>CHARGES</c:v>
          </c:tx>
          <c:explosion val="25"/>
          <c:dPt>
            <c:idx val="0"/>
            <c:bubble3D val="0"/>
          </c:dPt>
          <c:dPt>
            <c:idx val="1"/>
            <c:bubble3D val="0"/>
          </c:dPt>
          <c:dPt>
            <c:idx val="2"/>
            <c:bubble3D val="0"/>
          </c:dPt>
          <c:dPt>
            <c:idx val="3"/>
            <c:bubble3D val="0"/>
          </c:dPt>
          <c:dPt>
            <c:idx val="4"/>
            <c:bubble3D val="0"/>
          </c:dPt>
          <c:dPt>
            <c:idx val="5"/>
            <c:bubble3D val="0"/>
          </c:dPt>
          <c:dPt>
            <c:idx val="6"/>
            <c:bubble3D val="0"/>
          </c:dPt>
          <c:dPt>
            <c:idx val="7"/>
            <c:bubble3D val="0"/>
          </c:dPt>
          <c:dPt>
            <c:idx val="8"/>
            <c:bubble3D val="0"/>
          </c:dPt>
          <c:dPt>
            <c:idx val="9"/>
            <c:bubble3D val="0"/>
          </c:dPt>
          <c:dPt>
            <c:idx val="10"/>
            <c:bubble3D val="0"/>
          </c:dPt>
          <c:dPt>
            <c:idx val="11"/>
            <c:bubble3D val="0"/>
          </c:dPt>
          <c:dPt>
            <c:idx val="12"/>
            <c:bubble3D val="0"/>
          </c:dPt>
          <c:dPt>
            <c:idx val="13"/>
            <c:bubble3D val="0"/>
          </c:dPt>
          <c:dPt>
            <c:idx val="14"/>
            <c:bubble3D val="0"/>
          </c:dPt>
          <c:dPt>
            <c:idx val="15"/>
            <c:bubble3D val="0"/>
          </c:dPt>
          <c:dPt>
            <c:idx val="16"/>
            <c:bubble3D val="0"/>
          </c:dPt>
          <c:dPt>
            <c:idx val="17"/>
            <c:bubble3D val="0"/>
          </c:dPt>
          <c:dPt>
            <c:idx val="18"/>
            <c:bubble3D val="0"/>
          </c:dPt>
          <c:dPt>
            <c:idx val="19"/>
            <c:bubble3D val="0"/>
          </c:dPt>
          <c:dPt>
            <c:idx val="20"/>
            <c:bubble3D val="0"/>
          </c:dPt>
          <c:dLbls>
            <c:spPr>
              <a:noFill/>
              <a:ln w="25400">
                <a:noFill/>
              </a:ln>
            </c:spPr>
            <c:showLegendKey val="0"/>
            <c:showVal val="0"/>
            <c:showCatName val="0"/>
            <c:showSerName val="0"/>
            <c:showPercent val="1"/>
            <c:showBubbleSize val="0"/>
            <c:showLeaderLines val="1"/>
          </c:dLbls>
          <c:cat>
            <c:strRef>
              <c:f>('Cpt R'!$A$5:$A$9,'Cpt R'!$A$11:$A$21,'Cpt R'!$A$23:$A$24,'Cpt R'!$A$26:$A$28)</c:f>
              <c:strCache>
                <c:ptCount val="21"/>
                <c:pt idx="0">
                  <c:v>            605000  - Achats de matériels</c:v>
                </c:pt>
                <c:pt idx="1">
                  <c:v>            606400  - Frais de bureau et de matériel</c:v>
                </c:pt>
                <c:pt idx="2">
                  <c:v>            606500  - Carburant, lubrifiant</c:v>
                </c:pt>
                <c:pt idx="3">
                  <c:v>            607110   - Achat de marchandises : Calendriers</c:v>
                </c:pt>
                <c:pt idx="4">
                  <c:v>            607120  - Autres Achats</c:v>
                </c:pt>
                <c:pt idx="5">
                  <c:v>            613200  - Locations immobilières</c:v>
                </c:pt>
                <c:pt idx="6">
                  <c:v>            613510   - Location Véhicules et Matériel </c:v>
                </c:pt>
                <c:pt idx="7">
                  <c:v>           615600   - Entretien réparation</c:v>
                </c:pt>
                <c:pt idx="8">
                  <c:v>            616000  - Assurances</c:v>
                </c:pt>
                <c:pt idx="9">
                  <c:v>            618100   - Documentation</c:v>
                </c:pt>
                <c:pt idx="10">
                  <c:v>            623700  - Sensibilisation-publicité</c:v>
                </c:pt>
                <c:pt idx="11">
                  <c:v>            625617  - Frais de conseils et de transports</c:v>
                </c:pt>
                <c:pt idx="12">
                  <c:v>            626120   - Frais postaux sections</c:v>
                </c:pt>
                <c:pt idx="13">
                  <c:v>            626220  - Frais télécommunications sections</c:v>
                </c:pt>
                <c:pt idx="14">
                  <c:v>            627800   - Frais de tenue de compte</c:v>
                </c:pt>
                <c:pt idx="15">
                  <c:v>            628100   - Cotisations organismes extérieurs</c:v>
                </c:pt>
                <c:pt idx="16">
                  <c:v>            658300   - Frais d'animation (fêtes, sorties)</c:v>
                </c:pt>
                <c:pt idx="17">
                  <c:v>            658500   - Aides aux familles</c:v>
                </c:pt>
                <c:pt idx="18">
                  <c:v>            671300   - Aides CAT, MAS et autres dons</c:v>
                </c:pt>
                <c:pt idx="19">
                  <c:v>            671800   - Charges exceptionnelles</c:v>
                </c:pt>
                <c:pt idx="20">
                  <c:v>            689000   - Engagement à réaliser</c:v>
                </c:pt>
              </c:strCache>
            </c:strRef>
          </c:cat>
          <c:val>
            <c:numRef>
              <c:f>('Cpt R'!$B$5:$B$9,'Cpt R'!$B$11:$B$21,'Cpt R'!$B$23:$B$24,'Cpt R'!$B$26:$B$28)</c:f>
              <c:numCache>
                <c:formatCode>#,##0.00_ ;\-#,##0.00\ </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64170318946818039"/>
          <c:y val="2.1718292123652363E-2"/>
          <c:w val="0.35241081551196629"/>
          <c:h val="0.44325205400657591"/>
        </c:manualLayout>
      </c:layout>
      <c:overlay val="0"/>
    </c:legend>
    <c:plotVisOnly val="1"/>
    <c:dispBlanksAs val="zero"/>
    <c:showDLblsOverMax val="0"/>
  </c:chart>
  <c:printSettings>
    <c:headerFooter/>
    <c:pageMargins b="0.75000000000000022" l="0.70000000000000018" r="0.70000000000000018" t="0.75000000000000022" header="0.3000000000000001" footer="0.3000000000000001"/>
    <c:pageSetup/>
  </c:printSettings>
</c:chartSpace>
</file>

<file path=xl/ctrlProps/ctrlProp1.xml><?xml version="1.0" encoding="utf-8"?>
<formControlPr xmlns="http://schemas.microsoft.com/office/spreadsheetml/2009/9/main" objectType="Drop" dropLines="25" dropStyle="combo" dx="25" fmlaLink="Balance!L5" fmlaRange="Balance!E6:E46" val="0"/>
</file>

<file path=xl/ctrlProps/ctrlProp2.xml><?xml version="1.0" encoding="utf-8"?>
<formControlPr xmlns="http://schemas.microsoft.com/office/spreadsheetml/2009/9/main" objectType="Radio" firstButton="1" fmlaLink="$F$11" lockText="1"/>
</file>

<file path=xl/ctrlProps/ctrlProp3.xml><?xml version="1.0" encoding="utf-8"?>
<formControlPr xmlns="http://schemas.microsoft.com/office/spreadsheetml/2009/9/main" objectType="Radio" checked="Checked" lockText="1"/>
</file>

<file path=xl/ctrlProps/ctrlProp4.xml><?xml version="1.0" encoding="utf-8"?>
<formControlPr xmlns="http://schemas.microsoft.com/office/spreadsheetml/2009/9/main" objectType="Drop" dropLines="25" dropStyle="combo" dx="25" fmlaLink="Balance!L5" fmlaRange="Balance!E6:E46" val="4"/>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wmf"/></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171450</xdr:colOff>
      <xdr:row>2</xdr:row>
      <xdr:rowOff>168275</xdr:rowOff>
    </xdr:from>
    <xdr:to>
      <xdr:col>4</xdr:col>
      <xdr:colOff>1450991</xdr:colOff>
      <xdr:row>4</xdr:row>
      <xdr:rowOff>16</xdr:rowOff>
    </xdr:to>
    <xdr:sp macro="[0]!sauve" textlink="">
      <xdr:nvSpPr>
        <xdr:cNvPr id="5125" name="AutoShape 5"/>
        <xdr:cNvSpPr>
          <a:spLocks noChangeArrowheads="1"/>
        </xdr:cNvSpPr>
      </xdr:nvSpPr>
      <xdr:spPr bwMode="auto">
        <a:xfrm>
          <a:off x="3114675" y="781050"/>
          <a:ext cx="1228725" cy="428625"/>
        </a:xfrm>
        <a:prstGeom prst="roundRect">
          <a:avLst>
            <a:gd name="adj" fmla="val 16667"/>
          </a:avLst>
        </a:prstGeom>
        <a:gradFill rotWithShape="0">
          <a:gsLst>
            <a:gs pos="0">
              <a:srgbClr val="00FF00"/>
            </a:gs>
            <a:gs pos="50000">
              <a:srgbClr val="00FF00">
                <a:gamma/>
                <a:tint val="0"/>
                <a:invGamma/>
              </a:srgbClr>
            </a:gs>
            <a:gs pos="100000">
              <a:srgbClr val="00FF00"/>
            </a:gs>
          </a:gsLst>
          <a:lin ang="5400000" scaled="1"/>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ENREGISTRER</a:t>
          </a:r>
        </a:p>
      </xdr:txBody>
    </xdr:sp>
    <xdr:clientData/>
  </xdr:twoCellAnchor>
  <xdr:twoCellAnchor>
    <xdr:from>
      <xdr:col>4</xdr:col>
      <xdr:colOff>1711325</xdr:colOff>
      <xdr:row>2</xdr:row>
      <xdr:rowOff>152400</xdr:rowOff>
    </xdr:from>
    <xdr:to>
      <xdr:col>4</xdr:col>
      <xdr:colOff>2743089</xdr:colOff>
      <xdr:row>4</xdr:row>
      <xdr:rowOff>0</xdr:rowOff>
    </xdr:to>
    <xdr:sp macro="[0]!Feuil1.imprime" textlink="">
      <xdr:nvSpPr>
        <xdr:cNvPr id="5126" name="AutoShape 6"/>
        <xdr:cNvSpPr>
          <a:spLocks noChangeArrowheads="1"/>
        </xdr:cNvSpPr>
      </xdr:nvSpPr>
      <xdr:spPr bwMode="auto">
        <a:xfrm>
          <a:off x="4581525" y="771525"/>
          <a:ext cx="990600" cy="438150"/>
        </a:xfrm>
        <a:prstGeom prst="roundRect">
          <a:avLst>
            <a:gd name="adj" fmla="val 16667"/>
          </a:avLst>
        </a:prstGeom>
        <a:gradFill rotWithShape="0">
          <a:gsLst>
            <a:gs pos="0">
              <a:srgbClr val="FF9900"/>
            </a:gs>
            <a:gs pos="50000">
              <a:srgbClr val="FF9900">
                <a:gamma/>
                <a:shade val="63922"/>
                <a:invGamma/>
              </a:srgbClr>
            </a:gs>
            <a:gs pos="100000">
              <a:srgbClr val="FF9900"/>
            </a:gs>
          </a:gsLst>
          <a:lin ang="5400000" scaled="1"/>
        </a:gradFill>
        <a:ln w="28575">
          <a:solidFill>
            <a:srgbClr val="9933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FFFFFF"/>
              </a:solidFill>
              <a:latin typeface="Arial"/>
              <a:cs typeface="Arial"/>
            </a:rPr>
            <a:t>IMPRIMER </a:t>
          </a:r>
        </a:p>
      </xdr:txBody>
    </xdr:sp>
    <xdr:clientData/>
  </xdr:twoCellAnchor>
  <xdr:twoCellAnchor>
    <xdr:from>
      <xdr:col>5</xdr:col>
      <xdr:colOff>1679575</xdr:colOff>
      <xdr:row>2</xdr:row>
      <xdr:rowOff>168275</xdr:rowOff>
    </xdr:from>
    <xdr:to>
      <xdr:col>7</xdr:col>
      <xdr:colOff>418921</xdr:colOff>
      <xdr:row>4</xdr:row>
      <xdr:rowOff>16</xdr:rowOff>
    </xdr:to>
    <xdr:sp macro="[0]!Changer_A" textlink="">
      <xdr:nvSpPr>
        <xdr:cNvPr id="5139" name="AutoShape 19"/>
        <xdr:cNvSpPr>
          <a:spLocks noChangeArrowheads="1"/>
        </xdr:cNvSpPr>
      </xdr:nvSpPr>
      <xdr:spPr bwMode="auto">
        <a:xfrm>
          <a:off x="7248525" y="781050"/>
          <a:ext cx="1171575" cy="428625"/>
        </a:xfrm>
        <a:prstGeom prst="roundRect">
          <a:avLst>
            <a:gd name="adj" fmla="val 16667"/>
          </a:avLst>
        </a:prstGeom>
        <a:gradFill rotWithShape="0">
          <a:gsLst>
            <a:gs pos="0">
              <a:srgbClr val="FFFF00"/>
            </a:gs>
            <a:gs pos="100000">
              <a:srgbClr val="FFFF00">
                <a:gamma/>
                <a:shade val="46275"/>
                <a:invGamma/>
              </a:srgbClr>
            </a:gs>
          </a:gsLst>
          <a:path path="shape">
            <a:fillToRect l="50000" t="50000" r="50000" b="50000"/>
          </a:path>
        </a:gradFill>
        <a:ln w="28575">
          <a:solidFill>
            <a:srgbClr val="9933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FF0000"/>
              </a:solidFill>
              <a:latin typeface="Arial"/>
              <a:cs typeface="Arial"/>
            </a:rPr>
            <a:t>CHANGER D'ANNEE</a:t>
          </a:r>
        </a:p>
      </xdr:txBody>
    </xdr:sp>
    <xdr:clientData/>
  </xdr:twoCellAnchor>
  <xdr:twoCellAnchor>
    <xdr:from>
      <xdr:col>5</xdr:col>
      <xdr:colOff>184150</xdr:colOff>
      <xdr:row>2</xdr:row>
      <xdr:rowOff>168275</xdr:rowOff>
    </xdr:from>
    <xdr:to>
      <xdr:col>5</xdr:col>
      <xdr:colOff>1438127</xdr:colOff>
      <xdr:row>4</xdr:row>
      <xdr:rowOff>16</xdr:rowOff>
    </xdr:to>
    <xdr:sp macro="[0]!BONCCP_IMP" textlink="">
      <xdr:nvSpPr>
        <xdr:cNvPr id="5149" name="AutoShape 29"/>
        <xdr:cNvSpPr>
          <a:spLocks noChangeArrowheads="1"/>
        </xdr:cNvSpPr>
      </xdr:nvSpPr>
      <xdr:spPr bwMode="auto">
        <a:xfrm>
          <a:off x="5829300" y="781050"/>
          <a:ext cx="1209675" cy="428625"/>
        </a:xfrm>
        <a:prstGeom prst="roundRect">
          <a:avLst>
            <a:gd name="adj" fmla="val 16667"/>
          </a:avLst>
        </a:prstGeom>
        <a:gradFill rotWithShape="0">
          <a:gsLst>
            <a:gs pos="0">
              <a:srgbClr val="FFFFCC"/>
            </a:gs>
            <a:gs pos="100000">
              <a:srgbClr val="FF8080"/>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EDITER</a:t>
          </a:r>
        </a:p>
        <a:p>
          <a:pPr algn="ctr" rtl="0">
            <a:defRPr sz="1000"/>
          </a:pPr>
          <a:r>
            <a:rPr lang="fr-FR" sz="1100" b="1" i="0" strike="noStrike">
              <a:solidFill>
                <a:srgbClr val="000000"/>
              </a:solidFill>
              <a:latin typeface="Arial"/>
              <a:cs typeface="Arial"/>
            </a:rPr>
            <a:t> LES BONS</a:t>
          </a:r>
        </a:p>
      </xdr:txBody>
    </xdr:sp>
    <xdr:clientData/>
  </xdr:twoCellAnchor>
  <xdr:twoCellAnchor>
    <xdr:from>
      <xdr:col>0</xdr:col>
      <xdr:colOff>0</xdr:colOff>
      <xdr:row>0</xdr:row>
      <xdr:rowOff>19050</xdr:rowOff>
    </xdr:from>
    <xdr:to>
      <xdr:col>1</xdr:col>
      <xdr:colOff>720782</xdr:colOff>
      <xdr:row>1</xdr:row>
      <xdr:rowOff>400050</xdr:rowOff>
    </xdr:to>
    <xdr:sp macro="[0]!Note_aide" textlink="">
      <xdr:nvSpPr>
        <xdr:cNvPr id="5969" name="AutoShape 849"/>
        <xdr:cNvSpPr>
          <a:spLocks noChangeArrowheads="1"/>
        </xdr:cNvSpPr>
      </xdr:nvSpPr>
      <xdr:spPr bwMode="auto">
        <a:xfrm>
          <a:off x="0" y="19050"/>
          <a:ext cx="1057275" cy="571500"/>
        </a:xfrm>
        <a:prstGeom prst="irregularSeal1">
          <a:avLst/>
        </a:prstGeom>
        <a:solidFill>
          <a:srgbClr val="00FF00"/>
        </a:solidFill>
        <a:ln w="9525">
          <a:solidFill>
            <a:srgbClr val="000000"/>
          </a:solidFill>
          <a:miter lim="800000"/>
          <a:headEnd/>
          <a:tailEnd/>
        </a:ln>
      </xdr:spPr>
      <xdr:txBody>
        <a:bodyPr vertOverflow="clip" wrap="square" lIns="36576" tIns="27432" rIns="36576" bIns="27432" anchor="ctr" upright="1"/>
        <a:lstStyle/>
        <a:p>
          <a:pPr algn="ctr" rtl="0">
            <a:defRPr sz="1000"/>
          </a:pPr>
          <a:r>
            <a:rPr lang="fr-FR" sz="1400" b="1" i="0" strike="noStrike">
              <a:solidFill>
                <a:srgbClr val="000000"/>
              </a:solidFill>
              <a:latin typeface="Arial"/>
              <a:cs typeface="Arial"/>
            </a:rPr>
            <a:t>Aide</a:t>
          </a:r>
        </a:p>
      </xdr:txBody>
    </xdr:sp>
    <xdr:clientData/>
  </xdr:twoCellAnchor>
  <xdr:twoCellAnchor>
    <xdr:from>
      <xdr:col>7</xdr:col>
      <xdr:colOff>663575</xdr:colOff>
      <xdr:row>2</xdr:row>
      <xdr:rowOff>171450</xdr:rowOff>
    </xdr:from>
    <xdr:to>
      <xdr:col>8</xdr:col>
      <xdr:colOff>1212832</xdr:colOff>
      <xdr:row>4</xdr:row>
      <xdr:rowOff>9525</xdr:rowOff>
    </xdr:to>
    <xdr:sp macro="[0]!modifier_bon" textlink="">
      <xdr:nvSpPr>
        <xdr:cNvPr id="5999" name="AutoShape 879"/>
        <xdr:cNvSpPr>
          <a:spLocks noChangeArrowheads="1"/>
        </xdr:cNvSpPr>
      </xdr:nvSpPr>
      <xdr:spPr bwMode="auto">
        <a:xfrm>
          <a:off x="8648700" y="790575"/>
          <a:ext cx="1209675" cy="428625"/>
        </a:xfrm>
        <a:prstGeom prst="roundRect">
          <a:avLst>
            <a:gd name="adj" fmla="val 16667"/>
          </a:avLst>
        </a:prstGeom>
        <a:gradFill rotWithShape="0">
          <a:gsLst>
            <a:gs pos="0">
              <a:srgbClr val="00FFFF"/>
            </a:gs>
            <a:gs pos="100000">
              <a:srgbClr val="00FFFF">
                <a:gamma/>
                <a:shade val="46275"/>
                <a:invGamma/>
              </a:srgbClr>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MODIFIER</a:t>
          </a:r>
        </a:p>
        <a:p>
          <a:pPr algn="ctr" rtl="0">
            <a:defRPr sz="1000"/>
          </a:pPr>
          <a:r>
            <a:rPr lang="fr-FR" sz="1100" b="1" i="0" strike="noStrike">
              <a:solidFill>
                <a:srgbClr val="000000"/>
              </a:solidFill>
              <a:latin typeface="Arial"/>
              <a:cs typeface="Arial"/>
            </a:rPr>
            <a:t>UN BON</a:t>
          </a:r>
        </a:p>
      </xdr:txBody>
    </xdr:sp>
    <xdr:clientData/>
  </xdr:twoCellAnchor>
  <xdr:twoCellAnchor>
    <xdr:from>
      <xdr:col>8</xdr:col>
      <xdr:colOff>1416050</xdr:colOff>
      <xdr:row>1</xdr:row>
      <xdr:rowOff>25400</xdr:rowOff>
    </xdr:from>
    <xdr:to>
      <xdr:col>9</xdr:col>
      <xdr:colOff>330200</xdr:colOff>
      <xdr:row>4</xdr:row>
      <xdr:rowOff>76200</xdr:rowOff>
    </xdr:to>
    <xdr:grpSp>
      <xdr:nvGrpSpPr>
        <xdr:cNvPr id="460225" name="Group 883"/>
        <xdr:cNvGrpSpPr>
          <a:grpSpLocks/>
        </xdr:cNvGrpSpPr>
      </xdr:nvGrpSpPr>
      <xdr:grpSpPr bwMode="auto">
        <a:xfrm>
          <a:off x="10552994" y="215900"/>
          <a:ext cx="1609373" cy="1066800"/>
          <a:chOff x="1064" y="23"/>
          <a:chExt cx="161" cy="112"/>
        </a:xfrm>
      </xdr:grpSpPr>
      <xdr:sp macro="[0]!Va_BonCCP" textlink="">
        <xdr:nvSpPr>
          <xdr:cNvPr id="6001" name="AutoShape 881"/>
          <xdr:cNvSpPr>
            <a:spLocks noChangeArrowheads="1"/>
          </xdr:cNvSpPr>
        </xdr:nvSpPr>
        <xdr:spPr bwMode="auto">
          <a:xfrm>
            <a:off x="1064" y="23"/>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Bon CCP</a:t>
            </a:r>
          </a:p>
        </xdr:txBody>
      </xdr:sp>
      <xdr:sp macro="[0]!Va_Balance" textlink="">
        <xdr:nvSpPr>
          <xdr:cNvPr id="5956" name="AutoShape 836"/>
          <xdr:cNvSpPr>
            <a:spLocks noChangeArrowheads="1"/>
          </xdr:cNvSpPr>
        </xdr:nvSpPr>
        <xdr:spPr bwMode="auto">
          <a:xfrm>
            <a:off x="1075" y="40"/>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Balance</a:t>
            </a:r>
          </a:p>
        </xdr:txBody>
      </xdr:sp>
      <xdr:sp macro="[0]!Va_CptR" textlink="">
        <xdr:nvSpPr>
          <xdr:cNvPr id="5957" name="AutoShape 837"/>
          <xdr:cNvSpPr>
            <a:spLocks noChangeArrowheads="1"/>
          </xdr:cNvSpPr>
        </xdr:nvSpPr>
        <xdr:spPr bwMode="auto">
          <a:xfrm>
            <a:off x="1089" y="55"/>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Compte résultat</a:t>
            </a:r>
          </a:p>
        </xdr:txBody>
      </xdr:sp>
      <xdr:sp macro="[0]!Va_Bilan" textlink="">
        <xdr:nvSpPr>
          <xdr:cNvPr id="5958" name="AutoShape 838"/>
          <xdr:cNvSpPr>
            <a:spLocks noChangeArrowheads="1"/>
          </xdr:cNvSpPr>
        </xdr:nvSpPr>
        <xdr:spPr bwMode="auto">
          <a:xfrm>
            <a:off x="1102" y="72"/>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Bilan</a:t>
            </a:r>
          </a:p>
        </xdr:txBody>
      </xdr:sp>
      <xdr:sp macro="[0]!Va_EtatR" textlink="">
        <xdr:nvSpPr>
          <xdr:cNvPr id="5959" name="AutoShape 839"/>
          <xdr:cNvSpPr>
            <a:spLocks noChangeArrowheads="1"/>
          </xdr:cNvSpPr>
        </xdr:nvSpPr>
        <xdr:spPr bwMode="auto">
          <a:xfrm>
            <a:off x="1118" y="86"/>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Etat-rappr</a:t>
            </a:r>
          </a:p>
        </xdr:txBody>
      </xdr:sp>
    </xdr:grpSp>
    <xdr:clientData/>
  </xdr:twoCellAnchor>
  <xdr:twoCellAnchor>
    <xdr:from>
      <xdr:col>4</xdr:col>
      <xdr:colOff>666750</xdr:colOff>
      <xdr:row>4</xdr:row>
      <xdr:rowOff>142875</xdr:rowOff>
    </xdr:from>
    <xdr:to>
      <xdr:col>5</xdr:col>
      <xdr:colOff>584221</xdr:colOff>
      <xdr:row>6</xdr:row>
      <xdr:rowOff>146003</xdr:rowOff>
    </xdr:to>
    <xdr:sp macro="[0]!afficherTout" textlink="">
      <xdr:nvSpPr>
        <xdr:cNvPr id="6029" name="AutoShape 909"/>
        <xdr:cNvSpPr>
          <a:spLocks noChangeArrowheads="1"/>
        </xdr:cNvSpPr>
      </xdr:nvSpPr>
      <xdr:spPr bwMode="auto">
        <a:xfrm>
          <a:off x="3590925" y="1352550"/>
          <a:ext cx="2619375" cy="428625"/>
        </a:xfrm>
        <a:prstGeom prst="roundRect">
          <a:avLst>
            <a:gd name="adj" fmla="val 16667"/>
          </a:avLst>
        </a:prstGeom>
        <a:gradFill rotWithShape="0">
          <a:gsLst>
            <a:gs pos="0">
              <a:srgbClr val="FF9900"/>
            </a:gs>
            <a:gs pos="100000">
              <a:srgbClr val="FFFF00"/>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AFFICHER TOUT</a:t>
          </a:r>
        </a:p>
      </xdr:txBody>
    </xdr:sp>
    <xdr:clientData/>
  </xdr:twoCellAnchor>
  <xdr:twoCellAnchor>
    <xdr:from>
      <xdr:col>5</xdr:col>
      <xdr:colOff>1295400</xdr:colOff>
      <xdr:row>4</xdr:row>
      <xdr:rowOff>152400</xdr:rowOff>
    </xdr:from>
    <xdr:to>
      <xdr:col>8</xdr:col>
      <xdr:colOff>892206</xdr:colOff>
      <xdr:row>6</xdr:row>
      <xdr:rowOff>149256</xdr:rowOff>
    </xdr:to>
    <xdr:sp macro="[0]!Nouvelle_Saisie" textlink="">
      <xdr:nvSpPr>
        <xdr:cNvPr id="6030" name="AutoShape 910"/>
        <xdr:cNvSpPr>
          <a:spLocks noChangeArrowheads="1"/>
        </xdr:cNvSpPr>
      </xdr:nvSpPr>
      <xdr:spPr bwMode="auto">
        <a:xfrm>
          <a:off x="6896100" y="1362075"/>
          <a:ext cx="2657475" cy="428625"/>
        </a:xfrm>
        <a:prstGeom prst="roundRect">
          <a:avLst>
            <a:gd name="adj" fmla="val 16667"/>
          </a:avLst>
        </a:prstGeom>
        <a:gradFill rotWithShape="0">
          <a:gsLst>
            <a:gs pos="0">
              <a:srgbClr val="FF99CC"/>
            </a:gs>
            <a:gs pos="100000">
              <a:srgbClr val="CCFFCC"/>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NOUVELLE SAISIE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1978025</xdr:colOff>
      <xdr:row>7</xdr:row>
      <xdr:rowOff>148071</xdr:rowOff>
    </xdr:from>
    <xdr:to>
      <xdr:col>5</xdr:col>
      <xdr:colOff>2692344</xdr:colOff>
      <xdr:row>12</xdr:row>
      <xdr:rowOff>9526</xdr:rowOff>
    </xdr:to>
    <xdr:sp macro="[0]!valider" textlink="">
      <xdr:nvSpPr>
        <xdr:cNvPr id="8194" name="Rectangle 2"/>
        <xdr:cNvSpPr>
          <a:spLocks noChangeArrowheads="1"/>
        </xdr:cNvSpPr>
      </xdr:nvSpPr>
      <xdr:spPr bwMode="auto">
        <a:xfrm>
          <a:off x="4095750" y="3386571"/>
          <a:ext cx="2590800" cy="652030"/>
        </a:xfrm>
        <a:prstGeom prst="rect">
          <a:avLst/>
        </a:prstGeom>
        <a:gradFill rotWithShape="0">
          <a:gsLst>
            <a:gs pos="0">
              <a:srgbClr val="CCFFFF">
                <a:gamma/>
                <a:shade val="46275"/>
                <a:invGamma/>
              </a:srgbClr>
            </a:gs>
            <a:gs pos="50000">
              <a:srgbClr val="CCFFFF"/>
            </a:gs>
            <a:gs pos="100000">
              <a:srgbClr val="CCFFFF">
                <a:gamma/>
                <a:shade val="46275"/>
                <a:invGamma/>
              </a:srgbClr>
            </a:gs>
          </a:gsLst>
          <a:lin ang="5400000" scaled="1"/>
        </a:gra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0" strike="noStrike">
              <a:solidFill>
                <a:srgbClr val="000000"/>
              </a:solidFill>
              <a:latin typeface="Arial"/>
              <a:cs typeface="Arial"/>
            </a:rPr>
            <a:t>Validez</a:t>
          </a:r>
        </a:p>
      </xdr:txBody>
    </xdr:sp>
    <xdr:clientData/>
  </xdr:twoCellAnchor>
  <xdr:twoCellAnchor editAs="oneCell">
    <xdr:from>
      <xdr:col>0</xdr:col>
      <xdr:colOff>0</xdr:colOff>
      <xdr:row>0</xdr:row>
      <xdr:rowOff>0</xdr:rowOff>
    </xdr:from>
    <xdr:to>
      <xdr:col>3</xdr:col>
      <xdr:colOff>641350</xdr:colOff>
      <xdr:row>1</xdr:row>
      <xdr:rowOff>368300</xdr:rowOff>
    </xdr:to>
    <xdr:pic>
      <xdr:nvPicPr>
        <xdr:cNvPr id="363832" name="Picture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12950" cy="127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4</xdr:col>
      <xdr:colOff>1479550</xdr:colOff>
      <xdr:row>0</xdr:row>
      <xdr:rowOff>542925</xdr:rowOff>
    </xdr:from>
    <xdr:to>
      <xdr:col>5</xdr:col>
      <xdr:colOff>2514710</xdr:colOff>
      <xdr:row>2</xdr:row>
      <xdr:rowOff>38100</xdr:rowOff>
    </xdr:to>
    <xdr:sp macro="" textlink="">
      <xdr:nvSpPr>
        <xdr:cNvPr id="8198" name="WordArt 6"/>
        <xdr:cNvSpPr>
          <a:spLocks noChangeArrowheads="1" noChangeShapeType="1" noTextEdit="1"/>
        </xdr:cNvSpPr>
      </xdr:nvSpPr>
      <xdr:spPr bwMode="auto">
        <a:xfrm>
          <a:off x="3629025" y="542925"/>
          <a:ext cx="2876550" cy="990600"/>
        </a:xfrm>
        <a:prstGeom prst="rect">
          <a:avLst/>
        </a:prstGeom>
      </xdr:spPr>
      <xdr:txBody>
        <a:bodyPr wrap="none" fromWordArt="1">
          <a:prstTxWarp prst="textCascadeUp">
            <a:avLst>
              <a:gd name="adj" fmla="val 44444"/>
            </a:avLst>
          </a:prstTxWarp>
          <a:scene3d>
            <a:camera prst="legacyPerspectiveFront">
              <a:rot lat="20519999" lon="1080000" rev="0"/>
            </a:camera>
            <a:lightRig rig="legacyHarsh2" dir="b"/>
          </a:scene3d>
          <a:sp3d extrusionH="430200" prstMaterial="legacyMatte">
            <a:extrusionClr>
              <a:srgbClr val="FF6600"/>
            </a:extrusionClr>
          </a:sp3d>
        </a:bodyPr>
        <a:lstStyle/>
        <a:p>
          <a:pPr algn="ctr" rtl="0"/>
          <a:r>
            <a:rPr lang="fr-FR" sz="3600" kern="10" spc="0">
              <a:ln w="9525">
                <a:round/>
                <a:headEnd/>
                <a:tailEnd/>
              </a:ln>
              <a:gradFill rotWithShape="0">
                <a:gsLst>
                  <a:gs pos="0">
                    <a:srgbClr val="FFE701"/>
                  </a:gs>
                  <a:gs pos="100000">
                    <a:srgbClr val="FE3E02"/>
                  </a:gs>
                </a:gsLst>
                <a:lin ang="5400000" scaled="1"/>
              </a:gradFill>
              <a:effectLst/>
              <a:latin typeface="Impact"/>
            </a:rPr>
            <a:t>Nouvelle saisie</a:t>
          </a:r>
        </a:p>
      </xdr:txBody>
    </xdr:sp>
    <xdr:clientData/>
  </xdr:twoCellAnchor>
  <xdr:twoCellAnchor editAs="oneCell">
    <xdr:from>
      <xdr:col>8</xdr:col>
      <xdr:colOff>720725</xdr:colOff>
      <xdr:row>0</xdr:row>
      <xdr:rowOff>247650</xdr:rowOff>
    </xdr:from>
    <xdr:to>
      <xdr:col>10</xdr:col>
      <xdr:colOff>136555</xdr:colOff>
      <xdr:row>0</xdr:row>
      <xdr:rowOff>800100</xdr:rowOff>
    </xdr:to>
    <xdr:sp macro="[0]!Va_CCP" textlink="">
      <xdr:nvSpPr>
        <xdr:cNvPr id="8200" name="AutoShape 8"/>
        <xdr:cNvSpPr>
          <a:spLocks noChangeArrowheads="1"/>
        </xdr:cNvSpPr>
      </xdr:nvSpPr>
      <xdr:spPr bwMode="auto">
        <a:xfrm>
          <a:off x="8905875" y="24765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mc:AlternateContent xmlns:mc="http://schemas.openxmlformats.org/markup-compatibility/2006">
    <mc:Choice xmlns:a14="http://schemas.microsoft.com/office/drawing/2010/main" Requires="a14">
      <xdr:twoCellAnchor editAs="oneCell">
        <xdr:from>
          <xdr:col>4</xdr:col>
          <xdr:colOff>1968500</xdr:colOff>
          <xdr:row>19</xdr:row>
          <xdr:rowOff>6350</xdr:rowOff>
        </xdr:from>
        <xdr:to>
          <xdr:col>6</xdr:col>
          <xdr:colOff>0</xdr:colOff>
          <xdr:row>21</xdr:row>
          <xdr:rowOff>82550</xdr:rowOff>
        </xdr:to>
        <xdr:sp macro="" textlink="">
          <xdr:nvSpPr>
            <xdr:cNvPr id="8193" name="Drop Down 1" hidden="1">
              <a:extLst>
                <a:ext uri="{63B3BB69-23CF-44E3-9099-C40C66FF867C}">
                  <a14:compatExt spid="_x0000_s8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5</xdr:row>
          <xdr:rowOff>107950</xdr:rowOff>
        </xdr:from>
        <xdr:to>
          <xdr:col>5</xdr:col>
          <xdr:colOff>2381250</xdr:colOff>
          <xdr:row>6</xdr:row>
          <xdr:rowOff>31750</xdr:rowOff>
        </xdr:to>
        <xdr:sp macro="" textlink="">
          <xdr:nvSpPr>
            <xdr:cNvPr id="8195" name="Option Button 3" hidden="1">
              <a:extLst>
                <a:ext uri="{63B3BB69-23CF-44E3-9099-C40C66FF867C}">
                  <a14:compatExt spid="_x0000_s8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787400</xdr:colOff>
          <xdr:row>6</xdr:row>
          <xdr:rowOff>82550</xdr:rowOff>
        </xdr:from>
        <xdr:to>
          <xdr:col>5</xdr:col>
          <xdr:colOff>2374900</xdr:colOff>
          <xdr:row>7</xdr:row>
          <xdr:rowOff>12700</xdr:rowOff>
        </xdr:to>
        <xdr:sp macro="" textlink="">
          <xdr:nvSpPr>
            <xdr:cNvPr id="8196" name="Option Button 4" hidden="1">
              <a:extLst>
                <a:ext uri="{63B3BB69-23CF-44E3-9099-C40C66FF867C}">
                  <a14:compatExt spid="_x0000_s8196"/>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12</xdr:col>
      <xdr:colOff>339725</xdr:colOff>
      <xdr:row>1</xdr:row>
      <xdr:rowOff>3175</xdr:rowOff>
    </xdr:from>
    <xdr:to>
      <xdr:col>13</xdr:col>
      <xdr:colOff>705017</xdr:colOff>
      <xdr:row>2</xdr:row>
      <xdr:rowOff>76216</xdr:rowOff>
    </xdr:to>
    <xdr:sp macro="[0]!Va_CCP" textlink="">
      <xdr:nvSpPr>
        <xdr:cNvPr id="7175" name="AutoShape 7"/>
        <xdr:cNvSpPr>
          <a:spLocks noChangeArrowheads="1"/>
        </xdr:cNvSpPr>
      </xdr:nvSpPr>
      <xdr:spPr bwMode="auto">
        <a:xfrm>
          <a:off x="8763000" y="26670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158750</xdr:colOff>
      <xdr:row>0</xdr:row>
      <xdr:rowOff>171450</xdr:rowOff>
    </xdr:from>
    <xdr:to>
      <xdr:col>1</xdr:col>
      <xdr:colOff>685800</xdr:colOff>
      <xdr:row>2</xdr:row>
      <xdr:rowOff>177800</xdr:rowOff>
    </xdr:to>
    <xdr:pic macro="[0]!Detail_Balance">
      <xdr:nvPicPr>
        <xdr:cNvPr id="2032" name="Picture 9" descr="BS00503_"/>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400" y="171450"/>
          <a:ext cx="527050" cy="508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95250</xdr:rowOff>
    </xdr:from>
    <xdr:to>
      <xdr:col>0</xdr:col>
      <xdr:colOff>0</xdr:colOff>
      <xdr:row>27</xdr:row>
      <xdr:rowOff>19050</xdr:rowOff>
    </xdr:to>
    <xdr:sp macro="" textlink="">
      <xdr:nvSpPr>
        <xdr:cNvPr id="1034" name="AutoShape 10"/>
        <xdr:cNvSpPr>
          <a:spLocks noChangeArrowheads="1"/>
        </xdr:cNvSpPr>
      </xdr:nvSpPr>
      <xdr:spPr bwMode="auto">
        <a:xfrm>
          <a:off x="0" y="4505325"/>
          <a:ext cx="0" cy="1657350"/>
        </a:xfrm>
        <a:prstGeom prst="wedgeRectCallout">
          <a:avLst>
            <a:gd name="adj1" fmla="val 124718"/>
            <a:gd name="adj2" fmla="val -24394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strike="noStrike">
              <a:solidFill>
                <a:srgbClr val="000000"/>
              </a:solidFill>
              <a:latin typeface="Arial"/>
              <a:cs typeface="Arial"/>
            </a:rPr>
            <a:t> N° de compte à vérifier</a:t>
          </a:r>
        </a:p>
        <a:p>
          <a:pPr algn="l" rtl="0">
            <a:defRPr sz="1000"/>
          </a:pPr>
          <a:r>
            <a:rPr lang="fr-FR" sz="1000" b="0" i="0" strike="noStrike">
              <a:solidFill>
                <a:srgbClr val="000000"/>
              </a:solidFill>
              <a:latin typeface="Arial"/>
              <a:cs typeface="Arial"/>
            </a:rPr>
            <a:t>(tri différent ?)</a:t>
          </a:r>
        </a:p>
        <a:p>
          <a:pPr algn="l" rtl="0">
            <a:defRPr sz="1000"/>
          </a:pPr>
          <a:endParaRPr lang="fr-FR" sz="1000" b="0" i="0" strike="noStrike">
            <a:solidFill>
              <a:srgbClr val="000000"/>
            </a:solidFill>
            <a:latin typeface="Arial"/>
            <a:cs typeface="Arial"/>
          </a:endParaRPr>
        </a:p>
        <a:p>
          <a:pPr algn="l" rtl="0">
            <a:defRPr sz="1000"/>
          </a:pPr>
          <a:r>
            <a:rPr lang="fr-FR" sz="1000" b="0" i="0" strike="noStrike">
              <a:solidFill>
                <a:srgbClr val="000000"/>
              </a:solidFill>
              <a:latin typeface="Arial"/>
              <a:cs typeface="Arial"/>
            </a:rPr>
            <a:t>colonnes A à F  à supprimer</a:t>
          </a:r>
        </a:p>
        <a:p>
          <a:pPr algn="l" rtl="0">
            <a:defRPr sz="1000"/>
          </a:pPr>
          <a:endParaRPr lang="fr-FR" sz="1000" b="0" i="0" strike="noStrike">
            <a:solidFill>
              <a:srgbClr val="000000"/>
            </a:solidFill>
            <a:latin typeface="Arial"/>
            <a:cs typeface="Arial"/>
          </a:endParaRPr>
        </a:p>
        <a:p>
          <a:pPr algn="l" rtl="0">
            <a:defRPr sz="1000"/>
          </a:pPr>
          <a:r>
            <a:rPr lang="fr-FR" sz="1000" b="0" i="0" strike="noStrike">
              <a:solidFill>
                <a:srgbClr val="000000"/>
              </a:solidFill>
              <a:latin typeface="Arial"/>
              <a:cs typeface="Arial"/>
            </a:rPr>
            <a:t>prêt à jour</a:t>
          </a:r>
        </a:p>
      </xdr:txBody>
    </xdr:sp>
    <xdr:clientData/>
  </xdr:twoCellAnchor>
  <xdr:twoCellAnchor editAs="oneCell">
    <xdr:from>
      <xdr:col>9</xdr:col>
      <xdr:colOff>546100</xdr:colOff>
      <xdr:row>1</xdr:row>
      <xdr:rowOff>114300</xdr:rowOff>
    </xdr:from>
    <xdr:to>
      <xdr:col>10</xdr:col>
      <xdr:colOff>765328</xdr:colOff>
      <xdr:row>3</xdr:row>
      <xdr:rowOff>190500</xdr:rowOff>
    </xdr:to>
    <xdr:sp macro="[0]!Va_CCP" textlink="">
      <xdr:nvSpPr>
        <xdr:cNvPr id="1039" name="AutoShape 15"/>
        <xdr:cNvSpPr>
          <a:spLocks noChangeArrowheads="1"/>
        </xdr:cNvSpPr>
      </xdr:nvSpPr>
      <xdr:spPr bwMode="auto">
        <a:xfrm>
          <a:off x="8086725" y="352425"/>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6</xdr:col>
      <xdr:colOff>565150</xdr:colOff>
      <xdr:row>1</xdr:row>
      <xdr:rowOff>247650</xdr:rowOff>
    </xdr:from>
    <xdr:to>
      <xdr:col>7</xdr:col>
      <xdr:colOff>787556</xdr:colOff>
      <xdr:row>3</xdr:row>
      <xdr:rowOff>95250</xdr:rowOff>
    </xdr:to>
    <xdr:sp macro="[0]!Va_CCP" textlink="">
      <xdr:nvSpPr>
        <xdr:cNvPr id="6154" name="AutoShape 10"/>
        <xdr:cNvSpPr>
          <a:spLocks noChangeArrowheads="1"/>
        </xdr:cNvSpPr>
      </xdr:nvSpPr>
      <xdr:spPr bwMode="auto">
        <a:xfrm>
          <a:off x="10629900" y="53340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438150</xdr:colOff>
      <xdr:row>1</xdr:row>
      <xdr:rowOff>57150</xdr:rowOff>
    </xdr:from>
    <xdr:to>
      <xdr:col>10</xdr:col>
      <xdr:colOff>663604</xdr:colOff>
      <xdr:row>2</xdr:row>
      <xdr:rowOff>152481</xdr:rowOff>
    </xdr:to>
    <xdr:sp macro="[0]!Va_CCP" textlink="">
      <xdr:nvSpPr>
        <xdr:cNvPr id="9218" name="AutoShape 2"/>
        <xdr:cNvSpPr>
          <a:spLocks noChangeArrowheads="1"/>
        </xdr:cNvSpPr>
      </xdr:nvSpPr>
      <xdr:spPr bwMode="auto">
        <a:xfrm>
          <a:off x="10248900" y="38100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47625</xdr:colOff>
      <xdr:row>1</xdr:row>
      <xdr:rowOff>149225</xdr:rowOff>
    </xdr:from>
    <xdr:to>
      <xdr:col>10</xdr:col>
      <xdr:colOff>257175</xdr:colOff>
      <xdr:row>4</xdr:row>
      <xdr:rowOff>130175</xdr:rowOff>
    </xdr:to>
    <xdr:sp macro="[0]!Va_CCP" textlink="">
      <xdr:nvSpPr>
        <xdr:cNvPr id="10250" name="AutoShape 10"/>
        <xdr:cNvSpPr>
          <a:spLocks noChangeArrowheads="1"/>
        </xdr:cNvSpPr>
      </xdr:nvSpPr>
      <xdr:spPr bwMode="auto">
        <a:xfrm>
          <a:off x="7772400" y="447675"/>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1960707</xdr:colOff>
      <xdr:row>6</xdr:row>
      <xdr:rowOff>28575</xdr:rowOff>
    </xdr:from>
    <xdr:to>
      <xdr:col>6</xdr:col>
      <xdr:colOff>9465</xdr:colOff>
      <xdr:row>11</xdr:row>
      <xdr:rowOff>0</xdr:rowOff>
    </xdr:to>
    <xdr:sp macro="[0]!Valider_modifBon" textlink="">
      <xdr:nvSpPr>
        <xdr:cNvPr id="12290" name="Rectangle 2"/>
        <xdr:cNvSpPr>
          <a:spLocks noChangeArrowheads="1"/>
        </xdr:cNvSpPr>
      </xdr:nvSpPr>
      <xdr:spPr bwMode="auto">
        <a:xfrm>
          <a:off x="4087957" y="2971800"/>
          <a:ext cx="2617643" cy="817418"/>
        </a:xfrm>
        <a:prstGeom prst="rect">
          <a:avLst/>
        </a:prstGeom>
        <a:gradFill rotWithShape="0">
          <a:gsLst>
            <a:gs pos="0">
              <a:srgbClr val="CCFFFF">
                <a:gamma/>
                <a:shade val="46275"/>
                <a:invGamma/>
              </a:srgbClr>
            </a:gs>
            <a:gs pos="50000">
              <a:srgbClr val="CCFFFF"/>
            </a:gs>
            <a:gs pos="100000">
              <a:srgbClr val="CCFFFF">
                <a:gamma/>
                <a:shade val="46275"/>
                <a:invGamma/>
              </a:srgbClr>
            </a:gs>
          </a:gsLst>
          <a:lin ang="5400000" scaled="1"/>
        </a:gra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0" strike="noStrike">
              <a:solidFill>
                <a:srgbClr val="000000"/>
              </a:solidFill>
              <a:latin typeface="Arial"/>
              <a:cs typeface="Arial"/>
            </a:rPr>
            <a:t>Validez</a:t>
          </a:r>
        </a:p>
      </xdr:txBody>
    </xdr:sp>
    <xdr:clientData/>
  </xdr:twoCellAnchor>
  <xdr:twoCellAnchor editAs="oneCell">
    <xdr:from>
      <xdr:col>0</xdr:col>
      <xdr:colOff>0</xdr:colOff>
      <xdr:row>0</xdr:row>
      <xdr:rowOff>0</xdr:rowOff>
    </xdr:from>
    <xdr:to>
      <xdr:col>3</xdr:col>
      <xdr:colOff>641350</xdr:colOff>
      <xdr:row>1</xdr:row>
      <xdr:rowOff>368300</xdr:rowOff>
    </xdr:to>
    <xdr:pic>
      <xdr:nvPicPr>
        <xdr:cNvPr id="368945" name="Picture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12950" cy="127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4</xdr:col>
      <xdr:colOff>1203325</xdr:colOff>
      <xdr:row>0</xdr:row>
      <xdr:rowOff>542925</xdr:rowOff>
    </xdr:from>
    <xdr:to>
      <xdr:col>6</xdr:col>
      <xdr:colOff>504948</xdr:colOff>
      <xdr:row>3</xdr:row>
      <xdr:rowOff>457200</xdr:rowOff>
    </xdr:to>
    <xdr:sp macro="" textlink="">
      <xdr:nvSpPr>
        <xdr:cNvPr id="12670" name="WordArt 6"/>
        <xdr:cNvSpPr>
          <a:spLocks noChangeArrowheads="1" noChangeShapeType="1" noTextEdit="1"/>
        </xdr:cNvSpPr>
      </xdr:nvSpPr>
      <xdr:spPr bwMode="auto">
        <a:xfrm>
          <a:off x="3362325" y="542925"/>
          <a:ext cx="3819525" cy="1733550"/>
        </a:xfrm>
        <a:prstGeom prst="rect">
          <a:avLst/>
        </a:prstGeom>
      </xdr:spPr>
      <xdr:txBody>
        <a:bodyPr vertOverflow="clip" wrap="none" lIns="91440" tIns="45720" rIns="91440" bIns="45720" fromWordArt="1" anchor="t" upright="1">
          <a:prstTxWarp prst="textPlain">
            <a:avLst>
              <a:gd name="adj" fmla="val 50000"/>
            </a:avLst>
          </a:prstTxWarp>
        </a:bodyPr>
        <a:lstStyle/>
        <a:p>
          <a:pPr algn="ctr" rtl="0"/>
          <a:r>
            <a:rPr lang="fr-FR" sz="3600" u="sng" strike="noStrike" kern="10" cap="small" spc="0" baseline="0">
              <a:ln w="9525">
                <a:noFill/>
                <a:round/>
                <a:headEnd/>
                <a:tailEnd/>
              </a:ln>
              <a:solidFill>
                <a:srgbClr val="336699"/>
              </a:solidFill>
              <a:effectLst>
                <a:outerShdw dist="45791" dir="2021404" algn="ctr" rotWithShape="0">
                  <a:srgbClr val="B2B2B2">
                    <a:alpha val="79999"/>
                  </a:srgbClr>
                </a:outerShdw>
              </a:effectLst>
              <a:latin typeface="Times New Roman"/>
              <a:cs typeface="Times New Roman"/>
            </a:rPr>
            <a:t>Modification
bon N° 56</a:t>
          </a:r>
        </a:p>
      </xdr:txBody>
    </xdr:sp>
    <xdr:clientData/>
  </xdr:twoCellAnchor>
  <xdr:twoCellAnchor editAs="oneCell">
    <xdr:from>
      <xdr:col>8</xdr:col>
      <xdr:colOff>720725</xdr:colOff>
      <xdr:row>0</xdr:row>
      <xdr:rowOff>247650</xdr:rowOff>
    </xdr:from>
    <xdr:to>
      <xdr:col>10</xdr:col>
      <xdr:colOff>136555</xdr:colOff>
      <xdr:row>0</xdr:row>
      <xdr:rowOff>800100</xdr:rowOff>
    </xdr:to>
    <xdr:sp macro="[0]!Va_CCP" textlink="">
      <xdr:nvSpPr>
        <xdr:cNvPr id="12295" name="AutoShape 7"/>
        <xdr:cNvSpPr>
          <a:spLocks noChangeArrowheads="1"/>
        </xdr:cNvSpPr>
      </xdr:nvSpPr>
      <xdr:spPr bwMode="auto">
        <a:xfrm>
          <a:off x="8905875" y="24765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mc:AlternateContent xmlns:mc="http://schemas.openxmlformats.org/markup-compatibility/2006">
    <mc:Choice xmlns:a14="http://schemas.microsoft.com/office/drawing/2010/main" Requires="a14">
      <xdr:twoCellAnchor editAs="oneCell">
        <xdr:from>
          <xdr:col>5</xdr:col>
          <xdr:colOff>2025650</xdr:colOff>
          <xdr:row>18</xdr:row>
          <xdr:rowOff>266700</xdr:rowOff>
        </xdr:from>
        <xdr:to>
          <xdr:col>8</xdr:col>
          <xdr:colOff>450850</xdr:colOff>
          <xdr:row>21</xdr:row>
          <xdr:rowOff>44450</xdr:rowOff>
        </xdr:to>
        <xdr:sp macro="" textlink="">
          <xdr:nvSpPr>
            <xdr:cNvPr id="12289" name="Drop Down 1" hidden="1">
              <a:extLst>
                <a:ext uri="{63B3BB69-23CF-44E3-9099-C40C66FF867C}">
                  <a14:compatExt spid="_x0000_s12289"/>
                </a:ext>
              </a:extLst>
            </xdr:cNvPr>
            <xdr:cNvSpPr/>
          </xdr:nvSpPr>
          <xdr:spPr>
            <a:xfrm>
              <a:off x="0" y="0"/>
              <a:ext cx="0" cy="0"/>
            </a:xfrm>
            <a:prstGeom prst="rect">
              <a:avLst/>
            </a:prstGeom>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400050</xdr:colOff>
      <xdr:row>0</xdr:row>
      <xdr:rowOff>133350</xdr:rowOff>
    </xdr:from>
    <xdr:to>
      <xdr:col>12</xdr:col>
      <xdr:colOff>177800</xdr:colOff>
      <xdr:row>43</xdr:row>
      <xdr:rowOff>38100</xdr:rowOff>
    </xdr:to>
    <xdr:graphicFrame macro="">
      <xdr:nvGraphicFramePr>
        <xdr:cNvPr id="1561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xdr:row>
      <xdr:rowOff>95250</xdr:rowOff>
    </xdr:from>
    <xdr:to>
      <xdr:col>12</xdr:col>
      <xdr:colOff>514350</xdr:colOff>
      <xdr:row>42</xdr:row>
      <xdr:rowOff>19050</xdr:rowOff>
    </xdr:to>
    <xdr:graphicFrame macro="">
      <xdr:nvGraphicFramePr>
        <xdr:cNvPr id="29937"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enableFormatConditionsCalculation="0">
    <tabColor indexed="13"/>
    <pageSetUpPr fitToPage="1"/>
  </sheetPr>
  <dimension ref="A1:K501"/>
  <sheetViews>
    <sheetView showGridLines="0" showRowColHeaders="0" showZeros="0" tabSelected="1" zoomScale="90" zoomScaleNormal="90" workbookViewId="0">
      <pane ySplit="11" topLeftCell="A12" activePane="bottomLeft" state="frozen"/>
      <selection pane="bottomLeft" activeCell="D4" sqref="D4"/>
    </sheetView>
  </sheetViews>
  <sheetFormatPr baseColWidth="10" defaultColWidth="11.453125" defaultRowHeight="12.5" x14ac:dyDescent="0.25"/>
  <cols>
    <col min="1" max="1" width="5.54296875" style="184" customWidth="1"/>
    <col min="2" max="2" width="14.453125" style="187" customWidth="1"/>
    <col min="3" max="3" width="12.1796875" style="184" customWidth="1"/>
    <col min="4" max="4" width="12.1796875" style="133" customWidth="1"/>
    <col min="5" max="5" width="40.54296875" style="133" customWidth="1"/>
    <col min="6" max="6" width="24.81640625" style="109" customWidth="1"/>
    <col min="7" max="7" width="10.453125" style="133" customWidth="1"/>
    <col min="8" max="8" width="10.453125" style="195" customWidth="1"/>
    <col min="9" max="9" width="38.54296875" style="134" customWidth="1"/>
    <col min="10" max="10" width="11.54296875" style="134" customWidth="1"/>
    <col min="11" max="11" width="8" style="163" customWidth="1"/>
    <col min="12" max="16384" width="11.453125" style="109"/>
  </cols>
  <sheetData>
    <row r="1" spans="1:11" s="163" customFormat="1" ht="15" customHeight="1" x14ac:dyDescent="0.35">
      <c r="A1" s="250"/>
      <c r="B1" s="251"/>
      <c r="C1" s="273"/>
      <c r="D1" s="252"/>
      <c r="E1" s="252"/>
      <c r="F1" s="253">
        <v>1</v>
      </c>
      <c r="G1" s="252">
        <v>2</v>
      </c>
      <c r="H1" s="254">
        <v>1</v>
      </c>
      <c r="I1" s="255">
        <v>56</v>
      </c>
      <c r="J1" s="256" t="e">
        <f>"A"&amp;MATCH($I$1,Bon,0)+11</f>
        <v>#N/A</v>
      </c>
    </row>
    <row r="2" spans="1:11" s="125" customFormat="1" ht="33.75" customHeight="1" thickBot="1" x14ac:dyDescent="0.3">
      <c r="A2" s="333" t="str">
        <f xml:space="preserve"> Bon_CCP!B2 &amp; " " &amp; "("&amp; Bon_CCP!H2 &amp;")"</f>
        <v>SECTION AFEH XXXXXX (DD)</v>
      </c>
      <c r="B2" s="334"/>
      <c r="C2" s="334"/>
      <c r="D2" s="334"/>
      <c r="E2" s="334"/>
      <c r="F2" s="334"/>
      <c r="G2" s="334"/>
      <c r="H2" s="334"/>
      <c r="I2" s="334"/>
      <c r="J2" s="334"/>
    </row>
    <row r="3" spans="1:11" ht="25" customHeight="1" thickTop="1" thickBot="1" x14ac:dyDescent="0.75">
      <c r="A3" s="247" t="str">
        <f>Bon_CCP!H2</f>
        <v>DD</v>
      </c>
      <c r="B3" s="151">
        <v>2017</v>
      </c>
      <c r="C3" s="289" t="s">
        <v>0</v>
      </c>
      <c r="D3" s="290" t="s">
        <v>161</v>
      </c>
      <c r="E3" s="114"/>
      <c r="F3" s="114"/>
      <c r="G3" s="188"/>
      <c r="H3" s="189"/>
      <c r="I3" s="115"/>
      <c r="J3" s="209"/>
    </row>
    <row r="4" spans="1:11" ht="21.75" customHeight="1" thickTop="1" thickBot="1" x14ac:dyDescent="0.4">
      <c r="A4" s="246" t="str">
        <f>"SOLDE 31/12/"&amp;B3-1</f>
        <v>SOLDE 31/12/2016</v>
      </c>
      <c r="B4" s="137"/>
      <c r="C4" s="294"/>
      <c r="D4" s="295"/>
      <c r="E4" s="116"/>
      <c r="F4" s="116"/>
      <c r="G4" s="190"/>
      <c r="H4" s="191"/>
      <c r="I4" s="117"/>
      <c r="J4" s="119"/>
    </row>
    <row r="5" spans="1:11" ht="16.5" customHeight="1" thickTop="1" thickBot="1" x14ac:dyDescent="0.55000000000000004">
      <c r="A5" s="248"/>
      <c r="B5" s="185" t="s">
        <v>89</v>
      </c>
      <c r="C5" s="277">
        <f>SUM(G12:G429)</f>
        <v>0</v>
      </c>
      <c r="D5" s="152">
        <f>Balance!F14</f>
        <v>0</v>
      </c>
      <c r="E5" s="116"/>
      <c r="F5" s="116"/>
      <c r="G5" s="190"/>
      <c r="H5" s="191"/>
      <c r="I5" s="117"/>
      <c r="J5" s="120"/>
    </row>
    <row r="6" spans="1:11" ht="16.5" customHeight="1" thickTop="1" thickBot="1" x14ac:dyDescent="0.55000000000000004">
      <c r="A6" s="248"/>
      <c r="B6" s="185" t="s">
        <v>90</v>
      </c>
      <c r="C6" s="277">
        <f>SUM(H12:H429)</f>
        <v>0</v>
      </c>
      <c r="D6" s="152">
        <f>Balance!G14</f>
        <v>0</v>
      </c>
      <c r="E6" s="116"/>
      <c r="F6" s="116"/>
      <c r="G6" s="190"/>
      <c r="H6" s="192"/>
      <c r="I6" s="117"/>
      <c r="J6" s="118"/>
    </row>
    <row r="7" spans="1:11" ht="17.5" thickTop="1" thickBot="1" x14ac:dyDescent="0.55000000000000004">
      <c r="A7" s="249"/>
      <c r="B7" s="186" t="s">
        <v>91</v>
      </c>
      <c r="C7" s="278">
        <f>C4+C5-C6</f>
        <v>0</v>
      </c>
      <c r="D7" s="153">
        <f>D4+D5-D6</f>
        <v>0</v>
      </c>
      <c r="E7" s="116"/>
      <c r="F7" s="116"/>
      <c r="G7" s="191"/>
      <c r="H7" s="191"/>
      <c r="I7" s="117"/>
      <c r="J7" s="118"/>
    </row>
    <row r="8" spans="1:11" s="128" customFormat="1" ht="44.25" customHeight="1" x14ac:dyDescent="0.25">
      <c r="A8" s="335" t="s">
        <v>88</v>
      </c>
      <c r="B8" s="126" t="s">
        <v>1</v>
      </c>
      <c r="C8" s="274" t="s">
        <v>85</v>
      </c>
      <c r="D8" s="127" t="s">
        <v>2</v>
      </c>
      <c r="E8" s="339" t="s">
        <v>86</v>
      </c>
      <c r="F8" s="339" t="s">
        <v>76</v>
      </c>
      <c r="G8" s="105" t="s">
        <v>3</v>
      </c>
      <c r="H8" s="106" t="s">
        <v>4</v>
      </c>
      <c r="I8" s="341" t="s">
        <v>6</v>
      </c>
      <c r="J8" s="337" t="s">
        <v>5</v>
      </c>
      <c r="K8" s="111"/>
    </row>
    <row r="9" spans="1:11" ht="15" customHeight="1" thickBot="1" x14ac:dyDescent="0.35">
      <c r="A9" s="336"/>
      <c r="B9" s="129"/>
      <c r="C9" s="275"/>
      <c r="D9" s="130"/>
      <c r="E9" s="340"/>
      <c r="F9" s="340"/>
      <c r="G9" s="193">
        <f>SUMPRODUCT((Libelle_compte=$I10)*(entrées))</f>
        <v>0</v>
      </c>
      <c r="H9" s="194">
        <f>SUMPRODUCT((Libelle_compte=$I10)*(sorties))</f>
        <v>0</v>
      </c>
      <c r="I9" s="342"/>
      <c r="J9" s="338"/>
    </row>
    <row r="10" spans="1:11" s="128" customFormat="1" ht="21" customHeight="1" x14ac:dyDescent="0.5">
      <c r="A10" s="315"/>
      <c r="B10" s="316"/>
      <c r="C10" s="317"/>
      <c r="D10" s="318"/>
      <c r="E10" s="318"/>
      <c r="F10" s="318"/>
      <c r="G10" s="319"/>
      <c r="H10" s="320"/>
      <c r="I10" s="318"/>
      <c r="J10" s="321"/>
      <c r="K10" s="111"/>
    </row>
    <row r="11" spans="1:11" s="196" customFormat="1" ht="53.25" hidden="1" customHeight="1" x14ac:dyDescent="0.25">
      <c r="A11" s="322" t="s">
        <v>88</v>
      </c>
      <c r="B11" s="323" t="s">
        <v>1</v>
      </c>
      <c r="C11" s="324" t="s">
        <v>85</v>
      </c>
      <c r="D11" s="325" t="s">
        <v>2</v>
      </c>
      <c r="E11" s="326" t="s">
        <v>86</v>
      </c>
      <c r="F11" s="326" t="s">
        <v>76</v>
      </c>
      <c r="G11" s="327" t="s">
        <v>3</v>
      </c>
      <c r="H11" s="328" t="s">
        <v>4</v>
      </c>
      <c r="I11" s="329" t="s">
        <v>6</v>
      </c>
      <c r="J11" s="329" t="s">
        <v>5</v>
      </c>
      <c r="K11" s="197"/>
    </row>
    <row r="12" spans="1:11" s="131" customFormat="1" ht="21" customHeight="1" x14ac:dyDescent="0.5">
      <c r="A12" s="263"/>
      <c r="B12" s="264"/>
      <c r="C12" s="276"/>
      <c r="D12" s="265"/>
      <c r="E12" s="272"/>
      <c r="F12" s="266"/>
      <c r="G12" s="267"/>
      <c r="H12" s="268"/>
      <c r="I12" s="269"/>
      <c r="J12" s="270"/>
      <c r="K12" s="198"/>
    </row>
    <row r="13" spans="1:11" s="132" customFormat="1" ht="18" customHeight="1" x14ac:dyDescent="0.5">
      <c r="A13" s="263"/>
      <c r="B13" s="264"/>
      <c r="C13" s="276"/>
      <c r="D13" s="265"/>
      <c r="E13" s="272"/>
      <c r="F13" s="266"/>
      <c r="G13" s="267"/>
      <c r="H13" s="268"/>
      <c r="I13" s="269"/>
      <c r="J13" s="270"/>
      <c r="K13" s="199"/>
    </row>
    <row r="14" spans="1:11" s="132" customFormat="1" ht="18" customHeight="1" x14ac:dyDescent="0.5">
      <c r="A14" s="281"/>
      <c r="B14" s="282"/>
      <c r="C14" s="283"/>
      <c r="D14" s="136"/>
      <c r="E14" s="284"/>
      <c r="F14" s="135"/>
      <c r="G14" s="285"/>
      <c r="H14" s="183"/>
      <c r="I14" s="286"/>
      <c r="J14" s="287"/>
      <c r="K14" s="199"/>
    </row>
    <row r="15" spans="1:11" s="132" customFormat="1" ht="18" customHeight="1" x14ac:dyDescent="0.5">
      <c r="A15" s="263"/>
      <c r="B15" s="264"/>
      <c r="C15" s="276"/>
      <c r="D15" s="265"/>
      <c r="E15" s="272"/>
      <c r="F15" s="266"/>
      <c r="G15" s="267"/>
      <c r="H15" s="268"/>
      <c r="I15" s="269"/>
      <c r="J15" s="270"/>
      <c r="K15" s="199"/>
    </row>
    <row r="16" spans="1:11" ht="17" x14ac:dyDescent="0.5">
      <c r="A16" s="263"/>
      <c r="B16" s="264"/>
      <c r="C16" s="276"/>
      <c r="D16" s="265"/>
      <c r="E16" s="272"/>
      <c r="F16" s="266"/>
      <c r="G16" s="267"/>
      <c r="H16" s="268"/>
      <c r="I16" s="269"/>
      <c r="J16" s="270"/>
    </row>
    <row r="17" spans="1:10" ht="17" x14ac:dyDescent="0.5">
      <c r="A17" s="263"/>
      <c r="B17" s="264"/>
      <c r="C17" s="276"/>
      <c r="D17" s="265"/>
      <c r="E17" s="272"/>
      <c r="F17" s="266"/>
      <c r="G17" s="267"/>
      <c r="H17" s="268"/>
      <c r="I17" s="269"/>
      <c r="J17" s="270"/>
    </row>
    <row r="18" spans="1:10" ht="17" x14ac:dyDescent="0.5">
      <c r="A18" s="263"/>
      <c r="B18" s="264"/>
      <c r="C18" s="276"/>
      <c r="D18" s="265"/>
      <c r="E18" s="272"/>
      <c r="F18" s="266"/>
      <c r="G18" s="267"/>
      <c r="H18" s="268"/>
      <c r="I18" s="269"/>
      <c r="J18" s="270"/>
    </row>
    <row r="19" spans="1:10" ht="17" x14ac:dyDescent="0.5">
      <c r="A19" s="263"/>
      <c r="B19" s="264"/>
      <c r="C19" s="276"/>
      <c r="D19" s="265"/>
      <c r="E19" s="272"/>
      <c r="F19" s="266"/>
      <c r="G19" s="267"/>
      <c r="H19" s="268"/>
      <c r="I19" s="269"/>
      <c r="J19" s="270"/>
    </row>
    <row r="20" spans="1:10" ht="17" x14ac:dyDescent="0.5">
      <c r="A20" s="263"/>
      <c r="B20" s="264"/>
      <c r="C20" s="276"/>
      <c r="D20" s="265"/>
      <c r="E20" s="272"/>
      <c r="F20" s="266"/>
      <c r="G20" s="267"/>
      <c r="H20" s="268"/>
      <c r="I20" s="269"/>
      <c r="J20" s="270"/>
    </row>
    <row r="21" spans="1:10" ht="17" x14ac:dyDescent="0.5">
      <c r="A21" s="263"/>
      <c r="B21" s="264"/>
      <c r="C21" s="276"/>
      <c r="D21" s="265"/>
      <c r="E21" s="272"/>
      <c r="F21" s="266"/>
      <c r="G21" s="267"/>
      <c r="H21" s="268"/>
      <c r="I21" s="269"/>
      <c r="J21" s="270"/>
    </row>
    <row r="22" spans="1:10" ht="17" x14ac:dyDescent="0.5">
      <c r="A22" s="263"/>
      <c r="B22" s="264"/>
      <c r="C22" s="276"/>
      <c r="D22" s="265"/>
      <c r="E22" s="272"/>
      <c r="F22" s="266"/>
      <c r="G22" s="267"/>
      <c r="H22" s="268"/>
      <c r="I22" s="269"/>
      <c r="J22" s="270"/>
    </row>
    <row r="23" spans="1:10" ht="17" x14ac:dyDescent="0.5">
      <c r="A23" s="263"/>
      <c r="B23" s="264"/>
      <c r="C23" s="276"/>
      <c r="D23" s="265"/>
      <c r="E23" s="272"/>
      <c r="F23" s="266"/>
      <c r="G23" s="267"/>
      <c r="H23" s="268"/>
      <c r="I23" s="269"/>
      <c r="J23" s="270"/>
    </row>
    <row r="24" spans="1:10" ht="17" x14ac:dyDescent="0.5">
      <c r="A24" s="263"/>
      <c r="B24" s="264"/>
      <c r="C24" s="276"/>
      <c r="D24" s="265"/>
      <c r="E24" s="272"/>
      <c r="F24" s="266"/>
      <c r="G24" s="267"/>
      <c r="H24" s="268"/>
      <c r="I24" s="269"/>
      <c r="J24" s="270"/>
    </row>
    <row r="25" spans="1:10" ht="17" x14ac:dyDescent="0.5">
      <c r="A25" s="263"/>
      <c r="B25" s="264"/>
      <c r="C25" s="276"/>
      <c r="D25" s="265"/>
      <c r="E25" s="272"/>
      <c r="F25" s="266"/>
      <c r="G25" s="267"/>
      <c r="H25" s="268"/>
      <c r="I25" s="269"/>
      <c r="J25" s="270"/>
    </row>
    <row r="26" spans="1:10" ht="17" x14ac:dyDescent="0.5">
      <c r="A26" s="263"/>
      <c r="B26" s="264"/>
      <c r="C26" s="276"/>
      <c r="D26" s="265"/>
      <c r="E26" s="272"/>
      <c r="F26" s="266"/>
      <c r="G26" s="267"/>
      <c r="H26" s="268"/>
      <c r="I26" s="269"/>
      <c r="J26" s="270"/>
    </row>
    <row r="27" spans="1:10" ht="17" x14ac:dyDescent="0.5">
      <c r="A27" s="263"/>
      <c r="B27" s="264"/>
      <c r="C27" s="276"/>
      <c r="D27" s="265"/>
      <c r="E27" s="272"/>
      <c r="F27" s="266"/>
      <c r="G27" s="267"/>
      <c r="H27" s="268"/>
      <c r="I27" s="269"/>
      <c r="J27" s="270"/>
    </row>
    <row r="28" spans="1:10" ht="17" x14ac:dyDescent="0.5">
      <c r="A28" s="263"/>
      <c r="B28" s="264"/>
      <c r="C28" s="276"/>
      <c r="D28" s="265"/>
      <c r="E28" s="272"/>
      <c r="F28" s="266"/>
      <c r="G28" s="267"/>
      <c r="H28" s="268"/>
      <c r="I28" s="269"/>
      <c r="J28" s="270"/>
    </row>
    <row r="29" spans="1:10" ht="17" x14ac:dyDescent="0.5">
      <c r="A29" s="263"/>
      <c r="B29" s="264"/>
      <c r="C29" s="276"/>
      <c r="D29" s="265"/>
      <c r="E29" s="272"/>
      <c r="F29" s="266"/>
      <c r="G29" s="267"/>
      <c r="H29" s="268"/>
      <c r="I29" s="269"/>
      <c r="J29" s="270"/>
    </row>
    <row r="30" spans="1:10" ht="17" x14ac:dyDescent="0.5">
      <c r="A30" s="263"/>
      <c r="B30" s="264"/>
      <c r="C30" s="276"/>
      <c r="D30" s="265"/>
      <c r="E30" s="272"/>
      <c r="F30" s="266"/>
      <c r="G30" s="267"/>
      <c r="H30" s="268"/>
      <c r="I30" s="269"/>
      <c r="J30" s="270"/>
    </row>
    <row r="31" spans="1:10" ht="17" x14ac:dyDescent="0.5">
      <c r="A31" s="263"/>
      <c r="B31" s="264"/>
      <c r="C31" s="276"/>
      <c r="D31" s="265"/>
      <c r="E31" s="272"/>
      <c r="F31" s="266"/>
      <c r="G31" s="267"/>
      <c r="H31" s="268"/>
      <c r="I31" s="269"/>
      <c r="J31" s="270"/>
    </row>
    <row r="32" spans="1:10" ht="17" x14ac:dyDescent="0.5">
      <c r="A32" s="263"/>
      <c r="B32" s="264"/>
      <c r="C32" s="276"/>
      <c r="D32" s="265"/>
      <c r="E32" s="272"/>
      <c r="F32" s="266"/>
      <c r="G32" s="267"/>
      <c r="H32" s="268"/>
      <c r="I32" s="269"/>
      <c r="J32" s="270"/>
    </row>
    <row r="33" spans="1:10" ht="17" x14ac:dyDescent="0.5">
      <c r="A33" s="281"/>
      <c r="B33" s="282"/>
      <c r="C33" s="283"/>
      <c r="D33" s="136"/>
      <c r="E33" s="284"/>
      <c r="F33" s="135"/>
      <c r="G33" s="285"/>
      <c r="H33" s="183"/>
      <c r="I33" s="286"/>
      <c r="J33" s="287"/>
    </row>
    <row r="34" spans="1:10" ht="17" x14ac:dyDescent="0.5">
      <c r="A34" s="263"/>
      <c r="B34" s="264"/>
      <c r="C34" s="276"/>
      <c r="D34" s="265"/>
      <c r="E34" s="272"/>
      <c r="F34" s="266"/>
      <c r="G34" s="267"/>
      <c r="H34" s="268"/>
      <c r="I34" s="269"/>
      <c r="J34" s="270"/>
    </row>
    <row r="35" spans="1:10" ht="17" x14ac:dyDescent="0.5">
      <c r="A35" s="263"/>
      <c r="B35" s="264"/>
      <c r="C35" s="276"/>
      <c r="D35" s="265"/>
      <c r="E35" s="272"/>
      <c r="F35" s="266"/>
      <c r="G35" s="267"/>
      <c r="H35" s="268"/>
      <c r="I35" s="269"/>
      <c r="J35" s="270"/>
    </row>
    <row r="36" spans="1:10" ht="17" x14ac:dyDescent="0.5">
      <c r="A36" s="263"/>
      <c r="B36" s="264"/>
      <c r="C36" s="276"/>
      <c r="D36" s="265"/>
      <c r="E36" s="272"/>
      <c r="F36" s="266"/>
      <c r="G36" s="267"/>
      <c r="H36" s="268"/>
      <c r="I36" s="269"/>
      <c r="J36" s="270"/>
    </row>
    <row r="37" spans="1:10" ht="17" x14ac:dyDescent="0.5">
      <c r="A37" s="263"/>
      <c r="B37" s="264"/>
      <c r="C37" s="276"/>
      <c r="D37" s="265"/>
      <c r="E37" s="272"/>
      <c r="F37" s="266"/>
      <c r="G37" s="267"/>
      <c r="H37" s="268"/>
      <c r="I37" s="269"/>
      <c r="J37" s="270"/>
    </row>
    <row r="38" spans="1:10" ht="17" x14ac:dyDescent="0.5">
      <c r="A38" s="263"/>
      <c r="B38" s="264"/>
      <c r="C38" s="276"/>
      <c r="D38" s="265"/>
      <c r="E38" s="272"/>
      <c r="F38" s="266"/>
      <c r="G38" s="267"/>
      <c r="H38" s="268"/>
      <c r="I38" s="269"/>
      <c r="J38" s="270"/>
    </row>
    <row r="39" spans="1:10" ht="17" x14ac:dyDescent="0.5">
      <c r="A39" s="263"/>
      <c r="B39" s="264"/>
      <c r="C39" s="276"/>
      <c r="D39" s="265"/>
      <c r="E39" s="272"/>
      <c r="F39" s="266"/>
      <c r="G39" s="267"/>
      <c r="H39" s="268"/>
      <c r="I39" s="269"/>
      <c r="J39" s="270"/>
    </row>
    <row r="40" spans="1:10" ht="17" x14ac:dyDescent="0.5">
      <c r="A40" s="263"/>
      <c r="B40" s="264"/>
      <c r="C40" s="276"/>
      <c r="D40" s="265"/>
      <c r="E40" s="272"/>
      <c r="F40" s="266"/>
      <c r="G40" s="267"/>
      <c r="H40" s="268"/>
      <c r="I40" s="269"/>
      <c r="J40" s="270"/>
    </row>
    <row r="41" spans="1:10" ht="17" x14ac:dyDescent="0.5">
      <c r="A41" s="263"/>
      <c r="B41" s="264"/>
      <c r="C41" s="276"/>
      <c r="D41" s="265"/>
      <c r="E41" s="272"/>
      <c r="F41" s="266"/>
      <c r="G41" s="267"/>
      <c r="H41" s="268"/>
      <c r="I41" s="269"/>
      <c r="J41" s="270"/>
    </row>
    <row r="42" spans="1:10" ht="17" x14ac:dyDescent="0.5">
      <c r="A42" s="263"/>
      <c r="B42" s="264"/>
      <c r="C42" s="276"/>
      <c r="D42" s="265"/>
      <c r="E42" s="272"/>
      <c r="F42" s="266"/>
      <c r="G42" s="267"/>
      <c r="H42" s="268"/>
      <c r="I42" s="269"/>
      <c r="J42" s="270"/>
    </row>
    <row r="43" spans="1:10" ht="17" x14ac:dyDescent="0.5">
      <c r="A43" s="263"/>
      <c r="B43" s="264"/>
      <c r="C43" s="276"/>
      <c r="D43" s="265"/>
      <c r="E43" s="272"/>
      <c r="F43" s="266"/>
      <c r="G43" s="267"/>
      <c r="H43" s="268"/>
      <c r="I43" s="269"/>
      <c r="J43" s="270"/>
    </row>
    <row r="44" spans="1:10" ht="17" x14ac:dyDescent="0.5">
      <c r="A44" s="263"/>
      <c r="B44" s="264"/>
      <c r="C44" s="276"/>
      <c r="D44" s="265"/>
      <c r="E44" s="272"/>
      <c r="F44" s="266"/>
      <c r="G44" s="267"/>
      <c r="H44" s="268"/>
      <c r="I44" s="269"/>
      <c r="J44" s="270"/>
    </row>
    <row r="45" spans="1:10" ht="17" x14ac:dyDescent="0.5">
      <c r="A45" s="281"/>
      <c r="B45" s="282"/>
      <c r="C45" s="283"/>
      <c r="D45" s="136"/>
      <c r="E45" s="284"/>
      <c r="F45" s="135"/>
      <c r="G45" s="285"/>
      <c r="H45" s="183"/>
      <c r="I45" s="286"/>
      <c r="J45" s="287"/>
    </row>
    <row r="46" spans="1:10" ht="17" x14ac:dyDescent="0.5">
      <c r="A46" s="263"/>
      <c r="B46" s="264"/>
      <c r="C46" s="276"/>
      <c r="D46" s="265"/>
      <c r="E46" s="272"/>
      <c r="F46" s="266"/>
      <c r="G46" s="267"/>
      <c r="H46" s="268"/>
      <c r="I46" s="269"/>
      <c r="J46" s="270"/>
    </row>
    <row r="47" spans="1:10" ht="17" x14ac:dyDescent="0.5">
      <c r="A47" s="263"/>
      <c r="B47" s="264"/>
      <c r="C47" s="276"/>
      <c r="D47" s="265"/>
      <c r="E47" s="272"/>
      <c r="F47" s="266"/>
      <c r="G47" s="267"/>
      <c r="H47" s="268"/>
      <c r="I47" s="269"/>
      <c r="J47" s="270"/>
    </row>
    <row r="48" spans="1:10" ht="17" x14ac:dyDescent="0.5">
      <c r="A48" s="263"/>
      <c r="B48" s="264"/>
      <c r="C48" s="276"/>
      <c r="D48" s="265"/>
      <c r="E48" s="272"/>
      <c r="F48" s="266"/>
      <c r="G48" s="267"/>
      <c r="H48" s="268"/>
      <c r="I48" s="269"/>
      <c r="J48" s="270"/>
    </row>
    <row r="49" spans="1:10" ht="17" x14ac:dyDescent="0.5">
      <c r="A49" s="263"/>
      <c r="B49" s="264"/>
      <c r="C49" s="276"/>
      <c r="D49" s="265"/>
      <c r="E49" s="272"/>
      <c r="F49" s="266"/>
      <c r="G49" s="267"/>
      <c r="H49" s="268"/>
      <c r="I49" s="269"/>
      <c r="J49" s="270"/>
    </row>
    <row r="50" spans="1:10" ht="17" x14ac:dyDescent="0.5">
      <c r="A50" s="263"/>
      <c r="B50" s="264"/>
      <c r="C50" s="276"/>
      <c r="D50" s="265"/>
      <c r="E50" s="272"/>
      <c r="F50" s="266"/>
      <c r="G50" s="267"/>
      <c r="H50" s="268"/>
      <c r="I50" s="269"/>
      <c r="J50" s="270"/>
    </row>
    <row r="51" spans="1:10" ht="17" x14ac:dyDescent="0.5">
      <c r="A51" s="263"/>
      <c r="B51" s="264"/>
      <c r="C51" s="276"/>
      <c r="D51" s="265"/>
      <c r="E51" s="272"/>
      <c r="F51" s="266"/>
      <c r="G51" s="267"/>
      <c r="H51" s="268"/>
      <c r="I51" s="269"/>
      <c r="J51" s="270"/>
    </row>
    <row r="52" spans="1:10" ht="17" x14ac:dyDescent="0.5">
      <c r="A52" s="263"/>
      <c r="B52" s="264"/>
      <c r="C52" s="276"/>
      <c r="D52" s="265"/>
      <c r="E52" s="272"/>
      <c r="F52" s="266"/>
      <c r="G52" s="267"/>
      <c r="H52" s="268"/>
      <c r="I52" s="269"/>
      <c r="J52" s="270"/>
    </row>
    <row r="53" spans="1:10" ht="17" x14ac:dyDescent="0.5">
      <c r="A53" s="263"/>
      <c r="B53" s="264"/>
      <c r="C53" s="276"/>
      <c r="D53" s="265"/>
      <c r="E53" s="272"/>
      <c r="F53" s="266"/>
      <c r="G53" s="267"/>
      <c r="H53" s="268"/>
      <c r="I53" s="269"/>
      <c r="J53" s="270"/>
    </row>
    <row r="54" spans="1:10" ht="17" x14ac:dyDescent="0.5">
      <c r="A54" s="263"/>
      <c r="B54" s="264"/>
      <c r="C54" s="276"/>
      <c r="D54" s="265"/>
      <c r="E54" s="272"/>
      <c r="F54" s="266"/>
      <c r="G54" s="267"/>
      <c r="H54" s="268"/>
      <c r="I54" s="269"/>
      <c r="J54" s="270"/>
    </row>
    <row r="55" spans="1:10" ht="17" x14ac:dyDescent="0.5">
      <c r="A55" s="263"/>
      <c r="B55" s="264"/>
      <c r="C55" s="276"/>
      <c r="D55" s="265"/>
      <c r="E55" s="272"/>
      <c r="F55" s="266"/>
      <c r="G55" s="267"/>
      <c r="H55" s="268"/>
      <c r="I55" s="269"/>
      <c r="J55" s="270"/>
    </row>
    <row r="56" spans="1:10" ht="17" x14ac:dyDescent="0.5">
      <c r="A56" s="263"/>
      <c r="B56" s="264"/>
      <c r="C56" s="276"/>
      <c r="D56" s="265"/>
      <c r="E56" s="272"/>
      <c r="F56" s="266"/>
      <c r="G56" s="267"/>
      <c r="H56" s="268"/>
      <c r="I56" s="269"/>
      <c r="J56" s="270"/>
    </row>
    <row r="57" spans="1:10" ht="17" x14ac:dyDescent="0.5">
      <c r="A57" s="263"/>
      <c r="B57" s="264"/>
      <c r="C57" s="276"/>
      <c r="D57" s="265"/>
      <c r="E57" s="272"/>
      <c r="F57" s="266"/>
      <c r="G57" s="267"/>
      <c r="H57" s="268"/>
      <c r="I57" s="269"/>
      <c r="J57" s="270"/>
    </row>
    <row r="58" spans="1:10" ht="17" x14ac:dyDescent="0.5">
      <c r="A58" s="263"/>
      <c r="B58" s="264"/>
      <c r="C58" s="276"/>
      <c r="D58" s="265"/>
      <c r="E58" s="272"/>
      <c r="F58" s="266"/>
      <c r="G58" s="267"/>
      <c r="H58" s="268"/>
      <c r="I58" s="269"/>
      <c r="J58" s="270"/>
    </row>
    <row r="59" spans="1:10" ht="17" x14ac:dyDescent="0.5">
      <c r="A59" s="263"/>
      <c r="B59" s="264"/>
      <c r="C59" s="276"/>
      <c r="D59" s="265"/>
      <c r="E59" s="272"/>
      <c r="F59" s="266"/>
      <c r="G59" s="267"/>
      <c r="H59" s="268"/>
      <c r="I59" s="269"/>
      <c r="J59" s="270"/>
    </row>
    <row r="60" spans="1:10" ht="17" x14ac:dyDescent="0.5">
      <c r="A60" s="263"/>
      <c r="B60" s="264"/>
      <c r="C60" s="276"/>
      <c r="D60" s="265"/>
      <c r="E60" s="272"/>
      <c r="F60" s="266"/>
      <c r="G60" s="267"/>
      <c r="H60" s="268"/>
      <c r="I60" s="269"/>
      <c r="J60" s="270"/>
    </row>
    <row r="61" spans="1:10" ht="17" x14ac:dyDescent="0.5">
      <c r="A61" s="263"/>
      <c r="B61" s="264"/>
      <c r="C61" s="276"/>
      <c r="D61" s="265"/>
      <c r="E61" s="272"/>
      <c r="F61" s="266"/>
      <c r="G61" s="267"/>
      <c r="H61" s="268"/>
      <c r="I61" s="269"/>
      <c r="J61" s="270"/>
    </row>
    <row r="62" spans="1:10" ht="17" x14ac:dyDescent="0.5">
      <c r="A62" s="263"/>
      <c r="B62" s="264"/>
      <c r="C62" s="276"/>
      <c r="D62" s="265"/>
      <c r="E62" s="272"/>
      <c r="F62" s="266"/>
      <c r="G62" s="267"/>
      <c r="H62" s="268"/>
      <c r="I62" s="269"/>
      <c r="J62" s="270"/>
    </row>
    <row r="63" spans="1:10" ht="17" x14ac:dyDescent="0.5">
      <c r="A63" s="263"/>
      <c r="B63" s="264"/>
      <c r="C63" s="276"/>
      <c r="D63" s="265"/>
      <c r="E63" s="272"/>
      <c r="F63" s="266"/>
      <c r="G63" s="267"/>
      <c r="H63" s="268"/>
      <c r="I63" s="269"/>
      <c r="J63" s="270"/>
    </row>
    <row r="64" spans="1:10" ht="17" x14ac:dyDescent="0.5">
      <c r="A64" s="263"/>
      <c r="B64" s="264"/>
      <c r="C64" s="276"/>
      <c r="D64" s="265"/>
      <c r="E64" s="272"/>
      <c r="F64" s="266"/>
      <c r="G64" s="267"/>
      <c r="H64" s="268"/>
      <c r="I64" s="269"/>
      <c r="J64" s="270"/>
    </row>
    <row r="65" spans="1:10" ht="17" x14ac:dyDescent="0.5">
      <c r="A65" s="281"/>
      <c r="B65" s="282"/>
      <c r="C65" s="283"/>
      <c r="D65" s="136"/>
      <c r="E65" s="284"/>
      <c r="F65" s="135"/>
      <c r="G65" s="285"/>
      <c r="H65" s="183"/>
      <c r="I65" s="286"/>
      <c r="J65" s="287"/>
    </row>
    <row r="66" spans="1:10" ht="17" x14ac:dyDescent="0.5">
      <c r="A66" s="263"/>
      <c r="B66" s="264"/>
      <c r="C66" s="276"/>
      <c r="D66" s="265"/>
      <c r="E66" s="272"/>
      <c r="F66" s="266"/>
      <c r="G66" s="267"/>
      <c r="H66" s="268"/>
      <c r="I66" s="269"/>
      <c r="J66" s="270"/>
    </row>
    <row r="67" spans="1:10" ht="17" x14ac:dyDescent="0.5">
      <c r="A67" s="263"/>
      <c r="B67" s="264"/>
      <c r="C67" s="276"/>
      <c r="D67" s="265"/>
      <c r="E67" s="272"/>
      <c r="F67" s="266"/>
      <c r="G67" s="267"/>
      <c r="H67" s="268"/>
      <c r="I67" s="269"/>
      <c r="J67" s="270"/>
    </row>
    <row r="68" spans="1:10" ht="17" x14ac:dyDescent="0.5">
      <c r="A68" s="281"/>
      <c r="B68" s="282"/>
      <c r="C68" s="283"/>
      <c r="D68" s="136"/>
      <c r="E68" s="284"/>
      <c r="F68" s="135"/>
      <c r="G68" s="285"/>
      <c r="H68" s="183"/>
      <c r="I68" s="286"/>
      <c r="J68" s="287"/>
    </row>
    <row r="69" spans="1:10" ht="17" x14ac:dyDescent="0.5">
      <c r="A69" s="281"/>
      <c r="B69" s="282"/>
      <c r="C69" s="283"/>
      <c r="D69" s="136"/>
      <c r="E69" s="284"/>
      <c r="F69" s="135"/>
      <c r="G69" s="285"/>
      <c r="H69" s="183"/>
      <c r="I69" s="286"/>
      <c r="J69" s="287"/>
    </row>
    <row r="70" spans="1:10" ht="17" x14ac:dyDescent="0.5">
      <c r="A70" s="281"/>
      <c r="B70" s="282"/>
      <c r="C70" s="283"/>
      <c r="D70" s="136"/>
      <c r="E70" s="284"/>
      <c r="F70" s="135"/>
      <c r="G70" s="285"/>
      <c r="H70" s="183"/>
      <c r="I70" s="286"/>
      <c r="J70" s="287"/>
    </row>
    <row r="71" spans="1:10" ht="17" x14ac:dyDescent="0.5">
      <c r="A71" s="281"/>
      <c r="B71" s="282"/>
      <c r="C71" s="283"/>
      <c r="D71" s="136"/>
      <c r="E71" s="284"/>
      <c r="F71" s="135"/>
      <c r="G71" s="285"/>
      <c r="H71" s="183"/>
      <c r="I71" s="286"/>
      <c r="J71" s="287"/>
    </row>
    <row r="72" spans="1:10" ht="17" x14ac:dyDescent="0.5">
      <c r="A72" s="281"/>
      <c r="B72" s="282"/>
      <c r="C72" s="283"/>
      <c r="D72" s="136"/>
      <c r="E72" s="284"/>
      <c r="F72" s="135"/>
      <c r="G72" s="285"/>
      <c r="H72" s="183"/>
      <c r="I72" s="286"/>
      <c r="J72" s="287"/>
    </row>
    <row r="73" spans="1:10" ht="17" x14ac:dyDescent="0.5">
      <c r="A73" s="281"/>
      <c r="B73" s="282"/>
      <c r="C73" s="283"/>
      <c r="D73" s="136"/>
      <c r="E73" s="284"/>
      <c r="F73" s="135"/>
      <c r="G73" s="285"/>
      <c r="H73" s="183"/>
      <c r="I73" s="286"/>
      <c r="J73" s="287"/>
    </row>
    <row r="74" spans="1:10" ht="17" x14ac:dyDescent="0.5">
      <c r="A74" s="263"/>
      <c r="B74" s="264"/>
      <c r="C74" s="276"/>
      <c r="D74" s="265"/>
      <c r="E74" s="272"/>
      <c r="F74" s="266"/>
      <c r="G74" s="267"/>
      <c r="H74" s="268"/>
      <c r="I74" s="269"/>
      <c r="J74" s="270"/>
    </row>
    <row r="75" spans="1:10" ht="17" x14ac:dyDescent="0.5">
      <c r="A75" s="281"/>
      <c r="B75" s="282"/>
      <c r="C75" s="283"/>
      <c r="D75" s="136"/>
      <c r="E75" s="284"/>
      <c r="F75" s="135"/>
      <c r="G75" s="285"/>
      <c r="H75" s="183"/>
      <c r="I75" s="286"/>
      <c r="J75" s="287"/>
    </row>
    <row r="76" spans="1:10" ht="17" x14ac:dyDescent="0.5">
      <c r="A76" s="263"/>
      <c r="B76" s="264"/>
      <c r="C76" s="276"/>
      <c r="D76" s="265"/>
      <c r="E76" s="272"/>
      <c r="F76" s="266"/>
      <c r="G76" s="267"/>
      <c r="H76" s="268"/>
      <c r="I76" s="269"/>
      <c r="J76" s="270"/>
    </row>
    <row r="77" spans="1:10" ht="17" x14ac:dyDescent="0.5">
      <c r="A77" s="281"/>
      <c r="B77" s="282"/>
      <c r="C77" s="283"/>
      <c r="D77" s="136"/>
      <c r="E77" s="284"/>
      <c r="F77" s="135"/>
      <c r="G77" s="285"/>
      <c r="H77" s="183"/>
      <c r="I77" s="286"/>
      <c r="J77" s="287"/>
    </row>
    <row r="78" spans="1:10" ht="17" x14ac:dyDescent="0.5">
      <c r="A78" s="263"/>
      <c r="B78" s="264"/>
      <c r="C78" s="276"/>
      <c r="D78" s="265"/>
      <c r="E78" s="272"/>
      <c r="F78" s="266"/>
      <c r="G78" s="267"/>
      <c r="H78" s="268"/>
      <c r="I78" s="269"/>
      <c r="J78" s="270"/>
    </row>
    <row r="79" spans="1:10" ht="17" x14ac:dyDescent="0.5">
      <c r="A79" s="281"/>
      <c r="B79" s="282"/>
      <c r="C79" s="283"/>
      <c r="D79" s="136"/>
      <c r="E79" s="284"/>
      <c r="F79" s="135"/>
      <c r="G79" s="285"/>
      <c r="H79" s="183"/>
      <c r="I79" s="286"/>
      <c r="J79" s="287"/>
    </row>
    <row r="80" spans="1:10" ht="17" x14ac:dyDescent="0.5">
      <c r="A80" s="263"/>
      <c r="B80" s="264"/>
      <c r="C80" s="276"/>
      <c r="D80" s="265"/>
      <c r="E80" s="272"/>
      <c r="F80" s="266"/>
      <c r="G80" s="267"/>
      <c r="H80" s="268"/>
      <c r="I80" s="269"/>
      <c r="J80" s="270"/>
    </row>
    <row r="81" spans="1:10" ht="17" x14ac:dyDescent="0.5">
      <c r="A81" s="281"/>
      <c r="B81" s="282"/>
      <c r="C81" s="283"/>
      <c r="D81" s="136"/>
      <c r="E81" s="284"/>
      <c r="F81" s="135"/>
      <c r="G81" s="285"/>
      <c r="H81" s="183"/>
      <c r="I81" s="286"/>
      <c r="J81" s="287"/>
    </row>
    <row r="82" spans="1:10" ht="17" x14ac:dyDescent="0.5">
      <c r="A82" s="263"/>
      <c r="B82" s="264"/>
      <c r="C82" s="276"/>
      <c r="D82" s="265"/>
      <c r="E82" s="272"/>
      <c r="F82" s="266"/>
      <c r="G82" s="267"/>
      <c r="H82" s="268"/>
      <c r="I82" s="269"/>
      <c r="J82" s="270"/>
    </row>
    <row r="83" spans="1:10" ht="17" x14ac:dyDescent="0.5">
      <c r="A83" s="281"/>
      <c r="B83" s="282"/>
      <c r="C83" s="283"/>
      <c r="D83" s="136"/>
      <c r="E83" s="284"/>
      <c r="F83" s="135"/>
      <c r="G83" s="285"/>
      <c r="H83" s="183"/>
      <c r="I83" s="286"/>
      <c r="J83" s="287"/>
    </row>
    <row r="84" spans="1:10" ht="17" x14ac:dyDescent="0.5">
      <c r="A84" s="281"/>
      <c r="B84" s="282"/>
      <c r="C84" s="283"/>
      <c r="D84" s="136"/>
      <c r="E84" s="284"/>
      <c r="F84" s="135"/>
      <c r="G84" s="285"/>
      <c r="H84" s="183"/>
      <c r="I84" s="286"/>
      <c r="J84" s="287"/>
    </row>
    <row r="85" spans="1:10" ht="17" x14ac:dyDescent="0.5">
      <c r="A85" s="263"/>
      <c r="B85" s="264"/>
      <c r="C85" s="276"/>
      <c r="D85" s="265"/>
      <c r="E85" s="272"/>
      <c r="F85" s="266"/>
      <c r="G85" s="267"/>
      <c r="H85" s="268"/>
      <c r="I85" s="269"/>
      <c r="J85" s="270"/>
    </row>
    <row r="86" spans="1:10" ht="17" x14ac:dyDescent="0.5">
      <c r="A86" s="281"/>
      <c r="B86" s="282"/>
      <c r="C86" s="283"/>
      <c r="D86" s="136"/>
      <c r="E86" s="284"/>
      <c r="F86" s="135"/>
      <c r="G86" s="285"/>
      <c r="H86" s="183"/>
      <c r="I86" s="286"/>
      <c r="J86" s="287"/>
    </row>
    <row r="87" spans="1:10" ht="17" x14ac:dyDescent="0.5">
      <c r="A87" s="281"/>
      <c r="B87" s="282"/>
      <c r="C87" s="283"/>
      <c r="D87" s="136"/>
      <c r="E87" s="284"/>
      <c r="F87" s="135"/>
      <c r="G87" s="285"/>
      <c r="H87" s="183"/>
      <c r="I87" s="286"/>
      <c r="J87" s="287"/>
    </row>
    <row r="88" spans="1:10" ht="17" x14ac:dyDescent="0.5">
      <c r="A88" s="281"/>
      <c r="B88" s="282"/>
      <c r="C88" s="283"/>
      <c r="D88" s="136"/>
      <c r="E88" s="284"/>
      <c r="F88" s="135"/>
      <c r="G88" s="285"/>
      <c r="H88" s="183"/>
      <c r="I88" s="286"/>
      <c r="J88" s="287"/>
    </row>
    <row r="89" spans="1:10" ht="17" x14ac:dyDescent="0.5">
      <c r="A89" s="281"/>
      <c r="B89" s="282"/>
      <c r="C89" s="283"/>
      <c r="D89" s="136"/>
      <c r="E89" s="284"/>
      <c r="F89" s="135"/>
      <c r="G89" s="285"/>
      <c r="H89" s="183"/>
      <c r="I89" s="286"/>
      <c r="J89" s="287"/>
    </row>
    <row r="90" spans="1:10" ht="17" x14ac:dyDescent="0.5">
      <c r="A90" s="281"/>
      <c r="B90" s="282"/>
      <c r="C90" s="283"/>
      <c r="D90" s="136"/>
      <c r="E90" s="284"/>
      <c r="F90" s="135"/>
      <c r="G90" s="285"/>
      <c r="H90" s="183"/>
      <c r="I90" s="286"/>
      <c r="J90" s="287"/>
    </row>
    <row r="91" spans="1:10" ht="17" x14ac:dyDescent="0.5">
      <c r="A91" s="281"/>
      <c r="B91" s="282"/>
      <c r="C91" s="283"/>
      <c r="D91" s="136"/>
      <c r="E91" s="284"/>
      <c r="F91" s="135"/>
      <c r="G91" s="285"/>
      <c r="H91" s="183"/>
      <c r="I91" s="286"/>
      <c r="J91" s="287"/>
    </row>
    <row r="92" spans="1:10" ht="17" x14ac:dyDescent="0.5">
      <c r="A92" s="281"/>
      <c r="B92" s="282"/>
      <c r="C92" s="283"/>
      <c r="D92" s="136"/>
      <c r="E92" s="284"/>
      <c r="F92" s="135"/>
      <c r="G92" s="285"/>
      <c r="H92" s="183"/>
      <c r="I92" s="286"/>
      <c r="J92" s="287"/>
    </row>
    <row r="93" spans="1:10" ht="17" x14ac:dyDescent="0.5">
      <c r="A93" s="281"/>
      <c r="B93" s="282"/>
      <c r="C93" s="283"/>
      <c r="D93" s="136"/>
      <c r="E93" s="284"/>
      <c r="F93" s="135"/>
      <c r="G93" s="285"/>
      <c r="H93" s="183"/>
      <c r="I93" s="286"/>
      <c r="J93" s="287"/>
    </row>
    <row r="94" spans="1:10" ht="17" x14ac:dyDescent="0.5">
      <c r="A94" s="281"/>
      <c r="B94" s="282"/>
      <c r="C94" s="283"/>
      <c r="D94" s="136"/>
      <c r="E94" s="284"/>
      <c r="F94" s="135"/>
      <c r="G94" s="285"/>
      <c r="H94" s="183"/>
      <c r="I94" s="286"/>
      <c r="J94" s="287"/>
    </row>
    <row r="95" spans="1:10" ht="17" x14ac:dyDescent="0.5">
      <c r="A95" s="281"/>
      <c r="B95" s="282"/>
      <c r="C95" s="283"/>
      <c r="D95" s="136"/>
      <c r="E95" s="284"/>
      <c r="F95" s="135"/>
      <c r="G95" s="285"/>
      <c r="H95" s="183"/>
      <c r="I95" s="286"/>
      <c r="J95" s="287"/>
    </row>
    <row r="96" spans="1:10" ht="17" x14ac:dyDescent="0.5">
      <c r="A96" s="281"/>
      <c r="B96" s="282"/>
      <c r="C96" s="283"/>
      <c r="D96" s="136"/>
      <c r="E96" s="284"/>
      <c r="F96" s="135"/>
      <c r="G96" s="285"/>
      <c r="H96" s="183"/>
      <c r="I96" s="286"/>
      <c r="J96" s="287"/>
    </row>
    <row r="97" spans="1:10" ht="17" x14ac:dyDescent="0.5">
      <c r="A97" s="281"/>
      <c r="B97" s="282"/>
      <c r="C97" s="283"/>
      <c r="D97" s="136"/>
      <c r="E97" s="284"/>
      <c r="F97" s="135"/>
      <c r="G97" s="285"/>
      <c r="H97" s="183"/>
      <c r="I97" s="286"/>
      <c r="J97" s="287"/>
    </row>
    <row r="98" spans="1:10" ht="17" x14ac:dyDescent="0.5">
      <c r="A98" s="281"/>
      <c r="B98" s="282"/>
      <c r="C98" s="283"/>
      <c r="D98" s="136"/>
      <c r="E98" s="284"/>
      <c r="F98" s="135"/>
      <c r="G98" s="285"/>
      <c r="H98" s="183"/>
      <c r="I98" s="286"/>
      <c r="J98" s="287"/>
    </row>
    <row r="99" spans="1:10" ht="17" x14ac:dyDescent="0.5">
      <c r="A99" s="281"/>
      <c r="B99" s="282"/>
      <c r="C99" s="283"/>
      <c r="D99" s="136"/>
      <c r="E99" s="284"/>
      <c r="F99" s="135"/>
      <c r="G99" s="285"/>
      <c r="H99" s="183"/>
      <c r="I99" s="286"/>
      <c r="J99" s="287"/>
    </row>
    <row r="100" spans="1:10" ht="17" x14ac:dyDescent="0.5">
      <c r="A100" s="281"/>
      <c r="B100" s="282"/>
      <c r="C100" s="283"/>
      <c r="D100" s="136"/>
      <c r="E100" s="284"/>
      <c r="F100" s="135"/>
      <c r="G100" s="285"/>
      <c r="H100" s="183"/>
      <c r="I100" s="286"/>
      <c r="J100" s="287"/>
    </row>
    <row r="101" spans="1:10" ht="17" x14ac:dyDescent="0.5">
      <c r="A101" s="281"/>
      <c r="B101" s="282"/>
      <c r="C101" s="283"/>
      <c r="D101" s="136"/>
      <c r="E101" s="284"/>
      <c r="F101" s="135"/>
      <c r="G101" s="285"/>
      <c r="H101" s="183"/>
      <c r="I101" s="286"/>
      <c r="J101" s="287"/>
    </row>
    <row r="102" spans="1:10" ht="17" x14ac:dyDescent="0.5">
      <c r="A102" s="281"/>
      <c r="B102" s="282"/>
      <c r="C102" s="283"/>
      <c r="D102" s="136"/>
      <c r="E102" s="284"/>
      <c r="F102" s="135"/>
      <c r="G102" s="285"/>
      <c r="H102" s="183"/>
      <c r="I102" s="286"/>
      <c r="J102" s="287"/>
    </row>
    <row r="103" spans="1:10" ht="17" x14ac:dyDescent="0.5">
      <c r="A103" s="281"/>
      <c r="B103" s="282"/>
      <c r="C103" s="283"/>
      <c r="D103" s="136"/>
      <c r="E103" s="284"/>
      <c r="F103" s="135"/>
      <c r="G103" s="285"/>
      <c r="H103" s="183"/>
      <c r="I103" s="286"/>
      <c r="J103" s="287"/>
    </row>
    <row r="104" spans="1:10" ht="17" x14ac:dyDescent="0.5">
      <c r="A104" s="281"/>
      <c r="B104" s="282"/>
      <c r="C104" s="283"/>
      <c r="D104" s="136"/>
      <c r="E104" s="284"/>
      <c r="F104" s="135"/>
      <c r="G104" s="285"/>
      <c r="H104" s="183"/>
      <c r="I104" s="286"/>
      <c r="J104" s="287"/>
    </row>
    <row r="105" spans="1:10" ht="17" x14ac:dyDescent="0.5">
      <c r="A105" s="281"/>
      <c r="B105" s="282"/>
      <c r="C105" s="283"/>
      <c r="D105" s="136"/>
      <c r="E105" s="284"/>
      <c r="F105" s="135"/>
      <c r="G105" s="285"/>
      <c r="H105" s="183"/>
      <c r="I105" s="286"/>
      <c r="J105" s="287"/>
    </row>
    <row r="106" spans="1:10" ht="17" x14ac:dyDescent="0.5">
      <c r="A106" s="281"/>
      <c r="B106" s="282"/>
      <c r="C106" s="283"/>
      <c r="D106" s="136"/>
      <c r="E106" s="284"/>
      <c r="F106" s="135"/>
      <c r="G106" s="285"/>
      <c r="H106" s="183"/>
      <c r="I106" s="286"/>
      <c r="J106" s="287"/>
    </row>
    <row r="107" spans="1:10" ht="17" x14ac:dyDescent="0.5">
      <c r="A107" s="281"/>
      <c r="B107" s="282"/>
      <c r="C107" s="283"/>
      <c r="D107" s="136"/>
      <c r="E107" s="284"/>
      <c r="F107" s="135"/>
      <c r="G107" s="285"/>
      <c r="H107" s="183"/>
      <c r="I107" s="286"/>
      <c r="J107" s="287"/>
    </row>
    <row r="108" spans="1:10" ht="17" x14ac:dyDescent="0.5">
      <c r="A108" s="281"/>
      <c r="B108" s="282"/>
      <c r="C108" s="283"/>
      <c r="D108" s="136"/>
      <c r="E108" s="284"/>
      <c r="F108" s="135"/>
      <c r="G108" s="285"/>
      <c r="H108" s="183"/>
      <c r="I108" s="286"/>
      <c r="J108" s="287"/>
    </row>
    <row r="109" spans="1:10" ht="17" x14ac:dyDescent="0.5">
      <c r="A109" s="281"/>
      <c r="B109" s="282"/>
      <c r="C109" s="283"/>
      <c r="D109" s="136"/>
      <c r="E109" s="284"/>
      <c r="F109" s="135"/>
      <c r="G109" s="285"/>
      <c r="H109" s="183"/>
      <c r="I109" s="286"/>
      <c r="J109" s="287"/>
    </row>
    <row r="110" spans="1:10" ht="17" x14ac:dyDescent="0.5">
      <c r="A110" s="281"/>
      <c r="B110" s="282"/>
      <c r="C110" s="283"/>
      <c r="D110" s="136"/>
      <c r="E110" s="284"/>
      <c r="F110" s="135"/>
      <c r="G110" s="285"/>
      <c r="H110" s="183"/>
      <c r="I110" s="286"/>
      <c r="J110" s="287"/>
    </row>
    <row r="111" spans="1:10" ht="17" x14ac:dyDescent="0.5">
      <c r="A111" s="281"/>
      <c r="B111" s="282"/>
      <c r="C111" s="283"/>
      <c r="D111" s="136"/>
      <c r="E111" s="284"/>
      <c r="F111" s="135"/>
      <c r="G111" s="285"/>
      <c r="H111" s="183"/>
      <c r="I111" s="286"/>
      <c r="J111" s="287"/>
    </row>
    <row r="112" spans="1:10" ht="17" x14ac:dyDescent="0.5">
      <c r="A112" s="281"/>
      <c r="B112" s="282"/>
      <c r="C112" s="283"/>
      <c r="D112" s="136"/>
      <c r="E112" s="284"/>
      <c r="F112" s="135"/>
      <c r="G112" s="285"/>
      <c r="H112" s="183"/>
      <c r="I112" s="286"/>
      <c r="J112" s="287"/>
    </row>
    <row r="113" spans="1:10" ht="17" x14ac:dyDescent="0.5">
      <c r="A113" s="281"/>
      <c r="B113" s="282"/>
      <c r="C113" s="283"/>
      <c r="D113" s="136"/>
      <c r="E113" s="284"/>
      <c r="F113" s="135"/>
      <c r="G113" s="285"/>
      <c r="H113" s="183"/>
      <c r="I113" s="286"/>
      <c r="J113" s="287"/>
    </row>
    <row r="114" spans="1:10" ht="17" x14ac:dyDescent="0.5">
      <c r="A114" s="281"/>
      <c r="B114" s="282"/>
      <c r="C114" s="283"/>
      <c r="D114" s="136"/>
      <c r="E114" s="284"/>
      <c r="F114" s="135"/>
      <c r="G114" s="285"/>
      <c r="H114" s="183"/>
      <c r="I114" s="286"/>
      <c r="J114" s="287"/>
    </row>
    <row r="115" spans="1:10" ht="17" x14ac:dyDescent="0.5">
      <c r="A115" s="281"/>
      <c r="B115" s="282"/>
      <c r="C115" s="283"/>
      <c r="D115" s="136"/>
      <c r="E115" s="284"/>
      <c r="F115" s="135"/>
      <c r="G115" s="285"/>
      <c r="H115" s="183"/>
      <c r="I115" s="286"/>
      <c r="J115" s="287"/>
    </row>
    <row r="116" spans="1:10" ht="17" x14ac:dyDescent="0.5">
      <c r="A116" s="281"/>
      <c r="B116" s="282"/>
      <c r="C116" s="283"/>
      <c r="D116" s="136"/>
      <c r="E116" s="284"/>
      <c r="F116" s="135"/>
      <c r="G116" s="285"/>
      <c r="H116" s="183"/>
      <c r="I116" s="286"/>
      <c r="J116" s="287"/>
    </row>
    <row r="117" spans="1:10" ht="17" x14ac:dyDescent="0.5">
      <c r="A117" s="281"/>
      <c r="B117" s="282"/>
      <c r="C117" s="283"/>
      <c r="D117" s="136"/>
      <c r="E117" s="284"/>
      <c r="F117" s="135"/>
      <c r="G117" s="285"/>
      <c r="H117" s="183"/>
      <c r="I117" s="286"/>
      <c r="J117" s="287"/>
    </row>
    <row r="118" spans="1:10" ht="17" x14ac:dyDescent="0.5">
      <c r="A118" s="281"/>
      <c r="B118" s="282"/>
      <c r="C118" s="283"/>
      <c r="D118" s="136"/>
      <c r="E118" s="284"/>
      <c r="F118" s="135"/>
      <c r="G118" s="285"/>
      <c r="H118" s="183"/>
      <c r="I118" s="286"/>
      <c r="J118" s="287"/>
    </row>
    <row r="119" spans="1:10" ht="17" x14ac:dyDescent="0.5">
      <c r="A119" s="281"/>
      <c r="B119" s="282"/>
      <c r="C119" s="283"/>
      <c r="D119" s="136"/>
      <c r="E119" s="284"/>
      <c r="F119" s="135"/>
      <c r="G119" s="285"/>
      <c r="H119" s="183"/>
      <c r="I119" s="286"/>
      <c r="J119" s="287"/>
    </row>
    <row r="120" spans="1:10" ht="17" x14ac:dyDescent="0.5">
      <c r="A120" s="281"/>
      <c r="B120" s="282"/>
      <c r="C120" s="283"/>
      <c r="D120" s="136"/>
      <c r="E120" s="284"/>
      <c r="F120" s="135"/>
      <c r="G120" s="285"/>
      <c r="H120" s="183"/>
      <c r="I120" s="286"/>
      <c r="J120" s="287"/>
    </row>
    <row r="121" spans="1:10" ht="17" x14ac:dyDescent="0.5">
      <c r="A121" s="281"/>
      <c r="B121" s="282"/>
      <c r="C121" s="283"/>
      <c r="D121" s="136"/>
      <c r="E121" s="284"/>
      <c r="F121" s="135"/>
      <c r="G121" s="285"/>
      <c r="H121" s="183"/>
      <c r="I121" s="286"/>
      <c r="J121" s="287"/>
    </row>
    <row r="122" spans="1:10" ht="17" x14ac:dyDescent="0.5">
      <c r="A122" s="281"/>
      <c r="B122" s="282"/>
      <c r="C122" s="283"/>
      <c r="D122" s="136"/>
      <c r="E122" s="284"/>
      <c r="F122" s="135"/>
      <c r="G122" s="285"/>
      <c r="H122" s="183"/>
      <c r="I122" s="286"/>
      <c r="J122" s="287"/>
    </row>
    <row r="123" spans="1:10" ht="17" x14ac:dyDescent="0.5">
      <c r="A123" s="281"/>
      <c r="B123" s="282"/>
      <c r="C123" s="283"/>
      <c r="D123" s="136"/>
      <c r="E123" s="284"/>
      <c r="F123" s="135"/>
      <c r="G123" s="285"/>
      <c r="H123" s="183"/>
      <c r="I123" s="286"/>
      <c r="J123" s="287"/>
    </row>
    <row r="124" spans="1:10" ht="17" x14ac:dyDescent="0.5">
      <c r="A124" s="281"/>
      <c r="B124" s="282"/>
      <c r="C124" s="283"/>
      <c r="D124" s="136"/>
      <c r="E124" s="284"/>
      <c r="F124" s="135"/>
      <c r="G124" s="285"/>
      <c r="H124" s="183"/>
      <c r="I124" s="286"/>
      <c r="J124" s="287"/>
    </row>
    <row r="125" spans="1:10" ht="17" x14ac:dyDescent="0.5">
      <c r="A125" s="281"/>
      <c r="B125" s="282"/>
      <c r="C125" s="283"/>
      <c r="D125" s="136"/>
      <c r="E125" s="284"/>
      <c r="F125" s="135"/>
      <c r="G125" s="285"/>
      <c r="H125" s="183"/>
      <c r="I125" s="286"/>
      <c r="J125" s="287"/>
    </row>
    <row r="126" spans="1:10" ht="17" x14ac:dyDescent="0.5">
      <c r="A126" s="281"/>
      <c r="B126" s="282"/>
      <c r="C126" s="283"/>
      <c r="D126" s="136"/>
      <c r="E126" s="284"/>
      <c r="F126" s="135"/>
      <c r="G126" s="285"/>
      <c r="H126" s="183"/>
      <c r="I126" s="286"/>
      <c r="J126" s="287"/>
    </row>
    <row r="127" spans="1:10" ht="17" x14ac:dyDescent="0.5">
      <c r="A127" s="281"/>
      <c r="B127" s="282"/>
      <c r="C127" s="283"/>
      <c r="D127" s="136"/>
      <c r="E127" s="284"/>
      <c r="F127" s="135"/>
      <c r="G127" s="285"/>
      <c r="H127" s="183"/>
      <c r="I127" s="286"/>
      <c r="J127" s="287"/>
    </row>
    <row r="128" spans="1:10" ht="17" x14ac:dyDescent="0.5">
      <c r="A128" s="281"/>
      <c r="B128" s="282"/>
      <c r="C128" s="283"/>
      <c r="D128" s="136"/>
      <c r="E128" s="284"/>
      <c r="F128" s="135"/>
      <c r="G128" s="285"/>
      <c r="H128" s="183"/>
      <c r="I128" s="286"/>
      <c r="J128" s="287"/>
    </row>
    <row r="129" spans="1:10" ht="17" x14ac:dyDescent="0.5">
      <c r="A129" s="281"/>
      <c r="B129" s="282"/>
      <c r="C129" s="283"/>
      <c r="D129" s="136"/>
      <c r="E129" s="284"/>
      <c r="F129" s="135"/>
      <c r="G129" s="285"/>
      <c r="H129" s="183"/>
      <c r="I129" s="286"/>
      <c r="J129" s="287"/>
    </row>
    <row r="130" spans="1:10" ht="17" x14ac:dyDescent="0.5">
      <c r="A130" s="281"/>
      <c r="B130" s="282"/>
      <c r="C130" s="283"/>
      <c r="D130" s="136"/>
      <c r="E130" s="284"/>
      <c r="F130" s="135"/>
      <c r="G130" s="285"/>
      <c r="H130" s="183"/>
      <c r="I130" s="286"/>
      <c r="J130" s="287"/>
    </row>
    <row r="131" spans="1:10" ht="17" x14ac:dyDescent="0.5">
      <c r="A131" s="281"/>
      <c r="B131" s="282"/>
      <c r="C131" s="283"/>
      <c r="D131" s="136"/>
      <c r="E131" s="284"/>
      <c r="F131" s="135"/>
      <c r="G131" s="285"/>
      <c r="H131" s="183"/>
      <c r="I131" s="286"/>
      <c r="J131" s="287"/>
    </row>
    <row r="132" spans="1:10" ht="17" x14ac:dyDescent="0.5">
      <c r="A132" s="281"/>
      <c r="B132" s="282"/>
      <c r="C132" s="283"/>
      <c r="D132" s="136"/>
      <c r="E132" s="284"/>
      <c r="F132" s="135"/>
      <c r="G132" s="285"/>
      <c r="H132" s="183"/>
      <c r="I132" s="286"/>
      <c r="J132" s="287"/>
    </row>
    <row r="133" spans="1:10" ht="17" x14ac:dyDescent="0.5">
      <c r="A133" s="281"/>
      <c r="B133" s="282"/>
      <c r="C133" s="283"/>
      <c r="D133" s="136"/>
      <c r="E133" s="284"/>
      <c r="F133" s="135"/>
      <c r="G133" s="285"/>
      <c r="H133" s="183"/>
      <c r="I133" s="286"/>
      <c r="J133" s="287"/>
    </row>
    <row r="134" spans="1:10" ht="17" x14ac:dyDescent="0.5">
      <c r="A134" s="281"/>
      <c r="B134" s="282"/>
      <c r="C134" s="283"/>
      <c r="D134" s="136"/>
      <c r="E134" s="284"/>
      <c r="F134" s="135"/>
      <c r="G134" s="285"/>
      <c r="H134" s="183"/>
      <c r="I134" s="286"/>
      <c r="J134" s="287"/>
    </row>
    <row r="135" spans="1:10" ht="17" x14ac:dyDescent="0.5">
      <c r="A135" s="281"/>
      <c r="B135" s="282"/>
      <c r="C135" s="283"/>
      <c r="D135" s="136"/>
      <c r="E135" s="284"/>
      <c r="F135" s="135"/>
      <c r="G135" s="285"/>
      <c r="H135" s="183"/>
      <c r="I135" s="286"/>
      <c r="J135" s="287"/>
    </row>
    <row r="136" spans="1:10" ht="17" x14ac:dyDescent="0.5">
      <c r="A136" s="281"/>
      <c r="B136" s="282"/>
      <c r="C136" s="283"/>
      <c r="D136" s="136"/>
      <c r="E136" s="284"/>
      <c r="F136" s="135"/>
      <c r="G136" s="285"/>
      <c r="H136" s="183"/>
      <c r="I136" s="286"/>
      <c r="J136" s="287"/>
    </row>
    <row r="137" spans="1:10" ht="17" x14ac:dyDescent="0.5">
      <c r="A137" s="281"/>
      <c r="B137" s="282"/>
      <c r="C137" s="283"/>
      <c r="D137" s="136"/>
      <c r="E137" s="284"/>
      <c r="F137" s="135"/>
      <c r="G137" s="285"/>
      <c r="H137" s="183"/>
      <c r="I137" s="286"/>
      <c r="J137" s="287"/>
    </row>
    <row r="138" spans="1:10" ht="17" x14ac:dyDescent="0.5">
      <c r="A138" s="281"/>
      <c r="B138" s="282"/>
      <c r="C138" s="283"/>
      <c r="D138" s="136"/>
      <c r="E138" s="284"/>
      <c r="F138" s="135"/>
      <c r="G138" s="285"/>
      <c r="H138" s="183"/>
      <c r="I138" s="286"/>
      <c r="J138" s="287"/>
    </row>
    <row r="139" spans="1:10" ht="17" x14ac:dyDescent="0.5">
      <c r="A139" s="281"/>
      <c r="B139" s="282"/>
      <c r="C139" s="283"/>
      <c r="D139" s="136"/>
      <c r="E139" s="284"/>
      <c r="F139" s="135"/>
      <c r="G139" s="285"/>
      <c r="H139" s="183"/>
      <c r="I139" s="286"/>
      <c r="J139" s="287"/>
    </row>
    <row r="140" spans="1:10" ht="17" x14ac:dyDescent="0.5">
      <c r="A140" s="281"/>
      <c r="B140" s="282"/>
      <c r="C140" s="283"/>
      <c r="D140" s="136"/>
      <c r="E140" s="284"/>
      <c r="F140" s="135"/>
      <c r="G140" s="285"/>
      <c r="H140" s="183"/>
      <c r="I140" s="286"/>
      <c r="J140" s="287"/>
    </row>
    <row r="141" spans="1:10" ht="17" x14ac:dyDescent="0.5">
      <c r="A141" s="281"/>
      <c r="B141" s="282"/>
      <c r="C141" s="283"/>
      <c r="D141" s="136"/>
      <c r="E141" s="284"/>
      <c r="F141" s="135"/>
      <c r="G141" s="285"/>
      <c r="H141" s="183"/>
      <c r="I141" s="286"/>
      <c r="J141" s="287"/>
    </row>
    <row r="142" spans="1:10" ht="17" x14ac:dyDescent="0.5">
      <c r="A142" s="281"/>
      <c r="B142" s="282"/>
      <c r="C142" s="283"/>
      <c r="D142" s="136"/>
      <c r="E142" s="284"/>
      <c r="F142" s="135"/>
      <c r="G142" s="285"/>
      <c r="H142" s="183"/>
      <c r="I142" s="286"/>
      <c r="J142" s="287"/>
    </row>
    <row r="143" spans="1:10" ht="17" x14ac:dyDescent="0.5">
      <c r="A143" s="281"/>
      <c r="B143" s="282"/>
      <c r="C143" s="283"/>
      <c r="D143" s="136"/>
      <c r="E143" s="284"/>
      <c r="F143" s="135"/>
      <c r="G143" s="285"/>
      <c r="H143" s="183"/>
      <c r="I143" s="286"/>
      <c r="J143" s="287"/>
    </row>
    <row r="144" spans="1:10" ht="17" x14ac:dyDescent="0.5">
      <c r="A144" s="281"/>
      <c r="B144" s="282"/>
      <c r="C144" s="283"/>
      <c r="D144" s="136"/>
      <c r="E144" s="284"/>
      <c r="F144" s="135"/>
      <c r="G144" s="285"/>
      <c r="H144" s="183"/>
      <c r="I144" s="286"/>
      <c r="J144" s="287"/>
    </row>
    <row r="145" spans="1:10" ht="17" x14ac:dyDescent="0.5">
      <c r="A145" s="281"/>
      <c r="B145" s="282"/>
      <c r="C145" s="283"/>
      <c r="D145" s="136"/>
      <c r="E145" s="284"/>
      <c r="F145" s="135"/>
      <c r="G145" s="285"/>
      <c r="H145" s="183"/>
      <c r="I145" s="286"/>
      <c r="J145" s="287"/>
    </row>
    <row r="146" spans="1:10" ht="17" x14ac:dyDescent="0.5">
      <c r="A146" s="281"/>
      <c r="B146" s="282"/>
      <c r="C146" s="283"/>
      <c r="D146" s="136"/>
      <c r="E146" s="284"/>
      <c r="F146" s="135"/>
      <c r="G146" s="285"/>
      <c r="H146" s="183"/>
      <c r="I146" s="286"/>
      <c r="J146" s="287"/>
    </row>
    <row r="147" spans="1:10" ht="17" x14ac:dyDescent="0.5">
      <c r="A147" s="281"/>
      <c r="B147" s="282"/>
      <c r="C147" s="283"/>
      <c r="D147" s="136"/>
      <c r="E147" s="284"/>
      <c r="F147" s="135"/>
      <c r="G147" s="285"/>
      <c r="H147" s="183"/>
      <c r="I147" s="286"/>
      <c r="J147" s="287"/>
    </row>
    <row r="148" spans="1:10" ht="17" x14ac:dyDescent="0.5">
      <c r="A148" s="281"/>
      <c r="B148" s="282"/>
      <c r="C148" s="283"/>
      <c r="D148" s="136"/>
      <c r="E148" s="284"/>
      <c r="F148" s="135"/>
      <c r="G148" s="285"/>
      <c r="H148" s="183"/>
      <c r="I148" s="286"/>
      <c r="J148" s="287"/>
    </row>
    <row r="149" spans="1:10" ht="17" x14ac:dyDescent="0.5">
      <c r="A149" s="281"/>
      <c r="B149" s="282"/>
      <c r="C149" s="283"/>
      <c r="D149" s="136"/>
      <c r="E149" s="284"/>
      <c r="F149" s="135"/>
      <c r="G149" s="285"/>
      <c r="H149" s="183"/>
      <c r="I149" s="286"/>
      <c r="J149" s="287"/>
    </row>
    <row r="150" spans="1:10" ht="17" x14ac:dyDescent="0.5">
      <c r="A150" s="281"/>
      <c r="B150" s="282"/>
      <c r="C150" s="283"/>
      <c r="D150" s="136"/>
      <c r="E150" s="284"/>
      <c r="F150" s="135"/>
      <c r="G150" s="285"/>
      <c r="H150" s="183"/>
      <c r="I150" s="286"/>
      <c r="J150" s="287"/>
    </row>
    <row r="151" spans="1:10" ht="17" x14ac:dyDescent="0.5">
      <c r="A151" s="281"/>
      <c r="B151" s="282"/>
      <c r="C151" s="283"/>
      <c r="D151" s="136"/>
      <c r="E151" s="284"/>
      <c r="F151" s="135"/>
      <c r="G151" s="285"/>
      <c r="H151" s="183"/>
      <c r="I151" s="286"/>
      <c r="J151" s="287"/>
    </row>
    <row r="152" spans="1:10" ht="17" x14ac:dyDescent="0.5">
      <c r="A152" s="281"/>
      <c r="B152" s="282"/>
      <c r="C152" s="283"/>
      <c r="D152" s="136"/>
      <c r="E152" s="284"/>
      <c r="F152" s="135"/>
      <c r="G152" s="285"/>
      <c r="H152" s="183"/>
      <c r="I152" s="286"/>
      <c r="J152" s="287"/>
    </row>
    <row r="153" spans="1:10" ht="17" x14ac:dyDescent="0.5">
      <c r="A153" s="281"/>
      <c r="B153" s="282"/>
      <c r="C153" s="283"/>
      <c r="D153" s="136"/>
      <c r="E153" s="284"/>
      <c r="F153" s="135"/>
      <c r="G153" s="285"/>
      <c r="H153" s="183"/>
      <c r="I153" s="286"/>
      <c r="J153" s="287"/>
    </row>
    <row r="154" spans="1:10" ht="17" x14ac:dyDescent="0.5">
      <c r="A154" s="281"/>
      <c r="B154" s="282"/>
      <c r="C154" s="283"/>
      <c r="D154" s="136"/>
      <c r="E154" s="284"/>
      <c r="F154" s="135"/>
      <c r="G154" s="285"/>
      <c r="H154" s="183"/>
      <c r="I154" s="286"/>
      <c r="J154" s="287"/>
    </row>
    <row r="155" spans="1:10" ht="17" x14ac:dyDescent="0.5">
      <c r="A155" s="281"/>
      <c r="B155" s="282"/>
      <c r="C155" s="283"/>
      <c r="D155" s="136"/>
      <c r="E155" s="284"/>
      <c r="F155" s="135"/>
      <c r="G155" s="285"/>
      <c r="H155" s="183"/>
      <c r="I155" s="286"/>
      <c r="J155" s="287"/>
    </row>
    <row r="156" spans="1:10" ht="17" x14ac:dyDescent="0.5">
      <c r="A156" s="281"/>
      <c r="B156" s="282"/>
      <c r="C156" s="283"/>
      <c r="D156" s="136"/>
      <c r="E156" s="284"/>
      <c r="F156" s="135"/>
      <c r="G156" s="285"/>
      <c r="H156" s="183"/>
      <c r="I156" s="286"/>
      <c r="J156" s="287"/>
    </row>
    <row r="157" spans="1:10" ht="17" x14ac:dyDescent="0.5">
      <c r="A157" s="281"/>
      <c r="B157" s="282"/>
      <c r="C157" s="283"/>
      <c r="D157" s="136"/>
      <c r="E157" s="284"/>
      <c r="F157" s="135"/>
      <c r="G157" s="285"/>
      <c r="H157" s="183"/>
      <c r="I157" s="286"/>
      <c r="J157" s="287"/>
    </row>
    <row r="158" spans="1:10" ht="17" x14ac:dyDescent="0.5">
      <c r="A158" s="281"/>
      <c r="B158" s="282"/>
      <c r="C158" s="283"/>
      <c r="D158" s="136"/>
      <c r="E158" s="284"/>
      <c r="F158" s="135"/>
      <c r="G158" s="285"/>
      <c r="H158" s="183"/>
      <c r="I158" s="286"/>
      <c r="J158" s="287"/>
    </row>
    <row r="159" spans="1:10" ht="17" x14ac:dyDescent="0.5">
      <c r="A159" s="281"/>
      <c r="B159" s="282"/>
      <c r="C159" s="283"/>
      <c r="D159" s="136"/>
      <c r="E159" s="284"/>
      <c r="F159" s="135"/>
      <c r="G159" s="285"/>
      <c r="H159" s="183"/>
      <c r="I159" s="286"/>
      <c r="J159" s="287"/>
    </row>
    <row r="160" spans="1:10" ht="17" x14ac:dyDescent="0.5">
      <c r="A160" s="281"/>
      <c r="B160" s="282"/>
      <c r="C160" s="283"/>
      <c r="D160" s="136"/>
      <c r="E160" s="284"/>
      <c r="F160" s="135"/>
      <c r="G160" s="285"/>
      <c r="H160" s="183"/>
      <c r="I160" s="286"/>
      <c r="J160" s="287"/>
    </row>
    <row r="161" spans="1:10" ht="17" x14ac:dyDescent="0.5">
      <c r="A161" s="281"/>
      <c r="B161" s="282"/>
      <c r="C161" s="283"/>
      <c r="D161" s="136"/>
      <c r="E161" s="284"/>
      <c r="F161" s="135"/>
      <c r="G161" s="285"/>
      <c r="H161" s="183"/>
      <c r="I161" s="286"/>
      <c r="J161" s="287"/>
    </row>
    <row r="162" spans="1:10" ht="17" x14ac:dyDescent="0.5">
      <c r="A162" s="281"/>
      <c r="B162" s="282"/>
      <c r="C162" s="283"/>
      <c r="D162" s="136"/>
      <c r="E162" s="284"/>
      <c r="F162" s="135"/>
      <c r="G162" s="285"/>
      <c r="H162" s="183"/>
      <c r="I162" s="286"/>
      <c r="J162" s="287"/>
    </row>
    <row r="163" spans="1:10" ht="17" x14ac:dyDescent="0.5">
      <c r="A163" s="281"/>
      <c r="B163" s="282"/>
      <c r="C163" s="283"/>
      <c r="D163" s="136"/>
      <c r="E163" s="284"/>
      <c r="F163" s="135"/>
      <c r="G163" s="285"/>
      <c r="H163" s="183"/>
      <c r="I163" s="286"/>
      <c r="J163" s="287"/>
    </row>
    <row r="164" spans="1:10" ht="17" x14ac:dyDescent="0.5">
      <c r="A164" s="281"/>
      <c r="B164" s="282"/>
      <c r="C164" s="283"/>
      <c r="D164" s="136"/>
      <c r="E164" s="284"/>
      <c r="F164" s="135"/>
      <c r="G164" s="285"/>
      <c r="H164" s="183"/>
      <c r="I164" s="286"/>
      <c r="J164" s="287"/>
    </row>
    <row r="165" spans="1:10" ht="17" x14ac:dyDescent="0.5">
      <c r="A165" s="281"/>
      <c r="B165" s="282"/>
      <c r="C165" s="283"/>
      <c r="D165" s="136"/>
      <c r="E165" s="284"/>
      <c r="F165" s="135"/>
      <c r="G165" s="285"/>
      <c r="H165" s="183"/>
      <c r="I165" s="286"/>
      <c r="J165" s="287"/>
    </row>
    <row r="166" spans="1:10" ht="17" x14ac:dyDescent="0.5">
      <c r="A166" s="281"/>
      <c r="B166" s="282"/>
      <c r="C166" s="283"/>
      <c r="D166" s="136"/>
      <c r="E166" s="284"/>
      <c r="F166" s="135"/>
      <c r="G166" s="285"/>
      <c r="H166" s="183"/>
      <c r="I166" s="286"/>
      <c r="J166" s="287"/>
    </row>
    <row r="167" spans="1:10" ht="17" x14ac:dyDescent="0.5">
      <c r="A167" s="281"/>
      <c r="B167" s="282"/>
      <c r="C167" s="283"/>
      <c r="D167" s="136"/>
      <c r="E167" s="284"/>
      <c r="F167" s="135"/>
      <c r="G167" s="285"/>
      <c r="H167" s="183"/>
      <c r="I167" s="286"/>
      <c r="J167" s="287"/>
    </row>
    <row r="168" spans="1:10" ht="17" x14ac:dyDescent="0.5">
      <c r="A168" s="281"/>
      <c r="B168" s="282"/>
      <c r="C168" s="283"/>
      <c r="D168" s="136"/>
      <c r="E168" s="284"/>
      <c r="F168" s="135"/>
      <c r="G168" s="285"/>
      <c r="H168" s="183"/>
      <c r="I168" s="286"/>
      <c r="J168" s="287"/>
    </row>
    <row r="169" spans="1:10" ht="17" x14ac:dyDescent="0.5">
      <c r="A169" s="281"/>
      <c r="B169" s="282"/>
      <c r="C169" s="283"/>
      <c r="D169" s="136"/>
      <c r="E169" s="284"/>
      <c r="F169" s="135"/>
      <c r="G169" s="285"/>
      <c r="H169" s="183"/>
      <c r="I169" s="286"/>
      <c r="J169" s="287"/>
    </row>
    <row r="170" spans="1:10" ht="17" x14ac:dyDescent="0.5">
      <c r="A170" s="281"/>
      <c r="B170" s="282"/>
      <c r="C170" s="283"/>
      <c r="D170" s="136"/>
      <c r="E170" s="284"/>
      <c r="F170" s="135"/>
      <c r="G170" s="285"/>
      <c r="H170" s="183"/>
      <c r="I170" s="286"/>
      <c r="J170" s="287"/>
    </row>
    <row r="171" spans="1:10" ht="17" x14ac:dyDescent="0.5">
      <c r="A171" s="281"/>
      <c r="B171" s="282"/>
      <c r="C171" s="283"/>
      <c r="D171" s="136"/>
      <c r="E171" s="284"/>
      <c r="F171" s="135"/>
      <c r="G171" s="285"/>
      <c r="H171" s="183"/>
      <c r="I171" s="286"/>
      <c r="J171" s="287"/>
    </row>
    <row r="172" spans="1:10" ht="17" x14ac:dyDescent="0.5">
      <c r="A172" s="281"/>
      <c r="B172" s="282"/>
      <c r="C172" s="283"/>
      <c r="D172" s="136"/>
      <c r="E172" s="284"/>
      <c r="F172" s="135"/>
      <c r="G172" s="285"/>
      <c r="H172" s="183"/>
      <c r="I172" s="286"/>
      <c r="J172" s="287"/>
    </row>
    <row r="173" spans="1:10" ht="17" x14ac:dyDescent="0.5">
      <c r="A173" s="281"/>
      <c r="B173" s="282"/>
      <c r="C173" s="283"/>
      <c r="D173" s="136"/>
      <c r="E173" s="284"/>
      <c r="F173" s="135"/>
      <c r="G173" s="285"/>
      <c r="H173" s="183"/>
      <c r="I173" s="286"/>
      <c r="J173" s="287"/>
    </row>
    <row r="174" spans="1:10" ht="17" x14ac:dyDescent="0.5">
      <c r="A174" s="281"/>
      <c r="B174" s="282"/>
      <c r="C174" s="283"/>
      <c r="D174" s="136"/>
      <c r="E174" s="284"/>
      <c r="F174" s="135"/>
      <c r="G174" s="285"/>
      <c r="H174" s="183"/>
      <c r="I174" s="286"/>
      <c r="J174" s="287"/>
    </row>
    <row r="175" spans="1:10" ht="17" x14ac:dyDescent="0.5">
      <c r="A175" s="281"/>
      <c r="B175" s="282"/>
      <c r="C175" s="283"/>
      <c r="D175" s="136"/>
      <c r="E175" s="284"/>
      <c r="F175" s="135"/>
      <c r="G175" s="285"/>
      <c r="H175" s="183"/>
      <c r="I175" s="286"/>
      <c r="J175" s="287"/>
    </row>
    <row r="176" spans="1:10" ht="17" x14ac:dyDescent="0.5">
      <c r="A176" s="281"/>
      <c r="B176" s="282"/>
      <c r="C176" s="283"/>
      <c r="D176" s="136"/>
      <c r="E176" s="284"/>
      <c r="F176" s="135"/>
      <c r="G176" s="285"/>
      <c r="H176" s="183"/>
      <c r="I176" s="286"/>
      <c r="J176" s="287"/>
    </row>
    <row r="177" spans="1:10" ht="17" x14ac:dyDescent="0.5">
      <c r="A177" s="281"/>
      <c r="B177" s="282"/>
      <c r="C177" s="283"/>
      <c r="D177" s="136"/>
      <c r="E177" s="284"/>
      <c r="F177" s="135"/>
      <c r="G177" s="285"/>
      <c r="H177" s="183"/>
      <c r="I177" s="286"/>
      <c r="J177" s="287"/>
    </row>
    <row r="178" spans="1:10" ht="17" x14ac:dyDescent="0.5">
      <c r="A178" s="281"/>
      <c r="B178" s="282"/>
      <c r="C178" s="283"/>
      <c r="D178" s="136"/>
      <c r="E178" s="284"/>
      <c r="F178" s="135"/>
      <c r="G178" s="285"/>
      <c r="H178" s="183"/>
      <c r="I178" s="286"/>
      <c r="J178" s="287"/>
    </row>
    <row r="179" spans="1:10" ht="17" x14ac:dyDescent="0.5">
      <c r="A179" s="281"/>
      <c r="B179" s="282"/>
      <c r="C179" s="283"/>
      <c r="D179" s="136"/>
      <c r="E179" s="284"/>
      <c r="F179" s="135"/>
      <c r="G179" s="285"/>
      <c r="H179" s="183"/>
      <c r="I179" s="286"/>
      <c r="J179" s="287"/>
    </row>
    <row r="180" spans="1:10" ht="17" x14ac:dyDescent="0.5">
      <c r="A180" s="281"/>
      <c r="B180" s="282"/>
      <c r="C180" s="283"/>
      <c r="D180" s="136"/>
      <c r="E180" s="284"/>
      <c r="F180" s="135"/>
      <c r="G180" s="285"/>
      <c r="H180" s="183"/>
      <c r="I180" s="286"/>
      <c r="J180" s="287"/>
    </row>
    <row r="181" spans="1:10" ht="17" x14ac:dyDescent="0.5">
      <c r="A181" s="281"/>
      <c r="B181" s="282"/>
      <c r="C181" s="283"/>
      <c r="D181" s="136"/>
      <c r="E181" s="284"/>
      <c r="F181" s="135"/>
      <c r="G181" s="285"/>
      <c r="H181" s="183"/>
      <c r="I181" s="286"/>
      <c r="J181" s="287"/>
    </row>
    <row r="182" spans="1:10" ht="17" x14ac:dyDescent="0.5">
      <c r="A182" s="281"/>
      <c r="B182" s="282"/>
      <c r="C182" s="283"/>
      <c r="D182" s="136"/>
      <c r="E182" s="284"/>
      <c r="F182" s="135"/>
      <c r="G182" s="285"/>
      <c r="H182" s="183"/>
      <c r="I182" s="286"/>
      <c r="J182" s="287"/>
    </row>
    <row r="183" spans="1:10" ht="17" x14ac:dyDescent="0.5">
      <c r="A183" s="281"/>
      <c r="B183" s="282"/>
      <c r="C183" s="283"/>
      <c r="D183" s="136"/>
      <c r="E183" s="284"/>
      <c r="F183" s="135"/>
      <c r="G183" s="285"/>
      <c r="H183" s="183"/>
      <c r="I183" s="286"/>
      <c r="J183" s="287"/>
    </row>
    <row r="184" spans="1:10" ht="17" x14ac:dyDescent="0.5">
      <c r="A184" s="281"/>
      <c r="B184" s="282"/>
      <c r="C184" s="283"/>
      <c r="D184" s="136"/>
      <c r="E184" s="284"/>
      <c r="F184" s="135"/>
      <c r="G184" s="285"/>
      <c r="H184" s="183"/>
      <c r="I184" s="286"/>
      <c r="J184" s="287"/>
    </row>
    <row r="185" spans="1:10" ht="17" x14ac:dyDescent="0.5">
      <c r="A185" s="281"/>
      <c r="B185" s="282"/>
      <c r="C185" s="283"/>
      <c r="D185" s="136"/>
      <c r="E185" s="284"/>
      <c r="F185" s="135"/>
      <c r="G185" s="285"/>
      <c r="H185" s="183"/>
      <c r="I185" s="286"/>
      <c r="J185" s="287"/>
    </row>
    <row r="186" spans="1:10" ht="17" x14ac:dyDescent="0.5">
      <c r="A186" s="281"/>
      <c r="B186" s="282"/>
      <c r="C186" s="283"/>
      <c r="D186" s="136"/>
      <c r="E186" s="284"/>
      <c r="F186" s="135"/>
      <c r="G186" s="285"/>
      <c r="H186" s="183"/>
      <c r="I186" s="286"/>
      <c r="J186" s="287"/>
    </row>
    <row r="187" spans="1:10" ht="17" x14ac:dyDescent="0.5">
      <c r="A187" s="281"/>
      <c r="B187" s="282"/>
      <c r="C187" s="283"/>
      <c r="D187" s="136"/>
      <c r="E187" s="284"/>
      <c r="F187" s="135"/>
      <c r="G187" s="285"/>
      <c r="H187" s="183"/>
      <c r="I187" s="286"/>
      <c r="J187" s="287"/>
    </row>
    <row r="188" spans="1:10" ht="17" x14ac:dyDescent="0.5">
      <c r="A188" s="281"/>
      <c r="B188" s="282"/>
      <c r="C188" s="283"/>
      <c r="D188" s="136"/>
      <c r="E188" s="284"/>
      <c r="F188" s="135"/>
      <c r="G188" s="285"/>
      <c r="H188" s="183"/>
      <c r="I188" s="286"/>
      <c r="J188" s="287"/>
    </row>
    <row r="189" spans="1:10" ht="17" x14ac:dyDescent="0.5">
      <c r="A189" s="281"/>
      <c r="B189" s="282"/>
      <c r="C189" s="283"/>
      <c r="D189" s="136"/>
      <c r="E189" s="284"/>
      <c r="F189" s="135"/>
      <c r="G189" s="285"/>
      <c r="H189" s="183"/>
      <c r="I189" s="286"/>
      <c r="J189" s="287"/>
    </row>
    <row r="190" spans="1:10" ht="17" x14ac:dyDescent="0.5">
      <c r="A190" s="281"/>
      <c r="B190" s="282"/>
      <c r="C190" s="283"/>
      <c r="D190" s="136"/>
      <c r="E190" s="284"/>
      <c r="F190" s="135"/>
      <c r="G190" s="285"/>
      <c r="H190" s="183"/>
      <c r="I190" s="286"/>
      <c r="J190" s="287"/>
    </row>
    <row r="191" spans="1:10" ht="17" x14ac:dyDescent="0.5">
      <c r="A191" s="281"/>
      <c r="B191" s="282"/>
      <c r="C191" s="283"/>
      <c r="D191" s="136"/>
      <c r="E191" s="284"/>
      <c r="F191" s="135"/>
      <c r="G191" s="285"/>
      <c r="H191" s="183"/>
      <c r="I191" s="286"/>
      <c r="J191" s="287"/>
    </row>
    <row r="192" spans="1:10" ht="17" x14ac:dyDescent="0.5">
      <c r="A192" s="281"/>
      <c r="B192" s="282"/>
      <c r="C192" s="283"/>
      <c r="D192" s="136"/>
      <c r="E192" s="284"/>
      <c r="F192" s="135"/>
      <c r="G192" s="285"/>
      <c r="H192" s="183"/>
      <c r="I192" s="286"/>
      <c r="J192" s="287"/>
    </row>
    <row r="193" spans="1:10" ht="17" x14ac:dyDescent="0.5">
      <c r="A193" s="281"/>
      <c r="B193" s="282"/>
      <c r="C193" s="283"/>
      <c r="D193" s="136"/>
      <c r="E193" s="284"/>
      <c r="F193" s="135"/>
      <c r="G193" s="285"/>
      <c r="H193" s="183"/>
      <c r="I193" s="286"/>
      <c r="J193" s="287"/>
    </row>
    <row r="194" spans="1:10" ht="17" x14ac:dyDescent="0.5">
      <c r="A194" s="281"/>
      <c r="B194" s="282"/>
      <c r="C194" s="283"/>
      <c r="D194" s="136"/>
      <c r="E194" s="284"/>
      <c r="F194" s="135"/>
      <c r="G194" s="285"/>
      <c r="H194" s="183"/>
      <c r="I194" s="286"/>
      <c r="J194" s="287"/>
    </row>
    <row r="195" spans="1:10" ht="17" x14ac:dyDescent="0.5">
      <c r="A195" s="281"/>
      <c r="B195" s="282"/>
      <c r="C195" s="283"/>
      <c r="D195" s="136"/>
      <c r="E195" s="284"/>
      <c r="F195" s="135"/>
      <c r="G195" s="285"/>
      <c r="H195" s="183"/>
      <c r="I195" s="286"/>
      <c r="J195" s="287"/>
    </row>
    <row r="196" spans="1:10" ht="17" x14ac:dyDescent="0.5">
      <c r="A196" s="281"/>
      <c r="B196" s="282"/>
      <c r="C196" s="283"/>
      <c r="D196" s="136"/>
      <c r="E196" s="284"/>
      <c r="F196" s="135"/>
      <c r="G196" s="285"/>
      <c r="H196" s="183"/>
      <c r="I196" s="286"/>
      <c r="J196" s="287"/>
    </row>
    <row r="197" spans="1:10" ht="17" x14ac:dyDescent="0.5">
      <c r="A197" s="281"/>
      <c r="B197" s="282"/>
      <c r="C197" s="283"/>
      <c r="D197" s="136"/>
      <c r="E197" s="284"/>
      <c r="F197" s="135"/>
      <c r="G197" s="285"/>
      <c r="H197" s="183"/>
      <c r="I197" s="286"/>
      <c r="J197" s="287"/>
    </row>
    <row r="198" spans="1:10" ht="17" x14ac:dyDescent="0.5">
      <c r="A198" s="281"/>
      <c r="B198" s="282"/>
      <c r="C198" s="283"/>
      <c r="D198" s="136"/>
      <c r="E198" s="284"/>
      <c r="F198" s="135"/>
      <c r="G198" s="285"/>
      <c r="H198" s="183"/>
      <c r="I198" s="286"/>
      <c r="J198" s="287"/>
    </row>
    <row r="199" spans="1:10" ht="17" x14ac:dyDescent="0.5">
      <c r="A199" s="281"/>
      <c r="B199" s="282"/>
      <c r="C199" s="283"/>
      <c r="D199" s="136"/>
      <c r="E199" s="284"/>
      <c r="F199" s="135"/>
      <c r="G199" s="285"/>
      <c r="H199" s="183"/>
      <c r="I199" s="286"/>
      <c r="J199" s="287"/>
    </row>
    <row r="200" spans="1:10" ht="17" x14ac:dyDescent="0.5">
      <c r="A200" s="281"/>
      <c r="B200" s="282"/>
      <c r="C200" s="283"/>
      <c r="D200" s="136"/>
      <c r="E200" s="284"/>
      <c r="F200" s="135"/>
      <c r="G200" s="285"/>
      <c r="H200" s="183"/>
      <c r="I200" s="286"/>
      <c r="J200" s="287"/>
    </row>
    <row r="201" spans="1:10" ht="17" x14ac:dyDescent="0.5">
      <c r="A201" s="281"/>
      <c r="B201" s="282"/>
      <c r="C201" s="283"/>
      <c r="D201" s="136"/>
      <c r="E201" s="284"/>
      <c r="F201" s="135"/>
      <c r="G201" s="285"/>
      <c r="H201" s="183"/>
      <c r="I201" s="286"/>
      <c r="J201" s="287"/>
    </row>
    <row r="202" spans="1:10" ht="17" x14ac:dyDescent="0.5">
      <c r="A202" s="281"/>
      <c r="B202" s="282"/>
      <c r="C202" s="283"/>
      <c r="D202" s="136"/>
      <c r="E202" s="284"/>
      <c r="F202" s="135"/>
      <c r="G202" s="285"/>
      <c r="H202" s="183"/>
      <c r="I202" s="286"/>
      <c r="J202" s="287"/>
    </row>
    <row r="203" spans="1:10" ht="17" x14ac:dyDescent="0.5">
      <c r="A203" s="281"/>
      <c r="B203" s="282"/>
      <c r="C203" s="283"/>
      <c r="D203" s="136"/>
      <c r="E203" s="284"/>
      <c r="F203" s="135"/>
      <c r="G203" s="285"/>
      <c r="H203" s="183"/>
      <c r="I203" s="286"/>
      <c r="J203" s="287"/>
    </row>
    <row r="204" spans="1:10" ht="17" x14ac:dyDescent="0.5">
      <c r="A204" s="281"/>
      <c r="B204" s="282"/>
      <c r="C204" s="283"/>
      <c r="D204" s="136"/>
      <c r="E204" s="284"/>
      <c r="F204" s="135"/>
      <c r="G204" s="285"/>
      <c r="H204" s="183"/>
      <c r="I204" s="286"/>
      <c r="J204" s="287"/>
    </row>
    <row r="205" spans="1:10" ht="17" x14ac:dyDescent="0.5">
      <c r="A205" s="281"/>
      <c r="B205" s="282"/>
      <c r="C205" s="283"/>
      <c r="D205" s="136"/>
      <c r="E205" s="284"/>
      <c r="F205" s="135"/>
      <c r="G205" s="285"/>
      <c r="H205" s="183"/>
      <c r="I205" s="286"/>
      <c r="J205" s="287"/>
    </row>
    <row r="206" spans="1:10" ht="17" x14ac:dyDescent="0.5">
      <c r="A206" s="281"/>
      <c r="B206" s="282"/>
      <c r="C206" s="283"/>
      <c r="D206" s="136"/>
      <c r="E206" s="284"/>
      <c r="F206" s="135"/>
      <c r="G206" s="285"/>
      <c r="H206" s="183"/>
      <c r="I206" s="286"/>
      <c r="J206" s="287"/>
    </row>
    <row r="207" spans="1:10" ht="17" x14ac:dyDescent="0.5">
      <c r="A207" s="281"/>
      <c r="B207" s="282"/>
      <c r="C207" s="283"/>
      <c r="D207" s="136"/>
      <c r="E207" s="284"/>
      <c r="F207" s="135"/>
      <c r="G207" s="285"/>
      <c r="H207" s="183"/>
      <c r="I207" s="286"/>
      <c r="J207" s="287"/>
    </row>
    <row r="208" spans="1:10" ht="17" x14ac:dyDescent="0.5">
      <c r="A208" s="281"/>
      <c r="B208" s="282"/>
      <c r="C208" s="283"/>
      <c r="D208" s="136"/>
      <c r="E208" s="284"/>
      <c r="F208" s="135"/>
      <c r="G208" s="285"/>
      <c r="H208" s="183"/>
      <c r="I208" s="286"/>
      <c r="J208" s="287"/>
    </row>
    <row r="209" spans="1:10" ht="17" x14ac:dyDescent="0.5">
      <c r="A209" s="281"/>
      <c r="B209" s="282"/>
      <c r="C209" s="283"/>
      <c r="D209" s="136"/>
      <c r="E209" s="284"/>
      <c r="F209" s="135"/>
      <c r="G209" s="285"/>
      <c r="H209" s="183"/>
      <c r="I209" s="286"/>
      <c r="J209" s="287"/>
    </row>
    <row r="210" spans="1:10" ht="17" x14ac:dyDescent="0.5">
      <c r="A210" s="281"/>
      <c r="B210" s="282"/>
      <c r="C210" s="283"/>
      <c r="D210" s="136"/>
      <c r="E210" s="284"/>
      <c r="F210" s="135"/>
      <c r="G210" s="285"/>
      <c r="H210" s="183"/>
      <c r="I210" s="286"/>
      <c r="J210" s="287"/>
    </row>
    <row r="211" spans="1:10" ht="17" x14ac:dyDescent="0.5">
      <c r="A211" s="281"/>
      <c r="B211" s="282"/>
      <c r="C211" s="283"/>
      <c r="D211" s="136"/>
      <c r="E211" s="284"/>
      <c r="F211" s="135"/>
      <c r="G211" s="285"/>
      <c r="H211" s="183"/>
      <c r="I211" s="286"/>
      <c r="J211" s="287"/>
    </row>
    <row r="212" spans="1:10" ht="17" x14ac:dyDescent="0.5">
      <c r="A212" s="281"/>
      <c r="B212" s="282"/>
      <c r="C212" s="283"/>
      <c r="D212" s="136"/>
      <c r="E212" s="284"/>
      <c r="F212" s="135"/>
      <c r="G212" s="285"/>
      <c r="H212" s="183"/>
      <c r="I212" s="286"/>
      <c r="J212" s="287"/>
    </row>
    <row r="213" spans="1:10" ht="17" x14ac:dyDescent="0.5">
      <c r="A213" s="281"/>
      <c r="B213" s="282"/>
      <c r="C213" s="283"/>
      <c r="D213" s="136"/>
      <c r="E213" s="284"/>
      <c r="F213" s="135"/>
      <c r="G213" s="285"/>
      <c r="H213" s="183"/>
      <c r="I213" s="286"/>
      <c r="J213" s="287"/>
    </row>
    <row r="214" spans="1:10" ht="17" x14ac:dyDescent="0.5">
      <c r="A214" s="281"/>
      <c r="B214" s="282"/>
      <c r="C214" s="283"/>
      <c r="D214" s="136"/>
      <c r="E214" s="284"/>
      <c r="F214" s="135"/>
      <c r="G214" s="285"/>
      <c r="H214" s="183"/>
      <c r="I214" s="286"/>
      <c r="J214" s="287"/>
    </row>
    <row r="215" spans="1:10" ht="17" x14ac:dyDescent="0.5">
      <c r="A215" s="281"/>
      <c r="B215" s="282"/>
      <c r="C215" s="283"/>
      <c r="D215" s="136"/>
      <c r="E215" s="284"/>
      <c r="F215" s="135"/>
      <c r="G215" s="285"/>
      <c r="H215" s="183"/>
      <c r="I215" s="286"/>
      <c r="J215" s="287"/>
    </row>
    <row r="216" spans="1:10" ht="17" x14ac:dyDescent="0.5">
      <c r="A216" s="281"/>
      <c r="B216" s="282"/>
      <c r="C216" s="283"/>
      <c r="D216" s="136"/>
      <c r="E216" s="284"/>
      <c r="F216" s="135"/>
      <c r="G216" s="285"/>
      <c r="H216" s="183"/>
      <c r="I216" s="286"/>
      <c r="J216" s="287"/>
    </row>
    <row r="217" spans="1:10" ht="17" x14ac:dyDescent="0.5">
      <c r="A217" s="281"/>
      <c r="B217" s="282"/>
      <c r="C217" s="283"/>
      <c r="D217" s="136"/>
      <c r="E217" s="284"/>
      <c r="F217" s="135"/>
      <c r="G217" s="285"/>
      <c r="H217" s="183"/>
      <c r="I217" s="286"/>
      <c r="J217" s="287"/>
    </row>
    <row r="218" spans="1:10" ht="17" x14ac:dyDescent="0.5">
      <c r="A218" s="281"/>
      <c r="B218" s="282"/>
      <c r="C218" s="283"/>
      <c r="D218" s="136"/>
      <c r="E218" s="284"/>
      <c r="F218" s="135"/>
      <c r="G218" s="285"/>
      <c r="H218" s="183"/>
      <c r="I218" s="286"/>
      <c r="J218" s="287"/>
    </row>
    <row r="219" spans="1:10" ht="17" x14ac:dyDescent="0.5">
      <c r="A219" s="281"/>
      <c r="B219" s="282"/>
      <c r="C219" s="283"/>
      <c r="D219" s="136"/>
      <c r="E219" s="284"/>
      <c r="F219" s="135"/>
      <c r="G219" s="285"/>
      <c r="H219" s="183"/>
      <c r="I219" s="286"/>
      <c r="J219" s="287"/>
    </row>
    <row r="220" spans="1:10" ht="17" x14ac:dyDescent="0.5">
      <c r="A220" s="281"/>
      <c r="B220" s="282"/>
      <c r="C220" s="283"/>
      <c r="D220" s="136"/>
      <c r="E220" s="284"/>
      <c r="F220" s="135"/>
      <c r="G220" s="285"/>
      <c r="H220" s="183"/>
      <c r="I220" s="286"/>
      <c r="J220" s="287"/>
    </row>
    <row r="221" spans="1:10" ht="17" x14ac:dyDescent="0.5">
      <c r="A221" s="281"/>
      <c r="B221" s="282"/>
      <c r="C221" s="283"/>
      <c r="D221" s="136"/>
      <c r="E221" s="284"/>
      <c r="F221" s="135"/>
      <c r="G221" s="285"/>
      <c r="H221" s="183"/>
      <c r="I221" s="286"/>
      <c r="J221" s="287"/>
    </row>
    <row r="222" spans="1:10" ht="17" x14ac:dyDescent="0.5">
      <c r="A222" s="281"/>
      <c r="B222" s="282"/>
      <c r="C222" s="283"/>
      <c r="D222" s="136"/>
      <c r="E222" s="284"/>
      <c r="F222" s="135"/>
      <c r="G222" s="285"/>
      <c r="H222" s="183"/>
      <c r="I222" s="286"/>
      <c r="J222" s="287"/>
    </row>
    <row r="223" spans="1:10" ht="17" x14ac:dyDescent="0.5">
      <c r="A223" s="281"/>
      <c r="B223" s="282"/>
      <c r="C223" s="283"/>
      <c r="D223" s="136"/>
      <c r="E223" s="284"/>
      <c r="F223" s="135"/>
      <c r="G223" s="285"/>
      <c r="H223" s="183"/>
      <c r="I223" s="286"/>
      <c r="J223" s="287"/>
    </row>
    <row r="224" spans="1:10" ht="17" x14ac:dyDescent="0.5">
      <c r="A224" s="281"/>
      <c r="B224" s="282"/>
      <c r="C224" s="283"/>
      <c r="D224" s="136"/>
      <c r="E224" s="284"/>
      <c r="F224" s="135"/>
      <c r="G224" s="285"/>
      <c r="H224" s="183"/>
      <c r="I224" s="286"/>
      <c r="J224" s="287"/>
    </row>
    <row r="225" spans="1:10" ht="17" x14ac:dyDescent="0.5">
      <c r="A225" s="281"/>
      <c r="B225" s="282"/>
      <c r="C225" s="283"/>
      <c r="D225" s="136"/>
      <c r="E225" s="284"/>
      <c r="F225" s="135"/>
      <c r="G225" s="285"/>
      <c r="H225" s="183"/>
      <c r="I225" s="286"/>
      <c r="J225" s="287"/>
    </row>
    <row r="226" spans="1:10" ht="17" x14ac:dyDescent="0.5">
      <c r="A226" s="281"/>
      <c r="B226" s="282"/>
      <c r="C226" s="283"/>
      <c r="D226" s="136"/>
      <c r="E226" s="284"/>
      <c r="F226" s="135"/>
      <c r="G226" s="285"/>
      <c r="H226" s="183"/>
      <c r="I226" s="286"/>
      <c r="J226" s="287"/>
    </row>
    <row r="227" spans="1:10" ht="17" x14ac:dyDescent="0.5">
      <c r="A227" s="281"/>
      <c r="B227" s="282"/>
      <c r="C227" s="283"/>
      <c r="D227" s="136"/>
      <c r="E227" s="284"/>
      <c r="F227" s="135"/>
      <c r="G227" s="285"/>
      <c r="H227" s="183"/>
      <c r="I227" s="286"/>
      <c r="J227" s="287"/>
    </row>
    <row r="228" spans="1:10" ht="17" x14ac:dyDescent="0.5">
      <c r="A228" s="281"/>
      <c r="B228" s="282"/>
      <c r="C228" s="283"/>
      <c r="D228" s="136"/>
      <c r="E228" s="284"/>
      <c r="F228" s="135"/>
      <c r="G228" s="285"/>
      <c r="H228" s="183"/>
      <c r="I228" s="286"/>
      <c r="J228" s="287"/>
    </row>
    <row r="229" spans="1:10" ht="17" x14ac:dyDescent="0.5">
      <c r="A229" s="281"/>
      <c r="B229" s="282"/>
      <c r="C229" s="283"/>
      <c r="D229" s="136"/>
      <c r="E229" s="284"/>
      <c r="F229" s="135"/>
      <c r="G229" s="285"/>
      <c r="H229" s="183"/>
      <c r="I229" s="286"/>
      <c r="J229" s="287"/>
    </row>
    <row r="230" spans="1:10" ht="17" x14ac:dyDescent="0.5">
      <c r="A230" s="281"/>
      <c r="B230" s="282"/>
      <c r="C230" s="283"/>
      <c r="D230" s="136"/>
      <c r="E230" s="284"/>
      <c r="F230" s="135"/>
      <c r="G230" s="285"/>
      <c r="H230" s="183"/>
      <c r="I230" s="286"/>
      <c r="J230" s="287"/>
    </row>
    <row r="231" spans="1:10" ht="17" x14ac:dyDescent="0.5">
      <c r="A231" s="281"/>
      <c r="B231" s="282"/>
      <c r="C231" s="283"/>
      <c r="D231" s="136"/>
      <c r="E231" s="284"/>
      <c r="F231" s="135"/>
      <c r="G231" s="285"/>
      <c r="H231" s="183"/>
      <c r="I231" s="286"/>
      <c r="J231" s="287"/>
    </row>
    <row r="232" spans="1:10" ht="17" x14ac:dyDescent="0.5">
      <c r="A232" s="281"/>
      <c r="B232" s="282"/>
      <c r="C232" s="283"/>
      <c r="D232" s="136"/>
      <c r="E232" s="284"/>
      <c r="F232" s="135"/>
      <c r="G232" s="285"/>
      <c r="H232" s="183"/>
      <c r="I232" s="286"/>
      <c r="J232" s="287"/>
    </row>
    <row r="233" spans="1:10" ht="17" x14ac:dyDescent="0.5">
      <c r="A233" s="281"/>
      <c r="B233" s="282"/>
      <c r="C233" s="283"/>
      <c r="D233" s="136"/>
      <c r="E233" s="284"/>
      <c r="F233" s="135"/>
      <c r="G233" s="285"/>
      <c r="H233" s="183"/>
      <c r="I233" s="286"/>
      <c r="J233" s="287"/>
    </row>
    <row r="234" spans="1:10" ht="17" x14ac:dyDescent="0.5">
      <c r="A234" s="281"/>
      <c r="B234" s="282"/>
      <c r="C234" s="283"/>
      <c r="D234" s="136"/>
      <c r="E234" s="284"/>
      <c r="F234" s="135"/>
      <c r="G234" s="285"/>
      <c r="H234" s="183"/>
      <c r="I234" s="286"/>
      <c r="J234" s="287"/>
    </row>
    <row r="235" spans="1:10" ht="17" x14ac:dyDescent="0.5">
      <c r="A235" s="281"/>
      <c r="B235" s="282"/>
      <c r="C235" s="283"/>
      <c r="D235" s="136"/>
      <c r="E235" s="284"/>
      <c r="F235" s="135"/>
      <c r="G235" s="285"/>
      <c r="H235" s="183"/>
      <c r="I235" s="286"/>
      <c r="J235" s="287"/>
    </row>
    <row r="236" spans="1:10" ht="17" x14ac:dyDescent="0.5">
      <c r="A236" s="281"/>
      <c r="B236" s="282"/>
      <c r="C236" s="283"/>
      <c r="D236" s="136"/>
      <c r="E236" s="284"/>
      <c r="F236" s="135"/>
      <c r="G236" s="285"/>
      <c r="H236" s="183"/>
      <c r="I236" s="286"/>
      <c r="J236" s="287"/>
    </row>
    <row r="237" spans="1:10" ht="17" x14ac:dyDescent="0.5">
      <c r="A237" s="281"/>
      <c r="B237" s="282"/>
      <c r="C237" s="283"/>
      <c r="D237" s="136"/>
      <c r="E237" s="284"/>
      <c r="F237" s="135"/>
      <c r="G237" s="285"/>
      <c r="H237" s="183"/>
      <c r="I237" s="286"/>
      <c r="J237" s="287"/>
    </row>
    <row r="238" spans="1:10" ht="17" x14ac:dyDescent="0.5">
      <c r="A238" s="281"/>
      <c r="B238" s="282"/>
      <c r="C238" s="283"/>
      <c r="D238" s="136"/>
      <c r="E238" s="284"/>
      <c r="F238" s="135"/>
      <c r="G238" s="285"/>
      <c r="H238" s="183"/>
      <c r="I238" s="286"/>
      <c r="J238" s="287"/>
    </row>
    <row r="239" spans="1:10" ht="17" x14ac:dyDescent="0.5">
      <c r="A239" s="281"/>
      <c r="B239" s="282"/>
      <c r="C239" s="283"/>
      <c r="D239" s="136"/>
      <c r="E239" s="284"/>
      <c r="F239" s="135"/>
      <c r="G239" s="285"/>
      <c r="H239" s="183"/>
      <c r="I239" s="286"/>
      <c r="J239" s="287"/>
    </row>
    <row r="240" spans="1:10" ht="17" x14ac:dyDescent="0.5">
      <c r="A240" s="281"/>
      <c r="B240" s="282"/>
      <c r="C240" s="283"/>
      <c r="D240" s="136"/>
      <c r="E240" s="284"/>
      <c r="F240" s="135"/>
      <c r="G240" s="285"/>
      <c r="H240" s="183"/>
      <c r="I240" s="286"/>
      <c r="J240" s="287"/>
    </row>
    <row r="241" spans="1:10" ht="17" x14ac:dyDescent="0.5">
      <c r="A241" s="281"/>
      <c r="B241" s="282"/>
      <c r="C241" s="283"/>
      <c r="D241" s="136"/>
      <c r="E241" s="284"/>
      <c r="F241" s="135"/>
      <c r="G241" s="285"/>
      <c r="H241" s="183"/>
      <c r="I241" s="286"/>
      <c r="J241" s="287"/>
    </row>
    <row r="242" spans="1:10" ht="17" x14ac:dyDescent="0.5">
      <c r="A242" s="281"/>
      <c r="B242" s="282"/>
      <c r="C242" s="283"/>
      <c r="D242" s="136"/>
      <c r="E242" s="284"/>
      <c r="F242" s="135"/>
      <c r="G242" s="285"/>
      <c r="H242" s="183"/>
      <c r="I242" s="286"/>
      <c r="J242" s="287"/>
    </row>
    <row r="243" spans="1:10" ht="17" x14ac:dyDescent="0.5">
      <c r="A243" s="281"/>
      <c r="B243" s="282"/>
      <c r="C243" s="283"/>
      <c r="D243" s="136"/>
      <c r="E243" s="284"/>
      <c r="F243" s="135"/>
      <c r="G243" s="285"/>
      <c r="H243" s="183"/>
      <c r="I243" s="286"/>
      <c r="J243" s="287"/>
    </row>
    <row r="244" spans="1:10" ht="17" x14ac:dyDescent="0.5">
      <c r="A244" s="281"/>
      <c r="B244" s="282"/>
      <c r="C244" s="283"/>
      <c r="D244" s="136"/>
      <c r="E244" s="284"/>
      <c r="F244" s="135"/>
      <c r="G244" s="285"/>
      <c r="H244" s="183"/>
      <c r="I244" s="286"/>
      <c r="J244" s="287"/>
    </row>
    <row r="245" spans="1:10" ht="17" x14ac:dyDescent="0.5">
      <c r="A245" s="281"/>
      <c r="B245" s="282"/>
      <c r="C245" s="283"/>
      <c r="D245" s="136"/>
      <c r="E245" s="284"/>
      <c r="F245" s="135"/>
      <c r="G245" s="285"/>
      <c r="H245" s="183"/>
      <c r="I245" s="286"/>
      <c r="J245" s="287"/>
    </row>
    <row r="246" spans="1:10" ht="17" x14ac:dyDescent="0.5">
      <c r="A246" s="281"/>
      <c r="B246" s="282"/>
      <c r="C246" s="283"/>
      <c r="D246" s="136"/>
      <c r="E246" s="284"/>
      <c r="F246" s="135"/>
      <c r="G246" s="285"/>
      <c r="H246" s="183"/>
      <c r="I246" s="286"/>
      <c r="J246" s="287"/>
    </row>
    <row r="247" spans="1:10" ht="17" x14ac:dyDescent="0.5">
      <c r="A247" s="281"/>
      <c r="B247" s="282"/>
      <c r="C247" s="283"/>
      <c r="D247" s="136"/>
      <c r="E247" s="284"/>
      <c r="F247" s="135"/>
      <c r="G247" s="285"/>
      <c r="H247" s="183"/>
      <c r="I247" s="286"/>
      <c r="J247" s="287"/>
    </row>
    <row r="248" spans="1:10" ht="17" x14ac:dyDescent="0.5">
      <c r="A248" s="281"/>
      <c r="B248" s="282"/>
      <c r="C248" s="283"/>
      <c r="D248" s="136"/>
      <c r="E248" s="284"/>
      <c r="F248" s="135"/>
      <c r="G248" s="285"/>
      <c r="H248" s="183"/>
      <c r="I248" s="286"/>
      <c r="J248" s="287"/>
    </row>
    <row r="249" spans="1:10" ht="17" x14ac:dyDescent="0.5">
      <c r="A249" s="281"/>
      <c r="B249" s="282"/>
      <c r="C249" s="283"/>
      <c r="D249" s="136"/>
      <c r="E249" s="284"/>
      <c r="F249" s="135"/>
      <c r="G249" s="285"/>
      <c r="H249" s="183"/>
      <c r="I249" s="286"/>
      <c r="J249" s="287"/>
    </row>
    <row r="250" spans="1:10" ht="17" x14ac:dyDescent="0.5">
      <c r="A250" s="281"/>
      <c r="B250" s="282"/>
      <c r="C250" s="283"/>
      <c r="D250" s="136"/>
      <c r="E250" s="284"/>
      <c r="F250" s="135"/>
      <c r="G250" s="285"/>
      <c r="H250" s="183"/>
      <c r="I250" s="286"/>
      <c r="J250" s="287"/>
    </row>
    <row r="251" spans="1:10" ht="17" x14ac:dyDescent="0.5">
      <c r="A251" s="281"/>
      <c r="B251" s="282"/>
      <c r="C251" s="283"/>
      <c r="D251" s="136"/>
      <c r="E251" s="284"/>
      <c r="F251" s="135"/>
      <c r="G251" s="285"/>
      <c r="H251" s="183"/>
      <c r="I251" s="286"/>
      <c r="J251" s="287"/>
    </row>
    <row r="252" spans="1:10" ht="17" x14ac:dyDescent="0.5">
      <c r="A252" s="281"/>
      <c r="B252" s="282"/>
      <c r="C252" s="283"/>
      <c r="D252" s="136"/>
      <c r="E252" s="284"/>
      <c r="F252" s="135"/>
      <c r="G252" s="285"/>
      <c r="H252" s="183"/>
      <c r="I252" s="286"/>
      <c r="J252" s="287"/>
    </row>
    <row r="253" spans="1:10" ht="17" x14ac:dyDescent="0.5">
      <c r="A253" s="281"/>
      <c r="B253" s="282"/>
      <c r="C253" s="283"/>
      <c r="D253" s="136"/>
      <c r="E253" s="284"/>
      <c r="F253" s="135"/>
      <c r="G253" s="285"/>
      <c r="H253" s="183"/>
      <c r="I253" s="286"/>
      <c r="J253" s="287"/>
    </row>
    <row r="254" spans="1:10" ht="17" x14ac:dyDescent="0.5">
      <c r="A254" s="281"/>
      <c r="B254" s="282"/>
      <c r="C254" s="283"/>
      <c r="D254" s="136"/>
      <c r="E254" s="284"/>
      <c r="F254" s="135"/>
      <c r="G254" s="285"/>
      <c r="H254" s="183"/>
      <c r="I254" s="286"/>
      <c r="J254" s="287"/>
    </row>
    <row r="255" spans="1:10" ht="17" x14ac:dyDescent="0.5">
      <c r="A255" s="281"/>
      <c r="B255" s="282"/>
      <c r="C255" s="283"/>
      <c r="D255" s="136"/>
      <c r="E255" s="284"/>
      <c r="F255" s="135"/>
      <c r="G255" s="285"/>
      <c r="H255" s="183"/>
      <c r="I255" s="286"/>
      <c r="J255" s="287"/>
    </row>
    <row r="256" spans="1:10" ht="17" x14ac:dyDescent="0.5">
      <c r="A256" s="281"/>
      <c r="B256" s="282"/>
      <c r="C256" s="283"/>
      <c r="D256" s="136"/>
      <c r="E256" s="284"/>
      <c r="F256" s="135"/>
      <c r="G256" s="285"/>
      <c r="H256" s="183"/>
      <c r="I256" s="286"/>
      <c r="J256" s="287"/>
    </row>
    <row r="257" spans="1:10" ht="17" x14ac:dyDescent="0.5">
      <c r="A257" s="281"/>
      <c r="B257" s="282"/>
      <c r="C257" s="283"/>
      <c r="D257" s="136"/>
      <c r="E257" s="284"/>
      <c r="F257" s="135"/>
      <c r="G257" s="285"/>
      <c r="H257" s="183"/>
      <c r="I257" s="286"/>
      <c r="J257" s="287"/>
    </row>
    <row r="258" spans="1:10" ht="17" x14ac:dyDescent="0.5">
      <c r="A258" s="281"/>
      <c r="B258" s="282"/>
      <c r="C258" s="283"/>
      <c r="D258" s="136"/>
      <c r="E258" s="284"/>
      <c r="F258" s="135"/>
      <c r="G258" s="285"/>
      <c r="H258" s="183"/>
      <c r="I258" s="286"/>
      <c r="J258" s="287"/>
    </row>
    <row r="259" spans="1:10" ht="17" x14ac:dyDescent="0.5">
      <c r="A259" s="281"/>
      <c r="B259" s="282"/>
      <c r="C259" s="283"/>
      <c r="D259" s="136"/>
      <c r="E259" s="284"/>
      <c r="F259" s="135"/>
      <c r="G259" s="285"/>
      <c r="H259" s="183"/>
      <c r="I259" s="286"/>
      <c r="J259" s="287"/>
    </row>
    <row r="260" spans="1:10" ht="17" x14ac:dyDescent="0.5">
      <c r="A260" s="281"/>
      <c r="B260" s="282"/>
      <c r="C260" s="283"/>
      <c r="D260" s="136"/>
      <c r="E260" s="284"/>
      <c r="F260" s="135"/>
      <c r="G260" s="285"/>
      <c r="H260" s="183"/>
      <c r="I260" s="286"/>
      <c r="J260" s="287"/>
    </row>
    <row r="261" spans="1:10" ht="17" x14ac:dyDescent="0.5">
      <c r="A261" s="281"/>
      <c r="B261" s="282"/>
      <c r="C261" s="283"/>
      <c r="D261" s="136"/>
      <c r="E261" s="284"/>
      <c r="F261" s="135"/>
      <c r="G261" s="285"/>
      <c r="H261" s="183"/>
      <c r="I261" s="286"/>
      <c r="J261" s="287"/>
    </row>
    <row r="262" spans="1:10" ht="17" x14ac:dyDescent="0.5">
      <c r="A262" s="281"/>
      <c r="B262" s="282"/>
      <c r="C262" s="283"/>
      <c r="D262" s="136"/>
      <c r="E262" s="284"/>
      <c r="F262" s="135"/>
      <c r="G262" s="285"/>
      <c r="H262" s="183"/>
      <c r="I262" s="286"/>
      <c r="J262" s="287"/>
    </row>
    <row r="263" spans="1:10" ht="17" x14ac:dyDescent="0.5">
      <c r="A263" s="281"/>
      <c r="B263" s="282"/>
      <c r="C263" s="283"/>
      <c r="D263" s="136"/>
      <c r="E263" s="284"/>
      <c r="F263" s="135"/>
      <c r="G263" s="285"/>
      <c r="H263" s="183"/>
      <c r="I263" s="286"/>
      <c r="J263" s="287"/>
    </row>
    <row r="264" spans="1:10" ht="17" x14ac:dyDescent="0.5">
      <c r="A264" s="281"/>
      <c r="B264" s="282"/>
      <c r="C264" s="283"/>
      <c r="D264" s="136"/>
      <c r="E264" s="284"/>
      <c r="F264" s="135"/>
      <c r="G264" s="285"/>
      <c r="H264" s="183"/>
      <c r="I264" s="286"/>
      <c r="J264" s="287"/>
    </row>
    <row r="265" spans="1:10" ht="17" x14ac:dyDescent="0.5">
      <c r="A265" s="281"/>
      <c r="B265" s="282"/>
      <c r="C265" s="283"/>
      <c r="D265" s="136"/>
      <c r="E265" s="284"/>
      <c r="F265" s="135"/>
      <c r="G265" s="285"/>
      <c r="H265" s="183"/>
      <c r="I265" s="286"/>
      <c r="J265" s="287"/>
    </row>
    <row r="266" spans="1:10" ht="17" x14ac:dyDescent="0.5">
      <c r="A266" s="281"/>
      <c r="B266" s="282"/>
      <c r="C266" s="283"/>
      <c r="D266" s="136"/>
      <c r="E266" s="284"/>
      <c r="F266" s="135"/>
      <c r="G266" s="285"/>
      <c r="H266" s="183"/>
      <c r="I266" s="286"/>
      <c r="J266" s="287"/>
    </row>
    <row r="267" spans="1:10" ht="17" x14ac:dyDescent="0.5">
      <c r="A267" s="281"/>
      <c r="B267" s="282"/>
      <c r="C267" s="283"/>
      <c r="D267" s="136"/>
      <c r="E267" s="284"/>
      <c r="F267" s="135"/>
      <c r="G267" s="285"/>
      <c r="H267" s="183"/>
      <c r="I267" s="286"/>
      <c r="J267" s="287"/>
    </row>
    <row r="268" spans="1:10" ht="17" x14ac:dyDescent="0.5">
      <c r="A268" s="281"/>
      <c r="B268" s="282"/>
      <c r="C268" s="283"/>
      <c r="D268" s="136"/>
      <c r="E268" s="284"/>
      <c r="F268" s="135"/>
      <c r="G268" s="285"/>
      <c r="H268" s="183"/>
      <c r="I268" s="286"/>
      <c r="J268" s="287"/>
    </row>
    <row r="269" spans="1:10" ht="17" x14ac:dyDescent="0.5">
      <c r="A269" s="281"/>
      <c r="B269" s="282"/>
      <c r="C269" s="283"/>
      <c r="D269" s="136"/>
      <c r="E269" s="284"/>
      <c r="F269" s="135"/>
      <c r="G269" s="285"/>
      <c r="H269" s="183"/>
      <c r="I269" s="286"/>
      <c r="J269" s="287"/>
    </row>
    <row r="270" spans="1:10" ht="17" x14ac:dyDescent="0.5">
      <c r="A270" s="281"/>
      <c r="B270" s="282"/>
      <c r="C270" s="283"/>
      <c r="D270" s="136"/>
      <c r="E270" s="284"/>
      <c r="F270" s="135"/>
      <c r="G270" s="285"/>
      <c r="H270" s="183"/>
      <c r="I270" s="286"/>
      <c r="J270" s="287"/>
    </row>
    <row r="271" spans="1:10" ht="17" x14ac:dyDescent="0.5">
      <c r="A271" s="281"/>
      <c r="B271" s="282"/>
      <c r="C271" s="283"/>
      <c r="D271" s="136"/>
      <c r="E271" s="284"/>
      <c r="F271" s="135"/>
      <c r="G271" s="285"/>
      <c r="H271" s="183"/>
      <c r="I271" s="286"/>
      <c r="J271" s="287"/>
    </row>
    <row r="272" spans="1:10" ht="17" x14ac:dyDescent="0.5">
      <c r="A272" s="281"/>
      <c r="B272" s="282"/>
      <c r="C272" s="283"/>
      <c r="D272" s="136"/>
      <c r="E272" s="284"/>
      <c r="F272" s="135"/>
      <c r="G272" s="285"/>
      <c r="H272" s="183"/>
      <c r="I272" s="286"/>
      <c r="J272" s="287"/>
    </row>
    <row r="273" spans="1:10" ht="17" x14ac:dyDescent="0.5">
      <c r="A273" s="281"/>
      <c r="B273" s="282"/>
      <c r="C273" s="283"/>
      <c r="D273" s="136"/>
      <c r="E273" s="284"/>
      <c r="F273" s="135"/>
      <c r="G273" s="285"/>
      <c r="H273" s="183"/>
      <c r="I273" s="286"/>
      <c r="J273" s="287"/>
    </row>
    <row r="274" spans="1:10" ht="17" x14ac:dyDescent="0.5">
      <c r="A274" s="281"/>
      <c r="B274" s="282"/>
      <c r="C274" s="283"/>
      <c r="D274" s="136"/>
      <c r="E274" s="284"/>
      <c r="F274" s="135"/>
      <c r="G274" s="285"/>
      <c r="H274" s="183"/>
      <c r="I274" s="286"/>
      <c r="J274" s="287"/>
    </row>
    <row r="275" spans="1:10" ht="17" x14ac:dyDescent="0.5">
      <c r="A275" s="281"/>
      <c r="B275" s="282"/>
      <c r="C275" s="283"/>
      <c r="D275" s="136"/>
      <c r="E275" s="284"/>
      <c r="F275" s="135"/>
      <c r="G275" s="285"/>
      <c r="H275" s="183"/>
      <c r="I275" s="286"/>
      <c r="J275" s="287"/>
    </row>
    <row r="276" spans="1:10" ht="17" x14ac:dyDescent="0.5">
      <c r="A276" s="281"/>
      <c r="B276" s="282"/>
      <c r="C276" s="283"/>
      <c r="D276" s="136"/>
      <c r="E276" s="284"/>
      <c r="F276" s="135"/>
      <c r="G276" s="285"/>
      <c r="H276" s="183"/>
      <c r="I276" s="286"/>
      <c r="J276" s="287"/>
    </row>
    <row r="277" spans="1:10" ht="17" x14ac:dyDescent="0.5">
      <c r="A277" s="281"/>
      <c r="B277" s="282"/>
      <c r="C277" s="283"/>
      <c r="D277" s="136"/>
      <c r="E277" s="284"/>
      <c r="F277" s="135"/>
      <c r="G277" s="285"/>
      <c r="H277" s="183"/>
      <c r="I277" s="286"/>
      <c r="J277" s="287"/>
    </row>
    <row r="278" spans="1:10" ht="17" x14ac:dyDescent="0.5">
      <c r="A278" s="281"/>
      <c r="B278" s="282"/>
      <c r="C278" s="283"/>
      <c r="D278" s="136"/>
      <c r="E278" s="284"/>
      <c r="F278" s="135"/>
      <c r="G278" s="285"/>
      <c r="H278" s="183"/>
      <c r="I278" s="286"/>
      <c r="J278" s="287"/>
    </row>
    <row r="279" spans="1:10" ht="17" x14ac:dyDescent="0.5">
      <c r="A279" s="281"/>
      <c r="B279" s="282"/>
      <c r="C279" s="283"/>
      <c r="D279" s="136"/>
      <c r="E279" s="284"/>
      <c r="F279" s="135"/>
      <c r="G279" s="285"/>
      <c r="H279" s="183"/>
      <c r="I279" s="286"/>
      <c r="J279" s="287"/>
    </row>
    <row r="280" spans="1:10" ht="17" x14ac:dyDescent="0.5">
      <c r="A280" s="281"/>
      <c r="B280" s="282"/>
      <c r="C280" s="283"/>
      <c r="D280" s="136"/>
      <c r="E280" s="284"/>
      <c r="F280" s="135"/>
      <c r="G280" s="285"/>
      <c r="H280" s="183"/>
      <c r="I280" s="286"/>
      <c r="J280" s="287"/>
    </row>
    <row r="281" spans="1:10" ht="17" x14ac:dyDescent="0.5">
      <c r="A281" s="281"/>
      <c r="B281" s="282"/>
      <c r="C281" s="283"/>
      <c r="D281" s="136"/>
      <c r="E281" s="284"/>
      <c r="F281" s="135"/>
      <c r="G281" s="285"/>
      <c r="H281" s="183"/>
      <c r="I281" s="286"/>
      <c r="J281" s="287"/>
    </row>
    <row r="282" spans="1:10" ht="17" x14ac:dyDescent="0.5">
      <c r="A282" s="281"/>
      <c r="B282" s="282"/>
      <c r="C282" s="283"/>
      <c r="D282" s="136"/>
      <c r="E282" s="284"/>
      <c r="F282" s="135"/>
      <c r="G282" s="285"/>
      <c r="H282" s="183"/>
      <c r="I282" s="286"/>
      <c r="J282" s="287"/>
    </row>
    <row r="283" spans="1:10" ht="17" x14ac:dyDescent="0.5">
      <c r="A283" s="281"/>
      <c r="B283" s="282"/>
      <c r="C283" s="283"/>
      <c r="D283" s="136"/>
      <c r="E283" s="284"/>
      <c r="F283" s="135"/>
      <c r="G283" s="285"/>
      <c r="H283" s="183"/>
      <c r="I283" s="286"/>
      <c r="J283" s="287"/>
    </row>
    <row r="284" spans="1:10" ht="17" x14ac:dyDescent="0.5">
      <c r="A284" s="281"/>
      <c r="B284" s="282"/>
      <c r="C284" s="283"/>
      <c r="D284" s="136"/>
      <c r="E284" s="284"/>
      <c r="F284" s="135"/>
      <c r="G284" s="285"/>
      <c r="H284" s="183"/>
      <c r="I284" s="286"/>
      <c r="J284" s="287"/>
    </row>
    <row r="285" spans="1:10" ht="17" x14ac:dyDescent="0.5">
      <c r="A285" s="281"/>
      <c r="B285" s="282"/>
      <c r="C285" s="283"/>
      <c r="D285" s="136"/>
      <c r="E285" s="284"/>
      <c r="F285" s="135"/>
      <c r="G285" s="285"/>
      <c r="H285" s="183"/>
      <c r="I285" s="286"/>
      <c r="J285" s="287"/>
    </row>
    <row r="286" spans="1:10" ht="17" x14ac:dyDescent="0.5">
      <c r="A286" s="281"/>
      <c r="B286" s="282"/>
      <c r="C286" s="283"/>
      <c r="D286" s="136"/>
      <c r="E286" s="284"/>
      <c r="F286" s="135"/>
      <c r="G286" s="285"/>
      <c r="H286" s="183"/>
      <c r="I286" s="286"/>
      <c r="J286" s="287"/>
    </row>
    <row r="287" spans="1:10" ht="17" x14ac:dyDescent="0.5">
      <c r="A287" s="281"/>
      <c r="B287" s="282"/>
      <c r="C287" s="283"/>
      <c r="D287" s="136"/>
      <c r="E287" s="284"/>
      <c r="F287" s="135"/>
      <c r="G287" s="285"/>
      <c r="H287" s="183"/>
      <c r="I287" s="286"/>
      <c r="J287" s="287"/>
    </row>
    <row r="288" spans="1:10" ht="17" x14ac:dyDescent="0.5">
      <c r="A288" s="281"/>
      <c r="B288" s="282"/>
      <c r="C288" s="283"/>
      <c r="D288" s="136"/>
      <c r="E288" s="284"/>
      <c r="F288" s="135"/>
      <c r="G288" s="285"/>
      <c r="H288" s="183"/>
      <c r="I288" s="286"/>
      <c r="J288" s="287"/>
    </row>
    <row r="289" spans="1:10" ht="17" x14ac:dyDescent="0.5">
      <c r="A289" s="281"/>
      <c r="B289" s="282"/>
      <c r="C289" s="283"/>
      <c r="D289" s="136"/>
      <c r="E289" s="284"/>
      <c r="F289" s="135"/>
      <c r="G289" s="285"/>
      <c r="H289" s="183"/>
      <c r="I289" s="286"/>
      <c r="J289" s="287"/>
    </row>
    <row r="290" spans="1:10" ht="17" x14ac:dyDescent="0.5">
      <c r="A290" s="281"/>
      <c r="B290" s="282"/>
      <c r="C290" s="283"/>
      <c r="D290" s="136"/>
      <c r="E290" s="284"/>
      <c r="F290" s="135"/>
      <c r="G290" s="285"/>
      <c r="H290" s="183"/>
      <c r="I290" s="286"/>
      <c r="J290" s="287"/>
    </row>
    <row r="291" spans="1:10" ht="17" x14ac:dyDescent="0.5">
      <c r="A291" s="281"/>
      <c r="B291" s="282"/>
      <c r="C291" s="283"/>
      <c r="D291" s="136"/>
      <c r="E291" s="284"/>
      <c r="F291" s="135"/>
      <c r="G291" s="285"/>
      <c r="H291" s="183"/>
      <c r="I291" s="286"/>
      <c r="J291" s="287"/>
    </row>
    <row r="292" spans="1:10" ht="17" x14ac:dyDescent="0.5">
      <c r="A292" s="281"/>
      <c r="B292" s="282"/>
      <c r="C292" s="283"/>
      <c r="D292" s="136"/>
      <c r="E292" s="284"/>
      <c r="F292" s="135"/>
      <c r="G292" s="285"/>
      <c r="H292" s="183"/>
      <c r="I292" s="286"/>
      <c r="J292" s="287"/>
    </row>
    <row r="293" spans="1:10" ht="17" x14ac:dyDescent="0.5">
      <c r="A293" s="281"/>
      <c r="B293" s="282"/>
      <c r="C293" s="283"/>
      <c r="D293" s="136"/>
      <c r="E293" s="284"/>
      <c r="F293" s="135"/>
      <c r="G293" s="285"/>
      <c r="H293" s="183"/>
      <c r="I293" s="286"/>
      <c r="J293" s="287"/>
    </row>
    <row r="294" spans="1:10" ht="17" x14ac:dyDescent="0.5">
      <c r="A294" s="281"/>
      <c r="B294" s="282"/>
      <c r="C294" s="283"/>
      <c r="D294" s="136"/>
      <c r="E294" s="284"/>
      <c r="F294" s="135"/>
      <c r="G294" s="285"/>
      <c r="H294" s="183"/>
      <c r="I294" s="286"/>
      <c r="J294" s="287"/>
    </row>
    <row r="295" spans="1:10" ht="17" x14ac:dyDescent="0.5">
      <c r="A295" s="281"/>
      <c r="B295" s="282"/>
      <c r="C295" s="283"/>
      <c r="D295" s="136"/>
      <c r="E295" s="284"/>
      <c r="F295" s="135"/>
      <c r="G295" s="285"/>
      <c r="H295" s="183"/>
      <c r="I295" s="286"/>
      <c r="J295" s="287"/>
    </row>
    <row r="296" spans="1:10" ht="17" x14ac:dyDescent="0.5">
      <c r="A296" s="281"/>
      <c r="B296" s="282"/>
      <c r="C296" s="283"/>
      <c r="D296" s="136"/>
      <c r="E296" s="284"/>
      <c r="F296" s="135"/>
      <c r="G296" s="285"/>
      <c r="H296" s="183"/>
      <c r="I296" s="286"/>
      <c r="J296" s="287"/>
    </row>
    <row r="297" spans="1:10" ht="17" x14ac:dyDescent="0.5">
      <c r="A297" s="281"/>
      <c r="B297" s="282"/>
      <c r="C297" s="283"/>
      <c r="D297" s="136"/>
      <c r="E297" s="284"/>
      <c r="F297" s="135"/>
      <c r="G297" s="285"/>
      <c r="H297" s="183"/>
      <c r="I297" s="286"/>
      <c r="J297" s="287"/>
    </row>
    <row r="298" spans="1:10" ht="17" x14ac:dyDescent="0.5">
      <c r="A298" s="281"/>
      <c r="B298" s="282"/>
      <c r="C298" s="283"/>
      <c r="D298" s="136"/>
      <c r="E298" s="284"/>
      <c r="F298" s="135"/>
      <c r="G298" s="285"/>
      <c r="H298" s="183"/>
      <c r="I298" s="286"/>
      <c r="J298" s="287"/>
    </row>
    <row r="299" spans="1:10" ht="17" x14ac:dyDescent="0.5">
      <c r="A299" s="281"/>
      <c r="B299" s="282"/>
      <c r="C299" s="283"/>
      <c r="D299" s="136"/>
      <c r="E299" s="284"/>
      <c r="F299" s="135"/>
      <c r="G299" s="285"/>
      <c r="H299" s="183"/>
      <c r="I299" s="286"/>
      <c r="J299" s="287"/>
    </row>
    <row r="300" spans="1:10" ht="17" x14ac:dyDescent="0.5">
      <c r="A300" s="281"/>
      <c r="B300" s="282"/>
      <c r="C300" s="283"/>
      <c r="D300" s="136"/>
      <c r="E300" s="284"/>
      <c r="F300" s="135"/>
      <c r="G300" s="285"/>
      <c r="H300" s="183"/>
      <c r="I300" s="286"/>
      <c r="J300" s="287"/>
    </row>
    <row r="301" spans="1:10" ht="17" x14ac:dyDescent="0.5">
      <c r="A301" s="281"/>
      <c r="B301" s="282"/>
      <c r="C301" s="283"/>
      <c r="D301" s="136"/>
      <c r="E301" s="284"/>
      <c r="F301" s="135"/>
      <c r="G301" s="285"/>
      <c r="H301" s="183"/>
      <c r="I301" s="286"/>
      <c r="J301" s="287"/>
    </row>
    <row r="302" spans="1:10" ht="17" x14ac:dyDescent="0.5">
      <c r="A302" s="281"/>
      <c r="B302" s="282"/>
      <c r="C302" s="283"/>
      <c r="D302" s="136"/>
      <c r="E302" s="284"/>
      <c r="F302" s="135"/>
      <c r="G302" s="285"/>
      <c r="H302" s="183"/>
      <c r="I302" s="286"/>
      <c r="J302" s="287"/>
    </row>
    <row r="303" spans="1:10" ht="17" x14ac:dyDescent="0.5">
      <c r="A303" s="281"/>
      <c r="B303" s="282"/>
      <c r="C303" s="283"/>
      <c r="D303" s="136"/>
      <c r="E303" s="284"/>
      <c r="F303" s="135"/>
      <c r="G303" s="285"/>
      <c r="H303" s="183"/>
      <c r="I303" s="286"/>
      <c r="J303" s="287"/>
    </row>
    <row r="304" spans="1:10" ht="17" x14ac:dyDescent="0.5">
      <c r="A304" s="281"/>
      <c r="B304" s="282"/>
      <c r="C304" s="283"/>
      <c r="D304" s="136"/>
      <c r="E304" s="284"/>
      <c r="F304" s="135"/>
      <c r="G304" s="285"/>
      <c r="H304" s="183"/>
      <c r="I304" s="286"/>
      <c r="J304" s="287"/>
    </row>
    <row r="305" spans="1:10" ht="17" x14ac:dyDescent="0.5">
      <c r="A305" s="281"/>
      <c r="B305" s="282"/>
      <c r="C305" s="283"/>
      <c r="D305" s="136"/>
      <c r="E305" s="284"/>
      <c r="F305" s="135"/>
      <c r="G305" s="285"/>
      <c r="H305" s="183"/>
      <c r="I305" s="286"/>
      <c r="J305" s="287"/>
    </row>
    <row r="306" spans="1:10" ht="17" x14ac:dyDescent="0.5">
      <c r="A306" s="281"/>
      <c r="B306" s="282"/>
      <c r="C306" s="283"/>
      <c r="D306" s="136"/>
      <c r="E306" s="284"/>
      <c r="F306" s="135"/>
      <c r="G306" s="285"/>
      <c r="H306" s="183"/>
      <c r="I306" s="286"/>
      <c r="J306" s="287"/>
    </row>
    <row r="307" spans="1:10" ht="17" x14ac:dyDescent="0.5">
      <c r="A307" s="281"/>
      <c r="B307" s="282"/>
      <c r="C307" s="283"/>
      <c r="D307" s="136"/>
      <c r="E307" s="284"/>
      <c r="F307" s="135"/>
      <c r="G307" s="285"/>
      <c r="H307" s="183"/>
      <c r="I307" s="286"/>
      <c r="J307" s="287"/>
    </row>
    <row r="308" spans="1:10" ht="17" x14ac:dyDescent="0.5">
      <c r="A308" s="281"/>
      <c r="B308" s="282"/>
      <c r="C308" s="283"/>
      <c r="D308" s="136"/>
      <c r="E308" s="284"/>
      <c r="F308" s="135"/>
      <c r="G308" s="285"/>
      <c r="H308" s="183"/>
      <c r="I308" s="286"/>
      <c r="J308" s="287"/>
    </row>
    <row r="309" spans="1:10" ht="17" x14ac:dyDescent="0.5">
      <c r="A309" s="281"/>
      <c r="B309" s="282"/>
      <c r="C309" s="283"/>
      <c r="D309" s="136"/>
      <c r="E309" s="284"/>
      <c r="F309" s="135"/>
      <c r="G309" s="285"/>
      <c r="H309" s="183"/>
      <c r="I309" s="286"/>
      <c r="J309" s="287"/>
    </row>
    <row r="310" spans="1:10" ht="17" x14ac:dyDescent="0.5">
      <c r="A310" s="281"/>
      <c r="B310" s="282"/>
      <c r="C310" s="283"/>
      <c r="D310" s="136"/>
      <c r="E310" s="284"/>
      <c r="F310" s="135"/>
      <c r="G310" s="285"/>
      <c r="H310" s="183"/>
      <c r="I310" s="286"/>
      <c r="J310" s="287"/>
    </row>
    <row r="311" spans="1:10" ht="17" x14ac:dyDescent="0.5">
      <c r="A311" s="281"/>
      <c r="B311" s="282"/>
      <c r="C311" s="283"/>
      <c r="D311" s="136"/>
      <c r="E311" s="284"/>
      <c r="F311" s="135"/>
      <c r="G311" s="285"/>
      <c r="H311" s="183"/>
      <c r="I311" s="286"/>
      <c r="J311" s="287"/>
    </row>
    <row r="312" spans="1:10" ht="17" x14ac:dyDescent="0.5">
      <c r="A312" s="281"/>
      <c r="B312" s="282"/>
      <c r="C312" s="283"/>
      <c r="D312" s="136"/>
      <c r="E312" s="284"/>
      <c r="F312" s="135"/>
      <c r="G312" s="285"/>
      <c r="H312" s="183"/>
      <c r="I312" s="286"/>
      <c r="J312" s="287"/>
    </row>
    <row r="313" spans="1:10" ht="17" x14ac:dyDescent="0.5">
      <c r="A313" s="281"/>
      <c r="B313" s="282"/>
      <c r="C313" s="283"/>
      <c r="D313" s="136"/>
      <c r="E313" s="284"/>
      <c r="F313" s="135"/>
      <c r="G313" s="285"/>
      <c r="H313" s="183"/>
      <c r="I313" s="286"/>
      <c r="J313" s="287"/>
    </row>
    <row r="314" spans="1:10" ht="17" x14ac:dyDescent="0.5">
      <c r="A314" s="281"/>
      <c r="B314" s="282"/>
      <c r="C314" s="283"/>
      <c r="D314" s="136"/>
      <c r="E314" s="284"/>
      <c r="F314" s="135"/>
      <c r="G314" s="285"/>
      <c r="H314" s="183"/>
      <c r="I314" s="286"/>
      <c r="J314" s="287"/>
    </row>
    <row r="315" spans="1:10" ht="17" x14ac:dyDescent="0.5">
      <c r="A315" s="281"/>
      <c r="B315" s="282"/>
      <c r="C315" s="283"/>
      <c r="D315" s="136"/>
      <c r="E315" s="284"/>
      <c r="F315" s="135"/>
      <c r="G315" s="285"/>
      <c r="H315" s="183"/>
      <c r="I315" s="286"/>
      <c r="J315" s="287"/>
    </row>
    <row r="316" spans="1:10" ht="17" x14ac:dyDescent="0.5">
      <c r="A316" s="281"/>
      <c r="B316" s="282"/>
      <c r="C316" s="283"/>
      <c r="D316" s="136"/>
      <c r="E316" s="284"/>
      <c r="F316" s="135"/>
      <c r="G316" s="285"/>
      <c r="H316" s="183"/>
      <c r="I316" s="286"/>
      <c r="J316" s="287"/>
    </row>
    <row r="317" spans="1:10" ht="17" x14ac:dyDescent="0.5">
      <c r="A317" s="281"/>
      <c r="B317" s="282"/>
      <c r="C317" s="283"/>
      <c r="D317" s="136"/>
      <c r="E317" s="284"/>
      <c r="F317" s="135"/>
      <c r="G317" s="285"/>
      <c r="H317" s="183"/>
      <c r="I317" s="286"/>
      <c r="J317" s="287"/>
    </row>
    <row r="318" spans="1:10" ht="17" x14ac:dyDescent="0.5">
      <c r="A318" s="281"/>
      <c r="B318" s="282"/>
      <c r="C318" s="283"/>
      <c r="D318" s="136"/>
      <c r="E318" s="284"/>
      <c r="F318" s="135"/>
      <c r="G318" s="285"/>
      <c r="H318" s="183"/>
      <c r="I318" s="286"/>
      <c r="J318" s="287"/>
    </row>
    <row r="319" spans="1:10" ht="17" x14ac:dyDescent="0.5">
      <c r="A319" s="281"/>
      <c r="B319" s="282"/>
      <c r="C319" s="283"/>
      <c r="D319" s="136"/>
      <c r="E319" s="284"/>
      <c r="F319" s="135"/>
      <c r="G319" s="285"/>
      <c r="H319" s="183"/>
      <c r="I319" s="286"/>
      <c r="J319" s="287"/>
    </row>
    <row r="320" spans="1:10" ht="17" x14ac:dyDescent="0.5">
      <c r="A320" s="281"/>
      <c r="B320" s="282"/>
      <c r="C320" s="283"/>
      <c r="D320" s="136"/>
      <c r="E320" s="284"/>
      <c r="F320" s="135"/>
      <c r="G320" s="285"/>
      <c r="H320" s="183"/>
      <c r="I320" s="286"/>
      <c r="J320" s="287"/>
    </row>
    <row r="321" spans="1:10" ht="17" x14ac:dyDescent="0.5">
      <c r="A321" s="281"/>
      <c r="B321" s="282"/>
      <c r="C321" s="283"/>
      <c r="D321" s="136"/>
      <c r="E321" s="284"/>
      <c r="F321" s="135"/>
      <c r="G321" s="285"/>
      <c r="H321" s="183"/>
      <c r="I321" s="286"/>
      <c r="J321" s="287"/>
    </row>
    <row r="322" spans="1:10" ht="17" x14ac:dyDescent="0.5">
      <c r="A322" s="281"/>
      <c r="B322" s="282"/>
      <c r="C322" s="283"/>
      <c r="D322" s="136"/>
      <c r="E322" s="284"/>
      <c r="F322" s="135"/>
      <c r="G322" s="285"/>
      <c r="H322" s="183"/>
      <c r="I322" s="286"/>
      <c r="J322" s="287"/>
    </row>
    <row r="323" spans="1:10" ht="17" x14ac:dyDescent="0.5">
      <c r="A323" s="281"/>
      <c r="B323" s="282"/>
      <c r="C323" s="283"/>
      <c r="D323" s="136"/>
      <c r="E323" s="284"/>
      <c r="F323" s="135"/>
      <c r="G323" s="285"/>
      <c r="H323" s="183"/>
      <c r="I323" s="286"/>
      <c r="J323" s="287"/>
    </row>
    <row r="324" spans="1:10" ht="17" x14ac:dyDescent="0.5">
      <c r="A324" s="281"/>
      <c r="B324" s="282"/>
      <c r="C324" s="283"/>
      <c r="D324" s="136"/>
      <c r="E324" s="284"/>
      <c r="F324" s="135"/>
      <c r="G324" s="285"/>
      <c r="H324" s="183"/>
      <c r="I324" s="286"/>
      <c r="J324" s="287"/>
    </row>
    <row r="325" spans="1:10" ht="17" x14ac:dyDescent="0.5">
      <c r="A325" s="281"/>
      <c r="B325" s="282"/>
      <c r="C325" s="283"/>
      <c r="D325" s="136"/>
      <c r="E325" s="284"/>
      <c r="F325" s="135"/>
      <c r="G325" s="285"/>
      <c r="H325" s="183"/>
      <c r="I325" s="286"/>
      <c r="J325" s="287"/>
    </row>
    <row r="326" spans="1:10" ht="17" x14ac:dyDescent="0.5">
      <c r="A326" s="281"/>
      <c r="B326" s="282"/>
      <c r="C326" s="283"/>
      <c r="D326" s="136"/>
      <c r="E326" s="284"/>
      <c r="F326" s="135"/>
      <c r="G326" s="285"/>
      <c r="H326" s="183"/>
      <c r="I326" s="286"/>
      <c r="J326" s="287"/>
    </row>
    <row r="327" spans="1:10" ht="17" x14ac:dyDescent="0.5">
      <c r="A327" s="281"/>
      <c r="B327" s="282"/>
      <c r="C327" s="283"/>
      <c r="D327" s="136"/>
      <c r="E327" s="284"/>
      <c r="F327" s="135"/>
      <c r="G327" s="285"/>
      <c r="H327" s="183"/>
      <c r="I327" s="286"/>
      <c r="J327" s="287"/>
    </row>
    <row r="328" spans="1:10" ht="17" x14ac:dyDescent="0.5">
      <c r="A328" s="281"/>
      <c r="B328" s="282"/>
      <c r="C328" s="283"/>
      <c r="D328" s="136"/>
      <c r="E328" s="284"/>
      <c r="F328" s="135"/>
      <c r="G328" s="285"/>
      <c r="H328" s="183"/>
      <c r="I328" s="286"/>
      <c r="J328" s="287"/>
    </row>
    <row r="329" spans="1:10" ht="17" x14ac:dyDescent="0.5">
      <c r="A329" s="281"/>
      <c r="B329" s="282"/>
      <c r="C329" s="283"/>
      <c r="D329" s="136"/>
      <c r="E329" s="284"/>
      <c r="F329" s="135"/>
      <c r="G329" s="285"/>
      <c r="H329" s="183"/>
      <c r="I329" s="286"/>
      <c r="J329" s="287"/>
    </row>
    <row r="330" spans="1:10" ht="17" x14ac:dyDescent="0.5">
      <c r="A330" s="281"/>
      <c r="B330" s="282"/>
      <c r="C330" s="283"/>
      <c r="D330" s="136"/>
      <c r="E330" s="284"/>
      <c r="F330" s="135"/>
      <c r="G330" s="285"/>
      <c r="H330" s="183"/>
      <c r="I330" s="286"/>
      <c r="J330" s="287"/>
    </row>
    <row r="331" spans="1:10" ht="17" x14ac:dyDescent="0.5">
      <c r="A331" s="281"/>
      <c r="B331" s="282"/>
      <c r="C331" s="283"/>
      <c r="D331" s="136"/>
      <c r="E331" s="284"/>
      <c r="F331" s="135"/>
      <c r="G331" s="285"/>
      <c r="H331" s="183"/>
      <c r="I331" s="286"/>
      <c r="J331" s="287"/>
    </row>
    <row r="332" spans="1:10" ht="17" x14ac:dyDescent="0.5">
      <c r="A332" s="281"/>
      <c r="B332" s="282"/>
      <c r="C332" s="283"/>
      <c r="D332" s="136"/>
      <c r="E332" s="284"/>
      <c r="F332" s="135"/>
      <c r="G332" s="285"/>
      <c r="H332" s="183"/>
      <c r="I332" s="286"/>
      <c r="J332" s="287"/>
    </row>
    <row r="333" spans="1:10" ht="17" x14ac:dyDescent="0.5">
      <c r="A333" s="281"/>
      <c r="B333" s="282"/>
      <c r="C333" s="283"/>
      <c r="D333" s="136"/>
      <c r="E333" s="284"/>
      <c r="F333" s="135"/>
      <c r="G333" s="285"/>
      <c r="H333" s="183"/>
      <c r="I333" s="286"/>
      <c r="J333" s="287"/>
    </row>
    <row r="334" spans="1:10" ht="17" x14ac:dyDescent="0.5">
      <c r="A334" s="281"/>
      <c r="B334" s="282"/>
      <c r="C334" s="283"/>
      <c r="D334" s="136"/>
      <c r="E334" s="284"/>
      <c r="F334" s="135"/>
      <c r="G334" s="285"/>
      <c r="H334" s="183"/>
      <c r="I334" s="286"/>
      <c r="J334" s="287"/>
    </row>
    <row r="335" spans="1:10" ht="17" x14ac:dyDescent="0.5">
      <c r="A335" s="281"/>
      <c r="B335" s="282"/>
      <c r="C335" s="283"/>
      <c r="D335" s="136"/>
      <c r="E335" s="284"/>
      <c r="F335" s="135"/>
      <c r="G335" s="285"/>
      <c r="H335" s="183"/>
      <c r="I335" s="286"/>
      <c r="J335" s="287"/>
    </row>
    <row r="336" spans="1:10" ht="17" x14ac:dyDescent="0.5">
      <c r="A336" s="281"/>
      <c r="B336" s="282"/>
      <c r="C336" s="283"/>
      <c r="D336" s="136"/>
      <c r="E336" s="284"/>
      <c r="F336" s="135"/>
      <c r="G336" s="285"/>
      <c r="H336" s="183"/>
      <c r="I336" s="286"/>
      <c r="J336" s="287"/>
    </row>
    <row r="337" spans="1:10" ht="17" x14ac:dyDescent="0.5">
      <c r="A337" s="281"/>
      <c r="B337" s="282"/>
      <c r="C337" s="283"/>
      <c r="D337" s="136"/>
      <c r="E337" s="284"/>
      <c r="F337" s="135"/>
      <c r="G337" s="285"/>
      <c r="H337" s="183"/>
      <c r="I337" s="286"/>
      <c r="J337" s="287"/>
    </row>
    <row r="338" spans="1:10" ht="17" x14ac:dyDescent="0.5">
      <c r="A338" s="281"/>
      <c r="B338" s="282"/>
      <c r="C338" s="283"/>
      <c r="D338" s="136"/>
      <c r="E338" s="284"/>
      <c r="F338" s="135"/>
      <c r="G338" s="285"/>
      <c r="H338" s="183"/>
      <c r="I338" s="286"/>
      <c r="J338" s="287"/>
    </row>
    <row r="339" spans="1:10" ht="17" x14ac:dyDescent="0.5">
      <c r="A339" s="281"/>
      <c r="B339" s="282"/>
      <c r="C339" s="283"/>
      <c r="D339" s="136"/>
      <c r="E339" s="284"/>
      <c r="F339" s="135"/>
      <c r="G339" s="285"/>
      <c r="H339" s="183"/>
      <c r="I339" s="286"/>
      <c r="J339" s="287"/>
    </row>
    <row r="340" spans="1:10" ht="17" x14ac:dyDescent="0.5">
      <c r="A340" s="281"/>
      <c r="B340" s="282"/>
      <c r="C340" s="283"/>
      <c r="D340" s="136"/>
      <c r="E340" s="284"/>
      <c r="F340" s="135"/>
      <c r="G340" s="285"/>
      <c r="H340" s="183"/>
      <c r="I340" s="286"/>
      <c r="J340" s="287"/>
    </row>
    <row r="341" spans="1:10" ht="17" x14ac:dyDescent="0.5">
      <c r="A341" s="281"/>
      <c r="B341" s="282"/>
      <c r="C341" s="283"/>
      <c r="D341" s="136"/>
      <c r="E341" s="284"/>
      <c r="F341" s="135"/>
      <c r="G341" s="285"/>
      <c r="H341" s="183"/>
      <c r="I341" s="286"/>
      <c r="J341" s="287"/>
    </row>
    <row r="342" spans="1:10" ht="17" x14ac:dyDescent="0.5">
      <c r="A342" s="281"/>
      <c r="B342" s="282"/>
      <c r="C342" s="283"/>
      <c r="D342" s="136"/>
      <c r="E342" s="284"/>
      <c r="F342" s="135"/>
      <c r="G342" s="285"/>
      <c r="H342" s="183"/>
      <c r="I342" s="286"/>
      <c r="J342" s="287"/>
    </row>
    <row r="343" spans="1:10" ht="17" x14ac:dyDescent="0.5">
      <c r="A343" s="281"/>
      <c r="B343" s="282"/>
      <c r="C343" s="283"/>
      <c r="D343" s="136"/>
      <c r="E343" s="284"/>
      <c r="F343" s="135"/>
      <c r="G343" s="285"/>
      <c r="H343" s="183"/>
      <c r="I343" s="286"/>
      <c r="J343" s="287"/>
    </row>
    <row r="344" spans="1:10" ht="17" x14ac:dyDescent="0.5">
      <c r="A344" s="281"/>
      <c r="B344" s="282"/>
      <c r="C344" s="283"/>
      <c r="D344" s="136"/>
      <c r="E344" s="284"/>
      <c r="F344" s="135"/>
      <c r="G344" s="285"/>
      <c r="H344" s="183"/>
      <c r="I344" s="286"/>
      <c r="J344" s="287"/>
    </row>
    <row r="345" spans="1:10" ht="17" x14ac:dyDescent="0.5">
      <c r="A345" s="281"/>
      <c r="B345" s="282"/>
      <c r="C345" s="283"/>
      <c r="D345" s="136"/>
      <c r="E345" s="284"/>
      <c r="F345" s="135"/>
      <c r="G345" s="285"/>
      <c r="H345" s="183"/>
      <c r="I345" s="286"/>
      <c r="J345" s="287"/>
    </row>
    <row r="346" spans="1:10" ht="17" x14ac:dyDescent="0.5">
      <c r="A346" s="281"/>
      <c r="B346" s="282"/>
      <c r="C346" s="283"/>
      <c r="D346" s="136"/>
      <c r="E346" s="284"/>
      <c r="F346" s="135"/>
      <c r="G346" s="285"/>
      <c r="H346" s="183"/>
      <c r="I346" s="286"/>
      <c r="J346" s="287"/>
    </row>
    <row r="347" spans="1:10" ht="17" x14ac:dyDescent="0.5">
      <c r="A347" s="281"/>
      <c r="B347" s="282"/>
      <c r="C347" s="283"/>
      <c r="D347" s="136"/>
      <c r="E347" s="284"/>
      <c r="F347" s="135"/>
      <c r="G347" s="285"/>
      <c r="H347" s="183"/>
      <c r="I347" s="286"/>
      <c r="J347" s="287"/>
    </row>
    <row r="348" spans="1:10" ht="17" x14ac:dyDescent="0.5">
      <c r="A348" s="281"/>
      <c r="B348" s="282"/>
      <c r="C348" s="283"/>
      <c r="D348" s="136"/>
      <c r="E348" s="284"/>
      <c r="F348" s="135"/>
      <c r="G348" s="285"/>
      <c r="H348" s="183"/>
      <c r="I348" s="286"/>
      <c r="J348" s="287"/>
    </row>
    <row r="349" spans="1:10" ht="17" x14ac:dyDescent="0.5">
      <c r="A349" s="281"/>
      <c r="B349" s="282"/>
      <c r="C349" s="283"/>
      <c r="D349" s="136"/>
      <c r="E349" s="284"/>
      <c r="F349" s="135"/>
      <c r="G349" s="285"/>
      <c r="H349" s="183"/>
      <c r="I349" s="286"/>
      <c r="J349" s="287"/>
    </row>
    <row r="350" spans="1:10" ht="17" x14ac:dyDescent="0.5">
      <c r="A350" s="281"/>
      <c r="B350" s="282"/>
      <c r="C350" s="283"/>
      <c r="D350" s="136"/>
      <c r="E350" s="284"/>
      <c r="F350" s="135"/>
      <c r="G350" s="285"/>
      <c r="H350" s="183"/>
      <c r="I350" s="286"/>
      <c r="J350" s="287"/>
    </row>
    <row r="351" spans="1:10" ht="17" x14ac:dyDescent="0.5">
      <c r="A351" s="281"/>
      <c r="B351" s="282"/>
      <c r="C351" s="283"/>
      <c r="D351" s="136"/>
      <c r="E351" s="284"/>
      <c r="F351" s="135"/>
      <c r="G351" s="285"/>
      <c r="H351" s="183"/>
      <c r="I351" s="286"/>
      <c r="J351" s="287"/>
    </row>
    <row r="352" spans="1:10" ht="17" x14ac:dyDescent="0.5">
      <c r="A352" s="281"/>
      <c r="B352" s="282"/>
      <c r="C352" s="283"/>
      <c r="D352" s="136"/>
      <c r="E352" s="284"/>
      <c r="F352" s="135"/>
      <c r="G352" s="285"/>
      <c r="H352" s="183"/>
      <c r="I352" s="286"/>
      <c r="J352" s="287"/>
    </row>
    <row r="353" spans="1:10" ht="17" x14ac:dyDescent="0.5">
      <c r="A353" s="281"/>
      <c r="B353" s="282"/>
      <c r="C353" s="283"/>
      <c r="D353" s="136"/>
      <c r="E353" s="284"/>
      <c r="F353" s="135"/>
      <c r="G353" s="285"/>
      <c r="H353" s="183"/>
      <c r="I353" s="286"/>
      <c r="J353" s="287"/>
    </row>
    <row r="354" spans="1:10" ht="17" x14ac:dyDescent="0.5">
      <c r="A354" s="281"/>
      <c r="B354" s="282"/>
      <c r="C354" s="283"/>
      <c r="D354" s="136"/>
      <c r="E354" s="284"/>
      <c r="F354" s="135"/>
      <c r="G354" s="285"/>
      <c r="H354" s="183"/>
      <c r="I354" s="286"/>
      <c r="J354" s="287"/>
    </row>
    <row r="355" spans="1:10" ht="17" x14ac:dyDescent="0.5">
      <c r="A355" s="281"/>
      <c r="B355" s="282"/>
      <c r="C355" s="283"/>
      <c r="D355" s="136"/>
      <c r="E355" s="284"/>
      <c r="F355" s="135"/>
      <c r="G355" s="285"/>
      <c r="H355" s="183"/>
      <c r="I355" s="286"/>
      <c r="J355" s="287"/>
    </row>
    <row r="356" spans="1:10" ht="17" x14ac:dyDescent="0.5">
      <c r="A356" s="281"/>
      <c r="B356" s="282"/>
      <c r="C356" s="283"/>
      <c r="D356" s="136"/>
      <c r="E356" s="284"/>
      <c r="F356" s="135"/>
      <c r="G356" s="285"/>
      <c r="H356" s="183"/>
      <c r="I356" s="286"/>
      <c r="J356" s="287"/>
    </row>
    <row r="357" spans="1:10" ht="17" x14ac:dyDescent="0.5">
      <c r="A357" s="281"/>
      <c r="B357" s="282"/>
      <c r="C357" s="283"/>
      <c r="D357" s="136"/>
      <c r="E357" s="284"/>
      <c r="F357" s="135"/>
      <c r="G357" s="285"/>
      <c r="H357" s="183"/>
      <c r="I357" s="286"/>
      <c r="J357" s="287"/>
    </row>
    <row r="358" spans="1:10" ht="17" x14ac:dyDescent="0.5">
      <c r="A358" s="281"/>
      <c r="B358" s="282"/>
      <c r="C358" s="283"/>
      <c r="D358" s="136"/>
      <c r="E358" s="284"/>
      <c r="F358" s="135"/>
      <c r="G358" s="285"/>
      <c r="H358" s="183"/>
      <c r="I358" s="286"/>
      <c r="J358" s="287"/>
    </row>
    <row r="359" spans="1:10" ht="17" x14ac:dyDescent="0.5">
      <c r="A359" s="281"/>
      <c r="B359" s="282"/>
      <c r="C359" s="283"/>
      <c r="D359" s="136"/>
      <c r="E359" s="284"/>
      <c r="F359" s="135"/>
      <c r="G359" s="285"/>
      <c r="H359" s="183"/>
      <c r="I359" s="286"/>
      <c r="J359" s="287"/>
    </row>
    <row r="360" spans="1:10" ht="17" x14ac:dyDescent="0.5">
      <c r="A360" s="281"/>
      <c r="B360" s="282"/>
      <c r="C360" s="283"/>
      <c r="D360" s="136"/>
      <c r="E360" s="284"/>
      <c r="F360" s="135"/>
      <c r="G360" s="285"/>
      <c r="H360" s="183"/>
      <c r="I360" s="286"/>
      <c r="J360" s="287"/>
    </row>
    <row r="361" spans="1:10" ht="17" x14ac:dyDescent="0.5">
      <c r="A361" s="281"/>
      <c r="B361" s="282"/>
      <c r="C361" s="283"/>
      <c r="D361" s="136"/>
      <c r="E361" s="284"/>
      <c r="F361" s="135"/>
      <c r="G361" s="285"/>
      <c r="H361" s="183"/>
      <c r="I361" s="286"/>
      <c r="J361" s="287"/>
    </row>
    <row r="362" spans="1:10" ht="17" x14ac:dyDescent="0.5">
      <c r="A362" s="281"/>
      <c r="B362" s="282"/>
      <c r="C362" s="283"/>
      <c r="D362" s="136"/>
      <c r="E362" s="284"/>
      <c r="F362" s="135"/>
      <c r="G362" s="285"/>
      <c r="H362" s="183"/>
      <c r="I362" s="286"/>
      <c r="J362" s="287"/>
    </row>
    <row r="363" spans="1:10" ht="17" x14ac:dyDescent="0.5">
      <c r="A363" s="281"/>
      <c r="B363" s="282"/>
      <c r="C363" s="283"/>
      <c r="D363" s="136"/>
      <c r="E363" s="284"/>
      <c r="F363" s="135"/>
      <c r="G363" s="285"/>
      <c r="H363" s="183"/>
      <c r="I363" s="286"/>
      <c r="J363" s="287"/>
    </row>
    <row r="364" spans="1:10" ht="17" x14ac:dyDescent="0.5">
      <c r="A364" s="281"/>
      <c r="B364" s="282"/>
      <c r="C364" s="283"/>
      <c r="D364" s="136"/>
      <c r="E364" s="284"/>
      <c r="F364" s="135"/>
      <c r="G364" s="285"/>
      <c r="H364" s="183"/>
      <c r="I364" s="286"/>
      <c r="J364" s="287"/>
    </row>
    <row r="365" spans="1:10" ht="17" x14ac:dyDescent="0.5">
      <c r="A365" s="281"/>
      <c r="B365" s="282"/>
      <c r="C365" s="283"/>
      <c r="D365" s="136"/>
      <c r="E365" s="284"/>
      <c r="F365" s="135"/>
      <c r="G365" s="285"/>
      <c r="H365" s="183"/>
      <c r="I365" s="286"/>
      <c r="J365" s="287"/>
    </row>
    <row r="366" spans="1:10" ht="17" x14ac:dyDescent="0.5">
      <c r="A366" s="281"/>
      <c r="B366" s="282"/>
      <c r="C366" s="283"/>
      <c r="D366" s="136"/>
      <c r="E366" s="284"/>
      <c r="F366" s="135"/>
      <c r="G366" s="285"/>
      <c r="H366" s="183"/>
      <c r="I366" s="286"/>
      <c r="J366" s="287"/>
    </row>
    <row r="367" spans="1:10" ht="17" x14ac:dyDescent="0.5">
      <c r="A367" s="281"/>
      <c r="B367" s="282"/>
      <c r="C367" s="283"/>
      <c r="D367" s="136"/>
      <c r="E367" s="284"/>
      <c r="F367" s="135"/>
      <c r="G367" s="285"/>
      <c r="H367" s="183"/>
      <c r="I367" s="286"/>
      <c r="J367" s="287"/>
    </row>
    <row r="368" spans="1:10" ht="17" x14ac:dyDescent="0.5">
      <c r="A368" s="281"/>
      <c r="B368" s="282"/>
      <c r="C368" s="283"/>
      <c r="D368" s="136"/>
      <c r="E368" s="284"/>
      <c r="F368" s="135"/>
      <c r="G368" s="285"/>
      <c r="H368" s="183"/>
      <c r="I368" s="286"/>
      <c r="J368" s="287"/>
    </row>
    <row r="369" spans="1:10" ht="17" x14ac:dyDescent="0.5">
      <c r="A369" s="281"/>
      <c r="B369" s="282"/>
      <c r="C369" s="283"/>
      <c r="D369" s="136"/>
      <c r="E369" s="284"/>
      <c r="F369" s="135"/>
      <c r="G369" s="285"/>
      <c r="H369" s="183"/>
      <c r="I369" s="286"/>
      <c r="J369" s="287"/>
    </row>
    <row r="370" spans="1:10" ht="17" x14ac:dyDescent="0.5">
      <c r="A370" s="281"/>
      <c r="B370" s="282"/>
      <c r="C370" s="283"/>
      <c r="D370" s="136"/>
      <c r="E370" s="284"/>
      <c r="F370" s="135"/>
      <c r="G370" s="285"/>
      <c r="H370" s="183"/>
      <c r="I370" s="286"/>
      <c r="J370" s="287"/>
    </row>
    <row r="371" spans="1:10" ht="17" x14ac:dyDescent="0.5">
      <c r="A371" s="281"/>
      <c r="B371" s="282"/>
      <c r="C371" s="283"/>
      <c r="D371" s="136"/>
      <c r="E371" s="284"/>
      <c r="F371" s="135"/>
      <c r="G371" s="285"/>
      <c r="H371" s="183"/>
      <c r="I371" s="286"/>
      <c r="J371" s="287"/>
    </row>
    <row r="372" spans="1:10" ht="17" x14ac:dyDescent="0.5">
      <c r="A372" s="281"/>
      <c r="B372" s="282"/>
      <c r="C372" s="283"/>
      <c r="D372" s="136"/>
      <c r="E372" s="284"/>
      <c r="F372" s="135"/>
      <c r="G372" s="285"/>
      <c r="H372" s="183"/>
      <c r="I372" s="286"/>
      <c r="J372" s="287"/>
    </row>
    <row r="373" spans="1:10" ht="17" x14ac:dyDescent="0.5">
      <c r="A373" s="281"/>
      <c r="B373" s="282"/>
      <c r="C373" s="283"/>
      <c r="D373" s="136"/>
      <c r="E373" s="284"/>
      <c r="F373" s="135"/>
      <c r="G373" s="285"/>
      <c r="H373" s="183"/>
      <c r="I373" s="286"/>
      <c r="J373" s="287"/>
    </row>
    <row r="374" spans="1:10" ht="17" x14ac:dyDescent="0.5">
      <c r="A374" s="281"/>
      <c r="B374" s="282"/>
      <c r="C374" s="283"/>
      <c r="D374" s="136"/>
      <c r="E374" s="284"/>
      <c r="F374" s="135"/>
      <c r="G374" s="285"/>
      <c r="H374" s="183"/>
      <c r="I374" s="286"/>
      <c r="J374" s="287"/>
    </row>
    <row r="375" spans="1:10" ht="17" x14ac:dyDescent="0.5">
      <c r="A375" s="281"/>
      <c r="B375" s="282"/>
      <c r="C375" s="283"/>
      <c r="D375" s="136"/>
      <c r="E375" s="284"/>
      <c r="F375" s="135"/>
      <c r="G375" s="285"/>
      <c r="H375" s="183"/>
      <c r="I375" s="286"/>
      <c r="J375" s="287"/>
    </row>
    <row r="376" spans="1:10" ht="17" x14ac:dyDescent="0.5">
      <c r="A376" s="281"/>
      <c r="B376" s="282"/>
      <c r="C376" s="283"/>
      <c r="D376" s="136"/>
      <c r="E376" s="284"/>
      <c r="F376" s="135"/>
      <c r="G376" s="285"/>
      <c r="H376" s="183"/>
      <c r="I376" s="286"/>
      <c r="J376" s="287"/>
    </row>
    <row r="377" spans="1:10" ht="17" x14ac:dyDescent="0.5">
      <c r="A377" s="281"/>
      <c r="B377" s="282"/>
      <c r="C377" s="283"/>
      <c r="D377" s="136"/>
      <c r="E377" s="284"/>
      <c r="F377" s="135"/>
      <c r="G377" s="285"/>
      <c r="H377" s="183"/>
      <c r="I377" s="286"/>
      <c r="J377" s="287"/>
    </row>
    <row r="378" spans="1:10" ht="17" x14ac:dyDescent="0.5">
      <c r="A378" s="281"/>
      <c r="B378" s="282"/>
      <c r="C378" s="283"/>
      <c r="D378" s="136"/>
      <c r="E378" s="284"/>
      <c r="F378" s="135"/>
      <c r="G378" s="285"/>
      <c r="H378" s="183"/>
      <c r="I378" s="286"/>
      <c r="J378" s="287"/>
    </row>
    <row r="379" spans="1:10" ht="17" x14ac:dyDescent="0.5">
      <c r="A379" s="281"/>
      <c r="B379" s="282"/>
      <c r="C379" s="283"/>
      <c r="D379" s="136"/>
      <c r="E379" s="284"/>
      <c r="F379" s="135"/>
      <c r="G379" s="285"/>
      <c r="H379" s="183"/>
      <c r="I379" s="286"/>
      <c r="J379" s="287"/>
    </row>
    <row r="380" spans="1:10" ht="17" x14ac:dyDescent="0.5">
      <c r="A380" s="281"/>
      <c r="B380" s="282"/>
      <c r="C380" s="283"/>
      <c r="D380" s="136"/>
      <c r="E380" s="284"/>
      <c r="F380" s="135"/>
      <c r="G380" s="285"/>
      <c r="H380" s="183"/>
      <c r="I380" s="286"/>
      <c r="J380" s="287"/>
    </row>
    <row r="381" spans="1:10" ht="17" x14ac:dyDescent="0.5">
      <c r="A381" s="281"/>
      <c r="B381" s="282"/>
      <c r="C381" s="283"/>
      <c r="D381" s="136"/>
      <c r="E381" s="284"/>
      <c r="F381" s="135"/>
      <c r="G381" s="285"/>
      <c r="H381" s="183"/>
      <c r="I381" s="286"/>
      <c r="J381" s="287"/>
    </row>
    <row r="382" spans="1:10" ht="17" x14ac:dyDescent="0.5">
      <c r="A382" s="281"/>
      <c r="B382" s="282"/>
      <c r="C382" s="283"/>
      <c r="D382" s="136"/>
      <c r="E382" s="284"/>
      <c r="F382" s="135"/>
      <c r="G382" s="285"/>
      <c r="H382" s="183"/>
      <c r="I382" s="286"/>
      <c r="J382" s="287"/>
    </row>
    <row r="383" spans="1:10" ht="17" x14ac:dyDescent="0.5">
      <c r="A383" s="281"/>
      <c r="B383" s="282"/>
      <c r="C383" s="283"/>
      <c r="D383" s="136"/>
      <c r="E383" s="284"/>
      <c r="F383" s="135"/>
      <c r="G383" s="285"/>
      <c r="H383" s="183"/>
      <c r="I383" s="286"/>
      <c r="J383" s="287"/>
    </row>
    <row r="384" spans="1:10" ht="17" x14ac:dyDescent="0.5">
      <c r="A384" s="281"/>
      <c r="B384" s="282"/>
      <c r="C384" s="283"/>
      <c r="D384" s="136"/>
      <c r="E384" s="284"/>
      <c r="F384" s="135"/>
      <c r="G384" s="285"/>
      <c r="H384" s="183"/>
      <c r="I384" s="286"/>
      <c r="J384" s="287"/>
    </row>
    <row r="385" spans="1:10" ht="17" x14ac:dyDescent="0.5">
      <c r="A385" s="281"/>
      <c r="B385" s="282"/>
      <c r="C385" s="283"/>
      <c r="D385" s="136"/>
      <c r="E385" s="284"/>
      <c r="F385" s="135"/>
      <c r="G385" s="285"/>
      <c r="H385" s="183"/>
      <c r="I385" s="286"/>
      <c r="J385" s="287"/>
    </row>
    <row r="386" spans="1:10" ht="17" x14ac:dyDescent="0.5">
      <c r="A386" s="281"/>
      <c r="B386" s="282"/>
      <c r="C386" s="283"/>
      <c r="D386" s="136"/>
      <c r="E386" s="284"/>
      <c r="F386" s="135"/>
      <c r="G386" s="285"/>
      <c r="H386" s="183"/>
      <c r="I386" s="286"/>
      <c r="J386" s="287"/>
    </row>
    <row r="387" spans="1:10" ht="17" x14ac:dyDescent="0.5">
      <c r="A387" s="281"/>
      <c r="B387" s="282"/>
      <c r="C387" s="283"/>
      <c r="D387" s="136"/>
      <c r="E387" s="284"/>
      <c r="F387" s="135"/>
      <c r="G387" s="285"/>
      <c r="H387" s="183"/>
      <c r="I387" s="286"/>
      <c r="J387" s="287"/>
    </row>
    <row r="388" spans="1:10" ht="17" x14ac:dyDescent="0.5">
      <c r="A388" s="281"/>
      <c r="B388" s="282"/>
      <c r="C388" s="283"/>
      <c r="D388" s="136"/>
      <c r="E388" s="284"/>
      <c r="F388" s="135"/>
      <c r="G388" s="285"/>
      <c r="H388" s="183"/>
      <c r="I388" s="286"/>
      <c r="J388" s="287"/>
    </row>
    <row r="389" spans="1:10" ht="17" x14ac:dyDescent="0.5">
      <c r="A389" s="281"/>
      <c r="B389" s="282"/>
      <c r="C389" s="283"/>
      <c r="D389" s="136"/>
      <c r="E389" s="284"/>
      <c r="F389" s="135"/>
      <c r="G389" s="285"/>
      <c r="H389" s="183"/>
      <c r="I389" s="286"/>
      <c r="J389" s="287"/>
    </row>
    <row r="390" spans="1:10" ht="17" x14ac:dyDescent="0.5">
      <c r="A390" s="281"/>
      <c r="B390" s="282"/>
      <c r="C390" s="283"/>
      <c r="D390" s="136"/>
      <c r="E390" s="284"/>
      <c r="F390" s="135"/>
      <c r="G390" s="285"/>
      <c r="H390" s="183"/>
      <c r="I390" s="286"/>
      <c r="J390" s="287"/>
    </row>
    <row r="391" spans="1:10" ht="17" x14ac:dyDescent="0.5">
      <c r="A391" s="281"/>
      <c r="B391" s="282"/>
      <c r="C391" s="283"/>
      <c r="D391" s="136"/>
      <c r="E391" s="284"/>
      <c r="F391" s="135"/>
      <c r="G391" s="285"/>
      <c r="H391" s="183"/>
      <c r="I391" s="286"/>
      <c r="J391" s="287"/>
    </row>
    <row r="392" spans="1:10" ht="17" x14ac:dyDescent="0.5">
      <c r="A392" s="281"/>
      <c r="B392" s="282"/>
      <c r="C392" s="283"/>
      <c r="D392" s="136"/>
      <c r="E392" s="284"/>
      <c r="F392" s="135"/>
      <c r="G392" s="285"/>
      <c r="H392" s="183"/>
      <c r="I392" s="286"/>
      <c r="J392" s="287"/>
    </row>
    <row r="393" spans="1:10" ht="17" x14ac:dyDescent="0.5">
      <c r="A393" s="281"/>
      <c r="B393" s="282"/>
      <c r="C393" s="283"/>
      <c r="D393" s="136"/>
      <c r="E393" s="284"/>
      <c r="F393" s="135"/>
      <c r="G393" s="285"/>
      <c r="H393" s="183"/>
      <c r="I393" s="286"/>
      <c r="J393" s="287"/>
    </row>
    <row r="394" spans="1:10" ht="17" x14ac:dyDescent="0.5">
      <c r="A394" s="281"/>
      <c r="B394" s="282"/>
      <c r="C394" s="283"/>
      <c r="D394" s="136"/>
      <c r="E394" s="284"/>
      <c r="F394" s="135"/>
      <c r="G394" s="285"/>
      <c r="H394" s="183"/>
      <c r="I394" s="286"/>
      <c r="J394" s="287"/>
    </row>
    <row r="395" spans="1:10" ht="17" x14ac:dyDescent="0.5">
      <c r="A395" s="281"/>
      <c r="B395" s="282"/>
      <c r="C395" s="283"/>
      <c r="D395" s="136"/>
      <c r="E395" s="284"/>
      <c r="F395" s="135"/>
      <c r="G395" s="285"/>
      <c r="H395" s="183"/>
      <c r="I395" s="286"/>
      <c r="J395" s="287"/>
    </row>
    <row r="396" spans="1:10" ht="17" x14ac:dyDescent="0.5">
      <c r="A396" s="281"/>
      <c r="B396" s="282"/>
      <c r="C396" s="283"/>
      <c r="D396" s="136"/>
      <c r="E396" s="284"/>
      <c r="F396" s="135"/>
      <c r="G396" s="285"/>
      <c r="H396" s="183"/>
      <c r="I396" s="286"/>
      <c r="J396" s="287"/>
    </row>
    <row r="397" spans="1:10" ht="17" x14ac:dyDescent="0.5">
      <c r="A397" s="281"/>
      <c r="B397" s="282"/>
      <c r="C397" s="283"/>
      <c r="D397" s="136"/>
      <c r="E397" s="284"/>
      <c r="F397" s="135"/>
      <c r="G397" s="285"/>
      <c r="H397" s="183"/>
      <c r="I397" s="286"/>
      <c r="J397" s="287"/>
    </row>
    <row r="398" spans="1:10" ht="17" x14ac:dyDescent="0.5">
      <c r="A398" s="281"/>
      <c r="B398" s="282"/>
      <c r="C398" s="283"/>
      <c r="D398" s="136"/>
      <c r="E398" s="284"/>
      <c r="F398" s="135"/>
      <c r="G398" s="285"/>
      <c r="H398" s="183"/>
      <c r="I398" s="286"/>
      <c r="J398" s="287"/>
    </row>
    <row r="399" spans="1:10" ht="17" x14ac:dyDescent="0.5">
      <c r="A399" s="281"/>
      <c r="B399" s="282"/>
      <c r="C399" s="283"/>
      <c r="D399" s="136"/>
      <c r="E399" s="284"/>
      <c r="F399" s="135"/>
      <c r="G399" s="285"/>
      <c r="H399" s="183"/>
      <c r="I399" s="286"/>
      <c r="J399" s="287"/>
    </row>
    <row r="400" spans="1:10" ht="17" x14ac:dyDescent="0.5">
      <c r="A400" s="281"/>
      <c r="B400" s="282"/>
      <c r="C400" s="283"/>
      <c r="D400" s="136"/>
      <c r="E400" s="284"/>
      <c r="F400" s="135"/>
      <c r="G400" s="285"/>
      <c r="H400" s="183"/>
      <c r="I400" s="286"/>
      <c r="J400" s="287"/>
    </row>
    <row r="401" spans="1:10" ht="17" x14ac:dyDescent="0.5">
      <c r="A401" s="281"/>
      <c r="B401" s="282"/>
      <c r="C401" s="283"/>
      <c r="D401" s="136"/>
      <c r="E401" s="284"/>
      <c r="F401" s="135"/>
      <c r="G401" s="285"/>
      <c r="H401" s="183"/>
      <c r="I401" s="286"/>
      <c r="J401" s="287"/>
    </row>
    <row r="402" spans="1:10" ht="17" x14ac:dyDescent="0.5">
      <c r="A402" s="281"/>
      <c r="B402" s="282"/>
      <c r="C402" s="283"/>
      <c r="D402" s="136"/>
      <c r="E402" s="284"/>
      <c r="F402" s="135"/>
      <c r="G402" s="285"/>
      <c r="H402" s="183"/>
      <c r="I402" s="286"/>
      <c r="J402" s="287"/>
    </row>
    <row r="403" spans="1:10" ht="17" x14ac:dyDescent="0.5">
      <c r="A403" s="281"/>
      <c r="B403" s="282"/>
      <c r="C403" s="283"/>
      <c r="D403" s="136"/>
      <c r="E403" s="284"/>
      <c r="F403" s="135"/>
      <c r="G403" s="285"/>
      <c r="H403" s="183"/>
      <c r="I403" s="286"/>
      <c r="J403" s="287"/>
    </row>
    <row r="404" spans="1:10" ht="17" x14ac:dyDescent="0.5">
      <c r="A404" s="281"/>
      <c r="B404" s="282"/>
      <c r="C404" s="283"/>
      <c r="D404" s="136"/>
      <c r="E404" s="284"/>
      <c r="F404" s="135"/>
      <c r="G404" s="285"/>
      <c r="H404" s="183"/>
      <c r="I404" s="286"/>
      <c r="J404" s="287"/>
    </row>
    <row r="405" spans="1:10" ht="17" x14ac:dyDescent="0.5">
      <c r="A405" s="281"/>
      <c r="B405" s="282"/>
      <c r="C405" s="283"/>
      <c r="D405" s="136"/>
      <c r="E405" s="284"/>
      <c r="F405" s="135"/>
      <c r="G405" s="285"/>
      <c r="H405" s="183"/>
      <c r="I405" s="286"/>
      <c r="J405" s="287"/>
    </row>
    <row r="406" spans="1:10" ht="17" x14ac:dyDescent="0.5">
      <c r="A406" s="281"/>
      <c r="B406" s="282"/>
      <c r="C406" s="283"/>
      <c r="D406" s="136"/>
      <c r="E406" s="284"/>
      <c r="F406" s="135"/>
      <c r="G406" s="285"/>
      <c r="H406" s="183"/>
      <c r="I406" s="286"/>
      <c r="J406" s="287"/>
    </row>
    <row r="407" spans="1:10" ht="17" x14ac:dyDescent="0.5">
      <c r="A407" s="281"/>
      <c r="B407" s="282"/>
      <c r="C407" s="283"/>
      <c r="D407" s="136"/>
      <c r="E407" s="284"/>
      <c r="F407" s="135"/>
      <c r="G407" s="285"/>
      <c r="H407" s="183"/>
      <c r="I407" s="286"/>
      <c r="J407" s="287"/>
    </row>
    <row r="408" spans="1:10" ht="17" x14ac:dyDescent="0.5">
      <c r="A408" s="281"/>
      <c r="B408" s="282"/>
      <c r="C408" s="283"/>
      <c r="D408" s="136"/>
      <c r="E408" s="284"/>
      <c r="F408" s="135"/>
      <c r="G408" s="285"/>
      <c r="H408" s="183"/>
      <c r="I408" s="286"/>
      <c r="J408" s="287"/>
    </row>
    <row r="409" spans="1:10" ht="17" x14ac:dyDescent="0.5">
      <c r="A409" s="281"/>
      <c r="B409" s="282"/>
      <c r="C409" s="283"/>
      <c r="D409" s="136"/>
      <c r="E409" s="284"/>
      <c r="F409" s="135"/>
      <c r="G409" s="285"/>
      <c r="H409" s="183"/>
      <c r="I409" s="286"/>
      <c r="J409" s="287"/>
    </row>
    <row r="410" spans="1:10" ht="17" x14ac:dyDescent="0.5">
      <c r="A410" s="281"/>
      <c r="B410" s="282"/>
      <c r="C410" s="283"/>
      <c r="D410" s="136"/>
      <c r="E410" s="284"/>
      <c r="F410" s="135"/>
      <c r="G410" s="285"/>
      <c r="H410" s="183"/>
      <c r="I410" s="286"/>
      <c r="J410" s="287"/>
    </row>
    <row r="411" spans="1:10" ht="17" x14ac:dyDescent="0.5">
      <c r="A411" s="281"/>
      <c r="B411" s="282"/>
      <c r="C411" s="283"/>
      <c r="D411" s="136"/>
      <c r="E411" s="284"/>
      <c r="F411" s="135"/>
      <c r="G411" s="285"/>
      <c r="H411" s="183"/>
      <c r="I411" s="286"/>
      <c r="J411" s="287"/>
    </row>
    <row r="412" spans="1:10" ht="17" x14ac:dyDescent="0.5">
      <c r="A412" s="281"/>
      <c r="B412" s="282"/>
      <c r="C412" s="283"/>
      <c r="D412" s="136"/>
      <c r="E412" s="284"/>
      <c r="F412" s="135"/>
      <c r="G412" s="285"/>
      <c r="H412" s="183"/>
      <c r="I412" s="286"/>
      <c r="J412" s="287"/>
    </row>
    <row r="413" spans="1:10" ht="17" x14ac:dyDescent="0.5">
      <c r="A413" s="281"/>
      <c r="B413" s="282"/>
      <c r="C413" s="283"/>
      <c r="D413" s="136"/>
      <c r="E413" s="284"/>
      <c r="F413" s="135"/>
      <c r="G413" s="285"/>
      <c r="H413" s="183"/>
      <c r="I413" s="286"/>
      <c r="J413" s="287"/>
    </row>
    <row r="414" spans="1:10" ht="17" x14ac:dyDescent="0.5">
      <c r="A414" s="281"/>
      <c r="B414" s="282"/>
      <c r="C414" s="283"/>
      <c r="D414" s="136"/>
      <c r="E414" s="284"/>
      <c r="F414" s="135"/>
      <c r="G414" s="285"/>
      <c r="H414" s="183"/>
      <c r="I414" s="286"/>
      <c r="J414" s="287"/>
    </row>
    <row r="415" spans="1:10" ht="17" x14ac:dyDescent="0.5">
      <c r="A415" s="281"/>
      <c r="B415" s="282"/>
      <c r="C415" s="283"/>
      <c r="D415" s="136"/>
      <c r="E415" s="284"/>
      <c r="F415" s="135"/>
      <c r="G415" s="285"/>
      <c r="H415" s="183"/>
      <c r="I415" s="286"/>
      <c r="J415" s="287"/>
    </row>
    <row r="416" spans="1:10" ht="17" x14ac:dyDescent="0.5">
      <c r="A416" s="281"/>
      <c r="B416" s="282"/>
      <c r="C416" s="283"/>
      <c r="D416" s="136"/>
      <c r="E416" s="284"/>
      <c r="F416" s="135"/>
      <c r="G416" s="285"/>
      <c r="H416" s="183"/>
      <c r="I416" s="286"/>
      <c r="J416" s="287"/>
    </row>
    <row r="417" spans="1:10" ht="17" x14ac:dyDescent="0.5">
      <c r="A417" s="281"/>
      <c r="B417" s="282"/>
      <c r="C417" s="283"/>
      <c r="D417" s="136"/>
      <c r="E417" s="284"/>
      <c r="F417" s="135"/>
      <c r="G417" s="285"/>
      <c r="H417" s="183"/>
      <c r="I417" s="286"/>
      <c r="J417" s="287"/>
    </row>
    <row r="418" spans="1:10" ht="17" x14ac:dyDescent="0.5">
      <c r="A418" s="281"/>
      <c r="B418" s="282"/>
      <c r="C418" s="283"/>
      <c r="D418" s="136"/>
      <c r="E418" s="284"/>
      <c r="F418" s="135"/>
      <c r="G418" s="285"/>
      <c r="H418" s="183"/>
      <c r="I418" s="286"/>
      <c r="J418" s="287"/>
    </row>
    <row r="419" spans="1:10" ht="17" x14ac:dyDescent="0.5">
      <c r="A419" s="281"/>
      <c r="B419" s="282"/>
      <c r="C419" s="283"/>
      <c r="D419" s="136"/>
      <c r="E419" s="284"/>
      <c r="F419" s="135"/>
      <c r="G419" s="285"/>
      <c r="H419" s="183"/>
      <c r="I419" s="286"/>
      <c r="J419" s="287"/>
    </row>
    <row r="420" spans="1:10" ht="17" x14ac:dyDescent="0.5">
      <c r="A420" s="281"/>
      <c r="B420" s="282"/>
      <c r="C420" s="283"/>
      <c r="D420" s="136"/>
      <c r="E420" s="284"/>
      <c r="F420" s="135"/>
      <c r="G420" s="285"/>
      <c r="H420" s="183"/>
      <c r="I420" s="286"/>
      <c r="J420" s="287"/>
    </row>
    <row r="421" spans="1:10" ht="17" x14ac:dyDescent="0.5">
      <c r="A421" s="281"/>
      <c r="B421" s="282"/>
      <c r="C421" s="283"/>
      <c r="D421" s="136"/>
      <c r="E421" s="284"/>
      <c r="F421" s="135"/>
      <c r="G421" s="285"/>
      <c r="H421" s="183"/>
      <c r="I421" s="286"/>
      <c r="J421" s="287"/>
    </row>
    <row r="422" spans="1:10" ht="17" x14ac:dyDescent="0.5">
      <c r="A422" s="281"/>
      <c r="B422" s="282"/>
      <c r="C422" s="283"/>
      <c r="D422" s="136"/>
      <c r="E422" s="284"/>
      <c r="F422" s="135"/>
      <c r="G422" s="285"/>
      <c r="H422" s="183"/>
      <c r="I422" s="286"/>
      <c r="J422" s="287"/>
    </row>
    <row r="423" spans="1:10" ht="17" x14ac:dyDescent="0.5">
      <c r="A423" s="281"/>
      <c r="B423" s="282"/>
      <c r="C423" s="283"/>
      <c r="D423" s="136"/>
      <c r="E423" s="284"/>
      <c r="F423" s="135"/>
      <c r="G423" s="285"/>
      <c r="H423" s="183"/>
      <c r="I423" s="286"/>
      <c r="J423" s="287"/>
    </row>
    <row r="424" spans="1:10" ht="17" x14ac:dyDescent="0.5">
      <c r="A424" s="281"/>
      <c r="B424" s="282"/>
      <c r="C424" s="283"/>
      <c r="D424" s="136"/>
      <c r="E424" s="284"/>
      <c r="F424" s="135"/>
      <c r="G424" s="285"/>
      <c r="H424" s="183"/>
      <c r="I424" s="286"/>
      <c r="J424" s="287"/>
    </row>
    <row r="425" spans="1:10" ht="17" x14ac:dyDescent="0.5">
      <c r="A425" s="281"/>
      <c r="B425" s="282"/>
      <c r="C425" s="283"/>
      <c r="D425" s="136"/>
      <c r="E425" s="284"/>
      <c r="F425" s="135"/>
      <c r="G425" s="285"/>
      <c r="H425" s="183"/>
      <c r="I425" s="286"/>
      <c r="J425" s="287"/>
    </row>
    <row r="426" spans="1:10" ht="17" x14ac:dyDescent="0.5">
      <c r="A426" s="281"/>
      <c r="B426" s="282"/>
      <c r="C426" s="283"/>
      <c r="D426" s="136"/>
      <c r="E426" s="284"/>
      <c r="F426" s="135"/>
      <c r="G426" s="285"/>
      <c r="H426" s="183"/>
      <c r="I426" s="286"/>
      <c r="J426" s="287"/>
    </row>
    <row r="427" spans="1:10" ht="17" x14ac:dyDescent="0.5">
      <c r="A427" s="281"/>
      <c r="B427" s="282"/>
      <c r="C427" s="283"/>
      <c r="D427" s="136"/>
      <c r="E427" s="284"/>
      <c r="F427" s="135"/>
      <c r="G427" s="285"/>
      <c r="H427" s="183"/>
      <c r="I427" s="286"/>
      <c r="J427" s="287"/>
    </row>
    <row r="428" spans="1:10" ht="17" x14ac:dyDescent="0.5">
      <c r="A428" s="281"/>
      <c r="B428" s="282"/>
      <c r="C428" s="283"/>
      <c r="D428" s="136"/>
      <c r="E428" s="284"/>
      <c r="F428" s="135"/>
      <c r="G428" s="285"/>
      <c r="H428" s="183"/>
      <c r="I428" s="286"/>
      <c r="J428" s="287"/>
    </row>
    <row r="429" spans="1:10" ht="17" x14ac:dyDescent="0.5">
      <c r="A429" s="281"/>
      <c r="B429" s="282"/>
      <c r="C429" s="283"/>
      <c r="D429" s="136"/>
      <c r="E429" s="284"/>
      <c r="F429" s="135"/>
      <c r="G429" s="285"/>
      <c r="H429" s="183"/>
      <c r="I429" s="286"/>
      <c r="J429" s="287"/>
    </row>
    <row r="430" spans="1:10" ht="17" x14ac:dyDescent="0.5">
      <c r="A430" s="281"/>
      <c r="B430" s="282"/>
      <c r="C430" s="283"/>
      <c r="D430" s="136"/>
      <c r="E430" s="284"/>
      <c r="F430" s="135"/>
      <c r="G430" s="285"/>
      <c r="H430" s="183"/>
      <c r="I430" s="286"/>
      <c r="J430" s="287"/>
    </row>
    <row r="431" spans="1:10" ht="17" x14ac:dyDescent="0.5">
      <c r="A431" s="281"/>
      <c r="B431" s="282"/>
      <c r="C431" s="283"/>
      <c r="D431" s="136"/>
      <c r="E431" s="284"/>
      <c r="F431" s="135"/>
      <c r="G431" s="285"/>
      <c r="H431" s="183"/>
      <c r="I431" s="286"/>
      <c r="J431" s="287"/>
    </row>
    <row r="432" spans="1:10" ht="17" x14ac:dyDescent="0.5">
      <c r="A432" s="281"/>
      <c r="B432" s="282"/>
      <c r="C432" s="283"/>
      <c r="D432" s="136"/>
      <c r="E432" s="284"/>
      <c r="F432" s="135"/>
      <c r="G432" s="285"/>
      <c r="H432" s="183"/>
      <c r="I432" s="286"/>
      <c r="J432" s="287"/>
    </row>
    <row r="433" spans="1:10" ht="17" x14ac:dyDescent="0.5">
      <c r="A433" s="281"/>
      <c r="B433" s="282"/>
      <c r="C433" s="283"/>
      <c r="D433" s="136"/>
      <c r="E433" s="284"/>
      <c r="F433" s="135"/>
      <c r="G433" s="285"/>
      <c r="H433" s="183"/>
      <c r="I433" s="286"/>
      <c r="J433" s="287"/>
    </row>
    <row r="434" spans="1:10" ht="17" x14ac:dyDescent="0.5">
      <c r="A434" s="281"/>
      <c r="B434" s="282"/>
      <c r="C434" s="283"/>
      <c r="D434" s="136"/>
      <c r="E434" s="284"/>
      <c r="F434" s="135"/>
      <c r="G434" s="285"/>
      <c r="H434" s="183"/>
      <c r="I434" s="286"/>
      <c r="J434" s="287"/>
    </row>
    <row r="435" spans="1:10" ht="17" x14ac:dyDescent="0.5">
      <c r="A435" s="281"/>
      <c r="B435" s="282"/>
      <c r="C435" s="283"/>
      <c r="D435" s="136"/>
      <c r="E435" s="284"/>
      <c r="F435" s="135"/>
      <c r="G435" s="285"/>
      <c r="H435" s="183"/>
      <c r="I435" s="286"/>
      <c r="J435" s="287"/>
    </row>
    <row r="436" spans="1:10" ht="17" x14ac:dyDescent="0.5">
      <c r="A436" s="281"/>
      <c r="B436" s="282"/>
      <c r="C436" s="283"/>
      <c r="D436" s="136"/>
      <c r="E436" s="284"/>
      <c r="F436" s="135"/>
      <c r="G436" s="285"/>
      <c r="H436" s="183"/>
      <c r="I436" s="286"/>
      <c r="J436" s="287"/>
    </row>
    <row r="437" spans="1:10" ht="17" x14ac:dyDescent="0.5">
      <c r="A437" s="281"/>
      <c r="B437" s="282"/>
      <c r="C437" s="283"/>
      <c r="D437" s="136"/>
      <c r="E437" s="284"/>
      <c r="F437" s="135"/>
      <c r="G437" s="285"/>
      <c r="H437" s="183"/>
      <c r="I437" s="286"/>
      <c r="J437" s="287"/>
    </row>
    <row r="438" spans="1:10" ht="17" x14ac:dyDescent="0.5">
      <c r="A438" s="281"/>
      <c r="B438" s="282"/>
      <c r="C438" s="283"/>
      <c r="D438" s="136"/>
      <c r="E438" s="284"/>
      <c r="F438" s="135"/>
      <c r="G438" s="285"/>
      <c r="H438" s="183"/>
      <c r="I438" s="286"/>
      <c r="J438" s="287"/>
    </row>
    <row r="439" spans="1:10" ht="17" x14ac:dyDescent="0.5">
      <c r="A439" s="281"/>
      <c r="B439" s="282"/>
      <c r="C439" s="283"/>
      <c r="D439" s="136"/>
      <c r="E439" s="284"/>
      <c r="F439" s="135"/>
      <c r="G439" s="285"/>
      <c r="H439" s="183"/>
      <c r="I439" s="286"/>
      <c r="J439" s="287"/>
    </row>
    <row r="440" spans="1:10" ht="17" x14ac:dyDescent="0.5">
      <c r="A440" s="281"/>
      <c r="B440" s="282"/>
      <c r="C440" s="283"/>
      <c r="D440" s="136"/>
      <c r="E440" s="284"/>
      <c r="F440" s="135"/>
      <c r="G440" s="285"/>
      <c r="H440" s="183"/>
      <c r="I440" s="286"/>
      <c r="J440" s="287"/>
    </row>
    <row r="441" spans="1:10" ht="17" x14ac:dyDescent="0.5">
      <c r="A441" s="281"/>
      <c r="B441" s="282"/>
      <c r="C441" s="283"/>
      <c r="D441" s="136"/>
      <c r="E441" s="284"/>
      <c r="F441" s="135"/>
      <c r="G441" s="285"/>
      <c r="H441" s="183"/>
      <c r="I441" s="286"/>
      <c r="J441" s="287"/>
    </row>
    <row r="442" spans="1:10" ht="17" x14ac:dyDescent="0.5">
      <c r="A442" s="281"/>
      <c r="B442" s="282"/>
      <c r="C442" s="283"/>
      <c r="D442" s="136"/>
      <c r="E442" s="284"/>
      <c r="F442" s="135"/>
      <c r="G442" s="285"/>
      <c r="H442" s="183"/>
      <c r="I442" s="286"/>
      <c r="J442" s="287"/>
    </row>
    <row r="443" spans="1:10" ht="17" x14ac:dyDescent="0.5">
      <c r="A443" s="281"/>
      <c r="B443" s="282"/>
      <c r="C443" s="283"/>
      <c r="D443" s="136"/>
      <c r="E443" s="284"/>
      <c r="F443" s="135"/>
      <c r="G443" s="285"/>
      <c r="H443" s="183"/>
      <c r="I443" s="286"/>
      <c r="J443" s="287"/>
    </row>
    <row r="444" spans="1:10" ht="17" x14ac:dyDescent="0.5">
      <c r="A444" s="281"/>
      <c r="B444" s="282"/>
      <c r="C444" s="283"/>
      <c r="D444" s="136"/>
      <c r="E444" s="284"/>
      <c r="F444" s="135"/>
      <c r="G444" s="285"/>
      <c r="H444" s="183"/>
      <c r="I444" s="286"/>
      <c r="J444" s="287"/>
    </row>
    <row r="445" spans="1:10" ht="17" x14ac:dyDescent="0.5">
      <c r="A445" s="281"/>
      <c r="B445" s="282"/>
      <c r="C445" s="283"/>
      <c r="D445" s="136"/>
      <c r="E445" s="284"/>
      <c r="F445" s="135"/>
      <c r="G445" s="285"/>
      <c r="H445" s="183"/>
      <c r="I445" s="286"/>
      <c r="J445" s="287"/>
    </row>
    <row r="446" spans="1:10" ht="17" x14ac:dyDescent="0.5">
      <c r="A446" s="281"/>
      <c r="B446" s="282"/>
      <c r="C446" s="283"/>
      <c r="D446" s="136"/>
      <c r="E446" s="284"/>
      <c r="F446" s="135"/>
      <c r="G446" s="285"/>
      <c r="H446" s="183"/>
      <c r="I446" s="286"/>
      <c r="J446" s="287"/>
    </row>
    <row r="447" spans="1:10" ht="17" x14ac:dyDescent="0.5">
      <c r="A447" s="281"/>
      <c r="B447" s="282"/>
      <c r="C447" s="283"/>
      <c r="D447" s="136"/>
      <c r="E447" s="284"/>
      <c r="F447" s="135"/>
      <c r="G447" s="285"/>
      <c r="H447" s="183"/>
      <c r="I447" s="286"/>
      <c r="J447" s="287"/>
    </row>
    <row r="448" spans="1:10" ht="17" x14ac:dyDescent="0.5">
      <c r="A448" s="281"/>
      <c r="B448" s="282"/>
      <c r="C448" s="283"/>
      <c r="D448" s="136"/>
      <c r="E448" s="284"/>
      <c r="F448" s="135"/>
      <c r="G448" s="285"/>
      <c r="H448" s="183"/>
      <c r="I448" s="286"/>
      <c r="J448" s="287"/>
    </row>
    <row r="449" spans="1:10" ht="17" x14ac:dyDescent="0.5">
      <c r="A449" s="281"/>
      <c r="B449" s="282"/>
      <c r="C449" s="283"/>
      <c r="D449" s="136"/>
      <c r="E449" s="284"/>
      <c r="F449" s="135"/>
      <c r="G449" s="285"/>
      <c r="H449" s="183"/>
      <c r="I449" s="286"/>
      <c r="J449" s="287"/>
    </row>
    <row r="450" spans="1:10" ht="17" x14ac:dyDescent="0.5">
      <c r="A450" s="281"/>
      <c r="B450" s="282"/>
      <c r="C450" s="283"/>
      <c r="D450" s="136"/>
      <c r="E450" s="284"/>
      <c r="F450" s="135"/>
      <c r="G450" s="285"/>
      <c r="H450" s="183"/>
      <c r="I450" s="286"/>
      <c r="J450" s="287"/>
    </row>
    <row r="451" spans="1:10" ht="17" x14ac:dyDescent="0.5">
      <c r="A451" s="281"/>
      <c r="B451" s="282"/>
      <c r="C451" s="283"/>
      <c r="D451" s="136"/>
      <c r="E451" s="284"/>
      <c r="F451" s="135"/>
      <c r="G451" s="285"/>
      <c r="H451" s="183"/>
      <c r="I451" s="286"/>
      <c r="J451" s="287"/>
    </row>
    <row r="452" spans="1:10" ht="17" x14ac:dyDescent="0.5">
      <c r="A452" s="281"/>
      <c r="B452" s="282"/>
      <c r="C452" s="283"/>
      <c r="D452" s="136"/>
      <c r="E452" s="284"/>
      <c r="F452" s="135"/>
      <c r="G452" s="285"/>
      <c r="H452" s="183"/>
      <c r="I452" s="286"/>
      <c r="J452" s="287"/>
    </row>
    <row r="453" spans="1:10" ht="17" x14ac:dyDescent="0.5">
      <c r="A453" s="281"/>
      <c r="B453" s="282"/>
      <c r="C453" s="283"/>
      <c r="D453" s="136"/>
      <c r="E453" s="284"/>
      <c r="F453" s="135"/>
      <c r="G453" s="285"/>
      <c r="H453" s="183"/>
      <c r="I453" s="286"/>
      <c r="J453" s="287"/>
    </row>
    <row r="454" spans="1:10" ht="17" x14ac:dyDescent="0.5">
      <c r="A454" s="281"/>
      <c r="B454" s="282"/>
      <c r="C454" s="283"/>
      <c r="D454" s="136"/>
      <c r="E454" s="284"/>
      <c r="F454" s="135"/>
      <c r="G454" s="285"/>
      <c r="H454" s="183"/>
      <c r="I454" s="286"/>
      <c r="J454" s="287"/>
    </row>
    <row r="455" spans="1:10" ht="17" x14ac:dyDescent="0.5">
      <c r="A455" s="281"/>
      <c r="B455" s="282"/>
      <c r="C455" s="283"/>
      <c r="D455" s="136"/>
      <c r="E455" s="284"/>
      <c r="F455" s="135"/>
      <c r="G455" s="285"/>
      <c r="H455" s="183"/>
      <c r="I455" s="286"/>
      <c r="J455" s="287"/>
    </row>
    <row r="456" spans="1:10" ht="17" x14ac:dyDescent="0.5">
      <c r="A456" s="281"/>
      <c r="B456" s="282"/>
      <c r="C456" s="283"/>
      <c r="D456" s="136"/>
      <c r="E456" s="284"/>
      <c r="F456" s="135"/>
      <c r="G456" s="285"/>
      <c r="H456" s="183"/>
      <c r="I456" s="286"/>
      <c r="J456" s="287"/>
    </row>
    <row r="457" spans="1:10" ht="17" x14ac:dyDescent="0.5">
      <c r="A457" s="281"/>
      <c r="B457" s="282"/>
      <c r="C457" s="283"/>
      <c r="D457" s="136"/>
      <c r="E457" s="284"/>
      <c r="F457" s="135"/>
      <c r="G457" s="285"/>
      <c r="H457" s="183"/>
      <c r="I457" s="286"/>
      <c r="J457" s="287"/>
    </row>
    <row r="458" spans="1:10" ht="17" x14ac:dyDescent="0.5">
      <c r="A458" s="281"/>
      <c r="B458" s="282"/>
      <c r="C458" s="283"/>
      <c r="D458" s="136"/>
      <c r="E458" s="284"/>
      <c r="F458" s="135"/>
      <c r="G458" s="285"/>
      <c r="H458" s="183"/>
      <c r="I458" s="286"/>
      <c r="J458" s="287"/>
    </row>
    <row r="459" spans="1:10" ht="17" x14ac:dyDescent="0.5">
      <c r="A459" s="281"/>
      <c r="B459" s="282"/>
      <c r="C459" s="283"/>
      <c r="D459" s="136"/>
      <c r="E459" s="284"/>
      <c r="F459" s="135"/>
      <c r="G459" s="285"/>
      <c r="H459" s="183"/>
      <c r="I459" s="286"/>
      <c r="J459" s="287"/>
    </row>
    <row r="460" spans="1:10" ht="17" x14ac:dyDescent="0.5">
      <c r="A460" s="281"/>
      <c r="B460" s="282"/>
      <c r="C460" s="283"/>
      <c r="D460" s="136"/>
      <c r="E460" s="284"/>
      <c r="F460" s="135"/>
      <c r="G460" s="285"/>
      <c r="H460" s="183"/>
      <c r="I460" s="286"/>
      <c r="J460" s="287"/>
    </row>
    <row r="461" spans="1:10" ht="17" x14ac:dyDescent="0.5">
      <c r="A461" s="281"/>
      <c r="B461" s="282"/>
      <c r="C461" s="283"/>
      <c r="D461" s="136"/>
      <c r="E461" s="284"/>
      <c r="F461" s="135"/>
      <c r="G461" s="285"/>
      <c r="H461" s="183"/>
      <c r="I461" s="286"/>
      <c r="J461" s="287"/>
    </row>
    <row r="462" spans="1:10" ht="17" x14ac:dyDescent="0.5">
      <c r="A462" s="281"/>
      <c r="B462" s="282"/>
      <c r="C462" s="283"/>
      <c r="D462" s="136"/>
      <c r="E462" s="284"/>
      <c r="F462" s="135"/>
      <c r="G462" s="285"/>
      <c r="H462" s="183"/>
      <c r="I462" s="286"/>
      <c r="J462" s="287"/>
    </row>
    <row r="463" spans="1:10" ht="17" x14ac:dyDescent="0.5">
      <c r="A463" s="281"/>
      <c r="B463" s="282"/>
      <c r="C463" s="283"/>
      <c r="D463" s="136"/>
      <c r="E463" s="284"/>
      <c r="F463" s="135"/>
      <c r="G463" s="285"/>
      <c r="H463" s="183"/>
      <c r="I463" s="286"/>
      <c r="J463" s="287"/>
    </row>
    <row r="464" spans="1:10" ht="17" x14ac:dyDescent="0.5">
      <c r="A464" s="281"/>
      <c r="B464" s="282"/>
      <c r="C464" s="283"/>
      <c r="D464" s="136"/>
      <c r="E464" s="284"/>
      <c r="F464" s="135"/>
      <c r="G464" s="285"/>
      <c r="H464" s="183"/>
      <c r="I464" s="286"/>
      <c r="J464" s="287"/>
    </row>
    <row r="465" spans="1:10" ht="17" x14ac:dyDescent="0.5">
      <c r="A465" s="281"/>
      <c r="B465" s="282"/>
      <c r="C465" s="283"/>
      <c r="D465" s="136"/>
      <c r="E465" s="284"/>
      <c r="F465" s="135"/>
      <c r="G465" s="285"/>
      <c r="H465" s="183"/>
      <c r="I465" s="286"/>
      <c r="J465" s="287"/>
    </row>
    <row r="466" spans="1:10" ht="17" x14ac:dyDescent="0.5">
      <c r="A466" s="281"/>
      <c r="B466" s="282"/>
      <c r="C466" s="283"/>
      <c r="D466" s="136"/>
      <c r="E466" s="284"/>
      <c r="F466" s="135"/>
      <c r="G466" s="285"/>
      <c r="H466" s="183"/>
      <c r="I466" s="286"/>
      <c r="J466" s="287"/>
    </row>
    <row r="467" spans="1:10" ht="17" x14ac:dyDescent="0.5">
      <c r="A467" s="281"/>
      <c r="B467" s="282"/>
      <c r="C467" s="283"/>
      <c r="D467" s="136"/>
      <c r="E467" s="284"/>
      <c r="F467" s="135"/>
      <c r="G467" s="285"/>
      <c r="H467" s="183"/>
      <c r="I467" s="286"/>
      <c r="J467" s="287"/>
    </row>
    <row r="468" spans="1:10" ht="17" x14ac:dyDescent="0.5">
      <c r="A468" s="281"/>
      <c r="B468" s="282"/>
      <c r="C468" s="283"/>
      <c r="D468" s="136"/>
      <c r="E468" s="284"/>
      <c r="F468" s="135"/>
      <c r="G468" s="285"/>
      <c r="H468" s="183"/>
      <c r="I468" s="286"/>
      <c r="J468" s="287"/>
    </row>
    <row r="469" spans="1:10" ht="17" x14ac:dyDescent="0.5">
      <c r="A469" s="281"/>
      <c r="B469" s="282"/>
      <c r="C469" s="283"/>
      <c r="D469" s="136"/>
      <c r="E469" s="284"/>
      <c r="F469" s="135"/>
      <c r="G469" s="285"/>
      <c r="H469" s="183"/>
      <c r="I469" s="286"/>
      <c r="J469" s="287"/>
    </row>
    <row r="470" spans="1:10" ht="17" x14ac:dyDescent="0.5">
      <c r="A470" s="281"/>
      <c r="B470" s="282"/>
      <c r="C470" s="283"/>
      <c r="D470" s="136"/>
      <c r="E470" s="284"/>
      <c r="F470" s="135"/>
      <c r="G470" s="285"/>
      <c r="H470" s="183"/>
      <c r="I470" s="286"/>
      <c r="J470" s="287"/>
    </row>
    <row r="471" spans="1:10" ht="17" x14ac:dyDescent="0.5">
      <c r="A471" s="281"/>
      <c r="B471" s="282"/>
      <c r="C471" s="283"/>
      <c r="D471" s="136"/>
      <c r="E471" s="284"/>
      <c r="F471" s="135"/>
      <c r="G471" s="285"/>
      <c r="H471" s="183"/>
      <c r="I471" s="286"/>
      <c r="J471" s="287"/>
    </row>
    <row r="472" spans="1:10" ht="17" x14ac:dyDescent="0.5">
      <c r="A472" s="281"/>
      <c r="B472" s="282"/>
      <c r="C472" s="283"/>
      <c r="D472" s="136"/>
      <c r="E472" s="284"/>
      <c r="F472" s="135"/>
      <c r="G472" s="285"/>
      <c r="H472" s="183"/>
      <c r="I472" s="286"/>
      <c r="J472" s="287"/>
    </row>
    <row r="473" spans="1:10" ht="17" x14ac:dyDescent="0.5">
      <c r="A473" s="281"/>
      <c r="B473" s="282"/>
      <c r="C473" s="283"/>
      <c r="D473" s="136"/>
      <c r="E473" s="284"/>
      <c r="F473" s="135"/>
      <c r="G473" s="285"/>
      <c r="H473" s="183"/>
      <c r="I473" s="286"/>
      <c r="J473" s="287"/>
    </row>
    <row r="474" spans="1:10" ht="17" x14ac:dyDescent="0.5">
      <c r="A474" s="281"/>
      <c r="B474" s="282"/>
      <c r="C474" s="283"/>
      <c r="D474" s="136"/>
      <c r="E474" s="284"/>
      <c r="F474" s="135"/>
      <c r="G474" s="285"/>
      <c r="H474" s="183"/>
      <c r="I474" s="286"/>
      <c r="J474" s="287"/>
    </row>
    <row r="475" spans="1:10" ht="17" x14ac:dyDescent="0.5">
      <c r="A475" s="281"/>
      <c r="B475" s="282"/>
      <c r="C475" s="283"/>
      <c r="D475" s="136"/>
      <c r="E475" s="284"/>
      <c r="F475" s="135"/>
      <c r="G475" s="285"/>
      <c r="H475" s="183"/>
      <c r="I475" s="286"/>
      <c r="J475" s="287"/>
    </row>
    <row r="476" spans="1:10" ht="17" x14ac:dyDescent="0.5">
      <c r="A476" s="281"/>
      <c r="B476" s="282"/>
      <c r="C476" s="283"/>
      <c r="D476" s="136"/>
      <c r="E476" s="284"/>
      <c r="F476" s="135"/>
      <c r="G476" s="285"/>
      <c r="H476" s="183"/>
      <c r="I476" s="286"/>
      <c r="J476" s="287"/>
    </row>
    <row r="477" spans="1:10" ht="17" x14ac:dyDescent="0.5">
      <c r="A477" s="281"/>
      <c r="B477" s="282"/>
      <c r="C477" s="283"/>
      <c r="D477" s="136"/>
      <c r="E477" s="284"/>
      <c r="F477" s="135"/>
      <c r="G477" s="285"/>
      <c r="H477" s="183"/>
      <c r="I477" s="286"/>
      <c r="J477" s="287"/>
    </row>
    <row r="478" spans="1:10" ht="17" x14ac:dyDescent="0.5">
      <c r="A478" s="281"/>
      <c r="B478" s="282"/>
      <c r="C478" s="283"/>
      <c r="D478" s="136"/>
      <c r="E478" s="284"/>
      <c r="F478" s="135"/>
      <c r="G478" s="285"/>
      <c r="H478" s="183"/>
      <c r="I478" s="286"/>
      <c r="J478" s="287"/>
    </row>
    <row r="479" spans="1:10" ht="17" x14ac:dyDescent="0.5">
      <c r="A479" s="281"/>
      <c r="B479" s="282"/>
      <c r="C479" s="283"/>
      <c r="D479" s="136"/>
      <c r="E479" s="284"/>
      <c r="F479" s="135"/>
      <c r="G479" s="285"/>
      <c r="H479" s="183"/>
      <c r="I479" s="286"/>
      <c r="J479" s="287"/>
    </row>
    <row r="480" spans="1:10" ht="17" x14ac:dyDescent="0.5">
      <c r="A480" s="281"/>
      <c r="B480" s="282"/>
      <c r="C480" s="283"/>
      <c r="D480" s="136"/>
      <c r="E480" s="284"/>
      <c r="F480" s="135"/>
      <c r="G480" s="285"/>
      <c r="H480" s="183"/>
      <c r="I480" s="286"/>
      <c r="J480" s="287"/>
    </row>
    <row r="481" spans="1:10" ht="17" x14ac:dyDescent="0.5">
      <c r="A481" s="281"/>
      <c r="B481" s="282"/>
      <c r="C481" s="283"/>
      <c r="D481" s="136"/>
      <c r="E481" s="284"/>
      <c r="F481" s="135"/>
      <c r="G481" s="285"/>
      <c r="H481" s="183"/>
      <c r="I481" s="286"/>
      <c r="J481" s="287"/>
    </row>
    <row r="482" spans="1:10" ht="17" x14ac:dyDescent="0.5">
      <c r="A482" s="281"/>
      <c r="B482" s="282"/>
      <c r="C482" s="283"/>
      <c r="D482" s="136"/>
      <c r="E482" s="284"/>
      <c r="F482" s="135"/>
      <c r="G482" s="285"/>
      <c r="H482" s="183"/>
      <c r="I482" s="286"/>
      <c r="J482" s="287"/>
    </row>
    <row r="483" spans="1:10" ht="17" x14ac:dyDescent="0.5">
      <c r="A483" s="281"/>
      <c r="B483" s="282"/>
      <c r="C483" s="283"/>
      <c r="D483" s="136"/>
      <c r="E483" s="284"/>
      <c r="F483" s="135"/>
      <c r="G483" s="285"/>
      <c r="H483" s="183"/>
      <c r="I483" s="286"/>
      <c r="J483" s="287"/>
    </row>
    <row r="484" spans="1:10" ht="17" x14ac:dyDescent="0.5">
      <c r="A484" s="281"/>
      <c r="B484" s="282"/>
      <c r="C484" s="283"/>
      <c r="D484" s="136"/>
      <c r="E484" s="284"/>
      <c r="F484" s="135"/>
      <c r="G484" s="285"/>
      <c r="H484" s="183"/>
      <c r="I484" s="286"/>
      <c r="J484" s="287"/>
    </row>
    <row r="485" spans="1:10" ht="17" x14ac:dyDescent="0.5">
      <c r="A485" s="281"/>
      <c r="B485" s="282"/>
      <c r="C485" s="283"/>
      <c r="D485" s="136"/>
      <c r="E485" s="284"/>
      <c r="F485" s="135"/>
      <c r="G485" s="285"/>
      <c r="H485" s="183"/>
      <c r="I485" s="286"/>
      <c r="J485" s="287"/>
    </row>
    <row r="486" spans="1:10" ht="17" x14ac:dyDescent="0.5">
      <c r="A486" s="281"/>
      <c r="B486" s="282"/>
      <c r="C486" s="283"/>
      <c r="D486" s="136"/>
      <c r="E486" s="284"/>
      <c r="F486" s="135"/>
      <c r="G486" s="285"/>
      <c r="H486" s="183"/>
      <c r="I486" s="286"/>
      <c r="J486" s="287"/>
    </row>
    <row r="487" spans="1:10" ht="17" x14ac:dyDescent="0.5">
      <c r="A487" s="281"/>
      <c r="B487" s="282"/>
      <c r="C487" s="283"/>
      <c r="D487" s="136"/>
      <c r="E487" s="284"/>
      <c r="F487" s="135"/>
      <c r="G487" s="285"/>
      <c r="H487" s="183"/>
      <c r="I487" s="286"/>
      <c r="J487" s="287"/>
    </row>
    <row r="488" spans="1:10" ht="17" x14ac:dyDescent="0.5">
      <c r="A488" s="281"/>
      <c r="B488" s="282"/>
      <c r="C488" s="283"/>
      <c r="D488" s="136"/>
      <c r="E488" s="284"/>
      <c r="F488" s="135"/>
      <c r="G488" s="285"/>
      <c r="H488" s="183"/>
      <c r="I488" s="286"/>
      <c r="J488" s="287"/>
    </row>
    <row r="489" spans="1:10" ht="17" x14ac:dyDescent="0.5">
      <c r="A489" s="281"/>
      <c r="B489" s="282"/>
      <c r="C489" s="283"/>
      <c r="D489" s="136"/>
      <c r="E489" s="284"/>
      <c r="F489" s="135"/>
      <c r="G489" s="285"/>
      <c r="H489" s="183"/>
      <c r="I489" s="286"/>
      <c r="J489" s="287"/>
    </row>
    <row r="490" spans="1:10" ht="17" x14ac:dyDescent="0.5">
      <c r="A490" s="281"/>
      <c r="B490" s="282"/>
      <c r="C490" s="283"/>
      <c r="D490" s="136"/>
      <c r="E490" s="284"/>
      <c r="F490" s="135"/>
      <c r="G490" s="285"/>
      <c r="H490" s="183"/>
      <c r="I490" s="286"/>
      <c r="J490" s="287"/>
    </row>
    <row r="491" spans="1:10" ht="17" x14ac:dyDescent="0.5">
      <c r="A491" s="281"/>
      <c r="B491" s="282"/>
      <c r="C491" s="283"/>
      <c r="D491" s="136"/>
      <c r="E491" s="284"/>
      <c r="F491" s="135"/>
      <c r="G491" s="285"/>
      <c r="H491" s="183"/>
      <c r="I491" s="286"/>
      <c r="J491" s="287"/>
    </row>
    <row r="492" spans="1:10" ht="17" x14ac:dyDescent="0.5">
      <c r="A492" s="281"/>
      <c r="B492" s="282"/>
      <c r="C492" s="283"/>
      <c r="D492" s="136"/>
      <c r="E492" s="284"/>
      <c r="F492" s="135"/>
      <c r="G492" s="285"/>
      <c r="H492" s="183"/>
      <c r="I492" s="286"/>
      <c r="J492" s="287"/>
    </row>
    <row r="493" spans="1:10" ht="17" x14ac:dyDescent="0.5">
      <c r="A493" s="281"/>
      <c r="B493" s="282"/>
      <c r="C493" s="283"/>
      <c r="D493" s="136"/>
      <c r="E493" s="284"/>
      <c r="F493" s="135"/>
      <c r="G493" s="285"/>
      <c r="H493" s="183"/>
      <c r="I493" s="286"/>
      <c r="J493" s="287"/>
    </row>
    <row r="494" spans="1:10" ht="17" x14ac:dyDescent="0.5">
      <c r="A494" s="281"/>
      <c r="B494" s="282"/>
      <c r="C494" s="283"/>
      <c r="D494" s="136"/>
      <c r="E494" s="284"/>
      <c r="F494" s="135"/>
      <c r="G494" s="285"/>
      <c r="H494" s="183"/>
      <c r="I494" s="286"/>
      <c r="J494" s="287"/>
    </row>
    <row r="495" spans="1:10" ht="17" x14ac:dyDescent="0.5">
      <c r="A495" s="281"/>
      <c r="B495" s="282"/>
      <c r="C495" s="283"/>
      <c r="D495" s="136"/>
      <c r="E495" s="284"/>
      <c r="F495" s="135"/>
      <c r="G495" s="285"/>
      <c r="H495" s="183"/>
      <c r="I495" s="286"/>
      <c r="J495" s="287"/>
    </row>
    <row r="496" spans="1:10" ht="17" x14ac:dyDescent="0.5">
      <c r="A496" s="281"/>
      <c r="B496" s="282"/>
      <c r="C496" s="283"/>
      <c r="D496" s="136"/>
      <c r="E496" s="284"/>
      <c r="F496" s="135"/>
      <c r="G496" s="285"/>
      <c r="H496" s="183"/>
      <c r="I496" s="286"/>
      <c r="J496" s="287"/>
    </row>
    <row r="497" spans="1:10" ht="17" x14ac:dyDescent="0.5">
      <c r="A497" s="281"/>
      <c r="B497" s="282"/>
      <c r="C497" s="283"/>
      <c r="D497" s="136"/>
      <c r="E497" s="284"/>
      <c r="F497" s="135"/>
      <c r="G497" s="285"/>
      <c r="H497" s="183"/>
      <c r="I497" s="286"/>
      <c r="J497" s="287"/>
    </row>
    <row r="498" spans="1:10" ht="17" x14ac:dyDescent="0.5">
      <c r="A498" s="281"/>
      <c r="B498" s="282"/>
      <c r="C498" s="283"/>
      <c r="D498" s="136"/>
      <c r="E498" s="284"/>
      <c r="F498" s="135"/>
      <c r="G498" s="285"/>
      <c r="H498" s="183"/>
      <c r="I498" s="286"/>
      <c r="J498" s="287"/>
    </row>
    <row r="499" spans="1:10" ht="17" x14ac:dyDescent="0.5">
      <c r="A499" s="281"/>
      <c r="B499" s="282"/>
      <c r="C499" s="283"/>
      <c r="D499" s="136"/>
      <c r="E499" s="284"/>
      <c r="F499" s="135"/>
      <c r="G499" s="285"/>
      <c r="H499" s="183"/>
      <c r="I499" s="286"/>
      <c r="J499" s="287"/>
    </row>
    <row r="500" spans="1:10" ht="17" x14ac:dyDescent="0.5">
      <c r="A500" s="281"/>
      <c r="B500" s="282"/>
      <c r="C500" s="283"/>
      <c r="D500" s="136"/>
      <c r="E500" s="284"/>
      <c r="F500" s="135"/>
      <c r="G500" s="285"/>
      <c r="H500" s="183"/>
      <c r="I500" s="286"/>
      <c r="J500" s="287"/>
    </row>
    <row r="501" spans="1:10" ht="17" x14ac:dyDescent="0.5">
      <c r="A501" s="281"/>
      <c r="B501" s="282"/>
      <c r="C501" s="283"/>
      <c r="D501" s="136"/>
      <c r="E501" s="284"/>
      <c r="F501" s="135"/>
      <c r="G501" s="285"/>
      <c r="H501" s="183"/>
      <c r="I501" s="286"/>
      <c r="J501" s="287"/>
    </row>
  </sheetData>
  <mergeCells count="6">
    <mergeCell ref="A2:J2"/>
    <mergeCell ref="A8:A9"/>
    <mergeCell ref="J8:J9"/>
    <mergeCell ref="F8:F9"/>
    <mergeCell ref="E8:E9"/>
    <mergeCell ref="I8:I9"/>
  </mergeCells>
  <phoneticPr fontId="0" type="noConversion"/>
  <dataValidations xWindow="670" yWindow="368" count="1">
    <dataValidation type="whole" allowBlank="1" showInputMessage="1" showErrorMessage="1" promptTitle="INFO" prompt="Saisir le N° d'extrait CCP!" sqref="C12:C66 C68:C113">
      <formula1>1</formula1>
      <formula2>99</formula2>
    </dataValidation>
  </dataValidations>
  <printOptions horizontalCentered="1"/>
  <pageMargins left="0.39370078740157483" right="0.23622047244094491" top="0.55118110236220474" bottom="0.39370078740157483" header="0.23622047244094491" footer="7.874015748031496E-2"/>
  <pageSetup paperSize="9" scale="78" fitToHeight="0" orientation="landscape" horizontalDpi="360" r:id="rId1"/>
  <headerFooter alignWithMargins="0">
    <oddHeader>&amp;C&amp;"Arial,Gras"&amp;14&amp;F</oddHeader>
    <oddFooter>&amp;L&amp;8&amp;A&amp;C&amp;8&amp;D&amp;R&amp;8Page: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indexed="47"/>
  </sheetPr>
  <dimension ref="A1:M47"/>
  <sheetViews>
    <sheetView showRowColHeaders="0" zoomScaleNormal="100" workbookViewId="0">
      <selection activeCell="F13" sqref="F13"/>
    </sheetView>
  </sheetViews>
  <sheetFormatPr baseColWidth="10" defaultColWidth="11.453125" defaultRowHeight="12.5" x14ac:dyDescent="0.25"/>
  <cols>
    <col min="1" max="3" width="6.54296875" style="2" customWidth="1"/>
    <col min="4" max="4" width="13.453125" style="2" customWidth="1"/>
    <col min="5" max="5" width="28.453125" style="2" customWidth="1"/>
    <col min="6" max="6" width="38.81640625" style="2" customWidth="1"/>
    <col min="7" max="16384" width="11.453125" style="2"/>
  </cols>
  <sheetData>
    <row r="1" spans="1:13" ht="71.25" customHeight="1" x14ac:dyDescent="0.25">
      <c r="A1" s="258"/>
      <c r="B1" s="258"/>
      <c r="C1" s="258"/>
      <c r="D1" s="258"/>
      <c r="E1" s="258"/>
      <c r="F1" s="258"/>
      <c r="G1" s="258"/>
      <c r="H1" s="258"/>
      <c r="I1" s="258"/>
      <c r="J1" s="258"/>
      <c r="K1" s="258"/>
      <c r="L1" s="258"/>
      <c r="M1" s="258"/>
    </row>
    <row r="2" spans="1:13" ht="46.5" customHeight="1" x14ac:dyDescent="0.25">
      <c r="A2" s="258"/>
      <c r="B2" s="258"/>
      <c r="C2" s="258"/>
      <c r="D2" s="258"/>
      <c r="E2" s="258"/>
      <c r="F2" s="258"/>
      <c r="G2" s="258"/>
      <c r="H2" s="258"/>
      <c r="I2" s="258"/>
      <c r="J2" s="258"/>
      <c r="K2" s="258"/>
      <c r="L2" s="258"/>
      <c r="M2" s="258"/>
    </row>
    <row r="3" spans="1:13" ht="25.5" customHeight="1" x14ac:dyDescent="0.25">
      <c r="A3" s="258"/>
      <c r="B3" s="258"/>
      <c r="C3" s="258"/>
      <c r="D3" s="258"/>
      <c r="E3" s="258"/>
      <c r="F3" s="258"/>
      <c r="G3" s="258"/>
      <c r="H3" s="258"/>
      <c r="I3" s="258"/>
      <c r="J3" s="258"/>
      <c r="K3" s="258"/>
      <c r="L3" s="258"/>
      <c r="M3" s="258"/>
    </row>
    <row r="4" spans="1:13" ht="40" customHeight="1" x14ac:dyDescent="0.3">
      <c r="A4" s="258"/>
      <c r="B4" s="258"/>
      <c r="C4" s="279"/>
      <c r="D4" s="258"/>
      <c r="E4" s="258"/>
      <c r="F4" s="258"/>
      <c r="G4" s="258"/>
      <c r="H4" s="279"/>
      <c r="I4" s="258"/>
      <c r="J4" s="258"/>
      <c r="K4" s="258"/>
      <c r="L4" s="258"/>
      <c r="M4" s="258"/>
    </row>
    <row r="5" spans="1:13" ht="25.5" customHeight="1" x14ac:dyDescent="0.3">
      <c r="A5" s="258"/>
      <c r="B5" s="258"/>
      <c r="C5" s="280"/>
      <c r="D5" s="258"/>
      <c r="E5" s="258"/>
      <c r="F5" s="258"/>
      <c r="G5" s="258"/>
      <c r="H5" s="280"/>
      <c r="I5" s="258"/>
      <c r="J5" s="279"/>
      <c r="K5" s="258"/>
      <c r="L5" s="258"/>
      <c r="M5" s="258"/>
    </row>
    <row r="6" spans="1:13" ht="23.25" customHeight="1" x14ac:dyDescent="0.3">
      <c r="A6" s="258"/>
      <c r="B6" s="258"/>
      <c r="C6" s="280"/>
      <c r="D6" s="258"/>
      <c r="E6" s="258"/>
      <c r="F6" s="259" t="s">
        <v>103</v>
      </c>
      <c r="G6" s="258"/>
      <c r="H6" s="280"/>
      <c r="I6" s="258"/>
      <c r="J6" s="280"/>
      <c r="K6" s="258"/>
      <c r="L6" s="258"/>
      <c r="M6" s="258"/>
    </row>
    <row r="7" spans="1:13" ht="23.25" customHeight="1" x14ac:dyDescent="0.3">
      <c r="A7" s="258"/>
      <c r="B7" s="258"/>
      <c r="C7" s="280"/>
      <c r="D7" s="258"/>
      <c r="E7" s="258"/>
      <c r="F7" s="260" t="s">
        <v>104</v>
      </c>
      <c r="G7" s="258"/>
      <c r="H7" s="280"/>
      <c r="I7" s="258"/>
      <c r="J7" s="280"/>
      <c r="K7" s="258"/>
      <c r="L7" s="258"/>
      <c r="M7" s="258"/>
    </row>
    <row r="8" spans="1:13" ht="20.149999999999999" customHeight="1" x14ac:dyDescent="0.25">
      <c r="A8" s="258"/>
      <c r="B8" s="258"/>
      <c r="C8" s="280"/>
      <c r="D8" s="258"/>
      <c r="E8" s="258"/>
      <c r="F8" s="258"/>
      <c r="G8" s="258"/>
      <c r="H8" s="280"/>
      <c r="I8" s="258"/>
      <c r="J8" s="280"/>
      <c r="K8" s="258"/>
      <c r="L8" s="258"/>
      <c r="M8" s="258"/>
    </row>
    <row r="9" spans="1:13" ht="24.75" customHeight="1" x14ac:dyDescent="0.25">
      <c r="A9" s="258"/>
      <c r="B9" s="258"/>
      <c r="C9" s="280"/>
      <c r="D9" s="258"/>
      <c r="E9" s="258"/>
      <c r="F9" s="258"/>
      <c r="G9" s="258"/>
      <c r="H9" s="280"/>
      <c r="I9" s="258"/>
      <c r="J9" s="280"/>
      <c r="K9" s="258"/>
      <c r="L9" s="258"/>
      <c r="M9" s="258"/>
    </row>
    <row r="10" spans="1:13" ht="15.75" customHeight="1" x14ac:dyDescent="0.25">
      <c r="A10" s="258"/>
      <c r="B10" s="258"/>
      <c r="C10" s="280"/>
      <c r="D10" s="258"/>
      <c r="E10" s="258"/>
      <c r="F10" s="258"/>
      <c r="G10" s="258"/>
      <c r="H10" s="280"/>
      <c r="I10" s="258"/>
      <c r="J10" s="280"/>
      <c r="K10" s="258"/>
      <c r="L10" s="258"/>
      <c r="M10" s="258"/>
    </row>
    <row r="11" spans="1:13" ht="2.25" customHeight="1" x14ac:dyDescent="0.25">
      <c r="A11" s="258"/>
      <c r="B11" s="258"/>
      <c r="C11" s="280"/>
      <c r="D11" s="258"/>
      <c r="E11" s="258"/>
      <c r="F11" s="262">
        <v>2</v>
      </c>
      <c r="G11" s="258"/>
      <c r="H11" s="280"/>
      <c r="I11" s="258"/>
      <c r="J11" s="280"/>
      <c r="K11" s="258"/>
      <c r="L11" s="258"/>
      <c r="M11" s="258"/>
    </row>
    <row r="12" spans="1:13" ht="21.75" hidden="1" customHeight="1" x14ac:dyDescent="0.5">
      <c r="A12" s="258"/>
      <c r="B12" s="258"/>
      <c r="C12"/>
      <c r="D12" s="258">
        <v>24</v>
      </c>
      <c r="E12" s="100" t="s">
        <v>88</v>
      </c>
      <c r="F12" s="263">
        <v>1</v>
      </c>
      <c r="G12" s="258"/>
      <c r="H12" s="258"/>
      <c r="I12" s="258"/>
      <c r="J12" s="258"/>
      <c r="K12" s="258"/>
      <c r="L12" s="258"/>
      <c r="M12" s="258"/>
    </row>
    <row r="13" spans="1:13" ht="21.75" customHeight="1" x14ac:dyDescent="0.45">
      <c r="A13" s="258"/>
      <c r="B13" s="258"/>
      <c r="C13" s="280"/>
      <c r="D13" s="258"/>
      <c r="E13" s="100" t="s">
        <v>1</v>
      </c>
      <c r="F13" s="264"/>
      <c r="G13" s="258"/>
      <c r="H13" s="258"/>
      <c r="I13" s="258"/>
      <c r="J13" s="258"/>
      <c r="K13" s="258"/>
      <c r="L13" s="258"/>
      <c r="M13" s="258"/>
    </row>
    <row r="14" spans="1:13" ht="21" customHeight="1" x14ac:dyDescent="0.45">
      <c r="A14" s="258"/>
      <c r="B14" s="258"/>
      <c r="C14" s="258"/>
      <c r="D14" s="258"/>
      <c r="E14" s="100" t="s">
        <v>122</v>
      </c>
      <c r="F14" s="276"/>
      <c r="G14" s="258"/>
      <c r="H14" s="279"/>
      <c r="I14" s="258"/>
      <c r="J14" s="258"/>
      <c r="K14" s="258"/>
      <c r="L14" s="258"/>
      <c r="M14" s="258"/>
    </row>
    <row r="15" spans="1:13" ht="21" customHeight="1" x14ac:dyDescent="0.45">
      <c r="A15" s="258"/>
      <c r="B15" s="258" t="s">
        <v>105</v>
      </c>
      <c r="C15" s="258"/>
      <c r="D15" s="261">
        <v>1</v>
      </c>
      <c r="E15" s="100" t="s">
        <v>2</v>
      </c>
      <c r="F15" s="265"/>
      <c r="G15" s="258"/>
      <c r="H15" s="279"/>
      <c r="I15" s="258"/>
      <c r="J15" s="258"/>
      <c r="K15" s="258"/>
      <c r="L15" s="258"/>
      <c r="M15" s="258"/>
    </row>
    <row r="16" spans="1:13" ht="21" customHeight="1" x14ac:dyDescent="0.45">
      <c r="A16" s="258"/>
      <c r="B16" s="258"/>
      <c r="C16" s="258"/>
      <c r="D16" s="258"/>
      <c r="E16" s="101" t="s">
        <v>86</v>
      </c>
      <c r="F16" s="272"/>
      <c r="G16" s="258"/>
      <c r="H16" s="280"/>
      <c r="I16" s="258"/>
      <c r="J16" s="258"/>
      <c r="K16" s="258"/>
      <c r="L16" s="258"/>
      <c r="M16" s="258"/>
    </row>
    <row r="17" spans="1:13" ht="21.75" customHeight="1" x14ac:dyDescent="0.45">
      <c r="A17" s="258"/>
      <c r="B17" s="258"/>
      <c r="C17" s="258"/>
      <c r="D17" s="258"/>
      <c r="E17" s="100" t="s">
        <v>76</v>
      </c>
      <c r="F17" s="266"/>
      <c r="G17" s="258"/>
      <c r="H17" s="280"/>
      <c r="I17" s="258"/>
      <c r="J17" s="258"/>
      <c r="K17" s="258"/>
      <c r="L17" s="258"/>
      <c r="M17" s="258"/>
    </row>
    <row r="18" spans="1:13" ht="21.75" hidden="1" customHeight="1" x14ac:dyDescent="0.45">
      <c r="A18" s="258"/>
      <c r="B18" s="258"/>
      <c r="C18" s="258"/>
      <c r="D18" s="258"/>
      <c r="E18" s="102" t="s">
        <v>3</v>
      </c>
      <c r="F18" s="267"/>
      <c r="G18" s="258"/>
      <c r="H18" s="280"/>
      <c r="I18" s="258"/>
      <c r="J18" s="258"/>
      <c r="K18" s="258"/>
      <c r="L18" s="258"/>
      <c r="M18" s="258"/>
    </row>
    <row r="19" spans="1:13" ht="21.75" customHeight="1" x14ac:dyDescent="0.45">
      <c r="A19" s="258"/>
      <c r="B19" s="258"/>
      <c r="C19" s="258"/>
      <c r="D19" s="258"/>
      <c r="E19" s="103" t="s">
        <v>4</v>
      </c>
      <c r="F19" s="268"/>
      <c r="G19" s="258"/>
      <c r="H19" s="280"/>
      <c r="I19" s="258"/>
      <c r="J19" s="258"/>
      <c r="K19" s="258"/>
      <c r="L19" s="258"/>
      <c r="M19" s="258"/>
    </row>
    <row r="20" spans="1:13" ht="23.25" customHeight="1" x14ac:dyDescent="0.45">
      <c r="A20" s="258"/>
      <c r="B20" s="258"/>
      <c r="C20" s="258"/>
      <c r="D20" s="258"/>
      <c r="E20" s="100" t="s">
        <v>6</v>
      </c>
      <c r="F20" s="269"/>
      <c r="G20" s="258"/>
      <c r="H20" s="280"/>
      <c r="I20" s="258"/>
      <c r="J20" s="258"/>
      <c r="K20" s="258"/>
      <c r="L20" s="258"/>
      <c r="M20" s="258"/>
    </row>
    <row r="21" spans="1:13" ht="23.25" hidden="1" customHeight="1" x14ac:dyDescent="0.45">
      <c r="A21" s="258"/>
      <c r="B21" s="258"/>
      <c r="C21" s="258"/>
      <c r="D21" s="258"/>
      <c r="E21" s="100" t="s">
        <v>5</v>
      </c>
      <c r="F21" s="270"/>
      <c r="G21" s="258"/>
      <c r="H21" s="280"/>
      <c r="I21" s="258"/>
      <c r="J21" s="258"/>
      <c r="K21" s="258"/>
      <c r="L21" s="258"/>
      <c r="M21" s="258"/>
    </row>
    <row r="22" spans="1:13" ht="23.25" customHeight="1" x14ac:dyDescent="0.25">
      <c r="A22" s="258"/>
      <c r="B22" s="258"/>
      <c r="C22" s="258"/>
      <c r="D22" s="258"/>
      <c r="E22" s="258"/>
      <c r="F22" s="271"/>
      <c r="G22" s="258"/>
      <c r="H22" s="280"/>
      <c r="I22" s="258"/>
      <c r="J22" s="258"/>
      <c r="K22" s="258"/>
      <c r="L22" s="258"/>
      <c r="M22" s="258"/>
    </row>
    <row r="23" spans="1:13" x14ac:dyDescent="0.25">
      <c r="A23" s="258"/>
      <c r="B23" s="258"/>
      <c r="C23" s="258"/>
      <c r="D23" s="258"/>
      <c r="E23" s="258"/>
      <c r="F23" s="258"/>
      <c r="G23" s="258"/>
      <c r="H23" s="280"/>
      <c r="I23" s="258"/>
      <c r="J23" s="258"/>
      <c r="K23" s="258"/>
      <c r="L23" s="258"/>
      <c r="M23" s="258"/>
    </row>
    <row r="24" spans="1:13" x14ac:dyDescent="0.25">
      <c r="A24" s="258"/>
      <c r="B24" s="258"/>
      <c r="C24" s="258"/>
      <c r="D24" s="258"/>
      <c r="E24" s="258"/>
      <c r="F24" s="258"/>
      <c r="G24" s="258"/>
      <c r="H24" s="280"/>
      <c r="I24" s="258"/>
      <c r="J24" s="258"/>
      <c r="K24" s="258"/>
      <c r="L24" s="258"/>
      <c r="M24" s="258"/>
    </row>
    <row r="25" spans="1:13" x14ac:dyDescent="0.25">
      <c r="A25" s="258"/>
      <c r="B25" s="258"/>
      <c r="C25" s="258"/>
      <c r="D25" s="258"/>
      <c r="E25" s="258"/>
      <c r="F25" s="258"/>
      <c r="G25" s="258"/>
      <c r="H25" s="258"/>
      <c r="I25" s="258"/>
      <c r="J25" s="258"/>
      <c r="K25" s="258"/>
      <c r="L25" s="258"/>
      <c r="M25" s="258"/>
    </row>
    <row r="26" spans="1:13" x14ac:dyDescent="0.25">
      <c r="A26" s="258"/>
      <c r="B26" s="258"/>
      <c r="C26" s="258"/>
      <c r="D26" s="258"/>
      <c r="E26" s="258"/>
      <c r="F26" s="258"/>
      <c r="G26" s="258"/>
      <c r="H26" s="258"/>
      <c r="I26" s="258"/>
      <c r="J26" s="258"/>
      <c r="K26" s="258"/>
      <c r="L26" s="258"/>
      <c r="M26" s="258"/>
    </row>
    <row r="27" spans="1:13" x14ac:dyDescent="0.25">
      <c r="A27" s="258"/>
      <c r="B27" s="258"/>
      <c r="C27" s="258"/>
      <c r="D27" s="258"/>
      <c r="E27" s="258"/>
      <c r="F27" s="258"/>
      <c r="G27" s="258"/>
      <c r="H27" s="258"/>
      <c r="I27" s="258"/>
      <c r="J27" s="258"/>
      <c r="K27" s="258"/>
      <c r="L27" s="258"/>
      <c r="M27" s="258"/>
    </row>
    <row r="28" spans="1:13" x14ac:dyDescent="0.25">
      <c r="A28" s="258"/>
      <c r="B28" s="258"/>
      <c r="C28" s="258"/>
      <c r="D28" s="258"/>
      <c r="E28" s="258"/>
      <c r="F28" s="258"/>
      <c r="G28" s="258"/>
      <c r="H28" s="258"/>
      <c r="I28" s="258"/>
      <c r="J28" s="258"/>
      <c r="K28" s="258"/>
      <c r="L28" s="258"/>
      <c r="M28" s="258"/>
    </row>
    <row r="29" spans="1:13" x14ac:dyDescent="0.25">
      <c r="A29" s="258"/>
      <c r="B29" s="258"/>
      <c r="C29" s="258"/>
      <c r="D29" s="258"/>
      <c r="E29" s="258"/>
      <c r="F29" s="258"/>
      <c r="G29" s="258"/>
      <c r="H29" s="258"/>
      <c r="I29" s="258"/>
      <c r="J29" s="258"/>
      <c r="K29" s="258"/>
      <c r="L29" s="258"/>
      <c r="M29" s="258"/>
    </row>
    <row r="30" spans="1:13" x14ac:dyDescent="0.25">
      <c r="A30" s="258"/>
      <c r="B30" s="258"/>
      <c r="C30" s="258"/>
      <c r="D30" s="258"/>
      <c r="E30" s="258"/>
      <c r="F30" s="258"/>
      <c r="G30" s="258"/>
      <c r="H30" s="258"/>
      <c r="I30" s="258"/>
      <c r="J30" s="258"/>
      <c r="K30" s="258"/>
      <c r="L30" s="258"/>
      <c r="M30" s="258"/>
    </row>
    <row r="31" spans="1:13" x14ac:dyDescent="0.25">
      <c r="A31" s="258"/>
      <c r="B31" s="258"/>
      <c r="C31" s="258"/>
      <c r="D31" s="258"/>
      <c r="E31" s="258"/>
      <c r="F31" s="258"/>
      <c r="G31" s="258"/>
      <c r="H31" s="258"/>
      <c r="I31" s="258"/>
      <c r="J31" s="258"/>
      <c r="K31" s="258"/>
      <c r="L31" s="258"/>
      <c r="M31" s="258"/>
    </row>
    <row r="32" spans="1:13" x14ac:dyDescent="0.25">
      <c r="A32" s="258"/>
      <c r="B32" s="258"/>
      <c r="C32" s="258"/>
      <c r="D32" s="258"/>
      <c r="E32" s="258"/>
      <c r="F32" s="258"/>
      <c r="G32" s="258"/>
      <c r="H32" s="258"/>
      <c r="I32" s="258"/>
      <c r="J32" s="258"/>
      <c r="K32" s="258"/>
      <c r="L32" s="258"/>
      <c r="M32" s="258"/>
    </row>
    <row r="33" spans="1:13" x14ac:dyDescent="0.25">
      <c r="A33" s="258"/>
      <c r="B33" s="258"/>
      <c r="C33" s="258"/>
      <c r="D33" s="258"/>
      <c r="E33" s="258"/>
      <c r="F33" s="258"/>
      <c r="G33" s="258"/>
      <c r="H33" s="258"/>
      <c r="I33" s="258"/>
      <c r="J33" s="258"/>
      <c r="K33" s="258"/>
      <c r="L33" s="258"/>
      <c r="M33" s="258"/>
    </row>
    <row r="34" spans="1:13" x14ac:dyDescent="0.25">
      <c r="A34" s="258"/>
      <c r="B34" s="258"/>
      <c r="C34" s="258"/>
      <c r="D34" s="258"/>
      <c r="E34" s="258"/>
      <c r="F34" s="258"/>
      <c r="G34" s="258"/>
      <c r="H34" s="258"/>
      <c r="I34" s="258"/>
      <c r="J34" s="258"/>
      <c r="K34" s="258"/>
      <c r="L34" s="258"/>
      <c r="M34" s="258"/>
    </row>
    <row r="35" spans="1:13" x14ac:dyDescent="0.25">
      <c r="A35" s="258"/>
      <c r="B35" s="258"/>
      <c r="C35" s="258"/>
      <c r="D35" s="258"/>
      <c r="E35" s="258"/>
      <c r="F35" s="258"/>
      <c r="G35" s="258"/>
      <c r="H35" s="258"/>
      <c r="I35" s="258"/>
      <c r="J35" s="258"/>
      <c r="K35" s="258"/>
      <c r="L35" s="258"/>
      <c r="M35" s="258"/>
    </row>
    <row r="36" spans="1:13" x14ac:dyDescent="0.25">
      <c r="A36" s="258"/>
      <c r="B36" s="258"/>
      <c r="C36" s="258"/>
      <c r="D36" s="258"/>
      <c r="E36" s="258"/>
      <c r="F36" s="258"/>
      <c r="G36" s="258"/>
      <c r="H36" s="258"/>
      <c r="I36" s="258"/>
      <c r="J36" s="258"/>
      <c r="K36" s="258"/>
      <c r="L36" s="258"/>
      <c r="M36" s="258"/>
    </row>
    <row r="37" spans="1:13" x14ac:dyDescent="0.25">
      <c r="A37" s="258"/>
      <c r="B37" s="258"/>
      <c r="C37" s="258"/>
      <c r="D37" s="258"/>
      <c r="E37" s="258"/>
      <c r="F37" s="258"/>
      <c r="G37" s="258"/>
      <c r="H37" s="258"/>
      <c r="I37" s="258"/>
      <c r="J37" s="258"/>
      <c r="K37" s="258"/>
      <c r="L37" s="258"/>
      <c r="M37" s="258"/>
    </row>
    <row r="38" spans="1:13" x14ac:dyDescent="0.25">
      <c r="A38" s="258"/>
      <c r="B38" s="258"/>
      <c r="C38" s="258"/>
      <c r="D38" s="258"/>
      <c r="E38" s="258"/>
      <c r="F38" s="258"/>
      <c r="G38" s="258"/>
      <c r="H38" s="258"/>
      <c r="I38" s="258"/>
      <c r="J38" s="258"/>
      <c r="K38" s="258"/>
      <c r="L38" s="258"/>
      <c r="M38" s="258"/>
    </row>
    <row r="39" spans="1:13" x14ac:dyDescent="0.25">
      <c r="A39" s="258"/>
      <c r="B39" s="258"/>
      <c r="C39" s="258"/>
      <c r="D39" s="258"/>
      <c r="E39" s="258"/>
      <c r="F39" s="258"/>
      <c r="G39" s="258"/>
      <c r="H39" s="258"/>
      <c r="I39" s="258"/>
      <c r="J39" s="258"/>
      <c r="K39" s="258"/>
      <c r="L39" s="258"/>
      <c r="M39" s="258"/>
    </row>
    <row r="40" spans="1:13" x14ac:dyDescent="0.25">
      <c r="A40" s="258"/>
      <c r="B40" s="258"/>
      <c r="C40" s="258"/>
      <c r="D40" s="258"/>
      <c r="E40" s="258"/>
      <c r="F40" s="258"/>
      <c r="G40" s="258"/>
      <c r="H40" s="258"/>
      <c r="I40" s="258"/>
      <c r="J40" s="258"/>
      <c r="K40" s="258"/>
      <c r="L40" s="258"/>
      <c r="M40" s="258"/>
    </row>
    <row r="41" spans="1:13" x14ac:dyDescent="0.25">
      <c r="A41" s="258"/>
      <c r="B41" s="258"/>
      <c r="C41" s="258"/>
      <c r="D41" s="258"/>
      <c r="E41" s="258"/>
      <c r="F41" s="258"/>
      <c r="G41" s="258"/>
      <c r="H41" s="258"/>
      <c r="I41" s="258"/>
      <c r="J41" s="258"/>
      <c r="K41" s="258"/>
      <c r="L41" s="258"/>
      <c r="M41" s="258"/>
    </row>
    <row r="42" spans="1:13" x14ac:dyDescent="0.25">
      <c r="A42" s="258"/>
      <c r="B42" s="258"/>
      <c r="C42" s="258"/>
      <c r="D42" s="258"/>
      <c r="E42" s="258"/>
      <c r="F42" s="258"/>
      <c r="G42" s="258"/>
      <c r="H42" s="258"/>
      <c r="I42" s="258"/>
      <c r="J42" s="258"/>
      <c r="K42" s="258"/>
      <c r="L42" s="258"/>
      <c r="M42" s="258"/>
    </row>
    <row r="43" spans="1:13" x14ac:dyDescent="0.25">
      <c r="A43" s="258"/>
      <c r="B43" s="258"/>
      <c r="C43" s="258"/>
      <c r="D43" s="258"/>
      <c r="E43" s="258"/>
      <c r="F43" s="258"/>
      <c r="G43" s="258"/>
      <c r="H43" s="258"/>
      <c r="I43" s="258"/>
      <c r="J43" s="258"/>
      <c r="K43" s="258"/>
      <c r="L43" s="258"/>
      <c r="M43" s="258"/>
    </row>
    <row r="44" spans="1:13" x14ac:dyDescent="0.25">
      <c r="A44" s="258"/>
      <c r="B44" s="258"/>
      <c r="C44" s="258"/>
      <c r="D44" s="258"/>
      <c r="E44" s="258"/>
      <c r="F44" s="258"/>
      <c r="G44" s="258"/>
      <c r="H44" s="258"/>
      <c r="I44" s="258"/>
      <c r="J44" s="258"/>
      <c r="K44" s="258"/>
      <c r="L44" s="258"/>
      <c r="M44" s="258"/>
    </row>
    <row r="45" spans="1:13" x14ac:dyDescent="0.25">
      <c r="A45" s="258"/>
      <c r="B45" s="258"/>
      <c r="C45" s="258"/>
      <c r="D45" s="258"/>
      <c r="E45" s="258"/>
      <c r="F45" s="258"/>
      <c r="G45" s="258"/>
      <c r="H45" s="258"/>
      <c r="I45" s="258"/>
      <c r="J45" s="258"/>
      <c r="K45" s="258"/>
      <c r="L45" s="258"/>
      <c r="M45" s="258"/>
    </row>
    <row r="46" spans="1:13" x14ac:dyDescent="0.25">
      <c r="A46" s="258"/>
      <c r="B46" s="258"/>
      <c r="C46" s="258"/>
      <c r="D46" s="258"/>
      <c r="E46" s="258"/>
      <c r="F46" s="258"/>
      <c r="G46" s="258"/>
      <c r="H46" s="258"/>
      <c r="I46" s="258"/>
      <c r="J46" s="258"/>
      <c r="K46" s="258"/>
      <c r="L46" s="258"/>
      <c r="M46" s="258"/>
    </row>
    <row r="47" spans="1:13" x14ac:dyDescent="0.25">
      <c r="A47" s="258"/>
      <c r="B47" s="258"/>
      <c r="C47" s="258"/>
      <c r="D47" s="258"/>
      <c r="E47" s="258"/>
      <c r="F47" s="258"/>
      <c r="G47" s="258"/>
      <c r="H47" s="258"/>
      <c r="I47" s="258"/>
      <c r="J47" s="258"/>
      <c r="K47" s="258"/>
      <c r="L47" s="258"/>
      <c r="M47" s="258"/>
    </row>
  </sheetData>
  <sheetProtection password="D71E" sheet="1" objects="1" scenarios="1"/>
  <phoneticPr fontId="16" type="noConversion"/>
  <dataValidations count="1">
    <dataValidation type="whole" allowBlank="1" showInputMessage="1" showErrorMessage="1" promptTitle="INFO" prompt="Saisir le N° d'extrait CCP!" sqref="F14">
      <formula1>1</formula1>
      <formula2>99</formula2>
    </dataValidation>
  </dataValidations>
  <pageMargins left="0.78740157499999996" right="0.78740157499999996" top="0.984251969" bottom="0.984251969" header="0.4921259845" footer="0.4921259845"/>
  <pageSetup paperSize="9" orientation="portrait" horizontalDpi="0"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1">
              <controlPr defaultSize="0" autoLine="0" autoPict="0" macro="[0]!choix_liste">
                <anchor moveWithCells="1">
                  <from>
                    <xdr:col>4</xdr:col>
                    <xdr:colOff>1968500</xdr:colOff>
                    <xdr:row>19</xdr:row>
                    <xdr:rowOff>6350</xdr:rowOff>
                  </from>
                  <to>
                    <xdr:col>6</xdr:col>
                    <xdr:colOff>0</xdr:colOff>
                    <xdr:row>21</xdr:row>
                    <xdr:rowOff>82550</xdr:rowOff>
                  </to>
                </anchor>
              </controlPr>
            </control>
          </mc:Choice>
        </mc:AlternateContent>
        <mc:AlternateContent xmlns:mc="http://schemas.openxmlformats.org/markup-compatibility/2006">
          <mc:Choice Requires="x14">
            <control shapeId="8195" r:id="rId5" name="Option Button 3">
              <controlPr defaultSize="0" autoFill="0" autoLine="0" autoPict="0" macro="[0]!Entrée_sortie">
                <anchor moveWithCells="1">
                  <from>
                    <xdr:col>5</xdr:col>
                    <xdr:colOff>800100</xdr:colOff>
                    <xdr:row>5</xdr:row>
                    <xdr:rowOff>107950</xdr:rowOff>
                  </from>
                  <to>
                    <xdr:col>5</xdr:col>
                    <xdr:colOff>2381250</xdr:colOff>
                    <xdr:row>6</xdr:row>
                    <xdr:rowOff>31750</xdr:rowOff>
                  </to>
                </anchor>
              </controlPr>
            </control>
          </mc:Choice>
        </mc:AlternateContent>
        <mc:AlternateContent xmlns:mc="http://schemas.openxmlformats.org/markup-compatibility/2006">
          <mc:Choice Requires="x14">
            <control shapeId="8196" r:id="rId6" name="Option Button 4">
              <controlPr defaultSize="0" autoFill="0" autoLine="0" autoPict="0" macro="[0]!Entrée_sortie">
                <anchor moveWithCells="1">
                  <from>
                    <xdr:col>5</xdr:col>
                    <xdr:colOff>787400</xdr:colOff>
                    <xdr:row>6</xdr:row>
                    <xdr:rowOff>82550</xdr:rowOff>
                  </from>
                  <to>
                    <xdr:col>5</xdr:col>
                    <xdr:colOff>2374900</xdr:colOff>
                    <xdr:row>7</xdr:row>
                    <xdr:rowOff>12700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enableFormatConditionsCalculation="0">
    <tabColor indexed="11"/>
    <pageSetUpPr fitToPage="1"/>
  </sheetPr>
  <dimension ref="A1:N39"/>
  <sheetViews>
    <sheetView showGridLines="0" showRowColHeaders="0" zoomScale="70" zoomScaleNormal="70" workbookViewId="0">
      <selection activeCell="H16" sqref="H16"/>
    </sheetView>
  </sheetViews>
  <sheetFormatPr baseColWidth="10" defaultRowHeight="12.5" x14ac:dyDescent="0.25"/>
  <cols>
    <col min="1" max="1" width="2.7265625" customWidth="1"/>
    <col min="2" max="2" width="26.7265625" customWidth="1"/>
    <col min="3" max="3" width="3.26953125" customWidth="1"/>
    <col min="4" max="4" width="20.1796875" customWidth="1"/>
    <col min="5" max="5" width="8.453125" customWidth="1"/>
    <col min="6" max="6" width="3.7265625" customWidth="1"/>
    <col min="7" max="7" width="14" customWidth="1"/>
    <col min="8" max="8" width="20.1796875" customWidth="1"/>
    <col min="9" max="9" width="2.7265625" customWidth="1"/>
    <col min="10" max="10" width="6.26953125" customWidth="1"/>
    <col min="11" max="11" width="8.453125" customWidth="1"/>
    <col min="12" max="12" width="9.81640625" customWidth="1"/>
    <col min="13" max="13" width="9" customWidth="1"/>
  </cols>
  <sheetData>
    <row r="1" spans="1:14" ht="20.25" customHeight="1" thickBot="1" x14ac:dyDescent="0.4">
      <c r="A1" s="76"/>
      <c r="B1" s="62"/>
      <c r="C1" s="62"/>
      <c r="D1" s="62"/>
      <c r="E1" s="62"/>
      <c r="F1" s="62"/>
      <c r="G1" s="62"/>
      <c r="H1" s="62"/>
      <c r="I1" s="62"/>
      <c r="J1" s="48"/>
      <c r="K1" s="46"/>
      <c r="L1" s="47"/>
      <c r="M1" s="42"/>
      <c r="N1" s="42"/>
    </row>
    <row r="2" spans="1:14" ht="38.25" customHeight="1" thickTop="1" thickBot="1" x14ac:dyDescent="0.9">
      <c r="A2" s="77"/>
      <c r="B2" s="347" t="s">
        <v>174</v>
      </c>
      <c r="C2" s="348"/>
      <c r="D2" s="348"/>
      <c r="E2" s="348"/>
      <c r="F2" s="348"/>
      <c r="G2" s="348"/>
      <c r="H2" s="332" t="s">
        <v>175</v>
      </c>
      <c r="I2" s="62"/>
      <c r="J2" s="48"/>
      <c r="K2" s="49">
        <v>1</v>
      </c>
      <c r="L2" s="41" t="s">
        <v>75</v>
      </c>
      <c r="M2" s="42"/>
      <c r="N2" s="42"/>
    </row>
    <row r="3" spans="1:14" ht="36" customHeight="1" thickTop="1" x14ac:dyDescent="0.5">
      <c r="A3" s="77"/>
      <c r="B3" s="63"/>
      <c r="C3" s="52"/>
      <c r="D3" s="52"/>
      <c r="E3" s="52"/>
      <c r="F3" s="52"/>
      <c r="G3" s="52"/>
      <c r="H3" s="52"/>
      <c r="I3" s="62"/>
      <c r="J3" s="349" t="s">
        <v>78</v>
      </c>
      <c r="K3" s="349"/>
      <c r="L3" s="349"/>
      <c r="M3" s="42"/>
      <c r="N3" s="42"/>
    </row>
    <row r="4" spans="1:14" s="36" customFormat="1" ht="20.149999999999999" customHeight="1" x14ac:dyDescent="0.5">
      <c r="A4" s="78"/>
      <c r="B4" s="63"/>
      <c r="C4" s="64"/>
      <c r="D4" s="65"/>
      <c r="E4" s="65"/>
      <c r="F4" s="65"/>
      <c r="G4" s="65"/>
      <c r="H4" s="65"/>
      <c r="I4" s="62"/>
      <c r="J4" s="48"/>
      <c r="K4" s="350"/>
      <c r="L4" s="350"/>
      <c r="M4" s="40"/>
      <c r="N4" s="40"/>
    </row>
    <row r="5" spans="1:14" ht="20.149999999999999" customHeight="1" x14ac:dyDescent="0.55000000000000004">
      <c r="A5" s="79"/>
      <c r="B5" s="66"/>
      <c r="C5" s="62"/>
      <c r="D5" s="64"/>
      <c r="E5" s="67"/>
      <c r="F5" s="67" t="s">
        <v>71</v>
      </c>
      <c r="G5" s="68">
        <f>K2</f>
        <v>1</v>
      </c>
      <c r="H5" s="69" t="str">
        <f>"/ "&amp;CCP!B3&amp;" (1)"</f>
        <v>/ 2017 (1)</v>
      </c>
      <c r="I5" s="62"/>
      <c r="J5" s="48"/>
      <c r="K5" s="41"/>
      <c r="L5" s="47"/>
      <c r="M5" s="42"/>
      <c r="N5" s="42"/>
    </row>
    <row r="6" spans="1:14" ht="20.149999999999999" customHeight="1" x14ac:dyDescent="0.45">
      <c r="A6" s="79"/>
      <c r="B6" s="66"/>
      <c r="C6" s="62"/>
      <c r="D6" s="62"/>
      <c r="E6" s="67"/>
      <c r="F6" s="67" t="s">
        <v>79</v>
      </c>
      <c r="G6" s="70" t="str">
        <f ca="1">IF(OFFSET(CCP!$B$11,Bon_CCP!$G$5,,,)="","",OFFSET(CCP!$C$11,Bon_CCP!$G$5,,,))</f>
        <v/>
      </c>
      <c r="H6" s="69"/>
      <c r="I6" s="62"/>
      <c r="J6" s="48"/>
      <c r="K6" s="47"/>
      <c r="L6" s="47"/>
      <c r="M6" s="42"/>
      <c r="N6" s="42"/>
    </row>
    <row r="7" spans="1:14" ht="20.149999999999999" customHeight="1" x14ac:dyDescent="0.45">
      <c r="A7" s="79"/>
      <c r="B7" s="60"/>
      <c r="C7" s="61"/>
      <c r="D7" s="61"/>
      <c r="E7" s="61"/>
      <c r="F7" s="61"/>
      <c r="G7" s="61"/>
      <c r="H7" s="61"/>
      <c r="I7" s="62"/>
      <c r="J7" s="48"/>
      <c r="K7" s="47"/>
      <c r="L7" s="47"/>
      <c r="M7" s="42"/>
      <c r="N7" s="42"/>
    </row>
    <row r="8" spans="1:14" ht="9" customHeight="1" x14ac:dyDescent="0.25">
      <c r="A8" s="43"/>
      <c r="B8" s="71"/>
      <c r="C8" s="43"/>
      <c r="D8" s="43"/>
      <c r="E8" s="43"/>
      <c r="F8" s="43"/>
      <c r="G8" s="43"/>
      <c r="H8" s="43"/>
      <c r="I8" s="43"/>
      <c r="J8" s="48"/>
      <c r="K8" s="47"/>
      <c r="L8" s="47"/>
      <c r="M8" s="42"/>
      <c r="N8" s="42"/>
    </row>
    <row r="9" spans="1:14" ht="17.149999999999999" customHeight="1" x14ac:dyDescent="0.4">
      <c r="A9" s="43"/>
      <c r="B9" s="67" t="s">
        <v>80</v>
      </c>
      <c r="C9" s="351" t="e">
        <f ca="1">IF(SUM($G$5)=0,"",IF(OFFSET(CCP!$G$11,MATCH($G$5,Bon),,,)&gt;0,OFFSET(CCP!$B$11,MATCH($G$5,Bon),,,),""))</f>
        <v>#N/A</v>
      </c>
      <c r="D9" s="351" t="str">
        <f ca="1">IF(SUM(C5)=0,"*****************",IF(OFFSET(CCP!$H$11,MATCH($G$5,CCP!$A$12:$A$15),,,)&gt;0,OFFSET(CCP!$B$11,MATCH($G$5,CCP!$A$12:$A$15),,,),"*****************"))</f>
        <v>*****************</v>
      </c>
      <c r="E9" s="62"/>
      <c r="F9" s="62"/>
      <c r="G9" s="67" t="s">
        <v>82</v>
      </c>
      <c r="H9" s="87" t="e">
        <f ca="1">IF(SUM($G$5)=0,"",IF(OFFSET(CCP!$H$11,MATCH($G$5,Bon),,,)&gt;0,OFFSET(CCP!$B$11,MATCH($G$5,Bon),,,),""))</f>
        <v>#N/A</v>
      </c>
      <c r="I9" s="80"/>
      <c r="J9" s="48"/>
      <c r="K9" s="47"/>
      <c r="L9" s="47"/>
      <c r="M9" s="42"/>
      <c r="N9" s="42"/>
    </row>
    <row r="10" spans="1:14" ht="17.149999999999999" customHeight="1" x14ac:dyDescent="0.45">
      <c r="A10" s="43"/>
      <c r="B10" s="67" t="s">
        <v>81</v>
      </c>
      <c r="C10" s="352" t="str">
        <f ca="1">IF(SUM(OFFSET(CCP!$G$11,$G$5,,,))=0,"",SUM(OFFSET(CCP!$G$11,MATCH($G$5,Bon),,,)))</f>
        <v/>
      </c>
      <c r="D10" s="352"/>
      <c r="E10" s="51"/>
      <c r="F10" s="51"/>
      <c r="G10" s="67" t="s">
        <v>83</v>
      </c>
      <c r="H10" s="353" t="str">
        <f ca="1">IF(SUM(OFFSET(CCP!$H$11,$G$5,,,))=0,"",OFFSET(CCP!$H$11,MATCH($G$5,Bon),,,))</f>
        <v/>
      </c>
      <c r="I10" s="353"/>
      <c r="J10" s="48"/>
      <c r="K10" s="47"/>
      <c r="L10" s="293"/>
      <c r="M10" s="42"/>
      <c r="N10" s="42"/>
    </row>
    <row r="11" spans="1:14" ht="17.149999999999999" customHeight="1" x14ac:dyDescent="0.45">
      <c r="A11" s="43"/>
      <c r="B11" s="67" t="s">
        <v>73</v>
      </c>
      <c r="C11" s="88" t="str">
        <f ca="1">IF(OFFSET(CCP!$B$11,Bon_CCP!$G$5,,,)="","","compte n° "&amp;OFFSET(CCP!$J$11,Bon_CCP!$G$5,,,)&amp;" - "&amp;OFFSET(CCP!$I$11,Bon_CCP!$G$5,,,))</f>
        <v/>
      </c>
      <c r="D11" s="59"/>
      <c r="E11" s="72"/>
      <c r="F11" s="73"/>
      <c r="G11" s="73"/>
      <c r="H11" s="73"/>
      <c r="I11" s="73"/>
      <c r="J11" s="48"/>
      <c r="K11" s="47"/>
      <c r="L11" s="47"/>
      <c r="M11" s="42"/>
      <c r="N11" s="42"/>
    </row>
    <row r="12" spans="1:14" ht="17.149999999999999" customHeight="1" x14ac:dyDescent="0.4">
      <c r="A12" s="43"/>
      <c r="B12" s="67" t="s">
        <v>72</v>
      </c>
      <c r="C12" s="354" t="str">
        <f ca="1">IF(OFFSET(CCP!$E$11,Bon_CCP!$G$5,,,)="","",OFFSET(CCP!$E$11,Bon_CCP!$G$5,,,))</f>
        <v/>
      </c>
      <c r="D12" s="354"/>
      <c r="E12" s="354"/>
      <c r="F12" s="354"/>
      <c r="G12" s="354"/>
      <c r="H12" s="354"/>
      <c r="I12" s="43"/>
      <c r="J12" s="48"/>
      <c r="K12" s="47"/>
      <c r="L12" s="47"/>
      <c r="M12" s="42"/>
      <c r="N12" s="42"/>
    </row>
    <row r="13" spans="1:14" ht="25" customHeight="1" x14ac:dyDescent="0.4">
      <c r="A13" s="43"/>
      <c r="B13" s="67" t="s">
        <v>74</v>
      </c>
      <c r="C13" s="343" t="str">
        <f ca="1">IF(OFFSET(CCP!$F$11,Bon_CCP!$G$5,,,)="","",OFFSET(CCP!$F$11,Bon_CCP!$G$5,,,))</f>
        <v/>
      </c>
      <c r="D13" s="344"/>
      <c r="E13" s="344"/>
      <c r="F13" s="344"/>
      <c r="G13" s="344"/>
      <c r="H13" s="345"/>
      <c r="I13" s="43"/>
      <c r="J13" s="48"/>
      <c r="K13" s="47"/>
      <c r="L13" s="47"/>
      <c r="M13" s="42"/>
      <c r="N13" s="42"/>
    </row>
    <row r="14" spans="1:14" ht="25" customHeight="1" x14ac:dyDescent="0.45">
      <c r="A14" s="43"/>
      <c r="B14" s="67" t="s">
        <v>69</v>
      </c>
      <c r="C14" s="346" t="str">
        <f ca="1">IF(OFFSET(CCP!$D$11,Bon_CCP!$G$5,,,)="","",OFFSET(CCP!$D$11,Bon_CCP!$G$5,,,))</f>
        <v/>
      </c>
      <c r="D14" s="346"/>
      <c r="E14" s="51"/>
      <c r="F14" s="51"/>
      <c r="G14" s="51"/>
      <c r="H14" s="51"/>
      <c r="I14" s="43"/>
      <c r="J14" s="48"/>
      <c r="K14" s="47"/>
      <c r="L14" s="47"/>
      <c r="M14" s="42"/>
      <c r="N14" s="42"/>
    </row>
    <row r="15" spans="1:14" ht="17.149999999999999" customHeight="1" x14ac:dyDescent="0.25">
      <c r="A15" s="43"/>
      <c r="B15" s="74"/>
      <c r="C15" s="43"/>
      <c r="D15" s="43"/>
      <c r="E15" s="43"/>
      <c r="F15" s="43"/>
      <c r="G15" s="43"/>
      <c r="H15" s="43"/>
      <c r="I15" s="43"/>
      <c r="J15" s="48"/>
      <c r="K15" s="47"/>
      <c r="L15" s="47"/>
      <c r="M15" s="42"/>
      <c r="N15" s="42"/>
    </row>
    <row r="16" spans="1:14" ht="17.149999999999999" customHeight="1" x14ac:dyDescent="0.45">
      <c r="A16" s="75"/>
      <c r="B16" s="75"/>
      <c r="C16" s="75"/>
      <c r="D16" s="331" t="s">
        <v>77</v>
      </c>
      <c r="E16" s="75"/>
      <c r="F16" s="75"/>
      <c r="G16" s="75"/>
      <c r="H16" s="331" t="s">
        <v>164</v>
      </c>
      <c r="I16" s="75"/>
      <c r="J16" s="48"/>
      <c r="K16" s="47"/>
      <c r="L16" s="47"/>
      <c r="M16" s="42"/>
      <c r="N16" s="42"/>
    </row>
    <row r="17" spans="1:14" ht="37" customHeight="1" x14ac:dyDescent="0.25">
      <c r="A17" s="43"/>
      <c r="B17" s="43"/>
      <c r="C17" s="43"/>
      <c r="D17" s="44"/>
      <c r="E17" s="43"/>
      <c r="F17" s="43"/>
      <c r="G17" s="43"/>
      <c r="H17" s="45"/>
      <c r="I17" s="43"/>
      <c r="J17" s="48"/>
      <c r="K17" s="47"/>
      <c r="L17" s="47"/>
      <c r="M17" s="42"/>
      <c r="N17" s="42"/>
    </row>
    <row r="18" spans="1:14" ht="20.149999999999999" customHeight="1" x14ac:dyDescent="0.45">
      <c r="A18" s="81"/>
      <c r="B18" s="82" t="s">
        <v>70</v>
      </c>
      <c r="C18" s="81"/>
      <c r="D18" s="81"/>
      <c r="E18" s="81"/>
      <c r="F18" s="81"/>
      <c r="G18" s="81"/>
      <c r="H18" s="81"/>
      <c r="I18" s="81"/>
      <c r="J18" s="48"/>
      <c r="K18" s="47"/>
      <c r="L18" s="47"/>
      <c r="M18" s="42"/>
      <c r="N18" s="42"/>
    </row>
    <row r="19" spans="1:14" ht="27" customHeight="1" x14ac:dyDescent="0.25">
      <c r="A19" s="48"/>
      <c r="B19" s="48"/>
      <c r="C19" s="48"/>
      <c r="D19" s="48"/>
      <c r="E19" s="48"/>
      <c r="F19" s="48"/>
      <c r="G19" s="48"/>
      <c r="H19" s="48"/>
      <c r="I19" s="48"/>
      <c r="J19" s="48"/>
      <c r="K19" s="47"/>
      <c r="L19" s="47"/>
      <c r="M19" s="42"/>
      <c r="N19" s="42"/>
    </row>
    <row r="20" spans="1:14" ht="20.25" customHeight="1" thickBot="1" x14ac:dyDescent="0.4">
      <c r="A20" s="76"/>
      <c r="B20" s="62"/>
      <c r="C20" s="62"/>
      <c r="D20" s="62"/>
      <c r="E20" s="62"/>
      <c r="F20" s="62"/>
      <c r="G20" s="62"/>
      <c r="H20" s="62"/>
      <c r="I20" s="62"/>
      <c r="J20" s="48"/>
      <c r="K20" s="46"/>
      <c r="L20" s="47"/>
      <c r="M20" s="42"/>
      <c r="N20" s="42"/>
    </row>
    <row r="21" spans="1:14" ht="33.5" thickTop="1" thickBot="1" x14ac:dyDescent="0.9">
      <c r="A21" s="77"/>
      <c r="B21" s="347" t="str">
        <f>B2</f>
        <v>SECTION AFEH XXXXXX</v>
      </c>
      <c r="C21" s="348"/>
      <c r="D21" s="348"/>
      <c r="E21" s="348"/>
      <c r="F21" s="348"/>
      <c r="G21" s="348"/>
      <c r="H21" s="332" t="str">
        <f>H2</f>
        <v>DD</v>
      </c>
      <c r="I21" s="62"/>
      <c r="J21" s="48"/>
      <c r="K21" s="49">
        <v>2</v>
      </c>
      <c r="L21" s="41" t="s">
        <v>75</v>
      </c>
      <c r="M21" s="42"/>
      <c r="N21" s="42"/>
    </row>
    <row r="22" spans="1:14" ht="36" customHeight="1" thickTop="1" x14ac:dyDescent="0.5">
      <c r="A22" s="77"/>
      <c r="B22" s="63"/>
      <c r="C22" s="52"/>
      <c r="D22" s="52"/>
      <c r="E22" s="52"/>
      <c r="F22" s="52"/>
      <c r="G22" s="52"/>
      <c r="H22" s="52"/>
      <c r="I22" s="62"/>
      <c r="J22" s="349" t="s">
        <v>78</v>
      </c>
      <c r="K22" s="349"/>
      <c r="L22" s="349"/>
      <c r="M22" s="42"/>
      <c r="N22" s="42"/>
    </row>
    <row r="23" spans="1:14" ht="20.149999999999999" customHeight="1" x14ac:dyDescent="0.5">
      <c r="A23" s="78"/>
      <c r="B23" s="63"/>
      <c r="C23" s="64"/>
      <c r="D23" s="65"/>
      <c r="E23" s="65"/>
      <c r="F23" s="65"/>
      <c r="G23" s="65"/>
      <c r="H23" s="65"/>
      <c r="I23" s="62"/>
      <c r="J23" s="48"/>
      <c r="K23" s="350"/>
      <c r="L23" s="350"/>
      <c r="M23" s="42"/>
      <c r="N23" s="42"/>
    </row>
    <row r="24" spans="1:14" ht="20.149999999999999" customHeight="1" x14ac:dyDescent="0.55000000000000004">
      <c r="A24" s="79"/>
      <c r="B24" s="66"/>
      <c r="C24" s="62"/>
      <c r="D24" s="64"/>
      <c r="E24" s="67"/>
      <c r="F24" s="67" t="s">
        <v>71</v>
      </c>
      <c r="G24" s="68">
        <f>K21</f>
        <v>2</v>
      </c>
      <c r="H24" s="69" t="str">
        <f>"/ "&amp;CCP!B3&amp;" (1)"</f>
        <v>/ 2017 (1)</v>
      </c>
      <c r="I24" s="62"/>
      <c r="J24" s="48"/>
      <c r="K24" s="41"/>
      <c r="L24" s="47"/>
      <c r="M24" s="42"/>
      <c r="N24" s="42"/>
    </row>
    <row r="25" spans="1:14" ht="20.149999999999999" customHeight="1" x14ac:dyDescent="0.45">
      <c r="A25" s="79"/>
      <c r="B25" s="66"/>
      <c r="C25" s="62"/>
      <c r="D25" s="62"/>
      <c r="E25" s="67"/>
      <c r="F25" s="67" t="s">
        <v>79</v>
      </c>
      <c r="G25" s="70" t="str">
        <f ca="1">IF(OFFSET(CCP!$B$11,Bon_CCP!$G$24,,,)="","",OFFSET(CCP!$C$11,Bon_CCP!$G$24,,,))</f>
        <v/>
      </c>
      <c r="H25" s="69"/>
      <c r="I25" s="62"/>
      <c r="J25" s="48"/>
      <c r="K25" s="47"/>
      <c r="L25" s="47"/>
      <c r="M25" s="42"/>
      <c r="N25" s="42"/>
    </row>
    <row r="26" spans="1:14" ht="20.149999999999999" customHeight="1" x14ac:dyDescent="0.45">
      <c r="A26" s="79"/>
      <c r="B26" s="60"/>
      <c r="C26" s="61"/>
      <c r="D26" s="61"/>
      <c r="E26" s="61"/>
      <c r="F26" s="61"/>
      <c r="G26" s="61"/>
      <c r="H26" s="61"/>
      <c r="I26" s="62"/>
      <c r="J26" s="48"/>
      <c r="K26" s="47"/>
      <c r="L26" s="47"/>
      <c r="M26" s="42"/>
      <c r="N26" s="42"/>
    </row>
    <row r="27" spans="1:14" ht="9" customHeight="1" x14ac:dyDescent="0.25">
      <c r="A27" s="43"/>
      <c r="B27" s="71"/>
      <c r="C27" s="43"/>
      <c r="D27" s="43"/>
      <c r="E27" s="43"/>
      <c r="F27" s="43"/>
      <c r="G27" s="43"/>
      <c r="H27" s="43"/>
      <c r="I27" s="43"/>
      <c r="J27" s="48"/>
      <c r="K27" s="47"/>
      <c r="L27" s="47"/>
      <c r="M27" s="42"/>
      <c r="N27" s="42"/>
    </row>
    <row r="28" spans="1:14" ht="17.149999999999999" customHeight="1" x14ac:dyDescent="0.4">
      <c r="A28" s="43"/>
      <c r="B28" s="67" t="s">
        <v>80</v>
      </c>
      <c r="C28" s="351" t="e">
        <f ca="1">IF(SUM($G$24)=0,"",IF(OFFSET(CCP!$G$11,MATCH($G$24,Bon),,,)&gt;0,OFFSET(CCP!$B$11,MATCH($G$24,Bon),,,),""))</f>
        <v>#N/A</v>
      </c>
      <c r="D28" s="351" t="str">
        <f ca="1">IF(SUM(C24)=0,"*****************",IF(OFFSET(CCP!$H$11,MATCH($G$5,CCP!$A$12:$A$15),,,)&gt;0,OFFSET(CCP!$B$11,MATCH($G$5,CCP!$A$12:$A$15),,,),"*****************"))</f>
        <v>*****************</v>
      </c>
      <c r="E28" s="62"/>
      <c r="F28" s="62"/>
      <c r="G28" s="67" t="s">
        <v>82</v>
      </c>
      <c r="H28" s="87" t="e">
        <f ca="1">IF(SUM($G$24)=0,"",IF(OFFSET(CCP!$H$11,MATCH($G$24,Bon),,,)&gt;0,OFFSET(CCP!$B$11,MATCH($G$24,Bon),,,),""))</f>
        <v>#N/A</v>
      </c>
      <c r="I28" s="80"/>
      <c r="J28" s="48"/>
      <c r="K28" s="47"/>
      <c r="L28" s="47"/>
      <c r="M28" s="42"/>
      <c r="N28" s="42"/>
    </row>
    <row r="29" spans="1:14" ht="17.149999999999999" customHeight="1" x14ac:dyDescent="0.45">
      <c r="A29" s="43"/>
      <c r="B29" s="67" t="s">
        <v>81</v>
      </c>
      <c r="C29" s="352" t="str">
        <f ca="1">IF(SUM(OFFSET(CCP!$G$11,$G$24,,,))=0,"",SUM(OFFSET(CCP!$G$11,MATCH($G$24,Bon),,,)))</f>
        <v/>
      </c>
      <c r="D29" s="352"/>
      <c r="E29" s="51"/>
      <c r="F29" s="51"/>
      <c r="G29" s="67" t="s">
        <v>83</v>
      </c>
      <c r="H29" s="353" t="str">
        <f ca="1">IF(SUM(OFFSET(CCP!$H$11,$G$24,,,))=0,"",OFFSET(CCP!$H$11,MATCH($G$24,Bon),,,))</f>
        <v/>
      </c>
      <c r="I29" s="353"/>
      <c r="J29" s="48"/>
      <c r="K29" s="47"/>
      <c r="L29" s="293"/>
      <c r="M29" s="42"/>
      <c r="N29" s="42"/>
    </row>
    <row r="30" spans="1:14" ht="17.149999999999999" customHeight="1" x14ac:dyDescent="0.45">
      <c r="A30" s="43"/>
      <c r="B30" s="67" t="s">
        <v>73</v>
      </c>
      <c r="C30" s="88" t="str">
        <f ca="1">IF(OFFSET(CCP!$B$11,Bon_CCP!$G$24,,,)="","","compte n° "&amp;OFFSET(CCP!$J$11,Bon_CCP!$G$24,,,)&amp;" - "&amp;OFFSET(CCP!$I$11,Bon_CCP!$G$24,,,))</f>
        <v/>
      </c>
      <c r="D30" s="59"/>
      <c r="E30" s="72"/>
      <c r="F30" s="73"/>
      <c r="G30" s="73"/>
      <c r="H30" s="73"/>
      <c r="I30" s="73"/>
      <c r="J30" s="48"/>
      <c r="K30" s="47"/>
      <c r="L30" s="47"/>
      <c r="M30" s="42"/>
      <c r="N30" s="42"/>
    </row>
    <row r="31" spans="1:14" ht="17.149999999999999" customHeight="1" x14ac:dyDescent="0.4">
      <c r="A31" s="43"/>
      <c r="B31" s="67" t="s">
        <v>72</v>
      </c>
      <c r="C31" s="354" t="str">
        <f ca="1">IF(OFFSET(CCP!$E$11,Bon_CCP!$G$24,,,)="","",OFFSET(CCP!$E$11,Bon_CCP!$G$24,,,))</f>
        <v/>
      </c>
      <c r="D31" s="354"/>
      <c r="E31" s="354"/>
      <c r="F31" s="354"/>
      <c r="G31" s="354"/>
      <c r="H31" s="354"/>
      <c r="I31" s="43"/>
      <c r="J31" s="48"/>
      <c r="K31" s="47"/>
      <c r="L31" s="47"/>
      <c r="M31" s="42"/>
      <c r="N31" s="42"/>
    </row>
    <row r="32" spans="1:14" ht="25" customHeight="1" x14ac:dyDescent="0.4">
      <c r="A32" s="43"/>
      <c r="B32" s="67" t="s">
        <v>74</v>
      </c>
      <c r="C32" s="343" t="str">
        <f ca="1">IF(OFFSET(CCP!$F$11,Bon_CCP!$G$24,,,)="","",OFFSET(CCP!$F$11,Bon_CCP!$G$24,,,))</f>
        <v/>
      </c>
      <c r="D32" s="344"/>
      <c r="E32" s="344"/>
      <c r="F32" s="344"/>
      <c r="G32" s="344"/>
      <c r="H32" s="345"/>
      <c r="I32" s="43"/>
      <c r="J32" s="48"/>
      <c r="K32" s="47"/>
      <c r="L32" s="47"/>
      <c r="M32" s="42"/>
      <c r="N32" s="42"/>
    </row>
    <row r="33" spans="1:14" ht="25" customHeight="1" x14ac:dyDescent="0.45">
      <c r="A33" s="43"/>
      <c r="B33" s="67" t="s">
        <v>69</v>
      </c>
      <c r="C33" s="346" t="str">
        <f ca="1">IF(OFFSET(CCP!$D$11,Bon_CCP!$G$24,,,)="","",OFFSET(CCP!$D$11,Bon_CCP!$G$24,,,))</f>
        <v/>
      </c>
      <c r="D33" s="346"/>
      <c r="E33" s="51"/>
      <c r="F33" s="51"/>
      <c r="G33" s="51"/>
      <c r="H33" s="51"/>
      <c r="I33" s="43"/>
      <c r="J33" s="48"/>
      <c r="K33" s="47"/>
      <c r="L33" s="47"/>
      <c r="M33" s="42"/>
      <c r="N33" s="42"/>
    </row>
    <row r="34" spans="1:14" ht="17.149999999999999" customHeight="1" x14ac:dyDescent="0.25">
      <c r="A34" s="43"/>
      <c r="B34" s="74"/>
      <c r="C34" s="43"/>
      <c r="D34" s="43"/>
      <c r="E34" s="43"/>
      <c r="F34" s="43"/>
      <c r="G34" s="43"/>
      <c r="H34" s="43"/>
      <c r="I34" s="43"/>
      <c r="J34" s="48"/>
      <c r="K34" s="47"/>
      <c r="L34" s="47"/>
      <c r="M34" s="42"/>
      <c r="N34" s="42"/>
    </row>
    <row r="35" spans="1:14" ht="17.149999999999999" customHeight="1" x14ac:dyDescent="0.45">
      <c r="A35" s="75"/>
      <c r="B35" s="75"/>
      <c r="C35" s="75"/>
      <c r="D35" s="331" t="s">
        <v>77</v>
      </c>
      <c r="E35" s="75"/>
      <c r="F35" s="75"/>
      <c r="G35" s="75"/>
      <c r="H35" s="331" t="s">
        <v>164</v>
      </c>
      <c r="I35" s="75"/>
      <c r="J35" s="48"/>
      <c r="K35" s="47"/>
      <c r="L35" s="47"/>
      <c r="M35" s="42"/>
      <c r="N35" s="42"/>
    </row>
    <row r="36" spans="1:14" ht="37" customHeight="1" x14ac:dyDescent="0.25">
      <c r="A36" s="43"/>
      <c r="B36" s="43"/>
      <c r="C36" s="43"/>
      <c r="D36" s="44"/>
      <c r="E36" s="43"/>
      <c r="F36" s="43"/>
      <c r="G36" s="43"/>
      <c r="H36" s="45"/>
      <c r="I36" s="43"/>
      <c r="J36" s="48"/>
      <c r="K36" s="47"/>
      <c r="L36" s="47"/>
      <c r="M36" s="42"/>
      <c r="N36" s="42"/>
    </row>
    <row r="37" spans="1:14" ht="20.149999999999999" customHeight="1" x14ac:dyDescent="0.45">
      <c r="A37" s="81"/>
      <c r="B37" s="82" t="s">
        <v>70</v>
      </c>
      <c r="C37" s="81"/>
      <c r="D37" s="81"/>
      <c r="E37" s="81"/>
      <c r="F37" s="81"/>
      <c r="G37" s="81"/>
      <c r="H37" s="81"/>
      <c r="I37" s="81"/>
      <c r="J37" s="48"/>
      <c r="K37" s="47"/>
      <c r="L37" s="47"/>
      <c r="M37" s="42"/>
      <c r="N37" s="42"/>
    </row>
    <row r="38" spans="1:14" x14ac:dyDescent="0.25">
      <c r="A38" s="48"/>
      <c r="B38" s="48"/>
      <c r="C38" s="48"/>
      <c r="D38" s="48"/>
      <c r="E38" s="48"/>
      <c r="F38" s="48"/>
      <c r="G38" s="48"/>
      <c r="H38" s="48"/>
      <c r="I38" s="48"/>
      <c r="J38" s="48"/>
      <c r="K38" s="47"/>
      <c r="L38" s="47"/>
      <c r="M38" s="42"/>
      <c r="N38" s="42"/>
    </row>
    <row r="39" spans="1:14" x14ac:dyDescent="0.25">
      <c r="A39" s="48"/>
      <c r="B39" s="48"/>
      <c r="C39" s="48"/>
      <c r="D39" s="48"/>
      <c r="E39" s="48"/>
      <c r="F39" s="48"/>
      <c r="G39" s="48"/>
      <c r="H39" s="48"/>
      <c r="I39" s="48"/>
      <c r="J39" s="48"/>
      <c r="K39" s="47"/>
      <c r="L39" s="47"/>
      <c r="M39" s="42"/>
      <c r="N39" s="42"/>
    </row>
  </sheetData>
  <sheetProtection password="D71E" sheet="1" objects="1" scenarios="1"/>
  <mergeCells count="18">
    <mergeCell ref="B2:G2"/>
    <mergeCell ref="J3:L3"/>
    <mergeCell ref="C14:D14"/>
    <mergeCell ref="C13:H13"/>
    <mergeCell ref="C12:H12"/>
    <mergeCell ref="K4:L4"/>
    <mergeCell ref="C10:D10"/>
    <mergeCell ref="C9:D9"/>
    <mergeCell ref="H10:I10"/>
    <mergeCell ref="C32:H32"/>
    <mergeCell ref="C33:D33"/>
    <mergeCell ref="B21:G21"/>
    <mergeCell ref="J22:L22"/>
    <mergeCell ref="K23:L23"/>
    <mergeCell ref="C28:D28"/>
    <mergeCell ref="C29:D29"/>
    <mergeCell ref="H29:I29"/>
    <mergeCell ref="C31:H31"/>
  </mergeCells>
  <phoneticPr fontId="0" type="noConversion"/>
  <printOptions horizontalCentered="1"/>
  <pageMargins left="0" right="0" top="0.16" bottom="0" header="0.38" footer="0.35"/>
  <pageSetup paperSize="9" scale="99" orientation="portrait" horizontalDpi="4294967293"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enableFormatConditionsCalculation="0">
    <tabColor indexed="24"/>
    <pageSetUpPr fitToPage="1"/>
  </sheetPr>
  <dimension ref="A1:M51"/>
  <sheetViews>
    <sheetView showGridLines="0" showRowColHeaders="0" showZeros="0" zoomScaleNormal="100" workbookViewId="0">
      <pane ySplit="4" topLeftCell="A27" activePane="bottomLeft" state="frozen"/>
      <selection pane="bottomLeft" activeCell="E39" sqref="E39"/>
    </sheetView>
  </sheetViews>
  <sheetFormatPr baseColWidth="10" defaultColWidth="11.453125" defaultRowHeight="12.5" x14ac:dyDescent="0.25"/>
  <cols>
    <col min="1" max="1" width="3.54296875" style="111" customWidth="1"/>
    <col min="2" max="2" width="13.81640625" style="109" bestFit="1" customWidth="1"/>
    <col min="3" max="3" width="5" style="122" hidden="1" customWidth="1"/>
    <col min="4" max="4" width="11.81640625" style="163" hidden="1" customWidth="1"/>
    <col min="5" max="5" width="42.81640625" style="163" customWidth="1"/>
    <col min="6" max="7" width="13.26953125" style="163" customWidth="1"/>
    <col min="8" max="9" width="13.26953125" style="109" customWidth="1"/>
    <col min="10" max="10" width="11.453125" style="109"/>
    <col min="11" max="11" width="12.453125" style="109" customWidth="1"/>
    <col min="12" max="12" width="17.1796875" style="109" hidden="1" customWidth="1"/>
    <col min="13" max="13" width="12.453125" style="109" hidden="1" customWidth="1"/>
    <col min="14" max="14" width="12.453125" style="109" customWidth="1"/>
    <col min="15" max="16384" width="11.453125" style="109"/>
  </cols>
  <sheetData>
    <row r="1" spans="1:13" ht="18.75" customHeight="1" x14ac:dyDescent="0.45">
      <c r="A1" s="108"/>
      <c r="B1" s="2"/>
      <c r="D1" s="355" t="str">
        <f>Bon_CCP!$B$2 &amp; "(" &amp; Bon_CCP!H2 &amp;")"</f>
        <v>SECTION AFEH XXXXXX(DD)</v>
      </c>
      <c r="E1" s="355"/>
      <c r="F1" s="355"/>
      <c r="G1" s="355"/>
      <c r="H1" s="3" t="s">
        <v>13</v>
      </c>
      <c r="I1" s="141" t="str">
        <f>"01/01/"&amp;CCP!$B$3</f>
        <v>01/01/2017</v>
      </c>
      <c r="M1" s="138">
        <v>1</v>
      </c>
    </row>
    <row r="2" spans="1:13" ht="21" customHeight="1" thickBot="1" x14ac:dyDescent="0.65">
      <c r="A2" s="108"/>
      <c r="B2" s="2"/>
      <c r="D2" s="215"/>
      <c r="E2" s="356" t="s">
        <v>14</v>
      </c>
      <c r="F2" s="356"/>
      <c r="G2" s="356"/>
      <c r="H2" s="142" t="s">
        <v>15</v>
      </c>
      <c r="I2" s="141" t="str">
        <f>"31/12/"&amp;CCP!$B$3</f>
        <v>31/12/2017</v>
      </c>
    </row>
    <row r="3" spans="1:13" ht="16.5" x14ac:dyDescent="0.5">
      <c r="A3" s="110"/>
      <c r="B3" s="3"/>
      <c r="C3" s="123"/>
      <c r="D3" s="215"/>
      <c r="E3" s="215"/>
      <c r="F3" s="357" t="s">
        <v>16</v>
      </c>
      <c r="G3" s="358"/>
      <c r="H3" s="357" t="s">
        <v>17</v>
      </c>
      <c r="I3" s="358"/>
    </row>
    <row r="4" spans="1:13" ht="31.5" customHeight="1" thickBot="1" x14ac:dyDescent="0.55000000000000004">
      <c r="A4" s="164"/>
      <c r="B4" s="167" t="s">
        <v>108</v>
      </c>
      <c r="C4" s="168"/>
      <c r="D4" s="216" t="s">
        <v>52</v>
      </c>
      <c r="E4" s="217" t="s">
        <v>18</v>
      </c>
      <c r="F4" s="169" t="s">
        <v>19</v>
      </c>
      <c r="G4" s="169" t="s">
        <v>8</v>
      </c>
      <c r="H4" s="169" t="s">
        <v>19</v>
      </c>
      <c r="I4" s="170" t="s">
        <v>8</v>
      </c>
    </row>
    <row r="5" spans="1:13" ht="20.25" customHeight="1" x14ac:dyDescent="0.5">
      <c r="A5" s="165"/>
      <c r="B5" s="171" t="s">
        <v>151</v>
      </c>
      <c r="C5" s="124"/>
      <c r="D5" s="218" t="s">
        <v>127</v>
      </c>
      <c r="E5" s="219" t="s">
        <v>20</v>
      </c>
      <c r="F5" s="143">
        <f>CCP!C5</f>
        <v>0</v>
      </c>
      <c r="G5" s="143">
        <f>CCP!$C$6</f>
        <v>0</v>
      </c>
      <c r="H5" s="143">
        <f>IF(F5&gt;G5,F5-G5,0)</f>
        <v>0</v>
      </c>
      <c r="I5" s="172">
        <f>IF(G5&gt;F5,G5-F5,0)</f>
        <v>0</v>
      </c>
      <c r="L5" s="139">
        <v>1</v>
      </c>
    </row>
    <row r="6" spans="1:13" ht="20.25" hidden="1" customHeight="1" x14ac:dyDescent="0.5">
      <c r="A6" s="165"/>
      <c r="B6" s="171"/>
      <c r="C6" s="124">
        <v>1</v>
      </c>
      <c r="D6" s="218"/>
      <c r="E6" s="220" t="s">
        <v>109</v>
      </c>
      <c r="F6" s="144"/>
      <c r="G6" s="144"/>
      <c r="H6" s="144"/>
      <c r="I6" s="173"/>
      <c r="L6" s="140" t="s">
        <v>6</v>
      </c>
      <c r="M6" s="207" t="str">
        <f>VLOOKUP($L$5,$C$6:$E$46,3)</f>
        <v xml:space="preserve">                     Choix</v>
      </c>
    </row>
    <row r="7" spans="1:13" ht="20.25" hidden="1" customHeight="1" x14ac:dyDescent="0.5">
      <c r="A7" s="165"/>
      <c r="B7" s="171"/>
      <c r="C7" s="124">
        <v>2</v>
      </c>
      <c r="D7" s="218"/>
      <c r="E7" s="228" t="s">
        <v>117</v>
      </c>
      <c r="F7" s="144"/>
      <c r="G7" s="144"/>
      <c r="H7" s="144"/>
      <c r="I7" s="173"/>
      <c r="L7" s="140" t="s">
        <v>5</v>
      </c>
      <c r="M7" s="207">
        <f>VLOOKUP($L$5,$C$6:$E$46,2)</f>
        <v>0</v>
      </c>
    </row>
    <row r="8" spans="1:13" ht="20.25" customHeight="1" x14ac:dyDescent="0.5">
      <c r="A8" s="165"/>
      <c r="B8" s="171">
        <v>18000000</v>
      </c>
      <c r="C8" s="124">
        <v>3</v>
      </c>
      <c r="D8" s="221">
        <v>18000000</v>
      </c>
      <c r="E8" s="229" t="s">
        <v>53</v>
      </c>
      <c r="F8" s="145">
        <f t="shared" ref="F8:F46" si="0">SUMPRODUCT((Libelle_compte=$E8)*(sorties))</f>
        <v>0</v>
      </c>
      <c r="G8" s="145">
        <f>SUMPRODUCT((Libelle_compte=$E8)*(entrées))</f>
        <v>0</v>
      </c>
      <c r="H8" s="145">
        <f>IF(F8&gt;G8,F8-G8,0)</f>
        <v>0</v>
      </c>
      <c r="I8" s="174">
        <f>IF(G8&gt;F8,G8-F8,0)</f>
        <v>0</v>
      </c>
    </row>
    <row r="9" spans="1:13" ht="20.149999999999999" customHeight="1" x14ac:dyDescent="0.5">
      <c r="A9" s="165"/>
      <c r="B9" s="171">
        <v>18060000</v>
      </c>
      <c r="C9" s="124">
        <v>4</v>
      </c>
      <c r="D9" s="146">
        <v>18060000</v>
      </c>
      <c r="E9" s="230" t="s">
        <v>96</v>
      </c>
      <c r="F9" s="145">
        <f t="shared" si="0"/>
        <v>0</v>
      </c>
      <c r="G9" s="145">
        <f t="shared" ref="G9:G46" si="1">SUMPRODUCT((Libelle_compte=$E9)*(entrées))</f>
        <v>0</v>
      </c>
      <c r="H9" s="145">
        <f t="shared" ref="H9:H49" si="2">IF(F9&gt;G9,F9-G9,0)</f>
        <v>0</v>
      </c>
      <c r="I9" s="174">
        <f t="shared" ref="I9:I49" si="3">IF(G9&gt;F9,G9-F9,0)</f>
        <v>0</v>
      </c>
      <c r="L9" s="162"/>
      <c r="M9" s="163"/>
    </row>
    <row r="10" spans="1:13" ht="20.149999999999999" customHeight="1" x14ac:dyDescent="0.5">
      <c r="A10" s="165"/>
      <c r="B10" s="171">
        <v>18100000</v>
      </c>
      <c r="C10" s="124">
        <v>5</v>
      </c>
      <c r="D10" s="146">
        <v>18100000</v>
      </c>
      <c r="E10" s="230" t="s">
        <v>54</v>
      </c>
      <c r="F10" s="145">
        <f t="shared" si="0"/>
        <v>0</v>
      </c>
      <c r="G10" s="145">
        <f t="shared" si="1"/>
        <v>0</v>
      </c>
      <c r="H10" s="145">
        <f t="shared" si="2"/>
        <v>0</v>
      </c>
      <c r="I10" s="174">
        <f t="shared" si="3"/>
        <v>0</v>
      </c>
    </row>
    <row r="11" spans="1:13" ht="20.149999999999999" customHeight="1" x14ac:dyDescent="0.5">
      <c r="A11" s="165"/>
      <c r="B11" s="171">
        <v>18200000</v>
      </c>
      <c r="C11" s="124">
        <v>6</v>
      </c>
      <c r="D11" s="146">
        <v>18200000</v>
      </c>
      <c r="E11" s="230" t="s">
        <v>7</v>
      </c>
      <c r="F11" s="145">
        <f t="shared" si="0"/>
        <v>0</v>
      </c>
      <c r="G11" s="145">
        <f t="shared" si="1"/>
        <v>0</v>
      </c>
      <c r="H11" s="145">
        <f t="shared" si="2"/>
        <v>0</v>
      </c>
      <c r="I11" s="174">
        <f t="shared" si="3"/>
        <v>0</v>
      </c>
    </row>
    <row r="12" spans="1:13" ht="20.149999999999999" customHeight="1" x14ac:dyDescent="0.5">
      <c r="A12" s="165"/>
      <c r="B12" s="171">
        <v>20800000</v>
      </c>
      <c r="C12" s="124">
        <v>7</v>
      </c>
      <c r="D12" s="146">
        <v>20800000</v>
      </c>
      <c r="E12" s="230" t="s">
        <v>166</v>
      </c>
      <c r="F12" s="145">
        <f t="shared" si="0"/>
        <v>0</v>
      </c>
      <c r="G12" s="145">
        <f t="shared" si="1"/>
        <v>0</v>
      </c>
      <c r="H12" s="145">
        <f t="shared" si="2"/>
        <v>0</v>
      </c>
      <c r="I12" s="174">
        <f t="shared" si="3"/>
        <v>0</v>
      </c>
      <c r="L12" s="121" t="s">
        <v>110</v>
      </c>
    </row>
    <row r="13" spans="1:13" ht="20.149999999999999" customHeight="1" x14ac:dyDescent="0.5">
      <c r="A13" s="165"/>
      <c r="B13" s="171">
        <v>19700000</v>
      </c>
      <c r="C13" s="124">
        <v>8</v>
      </c>
      <c r="D13" s="146">
        <v>19700000</v>
      </c>
      <c r="E13" s="230" t="s">
        <v>55</v>
      </c>
      <c r="F13" s="145">
        <f t="shared" si="0"/>
        <v>0</v>
      </c>
      <c r="G13" s="145">
        <f t="shared" si="1"/>
        <v>0</v>
      </c>
      <c r="H13" s="145">
        <f t="shared" si="2"/>
        <v>0</v>
      </c>
      <c r="I13" s="174">
        <f t="shared" si="3"/>
        <v>0</v>
      </c>
      <c r="L13" s="121" t="s">
        <v>125</v>
      </c>
    </row>
    <row r="14" spans="1:13" ht="20.149999999999999" customHeight="1" x14ac:dyDescent="0.5">
      <c r="A14" s="165"/>
      <c r="B14" s="171">
        <v>46710000</v>
      </c>
      <c r="C14" s="124">
        <v>9</v>
      </c>
      <c r="D14" s="146">
        <v>46710000</v>
      </c>
      <c r="E14" s="230" t="s">
        <v>162</v>
      </c>
      <c r="F14" s="145">
        <f t="shared" si="0"/>
        <v>0</v>
      </c>
      <c r="G14" s="145">
        <f t="shared" si="1"/>
        <v>0</v>
      </c>
      <c r="H14" s="145">
        <f t="shared" si="2"/>
        <v>0</v>
      </c>
      <c r="I14" s="174">
        <f t="shared" si="3"/>
        <v>0</v>
      </c>
      <c r="L14" s="121" t="s">
        <v>111</v>
      </c>
    </row>
    <row r="15" spans="1:13" ht="20.149999999999999" customHeight="1" x14ac:dyDescent="0.5">
      <c r="A15" s="165"/>
      <c r="B15" s="171">
        <v>46720000</v>
      </c>
      <c r="C15" s="124">
        <v>10</v>
      </c>
      <c r="D15" s="146">
        <v>46720000</v>
      </c>
      <c r="E15" s="230" t="s">
        <v>56</v>
      </c>
      <c r="F15" s="145">
        <f t="shared" si="0"/>
        <v>0</v>
      </c>
      <c r="G15" s="145">
        <f t="shared" si="1"/>
        <v>0</v>
      </c>
      <c r="H15" s="145">
        <f t="shared" si="2"/>
        <v>0</v>
      </c>
      <c r="I15" s="174">
        <f t="shared" si="3"/>
        <v>0</v>
      </c>
      <c r="L15" s="121" t="s">
        <v>112</v>
      </c>
    </row>
    <row r="16" spans="1:13" ht="21.75" hidden="1" customHeight="1" x14ac:dyDescent="0.5">
      <c r="A16" s="165"/>
      <c r="B16" s="171"/>
      <c r="C16" s="124">
        <v>11</v>
      </c>
      <c r="D16" s="146"/>
      <c r="E16" s="231" t="s">
        <v>118</v>
      </c>
      <c r="F16" s="145"/>
      <c r="G16" s="145"/>
      <c r="H16" s="145"/>
      <c r="I16" s="174"/>
    </row>
    <row r="17" spans="1:13" ht="21.75" customHeight="1" x14ac:dyDescent="0.5">
      <c r="A17" s="165"/>
      <c r="B17" s="171">
        <v>60500000</v>
      </c>
      <c r="C17" s="124">
        <v>12</v>
      </c>
      <c r="D17" s="146">
        <v>60500000</v>
      </c>
      <c r="E17" s="230" t="s">
        <v>57</v>
      </c>
      <c r="F17" s="145">
        <f t="shared" si="0"/>
        <v>0</v>
      </c>
      <c r="G17" s="145">
        <f t="shared" si="1"/>
        <v>0</v>
      </c>
      <c r="H17" s="145">
        <f t="shared" si="2"/>
        <v>0</v>
      </c>
      <c r="I17" s="174">
        <f t="shared" si="3"/>
        <v>0</v>
      </c>
      <c r="L17" s="154" t="s">
        <v>113</v>
      </c>
      <c r="M17" s="155"/>
    </row>
    <row r="18" spans="1:13" ht="20.149999999999999" customHeight="1" x14ac:dyDescent="0.5">
      <c r="A18" s="165"/>
      <c r="B18" s="171">
        <v>60640000</v>
      </c>
      <c r="C18" s="124">
        <v>13</v>
      </c>
      <c r="D18" s="146">
        <v>60640000</v>
      </c>
      <c r="E18" s="230" t="s">
        <v>58</v>
      </c>
      <c r="F18" s="145">
        <f t="shared" si="0"/>
        <v>0</v>
      </c>
      <c r="G18" s="145">
        <f t="shared" si="1"/>
        <v>0</v>
      </c>
      <c r="H18" s="145">
        <f t="shared" si="2"/>
        <v>0</v>
      </c>
      <c r="I18" s="174">
        <f t="shared" si="3"/>
        <v>0</v>
      </c>
      <c r="L18" s="156" t="s">
        <v>114</v>
      </c>
      <c r="M18" s="157"/>
    </row>
    <row r="19" spans="1:13" ht="20.149999999999999" customHeight="1" x14ac:dyDescent="0.5">
      <c r="A19" s="165"/>
      <c r="B19" s="171">
        <v>60650000</v>
      </c>
      <c r="C19" s="124">
        <v>14</v>
      </c>
      <c r="D19" s="146">
        <v>60650000</v>
      </c>
      <c r="E19" s="230" t="s">
        <v>59</v>
      </c>
      <c r="F19" s="145">
        <f t="shared" si="0"/>
        <v>0</v>
      </c>
      <c r="G19" s="145">
        <f t="shared" si="1"/>
        <v>0</v>
      </c>
      <c r="H19" s="145">
        <f t="shared" si="2"/>
        <v>0</v>
      </c>
      <c r="I19" s="174">
        <f t="shared" si="3"/>
        <v>0</v>
      </c>
      <c r="L19" s="158" t="s">
        <v>115</v>
      </c>
      <c r="M19" s="157"/>
    </row>
    <row r="20" spans="1:13" ht="20.149999999999999" customHeight="1" x14ac:dyDescent="0.5">
      <c r="A20" s="165"/>
      <c r="B20" s="171">
        <v>60711000</v>
      </c>
      <c r="C20" s="124">
        <v>15</v>
      </c>
      <c r="D20" s="146">
        <v>60711000</v>
      </c>
      <c r="E20" s="230" t="s">
        <v>9</v>
      </c>
      <c r="F20" s="145">
        <f t="shared" si="0"/>
        <v>0</v>
      </c>
      <c r="G20" s="145">
        <f t="shared" si="1"/>
        <v>0</v>
      </c>
      <c r="H20" s="145">
        <f t="shared" si="2"/>
        <v>0</v>
      </c>
      <c r="I20" s="174">
        <f t="shared" si="3"/>
        <v>0</v>
      </c>
      <c r="L20" s="159" t="s">
        <v>116</v>
      </c>
      <c r="M20" s="160"/>
    </row>
    <row r="21" spans="1:13" ht="20.149999999999999" customHeight="1" x14ac:dyDescent="0.5">
      <c r="A21" s="165"/>
      <c r="B21" s="171">
        <v>60712000</v>
      </c>
      <c r="C21" s="124">
        <v>16</v>
      </c>
      <c r="D21" s="146">
        <v>60712000</v>
      </c>
      <c r="E21" s="230" t="s">
        <v>21</v>
      </c>
      <c r="F21" s="145">
        <f t="shared" si="0"/>
        <v>0</v>
      </c>
      <c r="G21" s="145">
        <f t="shared" si="1"/>
        <v>0</v>
      </c>
      <c r="H21" s="145">
        <f t="shared" si="2"/>
        <v>0</v>
      </c>
      <c r="I21" s="174">
        <f t="shared" si="3"/>
        <v>0</v>
      </c>
    </row>
    <row r="22" spans="1:13" ht="20.149999999999999" customHeight="1" x14ac:dyDescent="0.5">
      <c r="B22" s="171">
        <v>61320000</v>
      </c>
      <c r="C22" s="124">
        <v>17</v>
      </c>
      <c r="D22" s="146">
        <v>61320000</v>
      </c>
      <c r="E22" s="230" t="s">
        <v>99</v>
      </c>
      <c r="F22" s="145">
        <f t="shared" si="0"/>
        <v>0</v>
      </c>
      <c r="G22" s="145">
        <f t="shared" si="1"/>
        <v>0</v>
      </c>
      <c r="H22" s="145">
        <f t="shared" si="2"/>
        <v>0</v>
      </c>
      <c r="I22" s="174">
        <f t="shared" si="3"/>
        <v>0</v>
      </c>
      <c r="L22" s="148" t="s">
        <v>123</v>
      </c>
    </row>
    <row r="23" spans="1:13" ht="20.149999999999999" customHeight="1" x14ac:dyDescent="0.5">
      <c r="B23" s="171">
        <v>61351000</v>
      </c>
      <c r="C23" s="124">
        <v>18</v>
      </c>
      <c r="D23" s="146">
        <v>61351000</v>
      </c>
      <c r="E23" s="230" t="s">
        <v>120</v>
      </c>
      <c r="F23" s="145">
        <f t="shared" si="0"/>
        <v>0</v>
      </c>
      <c r="G23" s="145">
        <f t="shared" si="1"/>
        <v>0</v>
      </c>
      <c r="H23" s="145">
        <f t="shared" si="2"/>
        <v>0</v>
      </c>
      <c r="I23" s="174">
        <f t="shared" si="3"/>
        <v>0</v>
      </c>
      <c r="L23" s="182" t="s">
        <v>124</v>
      </c>
    </row>
    <row r="24" spans="1:13" ht="20.149999999999999" customHeight="1" x14ac:dyDescent="0.5">
      <c r="B24" s="171">
        <v>61560000</v>
      </c>
      <c r="C24" s="124">
        <v>19</v>
      </c>
      <c r="D24" s="146">
        <v>61560000</v>
      </c>
      <c r="E24" s="230" t="s">
        <v>126</v>
      </c>
      <c r="F24" s="145">
        <f t="shared" si="0"/>
        <v>0</v>
      </c>
      <c r="G24" s="145">
        <f t="shared" si="1"/>
        <v>0</v>
      </c>
      <c r="H24" s="145">
        <f t="shared" si="2"/>
        <v>0</v>
      </c>
      <c r="I24" s="174">
        <f t="shared" si="3"/>
        <v>0</v>
      </c>
    </row>
    <row r="25" spans="1:13" ht="20.149999999999999" customHeight="1" x14ac:dyDescent="0.5">
      <c r="B25" s="171">
        <v>61600000</v>
      </c>
      <c r="C25" s="124">
        <v>20</v>
      </c>
      <c r="D25" s="146">
        <v>61600000</v>
      </c>
      <c r="E25" s="230" t="s">
        <v>152</v>
      </c>
      <c r="F25" s="145">
        <f t="shared" si="0"/>
        <v>0</v>
      </c>
      <c r="G25" s="145">
        <f t="shared" si="1"/>
        <v>0</v>
      </c>
      <c r="H25" s="145">
        <f>IF(F25&gt;G25,F25-G25,0)</f>
        <v>0</v>
      </c>
      <c r="I25" s="174">
        <f>IF(G25&gt;F25,G25-F25,0)</f>
        <v>0</v>
      </c>
    </row>
    <row r="26" spans="1:13" ht="20.149999999999999" customHeight="1" x14ac:dyDescent="0.5">
      <c r="B26" s="171">
        <v>61810000</v>
      </c>
      <c r="C26" s="124">
        <v>21</v>
      </c>
      <c r="D26" s="146">
        <v>61810000</v>
      </c>
      <c r="E26" s="230" t="s">
        <v>22</v>
      </c>
      <c r="F26" s="145">
        <f t="shared" si="0"/>
        <v>0</v>
      </c>
      <c r="G26" s="145">
        <f t="shared" si="1"/>
        <v>0</v>
      </c>
      <c r="H26" s="145">
        <f t="shared" si="2"/>
        <v>0</v>
      </c>
      <c r="I26" s="174">
        <f t="shared" si="3"/>
        <v>0</v>
      </c>
    </row>
    <row r="27" spans="1:13" ht="20.149999999999999" customHeight="1" x14ac:dyDescent="0.5">
      <c r="B27" s="171">
        <v>62370000</v>
      </c>
      <c r="C27" s="124">
        <v>22</v>
      </c>
      <c r="D27" s="146">
        <v>62370000</v>
      </c>
      <c r="E27" s="230" t="s">
        <v>60</v>
      </c>
      <c r="F27" s="145">
        <f t="shared" si="0"/>
        <v>0</v>
      </c>
      <c r="G27" s="145">
        <f t="shared" si="1"/>
        <v>0</v>
      </c>
      <c r="H27" s="145">
        <f t="shared" si="2"/>
        <v>0</v>
      </c>
      <c r="I27" s="174">
        <f t="shared" si="3"/>
        <v>0</v>
      </c>
    </row>
    <row r="28" spans="1:13" ht="20.149999999999999" customHeight="1" x14ac:dyDescent="0.5">
      <c r="B28" s="171">
        <v>62561700</v>
      </c>
      <c r="C28" s="124">
        <v>23</v>
      </c>
      <c r="D28" s="146">
        <v>62561700</v>
      </c>
      <c r="E28" s="230" t="s">
        <v>61</v>
      </c>
      <c r="F28" s="145">
        <f t="shared" si="0"/>
        <v>0</v>
      </c>
      <c r="G28" s="145">
        <f t="shared" si="1"/>
        <v>0</v>
      </c>
      <c r="H28" s="145">
        <f t="shared" si="2"/>
        <v>0</v>
      </c>
      <c r="I28" s="174">
        <f t="shared" si="3"/>
        <v>0</v>
      </c>
    </row>
    <row r="29" spans="1:13" ht="20.149999999999999" customHeight="1" x14ac:dyDescent="0.5">
      <c r="B29" s="171">
        <v>62612000</v>
      </c>
      <c r="C29" s="124">
        <v>24</v>
      </c>
      <c r="D29" s="146">
        <v>62612000</v>
      </c>
      <c r="E29" s="230" t="s">
        <v>62</v>
      </c>
      <c r="F29" s="145">
        <f t="shared" si="0"/>
        <v>0</v>
      </c>
      <c r="G29" s="145">
        <f t="shared" si="1"/>
        <v>0</v>
      </c>
      <c r="H29" s="145">
        <f t="shared" si="2"/>
        <v>0</v>
      </c>
      <c r="I29" s="174">
        <f t="shared" si="3"/>
        <v>0</v>
      </c>
    </row>
    <row r="30" spans="1:13" ht="20.149999999999999" customHeight="1" x14ac:dyDescent="0.5">
      <c r="B30" s="171">
        <v>62622000</v>
      </c>
      <c r="C30" s="124">
        <v>25</v>
      </c>
      <c r="D30" s="146">
        <v>62622000</v>
      </c>
      <c r="E30" s="230" t="s">
        <v>63</v>
      </c>
      <c r="F30" s="145">
        <f t="shared" si="0"/>
        <v>0</v>
      </c>
      <c r="G30" s="145">
        <f t="shared" si="1"/>
        <v>0</v>
      </c>
      <c r="H30" s="145">
        <f t="shared" si="2"/>
        <v>0</v>
      </c>
      <c r="I30" s="174">
        <f t="shared" si="3"/>
        <v>0</v>
      </c>
    </row>
    <row r="31" spans="1:13" ht="20.149999999999999" customHeight="1" x14ac:dyDescent="0.5">
      <c r="B31" s="171">
        <v>62780000</v>
      </c>
      <c r="C31" s="124">
        <v>26</v>
      </c>
      <c r="D31" s="146">
        <v>62780000</v>
      </c>
      <c r="E31" s="230" t="s">
        <v>23</v>
      </c>
      <c r="F31" s="145">
        <f t="shared" si="0"/>
        <v>0</v>
      </c>
      <c r="G31" s="145">
        <f t="shared" si="1"/>
        <v>0</v>
      </c>
      <c r="H31" s="145">
        <f t="shared" si="2"/>
        <v>0</v>
      </c>
      <c r="I31" s="174">
        <f t="shared" si="3"/>
        <v>0</v>
      </c>
    </row>
    <row r="32" spans="1:13" ht="20.149999999999999" customHeight="1" x14ac:dyDescent="0.5">
      <c r="B32" s="171">
        <v>62810000</v>
      </c>
      <c r="C32" s="124">
        <v>27</v>
      </c>
      <c r="D32" s="146">
        <v>62810000</v>
      </c>
      <c r="E32" s="230" t="s">
        <v>107</v>
      </c>
      <c r="F32" s="145">
        <f t="shared" si="0"/>
        <v>0</v>
      </c>
      <c r="G32" s="145">
        <f t="shared" si="1"/>
        <v>0</v>
      </c>
      <c r="H32" s="145">
        <f t="shared" si="2"/>
        <v>0</v>
      </c>
      <c r="I32" s="174">
        <f t="shared" si="3"/>
        <v>0</v>
      </c>
    </row>
    <row r="33" spans="1:9" ht="20.149999999999999" customHeight="1" x14ac:dyDescent="0.5">
      <c r="B33" s="171">
        <v>65830000</v>
      </c>
      <c r="C33" s="124">
        <v>28</v>
      </c>
      <c r="D33" s="146">
        <v>65830000</v>
      </c>
      <c r="E33" s="230" t="s">
        <v>64</v>
      </c>
      <c r="F33" s="145">
        <f t="shared" si="0"/>
        <v>0</v>
      </c>
      <c r="G33" s="145">
        <f t="shared" si="1"/>
        <v>0</v>
      </c>
      <c r="H33" s="145">
        <f t="shared" si="2"/>
        <v>0</v>
      </c>
      <c r="I33" s="174">
        <f t="shared" si="3"/>
        <v>0</v>
      </c>
    </row>
    <row r="34" spans="1:9" ht="20.149999999999999" customHeight="1" x14ac:dyDescent="0.5">
      <c r="B34" s="171">
        <v>65850000</v>
      </c>
      <c r="C34" s="124">
        <v>29</v>
      </c>
      <c r="D34" s="146">
        <v>65850000</v>
      </c>
      <c r="E34" s="230" t="s">
        <v>65</v>
      </c>
      <c r="F34" s="145">
        <f t="shared" si="0"/>
        <v>0</v>
      </c>
      <c r="G34" s="145">
        <f t="shared" si="1"/>
        <v>0</v>
      </c>
      <c r="H34" s="145">
        <f t="shared" si="2"/>
        <v>0</v>
      </c>
      <c r="I34" s="174">
        <f t="shared" si="3"/>
        <v>0</v>
      </c>
    </row>
    <row r="35" spans="1:9" ht="20.149999999999999" customHeight="1" x14ac:dyDescent="0.5">
      <c r="B35" s="171">
        <v>67130000</v>
      </c>
      <c r="C35" s="124">
        <v>30</v>
      </c>
      <c r="D35" s="146">
        <v>67130000</v>
      </c>
      <c r="E35" s="230" t="s">
        <v>66</v>
      </c>
      <c r="F35" s="145">
        <f t="shared" si="0"/>
        <v>0</v>
      </c>
      <c r="G35" s="145">
        <f t="shared" si="1"/>
        <v>0</v>
      </c>
      <c r="H35" s="145">
        <f t="shared" si="2"/>
        <v>0</v>
      </c>
      <c r="I35" s="174">
        <f t="shared" si="3"/>
        <v>0</v>
      </c>
    </row>
    <row r="36" spans="1:9" ht="20.149999999999999" customHeight="1" x14ac:dyDescent="0.5">
      <c r="B36" s="171">
        <v>67180000</v>
      </c>
      <c r="C36" s="124">
        <v>31</v>
      </c>
      <c r="D36" s="146">
        <v>67180000</v>
      </c>
      <c r="E36" s="230" t="s">
        <v>10</v>
      </c>
      <c r="F36" s="145">
        <f t="shared" si="0"/>
        <v>0</v>
      </c>
      <c r="G36" s="145">
        <f t="shared" si="1"/>
        <v>0</v>
      </c>
      <c r="H36" s="145">
        <f t="shared" si="2"/>
        <v>0</v>
      </c>
      <c r="I36" s="174">
        <f t="shared" si="3"/>
        <v>0</v>
      </c>
    </row>
    <row r="37" spans="1:9" ht="20.25" customHeight="1" x14ac:dyDescent="0.5">
      <c r="B37" s="171">
        <v>68900000</v>
      </c>
      <c r="C37" s="124">
        <v>32</v>
      </c>
      <c r="D37" s="146">
        <v>68900000</v>
      </c>
      <c r="E37" s="230" t="s">
        <v>11</v>
      </c>
      <c r="F37" s="145">
        <f t="shared" si="0"/>
        <v>0</v>
      </c>
      <c r="G37" s="145">
        <f t="shared" si="1"/>
        <v>0</v>
      </c>
      <c r="H37" s="145">
        <f t="shared" si="2"/>
        <v>0</v>
      </c>
      <c r="I37" s="174">
        <f t="shared" si="3"/>
        <v>0</v>
      </c>
    </row>
    <row r="38" spans="1:9" ht="20.25" hidden="1" customHeight="1" x14ac:dyDescent="0.5">
      <c r="A38" s="165"/>
      <c r="B38" s="171"/>
      <c r="C38" s="124">
        <v>33</v>
      </c>
      <c r="D38" s="146"/>
      <c r="E38" s="231" t="s">
        <v>106</v>
      </c>
      <c r="F38" s="145"/>
      <c r="G38" s="145"/>
      <c r="H38" s="145"/>
      <c r="I38" s="174"/>
    </row>
    <row r="39" spans="1:9" ht="20.25" customHeight="1" x14ac:dyDescent="0.5">
      <c r="A39" s="166"/>
      <c r="B39" s="171">
        <v>74180100</v>
      </c>
      <c r="C39" s="124">
        <v>34</v>
      </c>
      <c r="D39" s="222">
        <v>74180100</v>
      </c>
      <c r="E39" s="232" t="s">
        <v>171</v>
      </c>
      <c r="F39" s="145">
        <f t="shared" si="0"/>
        <v>0</v>
      </c>
      <c r="G39" s="145">
        <f t="shared" si="1"/>
        <v>0</v>
      </c>
      <c r="H39" s="145">
        <f t="shared" si="2"/>
        <v>0</v>
      </c>
      <c r="I39" s="174">
        <f t="shared" si="3"/>
        <v>0</v>
      </c>
    </row>
    <row r="40" spans="1:9" ht="20.149999999999999" customHeight="1" x14ac:dyDescent="0.5">
      <c r="A40" s="166"/>
      <c r="B40" s="171">
        <v>74180200</v>
      </c>
      <c r="C40" s="124">
        <v>35</v>
      </c>
      <c r="D40" s="222">
        <v>74180200</v>
      </c>
      <c r="E40" s="232" t="s">
        <v>119</v>
      </c>
      <c r="F40" s="145">
        <f t="shared" si="0"/>
        <v>0</v>
      </c>
      <c r="G40" s="145">
        <f t="shared" si="1"/>
        <v>0</v>
      </c>
      <c r="H40" s="145">
        <f t="shared" si="2"/>
        <v>0</v>
      </c>
      <c r="I40" s="174">
        <f t="shared" si="3"/>
        <v>0</v>
      </c>
    </row>
    <row r="41" spans="1:9" ht="20.149999999999999" customHeight="1" x14ac:dyDescent="0.5">
      <c r="A41" s="166"/>
      <c r="B41" s="171">
        <v>75820000</v>
      </c>
      <c r="C41" s="124">
        <v>36</v>
      </c>
      <c r="D41" s="222">
        <v>75820000</v>
      </c>
      <c r="E41" s="232" t="s">
        <v>67</v>
      </c>
      <c r="F41" s="145">
        <f t="shared" si="0"/>
        <v>0</v>
      </c>
      <c r="G41" s="145">
        <f t="shared" si="1"/>
        <v>0</v>
      </c>
      <c r="H41" s="145">
        <f t="shared" si="2"/>
        <v>0</v>
      </c>
      <c r="I41" s="174">
        <f t="shared" si="3"/>
        <v>0</v>
      </c>
    </row>
    <row r="42" spans="1:9" ht="20.149999999999999" customHeight="1" x14ac:dyDescent="0.5">
      <c r="A42" s="166"/>
      <c r="B42" s="171">
        <v>75851000</v>
      </c>
      <c r="C42" s="124">
        <v>37</v>
      </c>
      <c r="D42" s="222">
        <v>75851000</v>
      </c>
      <c r="E42" s="232" t="s">
        <v>84</v>
      </c>
      <c r="F42" s="145">
        <f t="shared" si="0"/>
        <v>0</v>
      </c>
      <c r="G42" s="145">
        <f t="shared" si="1"/>
        <v>0</v>
      </c>
      <c r="H42" s="145">
        <f>IF(F42&gt;G42,F42-G42,0)</f>
        <v>0</v>
      </c>
      <c r="I42" s="174">
        <f>IF(G42&gt;F42,G42-F42,0)</f>
        <v>0</v>
      </c>
    </row>
    <row r="43" spans="1:9" ht="20.149999999999999" customHeight="1" x14ac:dyDescent="0.5">
      <c r="A43" s="165"/>
      <c r="B43" s="171">
        <v>75852000</v>
      </c>
      <c r="C43" s="124">
        <v>38</v>
      </c>
      <c r="D43" s="222">
        <v>75852000</v>
      </c>
      <c r="E43" s="232" t="s">
        <v>87</v>
      </c>
      <c r="F43" s="145">
        <f t="shared" si="0"/>
        <v>0</v>
      </c>
      <c r="G43" s="145">
        <f t="shared" si="1"/>
        <v>0</v>
      </c>
      <c r="H43" s="145">
        <f t="shared" si="2"/>
        <v>0</v>
      </c>
      <c r="I43" s="174">
        <f t="shared" si="3"/>
        <v>0</v>
      </c>
    </row>
    <row r="44" spans="1:9" ht="20.149999999999999" customHeight="1" x14ac:dyDescent="0.5">
      <c r="A44" s="165"/>
      <c r="B44" s="171">
        <v>75880000</v>
      </c>
      <c r="C44" s="124">
        <v>39</v>
      </c>
      <c r="D44" s="222">
        <v>75880000</v>
      </c>
      <c r="E44" s="232" t="s">
        <v>68</v>
      </c>
      <c r="F44" s="145">
        <f t="shared" si="0"/>
        <v>0</v>
      </c>
      <c r="G44" s="145">
        <f t="shared" si="1"/>
        <v>0</v>
      </c>
      <c r="H44" s="145">
        <f t="shared" si="2"/>
        <v>0</v>
      </c>
      <c r="I44" s="174">
        <f t="shared" si="3"/>
        <v>0</v>
      </c>
    </row>
    <row r="45" spans="1:9" ht="20.149999999999999" customHeight="1" x14ac:dyDescent="0.5">
      <c r="A45" s="165"/>
      <c r="B45" s="171">
        <v>77131000</v>
      </c>
      <c r="C45" s="124">
        <v>40</v>
      </c>
      <c r="D45" s="222">
        <v>77131000</v>
      </c>
      <c r="E45" s="232" t="s">
        <v>160</v>
      </c>
      <c r="F45" s="145">
        <f t="shared" si="0"/>
        <v>0</v>
      </c>
      <c r="G45" s="145">
        <f t="shared" si="1"/>
        <v>0</v>
      </c>
      <c r="H45" s="145">
        <f t="shared" si="2"/>
        <v>0</v>
      </c>
      <c r="I45" s="174">
        <f t="shared" si="3"/>
        <v>0</v>
      </c>
    </row>
    <row r="46" spans="1:9" ht="20.149999999999999" customHeight="1" thickBot="1" x14ac:dyDescent="0.55000000000000004">
      <c r="A46" s="112"/>
      <c r="B46" s="233">
        <v>77180000</v>
      </c>
      <c r="C46" s="124">
        <v>41</v>
      </c>
      <c r="D46" s="234">
        <v>77180000</v>
      </c>
      <c r="E46" s="235" t="s">
        <v>12</v>
      </c>
      <c r="F46" s="304">
        <f t="shared" si="0"/>
        <v>0</v>
      </c>
      <c r="G46" s="236">
        <f t="shared" si="1"/>
        <v>0</v>
      </c>
      <c r="H46" s="236">
        <f t="shared" si="2"/>
        <v>0</v>
      </c>
      <c r="I46" s="237">
        <f t="shared" si="3"/>
        <v>0</v>
      </c>
    </row>
    <row r="47" spans="1:9" s="111" customFormat="1" ht="3" customHeight="1" x14ac:dyDescent="0.5">
      <c r="A47" s="112"/>
      <c r="B47" s="210"/>
      <c r="C47" s="211"/>
      <c r="D47" s="212"/>
      <c r="E47" s="212"/>
      <c r="F47" s="213"/>
      <c r="G47" s="213"/>
      <c r="H47" s="214"/>
      <c r="I47" s="214"/>
    </row>
    <row r="48" spans="1:9" ht="20.149999999999999" customHeight="1" thickBot="1" x14ac:dyDescent="0.5">
      <c r="A48" s="113"/>
      <c r="B48" s="238"/>
      <c r="C48" s="239"/>
      <c r="D48" s="240"/>
      <c r="E48" s="241" t="s">
        <v>24</v>
      </c>
      <c r="F48" s="242">
        <f>SUM(F5:F15)</f>
        <v>0</v>
      </c>
      <c r="G48" s="243">
        <f>SUM(G5:G15)</f>
        <v>0</v>
      </c>
      <c r="H48" s="244">
        <f>IF(F48&gt;G48,F48-G48,0)</f>
        <v>0</v>
      </c>
      <c r="I48" s="245">
        <f t="shared" si="3"/>
        <v>0</v>
      </c>
    </row>
    <row r="49" spans="2:9" ht="20.149999999999999" customHeight="1" thickBot="1" x14ac:dyDescent="0.5">
      <c r="B49" s="175"/>
      <c r="C49" s="176"/>
      <c r="D49" s="218"/>
      <c r="E49" s="223" t="s">
        <v>25</v>
      </c>
      <c r="F49" s="224">
        <f>SUM(F17:F46)</f>
        <v>0</v>
      </c>
      <c r="G49" s="224">
        <f>SUM(G17:G46)</f>
        <v>0</v>
      </c>
      <c r="H49" s="147">
        <f t="shared" si="2"/>
        <v>0</v>
      </c>
      <c r="I49" s="177">
        <f t="shared" si="3"/>
        <v>0</v>
      </c>
    </row>
    <row r="50" spans="2:9" ht="20.149999999999999" customHeight="1" x14ac:dyDescent="0.45">
      <c r="B50" s="178"/>
      <c r="C50" s="179"/>
      <c r="D50" s="225"/>
      <c r="E50" s="226" t="s">
        <v>26</v>
      </c>
      <c r="F50" s="227">
        <f>F49+F48</f>
        <v>0</v>
      </c>
      <c r="G50" s="227">
        <f>G49+G48</f>
        <v>0</v>
      </c>
      <c r="H50" s="180"/>
      <c r="I50" s="181"/>
    </row>
    <row r="51" spans="2:9" x14ac:dyDescent="0.25">
      <c r="B51" s="2"/>
      <c r="D51" s="215"/>
      <c r="E51" s="215"/>
      <c r="F51" s="215"/>
      <c r="G51" s="215"/>
      <c r="H51" s="2"/>
      <c r="I51" s="2"/>
    </row>
  </sheetData>
  <sheetProtection password="D71E" sheet="1" objects="1" scenarios="1"/>
  <mergeCells count="4">
    <mergeCell ref="D1:G1"/>
    <mergeCell ref="E2:G2"/>
    <mergeCell ref="F3:G3"/>
    <mergeCell ref="H3:I3"/>
  </mergeCells>
  <phoneticPr fontId="0" type="noConversion"/>
  <pageMargins left="0.59055118110236227" right="7.874015748031496E-2" top="0.31496062992125984" bottom="0.31496062992125984" header="0.27559055118110237" footer="0"/>
  <pageSetup paperSize="9" scale="84" orientation="portrait" horizontalDpi="360" r:id="rId1"/>
  <headerFooter alignWithMargins="0">
    <oddFooter>&amp;C&amp;8&amp;D</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indexed="50"/>
    <pageSetUpPr fitToPage="1"/>
  </sheetPr>
  <dimension ref="A1:G36"/>
  <sheetViews>
    <sheetView showGridLines="0" showRowColHeaders="0" showZeros="0" zoomScale="90" zoomScaleNormal="90" workbookViewId="0">
      <selection activeCell="H6" sqref="H6"/>
    </sheetView>
  </sheetViews>
  <sheetFormatPr baseColWidth="10" defaultColWidth="11.453125" defaultRowHeight="12.5" x14ac:dyDescent="0.25"/>
  <cols>
    <col min="1" max="1" width="50.54296875" style="2" customWidth="1"/>
    <col min="2" max="2" width="12" style="2" customWidth="1"/>
    <col min="3" max="3" width="12.1796875" style="2" customWidth="1"/>
    <col min="4" max="4" width="52.453125" style="2" customWidth="1"/>
    <col min="5" max="5" width="12.54296875" style="2" customWidth="1"/>
    <col min="6" max="6" width="11.54296875" style="2" customWidth="1"/>
    <col min="7" max="16384" width="11.453125" style="2"/>
  </cols>
  <sheetData>
    <row r="1" spans="1:6" ht="22.5" customHeight="1" thickBot="1" x14ac:dyDescent="0.45">
      <c r="A1" s="359" t="str">
        <f>Bon_CCP!B2 &amp; " (" &amp; Bon_CCP!H2 &amp; ")"</f>
        <v>SECTION AFEH XXXXXX (DD)</v>
      </c>
      <c r="B1" s="359"/>
      <c r="C1" s="359"/>
      <c r="D1" s="359"/>
      <c r="E1" s="359"/>
      <c r="F1" s="359"/>
    </row>
    <row r="2" spans="1:6" ht="35.5" thickBot="1" x14ac:dyDescent="0.3">
      <c r="A2" s="95" t="str">
        <f>"COMPTE DE RESULTAT DE L'EXERCICE : "&amp;CCP!B3</f>
        <v>COMPTE DE RESULTAT DE L'EXERCICE : 2017</v>
      </c>
      <c r="B2" s="11"/>
      <c r="C2" s="11"/>
      <c r="D2" s="12"/>
      <c r="E2" s="11"/>
      <c r="F2" s="13"/>
    </row>
    <row r="3" spans="1:6" ht="20.149999999999999" customHeight="1" thickBot="1" x14ac:dyDescent="0.55000000000000004">
      <c r="A3" s="14" t="s">
        <v>27</v>
      </c>
      <c r="B3" s="15">
        <f>CCP!B3</f>
        <v>2017</v>
      </c>
      <c r="C3" s="15">
        <f>CCP!B3-1</f>
        <v>2016</v>
      </c>
      <c r="D3" s="16" t="s">
        <v>28</v>
      </c>
      <c r="E3" s="15">
        <f>CCP!B3</f>
        <v>2017</v>
      </c>
      <c r="F3" s="15">
        <f>CCP!B3-1</f>
        <v>2016</v>
      </c>
    </row>
    <row r="4" spans="1:6" ht="15" customHeight="1" x14ac:dyDescent="0.5">
      <c r="A4" s="5" t="s">
        <v>29</v>
      </c>
      <c r="B4" s="6"/>
      <c r="C4" s="257"/>
      <c r="D4" s="7" t="s">
        <v>30</v>
      </c>
      <c r="E4" s="37"/>
      <c r="F4" s="297"/>
    </row>
    <row r="5" spans="1:6" ht="20.149999999999999" customHeight="1" x14ac:dyDescent="0.45">
      <c r="A5" s="8" t="s">
        <v>156</v>
      </c>
      <c r="B5" s="6">
        <f>Balance!F17-Balance!G17</f>
        <v>0</v>
      </c>
      <c r="C5" s="296">
        <v>0</v>
      </c>
      <c r="D5" s="9" t="s">
        <v>172</v>
      </c>
      <c r="E5" s="37">
        <f>Balance!G39-Balance!F39</f>
        <v>0</v>
      </c>
      <c r="F5" s="297"/>
    </row>
    <row r="6" spans="1:6" ht="20.149999999999999" customHeight="1" x14ac:dyDescent="0.45">
      <c r="A6" s="8" t="s">
        <v>157</v>
      </c>
      <c r="B6" s="6">
        <f>Balance!F18-Balance!G18</f>
        <v>0</v>
      </c>
      <c r="C6" s="296"/>
      <c r="D6" s="83"/>
      <c r="E6" s="37"/>
      <c r="F6" s="297"/>
    </row>
    <row r="7" spans="1:6" ht="20.149999999999999" customHeight="1" x14ac:dyDescent="0.45">
      <c r="A7" s="8" t="s">
        <v>158</v>
      </c>
      <c r="B7" s="6">
        <f>Balance!F19-Balance!G19</f>
        <v>0</v>
      </c>
      <c r="C7" s="296"/>
      <c r="D7" s="9" t="s">
        <v>173</v>
      </c>
      <c r="E7" s="37">
        <f>Balance!G40-Balance!F40</f>
        <v>0</v>
      </c>
      <c r="F7" s="297"/>
    </row>
    <row r="8" spans="1:6" ht="20.149999999999999" customHeight="1" x14ac:dyDescent="0.45">
      <c r="A8" s="8" t="s">
        <v>141</v>
      </c>
      <c r="B8" s="6">
        <f>Balance!F20-Balance!G20</f>
        <v>0</v>
      </c>
      <c r="C8" s="296"/>
      <c r="D8" s="161"/>
      <c r="E8" s="37"/>
      <c r="F8" s="297"/>
    </row>
    <row r="9" spans="1:6" ht="20.149999999999999" customHeight="1" x14ac:dyDescent="0.5">
      <c r="A9" s="8" t="s">
        <v>142</v>
      </c>
      <c r="B9" s="6">
        <f>Balance!F21-Balance!G21</f>
        <v>0</v>
      </c>
      <c r="C9" s="296"/>
      <c r="D9" s="39" t="s">
        <v>32</v>
      </c>
      <c r="E9" s="37"/>
      <c r="F9" s="297"/>
    </row>
    <row r="10" spans="1:6" ht="20.149999999999999" customHeight="1" x14ac:dyDescent="0.5">
      <c r="A10" s="5" t="s">
        <v>31</v>
      </c>
      <c r="B10" s="6"/>
      <c r="C10" s="296"/>
      <c r="D10" s="292"/>
      <c r="E10" s="37"/>
      <c r="F10" s="297"/>
    </row>
    <row r="11" spans="1:6" ht="15.5" x14ac:dyDescent="0.45">
      <c r="A11" s="10" t="s">
        <v>129</v>
      </c>
      <c r="B11" s="6">
        <f>Balance!F22-Balance!G22</f>
        <v>0</v>
      </c>
      <c r="C11" s="296"/>
      <c r="D11" s="38" t="s">
        <v>143</v>
      </c>
      <c r="E11" s="37">
        <f>Balance!G41-Balance!F41</f>
        <v>0</v>
      </c>
      <c r="F11" s="297"/>
    </row>
    <row r="12" spans="1:6" ht="20.149999999999999" customHeight="1" x14ac:dyDescent="0.45">
      <c r="A12" s="10" t="s">
        <v>130</v>
      </c>
      <c r="B12" s="6">
        <f>Balance!F23-Balance!G23</f>
        <v>0</v>
      </c>
      <c r="C12" s="296"/>
      <c r="D12" s="38"/>
      <c r="E12" s="37"/>
      <c r="F12" s="297"/>
    </row>
    <row r="13" spans="1:6" ht="20.149999999999999" customHeight="1" x14ac:dyDescent="0.5">
      <c r="A13" s="288" t="s">
        <v>131</v>
      </c>
      <c r="B13" s="6">
        <f>Balance!F24-Balance!G24</f>
        <v>0</v>
      </c>
      <c r="C13" s="296"/>
      <c r="D13" s="38" t="s">
        <v>144</v>
      </c>
      <c r="E13" s="37">
        <f>Balance!G42-Balance!F42</f>
        <v>0</v>
      </c>
      <c r="F13" s="297"/>
    </row>
    <row r="14" spans="1:6" ht="20.149999999999999" customHeight="1" x14ac:dyDescent="0.45">
      <c r="A14" s="291" t="s">
        <v>153</v>
      </c>
      <c r="B14" s="6">
        <f>Balance!F25-Balance!G25</f>
        <v>0</v>
      </c>
      <c r="C14" s="296"/>
      <c r="D14" s="38"/>
      <c r="E14" s="37"/>
      <c r="F14" s="297"/>
    </row>
    <row r="15" spans="1:6" ht="20.149999999999999" customHeight="1" x14ac:dyDescent="0.45">
      <c r="A15" s="291" t="s">
        <v>154</v>
      </c>
      <c r="B15" s="6">
        <f>Balance!F26-Balance!G26</f>
        <v>0</v>
      </c>
      <c r="C15" s="296"/>
      <c r="D15" s="38" t="s">
        <v>145</v>
      </c>
      <c r="E15" s="37">
        <f>Balance!G43-Balance!F43</f>
        <v>0</v>
      </c>
      <c r="F15" s="297"/>
    </row>
    <row r="16" spans="1:6" ht="20.149999999999999" customHeight="1" x14ac:dyDescent="0.45">
      <c r="A16" s="8" t="s">
        <v>155</v>
      </c>
      <c r="B16" s="6">
        <f>Balance!F27-Balance!G27</f>
        <v>0</v>
      </c>
      <c r="C16" s="296"/>
      <c r="D16" s="38"/>
      <c r="E16" s="37"/>
      <c r="F16" s="298"/>
    </row>
    <row r="17" spans="1:7" ht="20.149999999999999" customHeight="1" x14ac:dyDescent="0.45">
      <c r="A17" s="8" t="s">
        <v>121</v>
      </c>
      <c r="B17" s="6">
        <f>Balance!F28-Balance!G28</f>
        <v>0</v>
      </c>
      <c r="C17" s="296"/>
      <c r="D17" s="38" t="s">
        <v>146</v>
      </c>
      <c r="E17" s="37">
        <f>Balance!G44-Balance!F44</f>
        <v>0</v>
      </c>
      <c r="F17" s="298"/>
    </row>
    <row r="18" spans="1:7" ht="20.149999999999999" customHeight="1" x14ac:dyDescent="0.5">
      <c r="A18" s="8" t="s">
        <v>132</v>
      </c>
      <c r="B18" s="6">
        <f>Balance!F29-Balance!G29</f>
        <v>0</v>
      </c>
      <c r="C18" s="296"/>
      <c r="D18" s="91"/>
      <c r="E18" s="37"/>
      <c r="F18" s="298"/>
    </row>
    <row r="19" spans="1:7" ht="20.149999999999999" customHeight="1" x14ac:dyDescent="0.5">
      <c r="A19" s="8" t="s">
        <v>133</v>
      </c>
      <c r="B19" s="6">
        <f>Balance!F30-Balance!G30</f>
        <v>0</v>
      </c>
      <c r="C19" s="296"/>
      <c r="D19" s="91"/>
      <c r="E19" s="37"/>
      <c r="F19" s="297"/>
    </row>
    <row r="20" spans="1:7" ht="20.149999999999999" customHeight="1" x14ac:dyDescent="0.5">
      <c r="A20" s="8" t="s">
        <v>134</v>
      </c>
      <c r="B20" s="6">
        <f>Balance!F31-Balance!G31</f>
        <v>0</v>
      </c>
      <c r="C20" s="296"/>
      <c r="D20" s="7" t="s">
        <v>34</v>
      </c>
      <c r="E20" s="37"/>
      <c r="F20" s="297"/>
    </row>
    <row r="21" spans="1:7" ht="20.149999999999999" customHeight="1" x14ac:dyDescent="0.45">
      <c r="A21" s="8" t="s">
        <v>135</v>
      </c>
      <c r="B21" s="6">
        <f>Balance!F32-Balance!G32</f>
        <v>0</v>
      </c>
      <c r="C21" s="296"/>
      <c r="D21" s="9"/>
      <c r="E21" s="37"/>
      <c r="F21" s="297"/>
    </row>
    <row r="22" spans="1:7" ht="20.149999999999999" customHeight="1" x14ac:dyDescent="0.5">
      <c r="A22" s="5" t="s">
        <v>33</v>
      </c>
      <c r="B22" s="6"/>
      <c r="C22" s="296"/>
      <c r="D22" s="9" t="s">
        <v>159</v>
      </c>
      <c r="E22" s="37">
        <f>Balance!G45-Balance!F45</f>
        <v>0</v>
      </c>
      <c r="F22" s="297"/>
    </row>
    <row r="23" spans="1:7" ht="20.149999999999999" customHeight="1" x14ac:dyDescent="0.45">
      <c r="A23" s="8" t="s">
        <v>136</v>
      </c>
      <c r="B23" s="6">
        <f>Balance!F33-Balance!G33</f>
        <v>0</v>
      </c>
      <c r="C23" s="296"/>
      <c r="D23" s="9"/>
      <c r="E23" s="37"/>
      <c r="F23" s="297"/>
    </row>
    <row r="24" spans="1:7" ht="19.5" customHeight="1" x14ac:dyDescent="0.45">
      <c r="A24" s="8" t="s">
        <v>137</v>
      </c>
      <c r="B24" s="6">
        <f>Balance!F34-Balance!G34</f>
        <v>0</v>
      </c>
      <c r="C24" s="296"/>
      <c r="D24" s="9"/>
      <c r="E24" s="37"/>
      <c r="F24" s="297"/>
      <c r="G24" s="35"/>
    </row>
    <row r="25" spans="1:7" ht="20.149999999999999" customHeight="1" x14ac:dyDescent="0.5">
      <c r="A25" s="5" t="s">
        <v>35</v>
      </c>
      <c r="B25" s="6"/>
      <c r="C25" s="296"/>
      <c r="D25" s="9"/>
      <c r="E25" s="37"/>
      <c r="F25" s="297"/>
    </row>
    <row r="26" spans="1:7" ht="19.5" customHeight="1" x14ac:dyDescent="0.45">
      <c r="A26" s="8" t="s">
        <v>138</v>
      </c>
      <c r="B26" s="6">
        <f>Balance!F35-Balance!G35</f>
        <v>0</v>
      </c>
      <c r="C26" s="296"/>
      <c r="D26" s="9" t="s">
        <v>128</v>
      </c>
      <c r="E26" s="37">
        <f>Balance!G46-Balance!F46</f>
        <v>0</v>
      </c>
      <c r="F26" s="297"/>
    </row>
    <row r="27" spans="1:7" ht="19.5" customHeight="1" x14ac:dyDescent="0.45">
      <c r="A27" s="8" t="s">
        <v>139</v>
      </c>
      <c r="B27" s="6">
        <f>Balance!F36-Balance!G36</f>
        <v>0</v>
      </c>
      <c r="C27" s="296"/>
      <c r="D27" s="9"/>
      <c r="E27" s="37"/>
      <c r="F27" s="297"/>
    </row>
    <row r="28" spans="1:7" ht="19.5" customHeight="1" thickBot="1" x14ac:dyDescent="0.5">
      <c r="A28" s="8" t="s">
        <v>140</v>
      </c>
      <c r="B28" s="6">
        <f>Balance!F37-Balance!G37</f>
        <v>0</v>
      </c>
      <c r="C28" s="296"/>
      <c r="D28" s="9"/>
      <c r="E28" s="37"/>
      <c r="F28" s="297"/>
    </row>
    <row r="29" spans="1:7" ht="23.25" customHeight="1" thickBot="1" x14ac:dyDescent="0.3">
      <c r="A29" s="17" t="s">
        <v>36</v>
      </c>
      <c r="B29" s="18">
        <f>SUM(B5:B28)</f>
        <v>0</v>
      </c>
      <c r="C29" s="18">
        <f>SUM(C5:C28)</f>
        <v>0</v>
      </c>
      <c r="D29" s="17" t="s">
        <v>37</v>
      </c>
      <c r="E29" s="18">
        <f>SUM(E5:E28)</f>
        <v>0</v>
      </c>
      <c r="F29" s="18">
        <f>SUM(F5:F28)</f>
        <v>0</v>
      </c>
    </row>
    <row r="30" spans="1:7" ht="18" customHeight="1" thickBot="1" x14ac:dyDescent="0.3">
      <c r="A30" s="19" t="s">
        <v>38</v>
      </c>
      <c r="B30" s="20">
        <f>IF(SUM(E29-B29)&gt;0,E29-B29,0)</f>
        <v>0</v>
      </c>
      <c r="C30" s="20">
        <f>IF(SUM(F29-C29)&gt;0,F29-C29,0)</f>
        <v>0</v>
      </c>
      <c r="D30" s="19" t="s">
        <v>39</v>
      </c>
      <c r="E30" s="20">
        <f>IF(SUM(E29-B29)&lt;0,B29-E29,0)</f>
        <v>0</v>
      </c>
      <c r="F30" s="20">
        <f>IF(SUM(F29-C29)&lt;0,C29-F29,0)</f>
        <v>0</v>
      </c>
    </row>
    <row r="31" spans="1:7" ht="20.149999999999999" customHeight="1" thickBot="1" x14ac:dyDescent="0.3">
      <c r="A31" s="21" t="s">
        <v>40</v>
      </c>
      <c r="B31" s="22">
        <f>SUM(B29,B30)</f>
        <v>0</v>
      </c>
      <c r="C31" s="22">
        <f>SUM(C29,C30)</f>
        <v>0</v>
      </c>
      <c r="D31" s="21" t="s">
        <v>41</v>
      </c>
      <c r="E31" s="22">
        <f>SUM(E29,E30)</f>
        <v>0</v>
      </c>
      <c r="F31" s="22">
        <f>SUM(F29,F30)</f>
        <v>0</v>
      </c>
    </row>
    <row r="34" spans="5:6" x14ac:dyDescent="0.25">
      <c r="E34" s="1"/>
      <c r="F34" s="1"/>
    </row>
    <row r="35" spans="5:6" x14ac:dyDescent="0.25">
      <c r="E35" s="1"/>
      <c r="F35" s="1"/>
    </row>
    <row r="36" spans="5:6" x14ac:dyDescent="0.25">
      <c r="E36" s="1"/>
      <c r="F36" s="1"/>
    </row>
  </sheetData>
  <sheetProtection password="D71E" sheet="1" objects="1" scenarios="1"/>
  <mergeCells count="1">
    <mergeCell ref="A1:F1"/>
  </mergeCells>
  <phoneticPr fontId="0" type="noConversion"/>
  <printOptions horizontalCentered="1"/>
  <pageMargins left="0.54" right="0.47244094488188981" top="0.27559055118110237" bottom="0.47244094488188981" header="0.51181102362204722" footer="0.51181102362204722"/>
  <pageSetup paperSize="9" scale="83" orientation="landscape" horizontalDpi="4294967293" r:id="rId1"/>
  <headerFooter alignWithMargins="0"/>
  <rowBreaks count="1" manualBreakCount="1">
    <brk id="31"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enableFormatConditionsCalculation="0">
    <tabColor indexed="15"/>
    <pageSetUpPr fitToPage="1"/>
  </sheetPr>
  <dimension ref="A1:I18"/>
  <sheetViews>
    <sheetView showGridLines="0" showRowColHeaders="0" zoomScale="80" zoomScaleNormal="80" workbookViewId="0">
      <selection activeCell="I5" sqref="I5:I8"/>
    </sheetView>
  </sheetViews>
  <sheetFormatPr baseColWidth="10" defaultColWidth="11.453125" defaultRowHeight="12.5" x14ac:dyDescent="0.25"/>
  <cols>
    <col min="1" max="1" width="27.453125" style="2" customWidth="1"/>
    <col min="2" max="2" width="10.54296875" style="2" customWidth="1"/>
    <col min="3" max="3" width="13.1796875" style="2" customWidth="1"/>
    <col min="4" max="4" width="9.81640625" style="2" customWidth="1"/>
    <col min="5" max="5" width="13.453125" style="2" bestFit="1" customWidth="1"/>
    <col min="6" max="6" width="35.7265625" style="2" customWidth="1"/>
    <col min="7" max="7" width="9.81640625" style="2" customWidth="1"/>
    <col min="8" max="8" width="13.81640625" style="2" bestFit="1" customWidth="1"/>
    <col min="9" max="9" width="13.54296875" style="2" customWidth="1"/>
    <col min="10" max="16384" width="11.453125" style="2"/>
  </cols>
  <sheetData>
    <row r="1" spans="1:9" ht="25.5" customHeight="1" thickBot="1" x14ac:dyDescent="0.5">
      <c r="A1" s="362" t="str">
        <f>Bon_CCP!B2 &amp; " (" &amp; Bon_CCP!H2 &amp; ")"</f>
        <v>SECTION AFEH XXXXXX (DD)</v>
      </c>
      <c r="B1" s="362"/>
      <c r="C1" s="362"/>
      <c r="D1" s="362"/>
      <c r="E1" s="362"/>
      <c r="F1" s="362"/>
      <c r="G1" s="362"/>
      <c r="H1" s="362"/>
      <c r="I1" s="362"/>
    </row>
    <row r="2" spans="1:9" ht="35.25" customHeight="1" thickBot="1" x14ac:dyDescent="1.05">
      <c r="A2" s="97" t="str">
        <f>"BILAN FINANCIER AU 31 DECEMBRE "&amp; CCP!B3</f>
        <v>BILAN FINANCIER AU 31 DECEMBRE 2017</v>
      </c>
      <c r="B2" s="53"/>
      <c r="C2" s="96"/>
      <c r="D2" s="53"/>
      <c r="E2" s="53"/>
      <c r="F2" s="53"/>
      <c r="G2" s="53"/>
      <c r="H2" s="53"/>
      <c r="I2" s="54"/>
    </row>
    <row r="3" spans="1:9" ht="16" thickBot="1" x14ac:dyDescent="0.5">
      <c r="A3" s="3"/>
      <c r="B3" s="3"/>
      <c r="C3" s="3"/>
      <c r="D3" s="3"/>
      <c r="E3" s="3"/>
      <c r="F3" s="3"/>
      <c r="G3" s="3"/>
      <c r="H3" s="3"/>
      <c r="I3" s="3"/>
    </row>
    <row r="4" spans="1:9" ht="30" customHeight="1" thickBot="1" x14ac:dyDescent="0.3">
      <c r="A4" s="23" t="s">
        <v>42</v>
      </c>
      <c r="B4" s="365">
        <f>CCP!B3</f>
        <v>2017</v>
      </c>
      <c r="C4" s="366"/>
      <c r="D4" s="365">
        <f>CCP!B3-1</f>
        <v>2016</v>
      </c>
      <c r="E4" s="366"/>
      <c r="F4" s="363" t="s">
        <v>43</v>
      </c>
      <c r="G4" s="364"/>
      <c r="H4" s="24">
        <f>CCP!B3</f>
        <v>2017</v>
      </c>
      <c r="I4" s="25">
        <f>CCP!B3-1</f>
        <v>2016</v>
      </c>
    </row>
    <row r="5" spans="1:9" ht="30" customHeight="1" thickBot="1" x14ac:dyDescent="0.3">
      <c r="A5" s="360" t="s">
        <v>163</v>
      </c>
      <c r="B5" s="361"/>
      <c r="C5" s="27">
        <f>CCP!$D$7</f>
        <v>0</v>
      </c>
      <c r="D5" s="26"/>
      <c r="E5" s="299"/>
      <c r="F5" s="360" t="s">
        <v>44</v>
      </c>
      <c r="G5" s="361"/>
      <c r="H5" s="85">
        <f>I15</f>
        <v>0</v>
      </c>
      <c r="I5" s="302"/>
    </row>
    <row r="6" spans="1:9" ht="30" customHeight="1" thickBot="1" x14ac:dyDescent="0.3">
      <c r="A6" s="360" t="s">
        <v>101</v>
      </c>
      <c r="B6" s="361"/>
      <c r="C6" s="84">
        <f>CCP!C7</f>
        <v>0</v>
      </c>
      <c r="D6" s="26"/>
      <c r="E6" s="300"/>
      <c r="F6" s="360" t="s">
        <v>45</v>
      </c>
      <c r="G6" s="361"/>
      <c r="H6" s="55">
        <f>IF('Cpt R'!B30&gt;0,'Cpt R'!B30,-'Cpt R'!E30)</f>
        <v>0</v>
      </c>
      <c r="I6" s="303"/>
    </row>
    <row r="7" spans="1:9" ht="30" customHeight="1" thickBot="1" x14ac:dyDescent="0.3">
      <c r="A7" s="58"/>
      <c r="B7" s="104"/>
      <c r="C7" s="84"/>
      <c r="D7" s="98"/>
      <c r="E7" s="300"/>
      <c r="F7" s="360"/>
      <c r="G7" s="361"/>
      <c r="H7" s="55"/>
      <c r="I7" s="55"/>
    </row>
    <row r="8" spans="1:9" ht="30" customHeight="1" x14ac:dyDescent="0.25">
      <c r="A8" s="375"/>
      <c r="B8" s="376"/>
      <c r="C8" s="84"/>
      <c r="D8" s="98"/>
      <c r="E8" s="300"/>
      <c r="F8" s="371"/>
      <c r="G8" s="372"/>
      <c r="H8" s="55"/>
      <c r="I8" s="55"/>
    </row>
    <row r="9" spans="1:9" ht="30" customHeight="1" x14ac:dyDescent="0.25">
      <c r="A9" s="373"/>
      <c r="B9" s="374"/>
      <c r="C9" s="84"/>
      <c r="D9" s="26"/>
      <c r="E9" s="300"/>
      <c r="F9" s="373" t="s">
        <v>46</v>
      </c>
      <c r="G9" s="374"/>
      <c r="H9" s="56"/>
      <c r="I9" s="55"/>
    </row>
    <row r="10" spans="1:9" ht="30" customHeight="1" thickBot="1" x14ac:dyDescent="0.5">
      <c r="A10" s="369"/>
      <c r="B10" s="370"/>
      <c r="C10" s="84"/>
      <c r="D10" s="28"/>
      <c r="E10" s="300"/>
      <c r="F10" s="9" t="s">
        <v>47</v>
      </c>
      <c r="G10" s="30">
        <v>0</v>
      </c>
      <c r="H10" s="57"/>
      <c r="I10" s="149"/>
    </row>
    <row r="11" spans="1:9" ht="30" customHeight="1" thickBot="1" x14ac:dyDescent="0.5">
      <c r="A11" s="58" t="s">
        <v>97</v>
      </c>
      <c r="B11" s="89"/>
      <c r="C11" s="50">
        <f>E11+Balance!F8-Balance!G8</f>
        <v>0</v>
      </c>
      <c r="D11" s="92"/>
      <c r="E11" s="301"/>
      <c r="F11" s="29" t="s">
        <v>93</v>
      </c>
      <c r="G11" s="107">
        <f>Balance!G15</f>
        <v>0</v>
      </c>
      <c r="H11" s="57"/>
      <c r="I11" s="149"/>
    </row>
    <row r="12" spans="1:9" ht="30" customHeight="1" thickBot="1" x14ac:dyDescent="0.5">
      <c r="A12" s="93" t="s">
        <v>98</v>
      </c>
      <c r="B12" s="94"/>
      <c r="C12" s="50">
        <f>E12+Balance!F9-Balance!G9</f>
        <v>0</v>
      </c>
      <c r="D12" s="92"/>
      <c r="E12" s="301"/>
      <c r="F12" s="29" t="s">
        <v>94</v>
      </c>
      <c r="G12" s="107">
        <f>Balance!F15</f>
        <v>0</v>
      </c>
      <c r="H12" s="57"/>
      <c r="I12" s="149"/>
    </row>
    <row r="13" spans="1:9" ht="30" customHeight="1" thickBot="1" x14ac:dyDescent="0.5">
      <c r="A13" s="90" t="s">
        <v>48</v>
      </c>
      <c r="B13" s="89"/>
      <c r="C13" s="50">
        <f>E13+(Balance!F11-Balance!G11)</f>
        <v>0</v>
      </c>
      <c r="D13" s="92"/>
      <c r="E13" s="301"/>
      <c r="F13" s="29"/>
      <c r="G13" s="29" t="s">
        <v>92</v>
      </c>
      <c r="H13" s="57"/>
      <c r="I13" s="149"/>
    </row>
    <row r="14" spans="1:9" ht="30" customHeight="1" thickBot="1" x14ac:dyDescent="0.5">
      <c r="A14" s="360" t="s">
        <v>165</v>
      </c>
      <c r="B14" s="361"/>
      <c r="C14" s="50">
        <f>E14+(Balance!F12-Balance!G12)</f>
        <v>0</v>
      </c>
      <c r="D14" s="92"/>
      <c r="E14" s="330"/>
      <c r="F14" s="29" t="s">
        <v>95</v>
      </c>
      <c r="G14" s="30">
        <f>G10+G11-G12</f>
        <v>0</v>
      </c>
      <c r="H14" s="86"/>
      <c r="I14" s="150"/>
    </row>
    <row r="15" spans="1:9" ht="30" customHeight="1" thickBot="1" x14ac:dyDescent="0.3">
      <c r="A15" s="377" t="s">
        <v>49</v>
      </c>
      <c r="B15" s="378"/>
      <c r="C15" s="31">
        <f>SUM(C5:C14)</f>
        <v>0</v>
      </c>
      <c r="D15" s="32"/>
      <c r="E15" s="31">
        <f>SUM(E5:E14)</f>
        <v>0</v>
      </c>
      <c r="F15" s="367" t="s">
        <v>49</v>
      </c>
      <c r="G15" s="368"/>
      <c r="H15" s="33">
        <f>SUM(H5,H6,H7,+G14)</f>
        <v>0</v>
      </c>
      <c r="I15" s="34">
        <f>SUM(I5:I14)</f>
        <v>0</v>
      </c>
    </row>
    <row r="17" spans="1:9" x14ac:dyDescent="0.25">
      <c r="A17" s="2" t="s">
        <v>50</v>
      </c>
      <c r="H17" s="35"/>
    </row>
    <row r="18" spans="1:9" x14ac:dyDescent="0.25">
      <c r="A18" s="2" t="s">
        <v>51</v>
      </c>
      <c r="F18" s="4"/>
      <c r="G18" s="4"/>
      <c r="I18" s="35"/>
    </row>
  </sheetData>
  <sheetProtection password="D71E" sheet="1" objects="1" scenarios="1"/>
  <mergeCells count="17">
    <mergeCell ref="F15:G15"/>
    <mergeCell ref="A10:B10"/>
    <mergeCell ref="F7:G7"/>
    <mergeCell ref="F8:G8"/>
    <mergeCell ref="F9:G9"/>
    <mergeCell ref="A8:B8"/>
    <mergeCell ref="A9:B9"/>
    <mergeCell ref="A15:B15"/>
    <mergeCell ref="A14:B14"/>
    <mergeCell ref="F6:G6"/>
    <mergeCell ref="A1:I1"/>
    <mergeCell ref="F4:G4"/>
    <mergeCell ref="A5:B5"/>
    <mergeCell ref="F5:G5"/>
    <mergeCell ref="B4:C4"/>
    <mergeCell ref="D4:E4"/>
    <mergeCell ref="A6:B6"/>
  </mergeCells>
  <phoneticPr fontId="0" type="noConversion"/>
  <printOptions horizontalCentered="1"/>
  <pageMargins left="0" right="0" top="0.55118110236220474" bottom="0.98425196850393704" header="0.51181102362204722" footer="0.51181102362204722"/>
  <pageSetup paperSize="9" scale="99" orientation="landscape" horizontalDpi="4294967293"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enableFormatConditionsCalculation="0">
    <tabColor indexed="29"/>
  </sheetPr>
  <dimension ref="A1:M50"/>
  <sheetViews>
    <sheetView workbookViewId="0">
      <selection sqref="A1:G1"/>
    </sheetView>
  </sheetViews>
  <sheetFormatPr baseColWidth="10" defaultRowHeight="12.5" x14ac:dyDescent="0.25"/>
  <cols>
    <col min="1" max="1" width="19.54296875" customWidth="1"/>
    <col min="2" max="2" width="14.7265625" customWidth="1"/>
    <col min="3" max="3" width="2.81640625" customWidth="1"/>
    <col min="4" max="4" width="2.54296875" customWidth="1"/>
    <col min="5" max="5" width="30.26953125" style="200" customWidth="1"/>
    <col min="6" max="6" width="10.26953125" bestFit="1" customWidth="1"/>
    <col min="7" max="7" width="12.7265625" customWidth="1"/>
  </cols>
  <sheetData>
    <row r="1" spans="1:13" ht="23" x14ac:dyDescent="0.5">
      <c r="A1" s="380" t="str">
        <f>Bon_CCP!B2 &amp; " (" &amp; Bon_CCP!H2 &amp; ")"</f>
        <v>SECTION AFEH XXXXXX (DD)</v>
      </c>
      <c r="B1" s="380"/>
      <c r="C1" s="380"/>
      <c r="D1" s="380"/>
      <c r="E1" s="380"/>
      <c r="F1" s="380"/>
      <c r="G1" s="380"/>
    </row>
    <row r="2" spans="1:13" ht="13" thickBot="1" x14ac:dyDescent="0.3">
      <c r="A2" s="2"/>
      <c r="B2" s="2"/>
      <c r="C2" s="2"/>
      <c r="D2" s="2"/>
      <c r="E2" s="1"/>
      <c r="F2" s="2"/>
      <c r="G2" s="2"/>
    </row>
    <row r="3" spans="1:13" ht="18" thickBot="1" x14ac:dyDescent="0.4">
      <c r="A3" s="201" t="str">
        <f>"ANNEE :"&amp;""&amp;CCP!B3</f>
        <v>ANNEE :2017</v>
      </c>
      <c r="B3" s="2"/>
      <c r="C3" s="2"/>
      <c r="D3" s="2"/>
      <c r="E3" s="1"/>
      <c r="F3" s="2"/>
      <c r="G3" s="2"/>
    </row>
    <row r="4" spans="1:13" x14ac:dyDescent="0.25">
      <c r="A4" s="2"/>
      <c r="B4" s="2"/>
      <c r="C4" s="2"/>
      <c r="D4" s="2"/>
      <c r="E4" s="1"/>
      <c r="F4" s="2"/>
      <c r="G4" s="2"/>
    </row>
    <row r="5" spans="1:13" ht="17.5" x14ac:dyDescent="0.35">
      <c r="A5" s="381" t="s">
        <v>100</v>
      </c>
      <c r="B5" s="382"/>
      <c r="C5" s="382"/>
      <c r="D5" s="382"/>
      <c r="E5" s="382"/>
      <c r="F5" s="382"/>
      <c r="G5" s="2"/>
      <c r="L5" s="208"/>
      <c r="M5" s="208"/>
    </row>
    <row r="6" spans="1:13" x14ac:dyDescent="0.25">
      <c r="A6" s="2"/>
      <c r="B6" s="2"/>
      <c r="C6" s="2"/>
      <c r="D6" s="2"/>
      <c r="E6" s="1"/>
      <c r="F6" s="2"/>
      <c r="G6" s="2"/>
      <c r="L6" s="208"/>
      <c r="M6" s="208"/>
    </row>
    <row r="7" spans="1:13" ht="13" thickBot="1" x14ac:dyDescent="0.3">
      <c r="A7" s="2"/>
      <c r="B7" s="2"/>
      <c r="C7" s="2"/>
      <c r="D7" s="2"/>
      <c r="E7" s="1"/>
      <c r="F7" s="2"/>
      <c r="G7" s="2"/>
      <c r="L7" s="208"/>
      <c r="M7" s="208"/>
    </row>
    <row r="8" spans="1:13" ht="18" thickBot="1" x14ac:dyDescent="0.4">
      <c r="A8" s="383" t="str">
        <f>"AVOIR LBP AU 31/12/"&amp;CCP!B3&amp;" "&amp;"du dernier relevé de compte"</f>
        <v>AVOIR LBP AU 31/12/2017 du dernier relevé de compte</v>
      </c>
      <c r="B8" s="384"/>
      <c r="C8" s="384"/>
      <c r="D8" s="384"/>
      <c r="E8" s="385"/>
      <c r="F8" s="2"/>
      <c r="G8" s="202">
        <f>G33+SUM(G10:G20)-SUM(F23:F32)</f>
        <v>0</v>
      </c>
      <c r="L8" s="208"/>
      <c r="M8" s="208"/>
    </row>
    <row r="9" spans="1:13" ht="18" customHeight="1" thickBot="1" x14ac:dyDescent="0.4">
      <c r="A9" s="2"/>
      <c r="B9" s="2"/>
      <c r="C9" s="2"/>
      <c r="D9" s="2"/>
      <c r="E9" s="310" t="s">
        <v>147</v>
      </c>
      <c r="F9" s="311"/>
      <c r="G9" s="312" t="s">
        <v>148</v>
      </c>
      <c r="L9" s="208"/>
      <c r="M9" s="208"/>
    </row>
    <row r="10" spans="1:13" ht="21" customHeight="1" x14ac:dyDescent="0.45">
      <c r="A10" s="203"/>
      <c r="B10" s="2"/>
      <c r="C10" s="2"/>
      <c r="D10" s="204"/>
      <c r="E10" s="265"/>
      <c r="F10" s="74"/>
      <c r="G10" s="268"/>
      <c r="L10" s="208"/>
      <c r="M10" s="208"/>
    </row>
    <row r="11" spans="1:13" ht="21" customHeight="1" x14ac:dyDescent="0.45">
      <c r="A11" s="2"/>
      <c r="B11" s="2"/>
      <c r="C11" s="2"/>
      <c r="D11" s="204"/>
      <c r="E11" s="136"/>
      <c r="F11" s="74"/>
      <c r="G11" s="183"/>
      <c r="L11" s="208"/>
      <c r="M11" s="208"/>
    </row>
    <row r="12" spans="1:13" ht="21" customHeight="1" x14ac:dyDescent="0.45">
      <c r="A12" s="2"/>
      <c r="B12" s="2"/>
      <c r="C12" s="2"/>
      <c r="D12" s="204"/>
      <c r="E12" s="265"/>
      <c r="F12" s="74"/>
      <c r="G12" s="268"/>
      <c r="L12" s="208"/>
      <c r="M12" s="208"/>
    </row>
    <row r="13" spans="1:13" ht="21" customHeight="1" x14ac:dyDescent="0.45">
      <c r="A13" s="2"/>
      <c r="B13" s="2"/>
      <c r="C13" s="2"/>
      <c r="D13" s="204"/>
      <c r="E13" s="136"/>
      <c r="F13" s="74"/>
      <c r="G13" s="183"/>
      <c r="L13" s="208"/>
      <c r="M13" s="208"/>
    </row>
    <row r="14" spans="1:13" ht="21" customHeight="1" x14ac:dyDescent="0.45">
      <c r="A14" s="2"/>
      <c r="B14" s="2"/>
      <c r="C14" s="2"/>
      <c r="D14" s="204"/>
      <c r="E14" s="313"/>
      <c r="F14" s="74"/>
      <c r="G14" s="314"/>
      <c r="L14" s="208"/>
      <c r="M14" s="208"/>
    </row>
    <row r="15" spans="1:13" ht="21" customHeight="1" x14ac:dyDescent="0.45">
      <c r="A15" s="2"/>
      <c r="B15" s="2"/>
      <c r="C15" s="2"/>
      <c r="D15" s="204"/>
      <c r="E15" s="313"/>
      <c r="F15" s="74"/>
      <c r="G15" s="314"/>
      <c r="L15" s="208"/>
      <c r="M15" s="208"/>
    </row>
    <row r="16" spans="1:13" ht="16.5" x14ac:dyDescent="0.45">
      <c r="A16" s="2"/>
      <c r="B16" s="2"/>
      <c r="C16" s="2"/>
      <c r="D16" s="2"/>
      <c r="E16" s="1"/>
      <c r="F16" s="2"/>
      <c r="G16" s="212"/>
      <c r="L16" s="208"/>
      <c r="M16" s="208"/>
    </row>
    <row r="17" spans="1:13" ht="16.5" x14ac:dyDescent="0.45">
      <c r="A17" s="2"/>
      <c r="B17" s="2"/>
      <c r="C17" s="2"/>
      <c r="D17" s="2"/>
      <c r="E17" s="1"/>
      <c r="F17" s="2"/>
      <c r="G17" s="212"/>
      <c r="L17" s="208"/>
      <c r="M17" s="208"/>
    </row>
    <row r="18" spans="1:13" ht="16.5" x14ac:dyDescent="0.45">
      <c r="A18" s="2"/>
      <c r="B18" s="2"/>
      <c r="C18" s="2"/>
      <c r="D18" s="2"/>
      <c r="E18" s="1"/>
      <c r="F18" s="2"/>
      <c r="G18" s="212"/>
      <c r="L18" s="208"/>
      <c r="M18" s="208"/>
    </row>
    <row r="19" spans="1:13" ht="16.5" x14ac:dyDescent="0.45">
      <c r="A19" s="2"/>
      <c r="B19" s="2"/>
      <c r="C19" s="2"/>
      <c r="D19" s="2"/>
      <c r="E19" s="1"/>
      <c r="F19" s="2"/>
      <c r="G19" s="212"/>
      <c r="L19" s="208"/>
      <c r="M19" s="208"/>
    </row>
    <row r="20" spans="1:13" ht="16.5" x14ac:dyDescent="0.45">
      <c r="A20" s="2"/>
      <c r="B20" s="2"/>
      <c r="C20" s="2"/>
      <c r="D20" s="2"/>
      <c r="E20" s="1"/>
      <c r="F20" s="2"/>
      <c r="G20" s="212"/>
      <c r="L20" s="208"/>
      <c r="M20" s="208"/>
    </row>
    <row r="21" spans="1:13" ht="17" thickBot="1" x14ac:dyDescent="0.5">
      <c r="A21" s="2"/>
      <c r="B21" s="2"/>
      <c r="C21" s="2"/>
      <c r="D21" s="2"/>
      <c r="E21" s="306"/>
      <c r="F21" s="307"/>
      <c r="G21" s="212"/>
      <c r="L21" s="208"/>
      <c r="M21" s="208"/>
    </row>
    <row r="22" spans="1:13" ht="17" thickBot="1" x14ac:dyDescent="0.5">
      <c r="A22" s="2"/>
      <c r="B22" s="2"/>
      <c r="C22" s="2"/>
      <c r="D22" s="2"/>
      <c r="E22" s="308" t="s">
        <v>149</v>
      </c>
      <c r="F22" s="309" t="s">
        <v>150</v>
      </c>
      <c r="G22" s="305"/>
      <c r="L22" s="208"/>
      <c r="M22" s="208"/>
    </row>
    <row r="23" spans="1:13" ht="16.5" x14ac:dyDescent="0.45">
      <c r="A23" s="2"/>
      <c r="B23" s="2"/>
      <c r="C23" s="2"/>
      <c r="D23" s="2"/>
      <c r="E23" s="286"/>
      <c r="F23" s="285"/>
      <c r="G23" s="305"/>
      <c r="L23" s="208"/>
      <c r="M23" s="208"/>
    </row>
    <row r="24" spans="1:13" ht="16.5" x14ac:dyDescent="0.45">
      <c r="A24" s="2"/>
      <c r="B24" s="2"/>
      <c r="C24" s="2"/>
      <c r="D24" s="2"/>
      <c r="E24" s="286"/>
      <c r="F24" s="285"/>
      <c r="G24" s="305"/>
      <c r="L24" s="208"/>
      <c r="M24" s="208"/>
    </row>
    <row r="25" spans="1:13" ht="16.5" x14ac:dyDescent="0.45">
      <c r="A25" s="2"/>
      <c r="B25" s="2"/>
      <c r="C25" s="2"/>
      <c r="D25" s="2"/>
      <c r="E25" s="286"/>
      <c r="F25" s="285"/>
      <c r="G25" s="305"/>
      <c r="L25" s="208"/>
      <c r="M25" s="208"/>
    </row>
    <row r="26" spans="1:13" ht="16.5" x14ac:dyDescent="0.45">
      <c r="A26" s="2"/>
      <c r="B26" s="2"/>
      <c r="C26" s="2"/>
      <c r="D26" s="2"/>
      <c r="E26" s="1"/>
      <c r="F26" s="2"/>
      <c r="G26" s="305"/>
      <c r="L26" s="208"/>
      <c r="M26" s="208"/>
    </row>
    <row r="27" spans="1:13" ht="16.5" x14ac:dyDescent="0.45">
      <c r="A27" s="2"/>
      <c r="B27" s="2"/>
      <c r="C27" s="2"/>
      <c r="D27" s="2"/>
      <c r="E27" s="1"/>
      <c r="F27" s="2"/>
      <c r="G27" s="305"/>
      <c r="L27" s="208"/>
      <c r="M27" s="208"/>
    </row>
    <row r="28" spans="1:13" ht="16.5" x14ac:dyDescent="0.45">
      <c r="A28" s="2"/>
      <c r="B28" s="2"/>
      <c r="C28" s="2"/>
      <c r="D28" s="2"/>
      <c r="E28" s="1"/>
      <c r="F28" s="2"/>
      <c r="G28" s="305"/>
      <c r="L28" s="208"/>
      <c r="M28" s="208"/>
    </row>
    <row r="29" spans="1:13" ht="16.5" x14ac:dyDescent="0.45">
      <c r="A29" s="2"/>
      <c r="B29" s="2"/>
      <c r="C29" s="2"/>
      <c r="D29" s="2"/>
      <c r="E29" s="1"/>
      <c r="F29" s="2"/>
      <c r="G29" s="305"/>
      <c r="L29" s="208"/>
      <c r="M29" s="208"/>
    </row>
    <row r="30" spans="1:13" ht="16.5" x14ac:dyDescent="0.45">
      <c r="A30" s="2"/>
      <c r="B30" s="2"/>
      <c r="C30" s="2"/>
      <c r="D30" s="2"/>
      <c r="E30" s="1"/>
      <c r="F30" s="2"/>
      <c r="G30" s="305"/>
      <c r="L30" s="208"/>
      <c r="M30" s="208"/>
    </row>
    <row r="31" spans="1:13" ht="16.5" x14ac:dyDescent="0.45">
      <c r="A31" s="2"/>
      <c r="B31" s="2"/>
      <c r="C31" s="2"/>
      <c r="D31" s="2"/>
      <c r="E31" s="1"/>
      <c r="F31" s="2"/>
      <c r="G31" s="305"/>
      <c r="L31" s="208"/>
      <c r="M31" s="208"/>
    </row>
    <row r="32" spans="1:13" ht="17" thickBot="1" x14ac:dyDescent="0.5">
      <c r="A32" s="2"/>
      <c r="B32" s="2"/>
      <c r="C32" s="2"/>
      <c r="D32" s="2"/>
      <c r="E32" s="1"/>
      <c r="F32" s="2"/>
      <c r="G32" s="205"/>
      <c r="L32" s="208"/>
      <c r="M32" s="208"/>
    </row>
    <row r="33" spans="1:13" ht="22" thickBot="1" x14ac:dyDescent="0.65">
      <c r="A33" s="386" t="s">
        <v>102</v>
      </c>
      <c r="B33" s="387"/>
      <c r="C33" s="384"/>
      <c r="D33" s="384"/>
      <c r="E33" s="385"/>
      <c r="F33" s="2"/>
      <c r="G33" s="206">
        <f>CCP!C7</f>
        <v>0</v>
      </c>
      <c r="L33" s="208"/>
      <c r="M33" s="208"/>
    </row>
    <row r="34" spans="1:13" ht="18.5" x14ac:dyDescent="0.45">
      <c r="A34" s="379"/>
      <c r="B34" s="379"/>
      <c r="G34" s="99"/>
      <c r="L34" s="208"/>
      <c r="M34" s="208"/>
    </row>
    <row r="35" spans="1:13" ht="16.5" x14ac:dyDescent="0.45">
      <c r="G35" s="99"/>
    </row>
    <row r="36" spans="1:13" ht="16.5" x14ac:dyDescent="0.45">
      <c r="G36" s="99"/>
    </row>
    <row r="50" spans="1:11" s="132" customFormat="1" ht="18" customHeight="1" x14ac:dyDescent="0.25">
      <c r="A50"/>
      <c r="B50"/>
      <c r="C50"/>
      <c r="D50"/>
      <c r="E50" s="200"/>
      <c r="F50"/>
      <c r="G50"/>
      <c r="H50"/>
      <c r="I50"/>
      <c r="J50"/>
      <c r="K50"/>
    </row>
  </sheetData>
  <sheetProtection password="D71E" sheet="1" objects="1" scenarios="1"/>
  <mergeCells count="5">
    <mergeCell ref="A34:B34"/>
    <mergeCell ref="A1:G1"/>
    <mergeCell ref="A5:F5"/>
    <mergeCell ref="A8:E8"/>
    <mergeCell ref="A33:E33"/>
  </mergeCells>
  <phoneticPr fontId="57" type="noConversion"/>
  <pageMargins left="0.48" right="0.43" top="0.984251969" bottom="0.984251969" header="0.4921259845" footer="0.4921259845"/>
  <pageSetup paperSize="9" orientation="portrait" horizontalDpi="0" verticalDpi="0"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indexed="47"/>
  </sheetPr>
  <dimension ref="A1:M47"/>
  <sheetViews>
    <sheetView showRowColHeaders="0" zoomScaleNormal="100" workbookViewId="0">
      <selection activeCell="F14" sqref="F14"/>
    </sheetView>
  </sheetViews>
  <sheetFormatPr baseColWidth="10" defaultColWidth="11.453125" defaultRowHeight="12.5" x14ac:dyDescent="0.25"/>
  <cols>
    <col min="1" max="3" width="6.54296875" style="2" customWidth="1"/>
    <col min="4" max="4" width="13.453125" style="2" customWidth="1"/>
    <col min="5" max="5" width="28.453125" style="2" customWidth="1"/>
    <col min="6" max="6" width="38.81640625" style="2" customWidth="1"/>
    <col min="7" max="16384" width="11.453125" style="2"/>
  </cols>
  <sheetData>
    <row r="1" spans="1:13" ht="71.25" customHeight="1" x14ac:dyDescent="0.25">
      <c r="A1" s="258"/>
      <c r="B1" s="258"/>
      <c r="C1" s="258"/>
      <c r="D1" s="258"/>
      <c r="E1" s="258"/>
      <c r="F1" s="258"/>
      <c r="G1" s="258"/>
      <c r="H1" s="258"/>
      <c r="I1" s="258"/>
      <c r="J1" s="258"/>
      <c r="K1" s="258"/>
      <c r="L1" s="258"/>
      <c r="M1" s="258"/>
    </row>
    <row r="2" spans="1:13" ht="46.5" customHeight="1" x14ac:dyDescent="0.25">
      <c r="A2" s="258"/>
      <c r="B2" s="258"/>
      <c r="C2" s="258"/>
      <c r="D2" s="258"/>
      <c r="E2" s="258"/>
      <c r="F2" s="258"/>
      <c r="G2" s="258"/>
      <c r="H2" s="258"/>
      <c r="I2" s="258"/>
      <c r="J2" s="258"/>
      <c r="K2" s="258"/>
      <c r="L2" s="258"/>
      <c r="M2" s="258"/>
    </row>
    <row r="3" spans="1:13" ht="25.5" customHeight="1" x14ac:dyDescent="0.25">
      <c r="A3" s="258"/>
      <c r="B3" s="258"/>
      <c r="C3" s="258"/>
      <c r="D3" s="258"/>
      <c r="E3" s="258"/>
      <c r="F3" s="258"/>
      <c r="G3" s="258"/>
      <c r="H3" s="258"/>
      <c r="I3" s="258"/>
      <c r="J3" s="258"/>
      <c r="K3" s="258"/>
      <c r="L3" s="258"/>
      <c r="M3" s="258"/>
    </row>
    <row r="4" spans="1:13" ht="40" customHeight="1" x14ac:dyDescent="0.3">
      <c r="A4" s="258"/>
      <c r="B4" s="258"/>
      <c r="C4" s="279"/>
      <c r="D4" s="258"/>
      <c r="E4" s="258"/>
      <c r="F4" s="258"/>
      <c r="G4" s="258"/>
      <c r="H4" s="279"/>
      <c r="I4" s="258"/>
      <c r="J4" s="258"/>
      <c r="K4" s="258"/>
      <c r="L4" s="258"/>
      <c r="M4" s="258"/>
    </row>
    <row r="5" spans="1:13" ht="25.5" customHeight="1" x14ac:dyDescent="0.3">
      <c r="A5" s="258"/>
      <c r="B5" s="258"/>
      <c r="C5" s="280"/>
      <c r="D5" s="258"/>
      <c r="E5" s="258"/>
      <c r="F5" s="258"/>
      <c r="G5" s="258"/>
      <c r="H5" s="280"/>
      <c r="I5" s="258"/>
      <c r="J5" s="279"/>
      <c r="K5" s="258"/>
      <c r="L5" s="258"/>
      <c r="M5" s="258"/>
    </row>
    <row r="6" spans="1:13" ht="23.25" customHeight="1" x14ac:dyDescent="0.3">
      <c r="A6" s="258"/>
      <c r="B6" s="258"/>
      <c r="C6" s="280"/>
      <c r="D6" s="258"/>
      <c r="E6" s="258"/>
      <c r="F6" s="259"/>
      <c r="G6" s="258"/>
      <c r="H6" s="280"/>
      <c r="I6" s="258"/>
      <c r="J6" s="280"/>
      <c r="K6" s="258"/>
      <c r="L6" s="258"/>
      <c r="M6" s="258"/>
    </row>
    <row r="7" spans="1:13" ht="4.5" customHeight="1" x14ac:dyDescent="0.3">
      <c r="A7" s="258"/>
      <c r="B7" s="258"/>
      <c r="C7" s="280"/>
      <c r="D7" s="258"/>
      <c r="E7" s="258"/>
      <c r="F7" s="260"/>
      <c r="G7" s="258"/>
      <c r="H7" s="280"/>
      <c r="I7" s="258"/>
      <c r="J7" s="280"/>
      <c r="K7" s="258"/>
      <c r="L7" s="258"/>
      <c r="M7" s="258"/>
    </row>
    <row r="8" spans="1:13" ht="1.5" customHeight="1" x14ac:dyDescent="0.25">
      <c r="A8" s="258"/>
      <c r="B8" s="258"/>
      <c r="C8" s="280"/>
      <c r="D8" s="258"/>
      <c r="E8" s="258"/>
      <c r="F8" s="258"/>
      <c r="G8" s="258"/>
      <c r="H8" s="280"/>
      <c r="I8" s="258"/>
      <c r="J8" s="280"/>
      <c r="K8" s="258"/>
      <c r="L8" s="258"/>
      <c r="M8" s="258"/>
    </row>
    <row r="9" spans="1:13" ht="20.149999999999999" customHeight="1" x14ac:dyDescent="0.25">
      <c r="A9" s="258"/>
      <c r="B9" s="258"/>
      <c r="C9" s="280"/>
      <c r="D9" s="258"/>
      <c r="E9" s="258"/>
      <c r="F9" s="258"/>
      <c r="G9" s="258"/>
      <c r="H9" s="280"/>
      <c r="I9" s="258"/>
      <c r="J9" s="280"/>
      <c r="K9" s="258"/>
      <c r="L9" s="258"/>
      <c r="M9" s="258"/>
    </row>
    <row r="10" spans="1:13" ht="20.149999999999999" customHeight="1" x14ac:dyDescent="0.25">
      <c r="A10" s="258"/>
      <c r="B10" s="258"/>
      <c r="C10" s="280"/>
      <c r="D10" s="258"/>
      <c r="E10" s="258"/>
      <c r="F10" s="258"/>
      <c r="G10" s="258"/>
      <c r="H10" s="280"/>
      <c r="I10" s="258"/>
      <c r="J10" s="280"/>
      <c r="K10" s="258"/>
      <c r="L10" s="258"/>
      <c r="M10" s="258"/>
    </row>
    <row r="11" spans="1:13" ht="21.75" customHeight="1" x14ac:dyDescent="0.25">
      <c r="A11" s="258"/>
      <c r="B11" s="258"/>
      <c r="C11" s="280"/>
      <c r="D11" s="258"/>
      <c r="E11" s="258"/>
      <c r="F11" s="262">
        <v>2</v>
      </c>
      <c r="G11" s="258"/>
      <c r="H11" s="280"/>
      <c r="I11" s="258"/>
      <c r="J11" s="280"/>
      <c r="K11" s="258"/>
      <c r="L11" s="258"/>
      <c r="M11" s="258"/>
    </row>
    <row r="12" spans="1:13" ht="21.75" hidden="1" customHeight="1" x14ac:dyDescent="0.5">
      <c r="A12" s="258"/>
      <c r="B12" s="258"/>
      <c r="C12"/>
      <c r="D12" s="258">
        <v>24</v>
      </c>
      <c r="E12" s="100" t="s">
        <v>88</v>
      </c>
      <c r="F12" s="263">
        <v>56</v>
      </c>
      <c r="G12" s="258"/>
      <c r="H12" s="258"/>
      <c r="I12" s="258"/>
      <c r="J12" s="258"/>
      <c r="K12" s="258"/>
      <c r="L12" s="258"/>
      <c r="M12" s="258"/>
    </row>
    <row r="13" spans="1:13" ht="21.75" customHeight="1" x14ac:dyDescent="0.45">
      <c r="A13" s="258"/>
      <c r="B13" s="258"/>
      <c r="C13" s="280"/>
      <c r="D13" s="258"/>
      <c r="E13" s="100" t="s">
        <v>1</v>
      </c>
      <c r="F13" s="264" t="s">
        <v>169</v>
      </c>
      <c r="G13" s="258"/>
      <c r="H13" s="258"/>
      <c r="I13" s="258"/>
      <c r="J13" s="258"/>
      <c r="K13" s="258"/>
      <c r="L13" s="258"/>
      <c r="M13" s="258"/>
    </row>
    <row r="14" spans="1:13" ht="21" customHeight="1" x14ac:dyDescent="0.45">
      <c r="A14" s="258"/>
      <c r="B14" s="258"/>
      <c r="C14" s="258"/>
      <c r="D14" s="258"/>
      <c r="E14" s="100" t="s">
        <v>122</v>
      </c>
      <c r="F14" s="276" t="s">
        <v>170</v>
      </c>
      <c r="G14" s="258"/>
      <c r="H14" s="279"/>
      <c r="I14" s="258"/>
      <c r="J14" s="258"/>
      <c r="K14" s="258"/>
      <c r="L14" s="258"/>
      <c r="M14" s="258"/>
    </row>
    <row r="15" spans="1:13" ht="21" customHeight="1" x14ac:dyDescent="0.45">
      <c r="A15" s="258"/>
      <c r="B15" s="258"/>
      <c r="C15" s="258"/>
      <c r="D15" s="258"/>
      <c r="E15" s="100" t="s">
        <v>2</v>
      </c>
      <c r="F15" s="265">
        <v>2684075</v>
      </c>
      <c r="G15" s="258"/>
      <c r="H15" s="279"/>
      <c r="I15" s="258"/>
      <c r="J15" s="258"/>
      <c r="K15" s="258"/>
      <c r="L15" s="258"/>
      <c r="M15" s="258"/>
    </row>
    <row r="16" spans="1:13" ht="21" customHeight="1" x14ac:dyDescent="0.45">
      <c r="A16" s="258"/>
      <c r="B16" s="258"/>
      <c r="C16" s="258"/>
      <c r="D16" s="258"/>
      <c r="E16" s="101" t="s">
        <v>86</v>
      </c>
      <c r="F16" s="272" t="s">
        <v>168</v>
      </c>
      <c r="G16" s="258"/>
      <c r="H16" s="280"/>
      <c r="I16" s="258"/>
      <c r="J16" s="258"/>
      <c r="K16" s="258"/>
      <c r="L16" s="258"/>
      <c r="M16" s="258"/>
    </row>
    <row r="17" spans="1:13" ht="21.75" customHeight="1" x14ac:dyDescent="0.45">
      <c r="A17" s="258"/>
      <c r="B17" s="258"/>
      <c r="C17" s="258"/>
      <c r="D17" s="258"/>
      <c r="E17" s="100" t="s">
        <v>76</v>
      </c>
      <c r="F17" s="266" t="s">
        <v>167</v>
      </c>
      <c r="G17" s="258"/>
      <c r="H17" s="280"/>
      <c r="I17" s="258"/>
      <c r="J17" s="258"/>
      <c r="K17" s="258"/>
      <c r="L17" s="258"/>
      <c r="M17" s="258"/>
    </row>
    <row r="18" spans="1:13" ht="21.75" customHeight="1" x14ac:dyDescent="0.45">
      <c r="A18" s="258"/>
      <c r="B18" s="258"/>
      <c r="C18" s="258"/>
      <c r="D18" s="258"/>
      <c r="E18" s="102" t="s">
        <v>3</v>
      </c>
      <c r="F18" s="267"/>
      <c r="G18" s="258"/>
      <c r="H18" s="280"/>
      <c r="I18" s="258"/>
      <c r="J18" s="258"/>
      <c r="K18" s="258"/>
      <c r="L18" s="258"/>
      <c r="M18" s="258"/>
    </row>
    <row r="19" spans="1:13" ht="21.75" customHeight="1" x14ac:dyDescent="0.45">
      <c r="A19" s="258"/>
      <c r="B19" s="258"/>
      <c r="C19" s="258"/>
      <c r="D19" s="258"/>
      <c r="E19" s="103" t="s">
        <v>4</v>
      </c>
      <c r="F19" s="268">
        <v>30</v>
      </c>
      <c r="G19" s="258"/>
      <c r="H19" s="280"/>
      <c r="I19" s="258"/>
      <c r="J19" s="258"/>
      <c r="K19" s="258"/>
      <c r="L19" s="258"/>
      <c r="M19" s="258"/>
    </row>
    <row r="20" spans="1:13" ht="23.25" customHeight="1" x14ac:dyDescent="0.45">
      <c r="A20" s="258"/>
      <c r="B20" s="258"/>
      <c r="C20" s="258"/>
      <c r="D20" s="258"/>
      <c r="E20" s="100" t="s">
        <v>6</v>
      </c>
      <c r="F20" s="269" t="s">
        <v>56</v>
      </c>
      <c r="G20" s="258"/>
      <c r="H20" s="280"/>
      <c r="I20" s="258"/>
      <c r="J20" s="258"/>
      <c r="K20" s="258"/>
      <c r="L20" s="258"/>
      <c r="M20" s="258"/>
    </row>
    <row r="21" spans="1:13" ht="23.25" hidden="1" customHeight="1" x14ac:dyDescent="0.45">
      <c r="A21" s="258"/>
      <c r="B21" s="258"/>
      <c r="C21" s="258"/>
      <c r="D21" s="258"/>
      <c r="E21" s="100" t="s">
        <v>5</v>
      </c>
      <c r="F21" s="270">
        <v>46720000</v>
      </c>
      <c r="G21" s="258"/>
      <c r="H21" s="280"/>
      <c r="I21" s="258"/>
      <c r="J21" s="258"/>
      <c r="K21" s="258"/>
      <c r="L21" s="258"/>
      <c r="M21" s="258"/>
    </row>
    <row r="22" spans="1:13" ht="23.25" customHeight="1" x14ac:dyDescent="0.25">
      <c r="A22" s="258"/>
      <c r="B22" s="258"/>
      <c r="C22" s="258"/>
      <c r="D22" s="258"/>
      <c r="E22" s="258"/>
      <c r="F22" s="271"/>
      <c r="G22" s="258"/>
      <c r="H22" s="280"/>
      <c r="I22" s="258"/>
      <c r="J22" s="258"/>
      <c r="K22" s="258"/>
      <c r="L22" s="258"/>
      <c r="M22" s="258"/>
    </row>
    <row r="23" spans="1:13" x14ac:dyDescent="0.25">
      <c r="A23" s="258"/>
      <c r="B23" s="258"/>
      <c r="C23" s="258"/>
      <c r="D23" s="258"/>
      <c r="E23" s="258"/>
      <c r="F23" s="258"/>
      <c r="G23" s="258"/>
      <c r="H23" s="280"/>
      <c r="I23" s="258"/>
      <c r="J23" s="258"/>
      <c r="K23" s="258"/>
      <c r="L23" s="258"/>
      <c r="M23" s="258"/>
    </row>
    <row r="24" spans="1:13" x14ac:dyDescent="0.25">
      <c r="A24" s="258"/>
      <c r="B24" s="258"/>
      <c r="C24" s="258"/>
      <c r="D24" s="258"/>
      <c r="E24" s="258"/>
      <c r="F24" s="258"/>
      <c r="G24" s="258"/>
      <c r="H24" s="280"/>
      <c r="I24" s="258"/>
      <c r="J24" s="258"/>
      <c r="K24" s="258"/>
      <c r="L24" s="258"/>
      <c r="M24" s="258"/>
    </row>
    <row r="25" spans="1:13" x14ac:dyDescent="0.25">
      <c r="A25" s="258"/>
      <c r="B25" s="258"/>
      <c r="C25" s="258"/>
      <c r="D25" s="258"/>
      <c r="E25" s="258"/>
      <c r="F25" s="258"/>
      <c r="G25" s="258"/>
      <c r="H25" s="258"/>
      <c r="I25" s="258"/>
      <c r="J25" s="258"/>
      <c r="K25" s="258"/>
      <c r="L25" s="258"/>
      <c r="M25" s="258"/>
    </row>
    <row r="26" spans="1:13" x14ac:dyDescent="0.25">
      <c r="A26" s="258"/>
      <c r="B26" s="258"/>
      <c r="C26" s="258"/>
      <c r="D26" s="258"/>
      <c r="E26" s="258"/>
      <c r="F26" s="258"/>
      <c r="G26" s="258"/>
      <c r="H26" s="258"/>
      <c r="I26" s="258"/>
      <c r="J26" s="258"/>
      <c r="K26" s="258"/>
      <c r="L26" s="258"/>
      <c r="M26" s="258"/>
    </row>
    <row r="27" spans="1:13" x14ac:dyDescent="0.25">
      <c r="A27" s="258"/>
      <c r="B27" s="258"/>
      <c r="C27" s="258"/>
      <c r="D27" s="258"/>
      <c r="E27" s="258"/>
      <c r="F27" s="258"/>
      <c r="G27" s="258"/>
      <c r="H27" s="258"/>
      <c r="I27" s="258"/>
      <c r="J27" s="258"/>
      <c r="K27" s="258"/>
      <c r="L27" s="258"/>
      <c r="M27" s="258"/>
    </row>
    <row r="28" spans="1:13" x14ac:dyDescent="0.25">
      <c r="A28" s="258"/>
      <c r="B28" s="258"/>
      <c r="C28" s="258"/>
      <c r="D28" s="258"/>
      <c r="E28" s="258"/>
      <c r="F28" s="258"/>
      <c r="G28" s="258"/>
      <c r="H28" s="258"/>
      <c r="I28" s="258"/>
      <c r="J28" s="258"/>
      <c r="K28" s="258"/>
      <c r="L28" s="258"/>
      <c r="M28" s="258"/>
    </row>
    <row r="29" spans="1:13" x14ac:dyDescent="0.25">
      <c r="A29" s="258"/>
      <c r="B29" s="258"/>
      <c r="C29" s="258"/>
      <c r="D29" s="258"/>
      <c r="E29" s="258"/>
      <c r="F29" s="258"/>
      <c r="G29" s="258"/>
      <c r="H29" s="258"/>
      <c r="I29" s="258"/>
      <c r="J29" s="258"/>
      <c r="K29" s="258"/>
      <c r="L29" s="258"/>
      <c r="M29" s="258"/>
    </row>
    <row r="30" spans="1:13" x14ac:dyDescent="0.25">
      <c r="A30" s="258"/>
      <c r="B30" s="258"/>
      <c r="C30" s="258"/>
      <c r="D30" s="258"/>
      <c r="E30" s="258"/>
      <c r="F30" s="258"/>
      <c r="G30" s="258"/>
      <c r="H30" s="258"/>
      <c r="I30" s="258"/>
      <c r="J30" s="258"/>
      <c r="K30" s="258"/>
      <c r="L30" s="258"/>
      <c r="M30" s="258"/>
    </row>
    <row r="31" spans="1:13" x14ac:dyDescent="0.25">
      <c r="A31" s="258"/>
      <c r="B31" s="258"/>
      <c r="C31" s="258"/>
      <c r="D31" s="258"/>
      <c r="E31" s="258"/>
      <c r="F31" s="258"/>
      <c r="G31" s="258"/>
      <c r="H31" s="258"/>
      <c r="I31" s="258"/>
      <c r="J31" s="258"/>
      <c r="K31" s="258"/>
      <c r="L31" s="258"/>
      <c r="M31" s="258"/>
    </row>
    <row r="32" spans="1:13" x14ac:dyDescent="0.25">
      <c r="A32" s="258"/>
      <c r="B32" s="258"/>
      <c r="C32" s="258"/>
      <c r="D32" s="258"/>
      <c r="E32" s="258"/>
      <c r="F32" s="258"/>
      <c r="G32" s="258"/>
      <c r="H32" s="258"/>
      <c r="I32" s="258"/>
      <c r="J32" s="258"/>
      <c r="K32" s="258"/>
      <c r="L32" s="258"/>
      <c r="M32" s="258"/>
    </row>
    <row r="33" spans="1:13" x14ac:dyDescent="0.25">
      <c r="A33" s="258"/>
      <c r="B33" s="258"/>
      <c r="C33" s="258"/>
      <c r="D33" s="258"/>
      <c r="E33" s="258"/>
      <c r="F33" s="258"/>
      <c r="G33" s="258"/>
      <c r="H33" s="258"/>
      <c r="I33" s="258"/>
      <c r="J33" s="258"/>
      <c r="K33" s="258"/>
      <c r="L33" s="258"/>
      <c r="M33" s="258"/>
    </row>
    <row r="34" spans="1:13" x14ac:dyDescent="0.25">
      <c r="A34" s="258"/>
      <c r="B34" s="258"/>
      <c r="C34" s="258"/>
      <c r="D34" s="258"/>
      <c r="E34" s="258"/>
      <c r="F34" s="258"/>
      <c r="G34" s="258"/>
      <c r="H34" s="258"/>
      <c r="I34" s="258"/>
      <c r="J34" s="258"/>
      <c r="K34" s="258"/>
      <c r="L34" s="258"/>
      <c r="M34" s="258"/>
    </row>
    <row r="35" spans="1:13" x14ac:dyDescent="0.25">
      <c r="A35" s="258"/>
      <c r="B35" s="258"/>
      <c r="C35" s="258"/>
      <c r="D35" s="258"/>
      <c r="E35" s="258"/>
      <c r="F35" s="258"/>
      <c r="G35" s="258"/>
      <c r="H35" s="258"/>
      <c r="I35" s="258"/>
      <c r="J35" s="258"/>
      <c r="K35" s="258"/>
      <c r="L35" s="258"/>
      <c r="M35" s="258"/>
    </row>
    <row r="36" spans="1:13" x14ac:dyDescent="0.25">
      <c r="A36" s="258"/>
      <c r="B36" s="258"/>
      <c r="C36" s="258"/>
      <c r="D36" s="258"/>
      <c r="E36" s="258"/>
      <c r="F36" s="258"/>
      <c r="G36" s="258"/>
      <c r="H36" s="258"/>
      <c r="I36" s="258"/>
      <c r="J36" s="258"/>
      <c r="K36" s="258"/>
      <c r="L36" s="258"/>
      <c r="M36" s="258"/>
    </row>
    <row r="37" spans="1:13" x14ac:dyDescent="0.25">
      <c r="A37" s="258"/>
      <c r="B37" s="258"/>
      <c r="C37" s="258"/>
      <c r="D37" s="258"/>
      <c r="E37" s="258"/>
      <c r="F37" s="258"/>
      <c r="G37" s="258"/>
      <c r="H37" s="258"/>
      <c r="I37" s="258"/>
      <c r="J37" s="258"/>
      <c r="K37" s="258"/>
      <c r="L37" s="258"/>
      <c r="M37" s="258"/>
    </row>
    <row r="38" spans="1:13" x14ac:dyDescent="0.25">
      <c r="A38" s="258"/>
      <c r="B38" s="258"/>
      <c r="C38" s="258"/>
      <c r="D38" s="258"/>
      <c r="E38" s="258"/>
      <c r="F38" s="258"/>
      <c r="G38" s="258"/>
      <c r="H38" s="258"/>
      <c r="I38" s="258"/>
      <c r="J38" s="258"/>
      <c r="K38" s="258"/>
      <c r="L38" s="258"/>
      <c r="M38" s="258"/>
    </row>
    <row r="39" spans="1:13" x14ac:dyDescent="0.25">
      <c r="A39" s="258"/>
      <c r="B39" s="258"/>
      <c r="C39" s="258"/>
      <c r="D39" s="258"/>
      <c r="E39" s="258"/>
      <c r="F39" s="258"/>
      <c r="G39" s="258"/>
      <c r="H39" s="258"/>
      <c r="I39" s="258"/>
      <c r="J39" s="258"/>
      <c r="K39" s="258"/>
      <c r="L39" s="258"/>
      <c r="M39" s="258"/>
    </row>
    <row r="40" spans="1:13" x14ac:dyDescent="0.25">
      <c r="A40" s="258"/>
      <c r="B40" s="258"/>
      <c r="C40" s="258"/>
      <c r="D40" s="258"/>
      <c r="E40" s="258"/>
      <c r="F40" s="258"/>
      <c r="G40" s="258"/>
      <c r="H40" s="258"/>
      <c r="I40" s="258"/>
      <c r="J40" s="258"/>
      <c r="K40" s="258"/>
      <c r="L40" s="258"/>
      <c r="M40" s="258"/>
    </row>
    <row r="41" spans="1:13" x14ac:dyDescent="0.25">
      <c r="A41" s="258"/>
      <c r="B41" s="258"/>
      <c r="C41" s="258"/>
      <c r="D41" s="258"/>
      <c r="E41" s="258"/>
      <c r="F41" s="258"/>
      <c r="G41" s="258"/>
      <c r="H41" s="258"/>
      <c r="I41" s="258"/>
      <c r="J41" s="258"/>
      <c r="K41" s="258"/>
      <c r="L41" s="258"/>
      <c r="M41" s="258"/>
    </row>
    <row r="42" spans="1:13" x14ac:dyDescent="0.25">
      <c r="A42" s="258"/>
      <c r="B42" s="258"/>
      <c r="C42" s="258"/>
      <c r="D42" s="258"/>
      <c r="E42" s="258"/>
      <c r="F42" s="258"/>
      <c r="G42" s="258"/>
      <c r="H42" s="258"/>
      <c r="I42" s="258"/>
      <c r="J42" s="258"/>
      <c r="K42" s="258"/>
      <c r="L42" s="258"/>
      <c r="M42" s="258"/>
    </row>
    <row r="43" spans="1:13" x14ac:dyDescent="0.25">
      <c r="A43" s="258"/>
      <c r="B43" s="258"/>
      <c r="C43" s="258"/>
      <c r="D43" s="258"/>
      <c r="E43" s="258"/>
      <c r="F43" s="258"/>
      <c r="G43" s="258"/>
      <c r="H43" s="258"/>
      <c r="I43" s="258"/>
      <c r="J43" s="258"/>
      <c r="K43" s="258"/>
      <c r="L43" s="258"/>
      <c r="M43" s="258"/>
    </row>
    <row r="44" spans="1:13" x14ac:dyDescent="0.25">
      <c r="A44" s="258"/>
      <c r="B44" s="258"/>
      <c r="C44" s="258"/>
      <c r="D44" s="258"/>
      <c r="E44" s="258"/>
      <c r="F44" s="258"/>
      <c r="G44" s="258"/>
      <c r="H44" s="258"/>
      <c r="I44" s="258"/>
      <c r="J44" s="258"/>
      <c r="K44" s="258"/>
      <c r="L44" s="258"/>
      <c r="M44" s="258"/>
    </row>
    <row r="45" spans="1:13" x14ac:dyDescent="0.25">
      <c r="A45" s="258"/>
      <c r="B45" s="258"/>
      <c r="C45" s="258"/>
      <c r="D45" s="258"/>
      <c r="E45" s="258"/>
      <c r="F45" s="258"/>
      <c r="G45" s="258"/>
      <c r="H45" s="258"/>
      <c r="I45" s="258"/>
      <c r="J45" s="258"/>
      <c r="K45" s="258"/>
      <c r="L45" s="258"/>
      <c r="M45" s="258"/>
    </row>
    <row r="46" spans="1:13" x14ac:dyDescent="0.25">
      <c r="A46" s="258"/>
      <c r="B46" s="258"/>
      <c r="C46" s="258"/>
      <c r="D46" s="258"/>
      <c r="E46" s="258"/>
      <c r="F46" s="258"/>
      <c r="G46" s="258"/>
      <c r="H46" s="258"/>
      <c r="I46" s="258"/>
      <c r="J46" s="258"/>
      <c r="K46" s="258"/>
      <c r="L46" s="258"/>
      <c r="M46" s="258"/>
    </row>
    <row r="47" spans="1:13" x14ac:dyDescent="0.25">
      <c r="A47" s="258"/>
      <c r="B47" s="258"/>
      <c r="C47" s="258"/>
      <c r="D47" s="258"/>
      <c r="E47" s="258"/>
      <c r="F47" s="258"/>
      <c r="G47" s="258"/>
      <c r="H47" s="258"/>
      <c r="I47" s="258"/>
      <c r="J47" s="258"/>
      <c r="K47" s="258"/>
      <c r="L47" s="258"/>
      <c r="M47" s="258"/>
    </row>
  </sheetData>
  <phoneticPr fontId="16" type="noConversion"/>
  <dataValidations count="1">
    <dataValidation type="whole" allowBlank="1" showInputMessage="1" showErrorMessage="1" promptTitle="INFO" prompt="Saisir le N° d'extrait CCP!" sqref="F14">
      <formula1>1</formula1>
      <formula2>99</formula2>
    </dataValidation>
  </dataValidations>
  <pageMargins left="0.78740157499999996" right="0.78740157499999996" top="0.984251969" bottom="0.984251969" header="0.4921259845" footer="0.4921259845"/>
  <pageSetup paperSize="9" orientation="portrait" horizontalDpi="0"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Drop Down 1">
              <controlPr defaultSize="0" autoLine="0" autoPict="0" macro="[0]!choix_liste_modif">
                <anchor moveWithCells="1">
                  <from>
                    <xdr:col>5</xdr:col>
                    <xdr:colOff>2025650</xdr:colOff>
                    <xdr:row>18</xdr:row>
                    <xdr:rowOff>266700</xdr:rowOff>
                  </from>
                  <to>
                    <xdr:col>8</xdr:col>
                    <xdr:colOff>450850</xdr:colOff>
                    <xdr:row>21</xdr:row>
                    <xdr:rowOff>44450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topLeftCell="A16" workbookViewId="0">
      <selection activeCell="M30" sqref="M30"/>
    </sheetView>
  </sheetViews>
  <sheetFormatPr baseColWidth="10" defaultRowHeight="12.5" x14ac:dyDescent="0.25"/>
  <sheetData/>
  <phoneticPr fontId="0"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topLeftCell="A10" workbookViewId="0">
      <selection activeCell="N22" sqref="N22"/>
    </sheetView>
  </sheetViews>
  <sheetFormatPr baseColWidth="10" defaultRowHeight="12.5" x14ac:dyDescent="0.25"/>
  <sheetData/>
  <phoneticPr fontId="0"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27</vt:i4>
      </vt:variant>
    </vt:vector>
  </HeadingPairs>
  <TitlesOfParts>
    <vt:vector size="30" baseType="lpstr">
      <vt:lpstr>CCP</vt:lpstr>
      <vt:lpstr>graphique_Prod</vt:lpstr>
      <vt:lpstr>graphique_Charges</vt:lpstr>
      <vt:lpstr>base</vt:lpstr>
      <vt:lpstr>BDbase</vt:lpstr>
      <vt:lpstr>Bon</vt:lpstr>
      <vt:lpstr>codeC</vt:lpstr>
      <vt:lpstr>CCP!Criteres</vt:lpstr>
      <vt:lpstr>Criteres</vt:lpstr>
      <vt:lpstr>Dest</vt:lpstr>
      <vt:lpstr>Dest2</vt:lpstr>
      <vt:lpstr>Dest3</vt:lpstr>
      <vt:lpstr>Dest4</vt:lpstr>
      <vt:lpstr>entrées</vt:lpstr>
      <vt:lpstr>CCP!Impression_des_titres</vt:lpstr>
      <vt:lpstr>Libelle_compte</vt:lpstr>
      <vt:lpstr>modif!saisie</vt:lpstr>
      <vt:lpstr>saisie</vt:lpstr>
      <vt:lpstr>sorties</vt:lpstr>
      <vt:lpstr>Targ</vt:lpstr>
      <vt:lpstr>top</vt:lpstr>
      <vt:lpstr>topbis</vt:lpstr>
      <vt:lpstr>topbis2</vt:lpstr>
      <vt:lpstr>topo</vt:lpstr>
      <vt:lpstr>Balance!Zone_d_impression</vt:lpstr>
      <vt:lpstr>Bilan!Zone_d_impression</vt:lpstr>
      <vt:lpstr>Bon_CCP!Zone_d_impression</vt:lpstr>
      <vt:lpstr>CCP!Zone_d_impression</vt:lpstr>
      <vt:lpstr>'Cpt R'!Zone_d_impression</vt:lpstr>
      <vt:lpstr>Etat_Rappr!Zone_d_impression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Trésorerie AFEH</dc:title>
  <dc:subject>Année 2006-56</dc:subject>
  <dc:creator>Henri Le Luron</dc:creator>
  <dc:description>adapté par Claude Dubois _x000d_
19 août 2008</dc:description>
  <cp:lastModifiedBy>AFEH56</cp:lastModifiedBy>
  <cp:lastPrinted>2017-01-14T18:24:56Z</cp:lastPrinted>
  <dcterms:created xsi:type="dcterms:W3CDTF">2003-05-26T09:34:53Z</dcterms:created>
  <dcterms:modified xsi:type="dcterms:W3CDTF">2017-12-13T17:18:53Z</dcterms:modified>
</cp:coreProperties>
</file>