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0" yWindow="350" windowWidth="19420" windowHeight="11020"/>
  </bookViews>
  <sheets>
    <sheet name="Accueil" sheetId="101" r:id="rId1"/>
    <sheet name="FICHE DE STOCK" sheetId="6" r:id="rId2"/>
    <sheet name="Mvts" sheetId="100" r:id="rId3"/>
  </sheets>
  <definedNames>
    <definedName name="Modèles">OFFSET('FICHE DE STOCK'!$A$3,,,COUNTA('FICHE DE STOCK'!$A:$A)-1)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28" i="6"/>
  <c r="M92"/>
  <c r="M91"/>
  <c r="M90"/>
  <c r="M89"/>
  <c r="M88"/>
  <c r="M87"/>
  <c r="M86"/>
  <c r="M85"/>
  <c r="M84"/>
  <c r="M83"/>
  <c r="M82"/>
  <c r="M81"/>
  <c r="M80"/>
  <c r="M79"/>
  <c r="M78"/>
  <c r="M77"/>
  <c r="M76"/>
  <c r="M75"/>
  <c r="M74"/>
  <c r="M73"/>
  <c r="M72"/>
  <c r="M71"/>
  <c r="M70"/>
  <c r="M69"/>
  <c r="M68"/>
  <c r="M67"/>
  <c r="M66"/>
  <c r="M65"/>
  <c r="M64"/>
  <c r="M63"/>
  <c r="M62"/>
  <c r="M61"/>
  <c r="M60"/>
  <c r="M59"/>
  <c r="M58"/>
  <c r="M57"/>
  <c r="M56"/>
  <c r="M55"/>
  <c r="M54"/>
  <c r="M53"/>
  <c r="M52"/>
  <c r="M51"/>
  <c r="M50"/>
  <c r="M49"/>
  <c r="M48"/>
  <c r="M47"/>
  <c r="M46"/>
  <c r="M45"/>
  <c r="M44"/>
  <c r="M43"/>
  <c r="M42"/>
  <c r="M41"/>
  <c r="M40"/>
  <c r="M39"/>
  <c r="M38"/>
  <c r="M37"/>
  <c r="M36"/>
  <c r="M35"/>
  <c r="M34"/>
  <c r="M33"/>
  <c r="M32"/>
  <c r="M31"/>
  <c r="M30"/>
  <c r="M29"/>
  <c r="M27"/>
  <c r="M26"/>
  <c r="M25"/>
  <c r="M24"/>
  <c r="M23"/>
  <c r="M22"/>
  <c r="M21"/>
  <c r="M20"/>
  <c r="M19"/>
  <c r="M18"/>
  <c r="M17"/>
  <c r="M16"/>
  <c r="M15"/>
  <c r="M14"/>
  <c r="M13"/>
  <c r="M12"/>
  <c r="M11"/>
  <c r="M10"/>
  <c r="M9"/>
  <c r="M8"/>
  <c r="M7"/>
  <c r="M6"/>
  <c r="M5"/>
  <c r="M4"/>
  <c r="M3"/>
  <c r="B4"/>
  <c r="C4"/>
  <c r="D4"/>
  <c r="E4"/>
  <c r="B5"/>
  <c r="C5"/>
  <c r="D5"/>
  <c r="E5"/>
  <c r="B6"/>
  <c r="C6"/>
  <c r="D6"/>
  <c r="E6"/>
  <c r="B7"/>
  <c r="C7"/>
  <c r="D7"/>
  <c r="E7"/>
  <c r="B8"/>
  <c r="C8"/>
  <c r="D8"/>
  <c r="E8"/>
  <c r="B9"/>
  <c r="C9"/>
  <c r="D9"/>
  <c r="E9"/>
  <c r="B10"/>
  <c r="C10"/>
  <c r="D10"/>
  <c r="E10"/>
  <c r="B11"/>
  <c r="C11"/>
  <c r="D11"/>
  <c r="E11"/>
  <c r="B12"/>
  <c r="C12"/>
  <c r="D12"/>
  <c r="E12"/>
  <c r="B13"/>
  <c r="C13"/>
  <c r="D13"/>
  <c r="E13"/>
  <c r="B14"/>
  <c r="C14"/>
  <c r="D14"/>
  <c r="E14"/>
  <c r="B15"/>
  <c r="C15"/>
  <c r="D15"/>
  <c r="E15"/>
  <c r="B16"/>
  <c r="C16"/>
  <c r="D16"/>
  <c r="E16"/>
  <c r="B17"/>
  <c r="C17"/>
  <c r="D17"/>
  <c r="E17"/>
  <c r="B18"/>
  <c r="C18"/>
  <c r="D18"/>
  <c r="E18"/>
  <c r="B19"/>
  <c r="C19"/>
  <c r="D19"/>
  <c r="E19"/>
  <c r="B20"/>
  <c r="C20"/>
  <c r="D20"/>
  <c r="E20"/>
  <c r="B21"/>
  <c r="C21"/>
  <c r="D21"/>
  <c r="E21"/>
  <c r="B22"/>
  <c r="C22"/>
  <c r="D22"/>
  <c r="E22"/>
  <c r="B23"/>
  <c r="C23"/>
  <c r="D23"/>
  <c r="E23"/>
  <c r="B24"/>
  <c r="C24"/>
  <c r="D24"/>
  <c r="E24"/>
  <c r="B25"/>
  <c r="C25"/>
  <c r="D25"/>
  <c r="E25"/>
  <c r="B26"/>
  <c r="C26"/>
  <c r="D26"/>
  <c r="E26"/>
  <c r="B27"/>
  <c r="C27"/>
  <c r="D27"/>
  <c r="E27"/>
  <c r="B29"/>
  <c r="C29"/>
  <c r="D29"/>
  <c r="E29"/>
  <c r="B30"/>
  <c r="C30"/>
  <c r="D30"/>
  <c r="E30"/>
  <c r="B31"/>
  <c r="C31"/>
  <c r="D31"/>
  <c r="E31"/>
  <c r="B32"/>
  <c r="C32"/>
  <c r="D32"/>
  <c r="E32"/>
  <c r="B33"/>
  <c r="C33"/>
  <c r="D33"/>
  <c r="E33"/>
  <c r="B34"/>
  <c r="C34"/>
  <c r="D34"/>
  <c r="E34"/>
  <c r="B35"/>
  <c r="C35"/>
  <c r="D35"/>
  <c r="E35"/>
  <c r="B36"/>
  <c r="C36"/>
  <c r="D36"/>
  <c r="E36"/>
  <c r="B37"/>
  <c r="C37"/>
  <c r="D37"/>
  <c r="E37"/>
  <c r="B38"/>
  <c r="C38"/>
  <c r="D38"/>
  <c r="E38"/>
  <c r="B39"/>
  <c r="C39"/>
  <c r="D39"/>
  <c r="E39"/>
  <c r="B40"/>
  <c r="C40"/>
  <c r="D40"/>
  <c r="E40"/>
  <c r="B41"/>
  <c r="C41"/>
  <c r="D41"/>
  <c r="E41"/>
  <c r="B42"/>
  <c r="C42"/>
  <c r="D42"/>
  <c r="E42"/>
  <c r="B43"/>
  <c r="C43"/>
  <c r="D43"/>
  <c r="E43"/>
  <c r="B44"/>
  <c r="C44"/>
  <c r="D44"/>
  <c r="E44"/>
  <c r="B45"/>
  <c r="C45"/>
  <c r="D45"/>
  <c r="E45"/>
  <c r="B46"/>
  <c r="C46"/>
  <c r="D46"/>
  <c r="E46"/>
  <c r="B47"/>
  <c r="C47"/>
  <c r="D47"/>
  <c r="E47"/>
  <c r="B48"/>
  <c r="C48"/>
  <c r="D48"/>
  <c r="E48"/>
  <c r="B49"/>
  <c r="C49"/>
  <c r="D49"/>
  <c r="E49"/>
  <c r="B50"/>
  <c r="C50"/>
  <c r="D50"/>
  <c r="E50"/>
  <c r="B51"/>
  <c r="C51"/>
  <c r="D51"/>
  <c r="E51"/>
  <c r="B52"/>
  <c r="C52"/>
  <c r="D52"/>
  <c r="E52"/>
  <c r="B53"/>
  <c r="C53"/>
  <c r="D53"/>
  <c r="E53"/>
  <c r="B54"/>
  <c r="C54"/>
  <c r="D54"/>
  <c r="E54"/>
  <c r="B55"/>
  <c r="C55"/>
  <c r="D55"/>
  <c r="E55"/>
  <c r="B56"/>
  <c r="C56"/>
  <c r="D56"/>
  <c r="E56"/>
  <c r="B57"/>
  <c r="C57"/>
  <c r="D57"/>
  <c r="E57"/>
  <c r="B58"/>
  <c r="C58"/>
  <c r="D58"/>
  <c r="E58"/>
  <c r="B59"/>
  <c r="C59"/>
  <c r="D59"/>
  <c r="E59"/>
  <c r="B60"/>
  <c r="C60"/>
  <c r="D60"/>
  <c r="E60"/>
  <c r="B61"/>
  <c r="C61"/>
  <c r="D61"/>
  <c r="E61"/>
  <c r="B62"/>
  <c r="C62"/>
  <c r="D62"/>
  <c r="E62"/>
  <c r="B63"/>
  <c r="C63"/>
  <c r="D63"/>
  <c r="E63"/>
  <c r="B64"/>
  <c r="C64"/>
  <c r="D64"/>
  <c r="E64"/>
  <c r="B65"/>
  <c r="C65"/>
  <c r="D65"/>
  <c r="E65"/>
  <c r="B66"/>
  <c r="C66"/>
  <c r="D66"/>
  <c r="E66"/>
  <c r="B67"/>
  <c r="C67"/>
  <c r="D67"/>
  <c r="E67"/>
  <c r="B68"/>
  <c r="C68"/>
  <c r="D68"/>
  <c r="E68"/>
  <c r="B69"/>
  <c r="C69"/>
  <c r="D69"/>
  <c r="E69"/>
  <c r="B70"/>
  <c r="C70"/>
  <c r="D70"/>
  <c r="E70"/>
  <c r="B71"/>
  <c r="C71"/>
  <c r="D71"/>
  <c r="E71"/>
  <c r="B72"/>
  <c r="C72"/>
  <c r="D72"/>
  <c r="E72"/>
  <c r="B73"/>
  <c r="C73"/>
  <c r="D73"/>
  <c r="E73"/>
  <c r="B74"/>
  <c r="C74"/>
  <c r="D74"/>
  <c r="E74"/>
  <c r="B75"/>
  <c r="C75"/>
  <c r="D75"/>
  <c r="E75"/>
  <c r="B76"/>
  <c r="C76"/>
  <c r="D76"/>
  <c r="E76"/>
  <c r="B77"/>
  <c r="C77"/>
  <c r="D77"/>
  <c r="E77"/>
  <c r="B78"/>
  <c r="C78"/>
  <c r="D78"/>
  <c r="E78"/>
  <c r="B79"/>
  <c r="C79"/>
  <c r="D79"/>
  <c r="E79"/>
  <c r="B80"/>
  <c r="C80"/>
  <c r="D80"/>
  <c r="E80"/>
  <c r="B81"/>
  <c r="C81"/>
  <c r="D81"/>
  <c r="E81"/>
  <c r="B82"/>
  <c r="C82"/>
  <c r="D82"/>
  <c r="E82"/>
  <c r="B83"/>
  <c r="C83"/>
  <c r="D83"/>
  <c r="E83"/>
  <c r="B84"/>
  <c r="C84"/>
  <c r="D84"/>
  <c r="E84"/>
  <c r="B85"/>
  <c r="C85"/>
  <c r="D85"/>
  <c r="E85"/>
  <c r="B86"/>
  <c r="C86"/>
  <c r="D86"/>
  <c r="E86"/>
  <c r="B87"/>
  <c r="C87"/>
  <c r="D87"/>
  <c r="E87"/>
  <c r="B88"/>
  <c r="C88"/>
  <c r="D88"/>
  <c r="E88"/>
  <c r="B89"/>
  <c r="C89"/>
  <c r="D89"/>
  <c r="E89"/>
  <c r="B90"/>
  <c r="C90"/>
  <c r="D90"/>
  <c r="E90"/>
  <c r="B91"/>
  <c r="C91"/>
  <c r="D91"/>
  <c r="E91"/>
  <c r="B92"/>
  <c r="C92"/>
  <c r="D92"/>
  <c r="E92"/>
  <c r="B28"/>
  <c r="C28"/>
  <c r="D28"/>
  <c r="E28"/>
  <c r="E3"/>
  <c r="D3"/>
  <c r="C3"/>
  <c r="B3"/>
  <c r="F3" l="1"/>
  <c r="N3" s="1"/>
  <c r="F28"/>
  <c r="N28" s="1"/>
  <c r="F92"/>
  <c r="N92" s="1"/>
  <c r="F91"/>
  <c r="N91" s="1"/>
  <c r="F90"/>
  <c r="N90" s="1"/>
  <c r="F89"/>
  <c r="N89" s="1"/>
  <c r="F88"/>
  <c r="N88" s="1"/>
  <c r="F87"/>
  <c r="N87" s="1"/>
  <c r="F86"/>
  <c r="N86" s="1"/>
  <c r="F85"/>
  <c r="N85" s="1"/>
  <c r="F84"/>
  <c r="N84" s="1"/>
  <c r="F83"/>
  <c r="N83" s="1"/>
  <c r="F82"/>
  <c r="N82" s="1"/>
  <c r="F81"/>
  <c r="N81" s="1"/>
  <c r="F80"/>
  <c r="N80" s="1"/>
  <c r="F79"/>
  <c r="N79" s="1"/>
  <c r="F78"/>
  <c r="N78" s="1"/>
  <c r="F77"/>
  <c r="N77" s="1"/>
  <c r="F76"/>
  <c r="N76" s="1"/>
  <c r="F75"/>
  <c r="N75" s="1"/>
  <c r="F74"/>
  <c r="N74" s="1"/>
  <c r="F73"/>
  <c r="N73" s="1"/>
  <c r="F72"/>
  <c r="N72" s="1"/>
  <c r="F71"/>
  <c r="N71" s="1"/>
  <c r="F70"/>
  <c r="N70" s="1"/>
  <c r="F69"/>
  <c r="N69" s="1"/>
  <c r="F68"/>
  <c r="N68" s="1"/>
  <c r="F67"/>
  <c r="N67" s="1"/>
  <c r="F66"/>
  <c r="N66" s="1"/>
  <c r="F65"/>
  <c r="N65" s="1"/>
  <c r="F64"/>
  <c r="N64" s="1"/>
  <c r="F63"/>
  <c r="N63" s="1"/>
  <c r="F62"/>
  <c r="N62" s="1"/>
  <c r="F61"/>
  <c r="N61" s="1"/>
  <c r="F60"/>
  <c r="N60" s="1"/>
  <c r="F59"/>
  <c r="N59" s="1"/>
  <c r="F58"/>
  <c r="N58" s="1"/>
  <c r="F57"/>
  <c r="N57" s="1"/>
  <c r="F56"/>
  <c r="N56" s="1"/>
  <c r="F55"/>
  <c r="N55" s="1"/>
  <c r="F54"/>
  <c r="N54" s="1"/>
  <c r="F53"/>
  <c r="N53" s="1"/>
  <c r="F52"/>
  <c r="N52" s="1"/>
  <c r="F51"/>
  <c r="N51" s="1"/>
  <c r="F50"/>
  <c r="N50" s="1"/>
  <c r="F49"/>
  <c r="N49" s="1"/>
  <c r="F48"/>
  <c r="N48" s="1"/>
  <c r="F47"/>
  <c r="N47" s="1"/>
  <c r="F46"/>
  <c r="N46" s="1"/>
  <c r="F45"/>
  <c r="N45" s="1"/>
  <c r="F44"/>
  <c r="N44" s="1"/>
  <c r="F43"/>
  <c r="N43" s="1"/>
  <c r="F42"/>
  <c r="N42" s="1"/>
  <c r="F41"/>
  <c r="N41" s="1"/>
  <c r="F40"/>
  <c r="N40" s="1"/>
  <c r="F39"/>
  <c r="N39" s="1"/>
  <c r="F38"/>
  <c r="N38" s="1"/>
  <c r="F37"/>
  <c r="N37" s="1"/>
  <c r="F36"/>
  <c r="N36" s="1"/>
  <c r="F35"/>
  <c r="N35" s="1"/>
  <c r="F34"/>
  <c r="N34" s="1"/>
  <c r="F33"/>
  <c r="N33" s="1"/>
  <c r="F32"/>
  <c r="N32" s="1"/>
  <c r="F31"/>
  <c r="N31" s="1"/>
  <c r="F30"/>
  <c r="N30" s="1"/>
  <c r="F29"/>
  <c r="N29" s="1"/>
  <c r="F27"/>
  <c r="N27" s="1"/>
  <c r="F26"/>
  <c r="N26" s="1"/>
  <c r="F25"/>
  <c r="N25" s="1"/>
  <c r="F24"/>
  <c r="N24" s="1"/>
  <c r="F23"/>
  <c r="N23" s="1"/>
  <c r="F22"/>
  <c r="N22" s="1"/>
  <c r="F21"/>
  <c r="N21" s="1"/>
  <c r="F20"/>
  <c r="N20" s="1"/>
  <c r="F19"/>
  <c r="N19" s="1"/>
  <c r="F18"/>
  <c r="N18" s="1"/>
  <c r="F17"/>
  <c r="N17" s="1"/>
  <c r="F16"/>
  <c r="N16" s="1"/>
  <c r="F15"/>
  <c r="N15" s="1"/>
  <c r="F14"/>
  <c r="N14" s="1"/>
  <c r="F13"/>
  <c r="N13" s="1"/>
  <c r="F12"/>
  <c r="N12" s="1"/>
  <c r="F11"/>
  <c r="N11" s="1"/>
  <c r="F10"/>
  <c r="N10" s="1"/>
  <c r="F9"/>
  <c r="N9" s="1"/>
  <c r="F8"/>
  <c r="N8" s="1"/>
  <c r="F7"/>
  <c r="N7" s="1"/>
  <c r="F6"/>
  <c r="N6" s="1"/>
  <c r="F5"/>
  <c r="N5" s="1"/>
  <c r="F4"/>
  <c r="N4" s="1"/>
</calcChain>
</file>

<file path=xl/sharedStrings.xml><?xml version="1.0" encoding="utf-8"?>
<sst xmlns="http://schemas.openxmlformats.org/spreadsheetml/2006/main" count="301" uniqueCount="116">
  <si>
    <t>CALIBRE</t>
  </si>
  <si>
    <t>A</t>
  </si>
  <si>
    <t>B</t>
  </si>
  <si>
    <t>C</t>
  </si>
  <si>
    <t>D</t>
  </si>
  <si>
    <t>ARNO GRIS</t>
  </si>
  <si>
    <t>ATLAS GRIS FONCEE</t>
  </si>
  <si>
    <t>ATLAS BEIGE</t>
  </si>
  <si>
    <t>ATLAS MARRON</t>
  </si>
  <si>
    <t>ALPES BEIGE</t>
  </si>
  <si>
    <t>ALPES MARRON</t>
  </si>
  <si>
    <t>ATLAS BEIGE T1</t>
  </si>
  <si>
    <t>CORSE</t>
  </si>
  <si>
    <t>CORSE T1</t>
  </si>
  <si>
    <t>CORSE T2</t>
  </si>
  <si>
    <t>CORSE T3</t>
  </si>
  <si>
    <t>CORSE T5</t>
  </si>
  <si>
    <t>CORSE T6</t>
  </si>
  <si>
    <t>CORSE T8</t>
  </si>
  <si>
    <t>CORSE T9</t>
  </si>
  <si>
    <t>CORSE T10</t>
  </si>
  <si>
    <t>COLORODO 3D BEIGE</t>
  </si>
  <si>
    <t>DUNO</t>
  </si>
  <si>
    <t>EDEN GRIS</t>
  </si>
  <si>
    <t>EDEN BEIGE</t>
  </si>
  <si>
    <t>ELEGANCE</t>
  </si>
  <si>
    <t>GHOUFI</t>
  </si>
  <si>
    <t>KING</t>
  </si>
  <si>
    <t>LINO BEIGE</t>
  </si>
  <si>
    <t>LINO GRIS CLAIR</t>
  </si>
  <si>
    <t>LINO GRIS FONCEE</t>
  </si>
  <si>
    <t>LUNE 3D BEIGE</t>
  </si>
  <si>
    <t>LUNE 3D MARRON</t>
  </si>
  <si>
    <t>ODUN MARRON</t>
  </si>
  <si>
    <t>ONYX</t>
  </si>
  <si>
    <t>OCEAN 3D</t>
  </si>
  <si>
    <t>PARQUET GRIS CLAIR</t>
  </si>
  <si>
    <t>PARQUET GRIS FONCEE</t>
  </si>
  <si>
    <t>PARQUET MARRON</t>
  </si>
  <si>
    <t>PARQUET MARRON T1</t>
  </si>
  <si>
    <t>PARQUET GRIS CLAIR T1</t>
  </si>
  <si>
    <t>RUDE</t>
  </si>
  <si>
    <t>ROCHE GRIS CLAIR</t>
  </si>
  <si>
    <t>ROCHE BEIGE</t>
  </si>
  <si>
    <t>RHON BEIGE T1</t>
  </si>
  <si>
    <t>RHUMEL</t>
  </si>
  <si>
    <t>ROCHE MARRON T1</t>
  </si>
  <si>
    <t>ROYAL BEIGE</t>
  </si>
  <si>
    <t>ROYAL CREMA</t>
  </si>
  <si>
    <t>SION GRIS CLAIR</t>
  </si>
  <si>
    <t>SION MARRON</t>
  </si>
  <si>
    <t>SION BEIGE</t>
  </si>
  <si>
    <t>SION BEIGE T1</t>
  </si>
  <si>
    <t>SAFARI MARRON</t>
  </si>
  <si>
    <t>SAFARI GRIS CLAIR</t>
  </si>
  <si>
    <t>SAFARI GRIS CLAIR T1</t>
  </si>
  <si>
    <t>SAFARI GRIS CLAIR T2</t>
  </si>
  <si>
    <t>STYLE</t>
  </si>
  <si>
    <t>STYLE T1</t>
  </si>
  <si>
    <t>SMART GRIS</t>
  </si>
  <si>
    <t>SMART BEIGE</t>
  </si>
  <si>
    <t>SAFARI GRIS CLAIR T3</t>
  </si>
  <si>
    <t>SION BEIGE MD 2</t>
  </si>
  <si>
    <t>SION BEIGE T3</t>
  </si>
  <si>
    <t>SION BEIGE T4</t>
  </si>
  <si>
    <t>TISSU BEIGE</t>
  </si>
  <si>
    <t>TISSU GRIS FONCEE</t>
  </si>
  <si>
    <t>TISSU MARRON</t>
  </si>
  <si>
    <t>TISSU GRIS CLAIR</t>
  </si>
  <si>
    <t>TINDI</t>
  </si>
  <si>
    <t>VAGUE GRIS</t>
  </si>
  <si>
    <t>VAGUE BEIGE</t>
  </si>
  <si>
    <t>WOOD GRIS CLAIR</t>
  </si>
  <si>
    <t>WOOD BEIGE</t>
  </si>
  <si>
    <t>WOOD GRIS FONCEE</t>
  </si>
  <si>
    <t>STONE</t>
  </si>
  <si>
    <t>ROCA GRIS CLAIR</t>
  </si>
  <si>
    <t>ROCA GRIS FONCEE</t>
  </si>
  <si>
    <t>ROCA CHOCO</t>
  </si>
  <si>
    <t>ROCA BEIGE</t>
  </si>
  <si>
    <t>CASA BEIGE</t>
  </si>
  <si>
    <t>EMPERADOR GRIS FONCEE</t>
  </si>
  <si>
    <t>EMPERADOR GRIS CLAIR</t>
  </si>
  <si>
    <t>SAFARI BEIGE</t>
  </si>
  <si>
    <t xml:space="preserve">ROCHE MARRON </t>
  </si>
  <si>
    <t>SAFARI GRIS FONCEE</t>
  </si>
  <si>
    <t>SION BEIGE MD1</t>
  </si>
  <si>
    <t>TIGRE MARRON T1</t>
  </si>
  <si>
    <t>TIGRE GRIS CLAIR</t>
  </si>
  <si>
    <t>TIGRE GRIS FONCEE</t>
  </si>
  <si>
    <t>URBAN GRIS CLAIR</t>
  </si>
  <si>
    <t>URBAN GRIS FONCEE</t>
  </si>
  <si>
    <t>ARNO GRIS T1</t>
  </si>
  <si>
    <t>EMPERADOR GRIS CLAIR T1</t>
  </si>
  <si>
    <t>CASA GRIS</t>
  </si>
  <si>
    <t>Type</t>
  </si>
  <si>
    <t>Date</t>
  </si>
  <si>
    <t>Qté Ent A</t>
  </si>
  <si>
    <t>CALIBRE A</t>
  </si>
  <si>
    <t>CALIBRE B</t>
  </si>
  <si>
    <t>CALIBRE C</t>
  </si>
  <si>
    <t>CALIBRE D</t>
  </si>
  <si>
    <t>Qté Sort A</t>
  </si>
  <si>
    <t>Qté Ent B</t>
  </si>
  <si>
    <t>Qté Sort B</t>
  </si>
  <si>
    <t>Qté Ent C</t>
  </si>
  <si>
    <t>Qté Sort C</t>
  </si>
  <si>
    <t>Qté Ent D</t>
  </si>
  <si>
    <t>Qté Sort D</t>
  </si>
  <si>
    <t>Totaux</t>
  </si>
  <si>
    <t>MODELES / CALIBRES</t>
  </si>
  <si>
    <t>Total</t>
  </si>
  <si>
    <t>https://forum.excel-pratique.com/viewtopic.php?f=2&amp;t=139883</t>
  </si>
  <si>
    <t>Différence</t>
  </si>
  <si>
    <t>FICHE DE STOCK (Nouvelle)</t>
  </si>
  <si>
    <t>FICHE DE STOCK(Ancienne)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</si>
</sst>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</font>
    <font>
      <sz val="11"/>
      <color rgb="FFFF0000"/>
      <name val="Calibri"/>
      <family val="2"/>
      <scheme val="minor"/>
    </font>
    <font>
      <sz val="24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14"/>
      <name val="Calibri"/>
      <family val="2"/>
      <scheme val="minor"/>
    </font>
    <font>
      <u/>
      <sz val="14"/>
      <color theme="10"/>
      <name val="Calibri"/>
      <family val="2"/>
    </font>
    <font>
      <b/>
      <sz val="14"/>
      <color theme="1"/>
      <name val="Calibri"/>
      <family val="2"/>
      <scheme val="minor"/>
    </font>
    <font>
      <sz val="14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31">
    <xf numFmtId="0" fontId="0" fillId="0" borderId="0" xfId="0"/>
    <xf numFmtId="0" fontId="2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/>
    <xf numFmtId="14" fontId="0" fillId="0" borderId="0" xfId="0" applyNumberFormat="1" applyBorder="1"/>
    <xf numFmtId="0" fontId="0" fillId="0" borderId="0" xfId="0" applyBorder="1"/>
    <xf numFmtId="0" fontId="0" fillId="0" borderId="0" xfId="0" applyBorder="1" applyAlignment="1">
      <alignment horizontal="center"/>
    </xf>
    <xf numFmtId="0" fontId="4" fillId="0" borderId="0" xfId="1" applyAlignment="1" applyProtection="1"/>
    <xf numFmtId="0" fontId="1" fillId="0" borderId="5" xfId="0" applyFont="1" applyBorder="1" applyAlignment="1">
      <alignment horizontal="center"/>
    </xf>
    <xf numFmtId="0" fontId="0" fillId="0" borderId="0" xfId="0" applyAlignment="1">
      <alignment horizontal="center"/>
    </xf>
    <xf numFmtId="0" fontId="2" fillId="0" borderId="3" xfId="0" applyFont="1" applyBorder="1"/>
    <xf numFmtId="0" fontId="5" fillId="0" borderId="0" xfId="0" applyFont="1" applyAlignment="1">
      <alignment horizontal="center"/>
    </xf>
    <xf numFmtId="0" fontId="5" fillId="0" borderId="0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4" fillId="0" borderId="0" xfId="1" applyAlignment="1" applyProtection="1">
      <alignment horizontal="center"/>
    </xf>
    <xf numFmtId="0" fontId="7" fillId="3" borderId="0" xfId="0" applyFont="1" applyFill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9" fillId="0" borderId="0" xfId="1" applyFont="1" applyAlignment="1" applyProtection="1"/>
    <xf numFmtId="0" fontId="10" fillId="2" borderId="2" xfId="0" applyFont="1" applyFill="1" applyBorder="1" applyAlignment="1">
      <alignment horizontal="center"/>
    </xf>
    <xf numFmtId="0" fontId="11" fillId="3" borderId="4" xfId="0" applyFont="1" applyFill="1" applyBorder="1" applyAlignment="1">
      <alignment horizontal="center"/>
    </xf>
    <xf numFmtId="0" fontId="10" fillId="2" borderId="3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/>
    </xf>
    <xf numFmtId="0" fontId="10" fillId="2" borderId="2" xfId="0" applyFont="1" applyFill="1" applyBorder="1" applyAlignment="1">
      <alignment horizontal="center" vertical="center"/>
    </xf>
    <xf numFmtId="0" fontId="8" fillId="0" borderId="6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10" fillId="0" borderId="4" xfId="0" applyFont="1" applyBorder="1" applyAlignment="1">
      <alignment horizontal="center"/>
    </xf>
  </cellXfs>
  <cellStyles count="2">
    <cellStyle name="Lien hypertexte" xfId="1" builtinId="8"/>
    <cellStyle name="Normal" xfId="0" builtinId="0"/>
  </cellStyles>
  <dxfs count="20"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FF0000"/>
        <name val="Calibri"/>
        <scheme val="minor"/>
      </font>
      <alignment horizontal="center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0" indent="0" relativeIndent="255" justifyLastLine="0" shrinkToFit="0" mergeCell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 tint="-0.249977111117893"/>
        </patternFill>
      </fill>
      <alignment horizontal="general" vertical="center" textRotation="0" wrapText="0" indent="0" relativeIndent="0" justifyLastLine="0" shrinkToFit="0" mergeCell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</border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readingOrder="0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514350</xdr:colOff>
      <xdr:row>9</xdr:row>
      <xdr:rowOff>6350</xdr:rowOff>
    </xdr:from>
    <xdr:to>
      <xdr:col>7</xdr:col>
      <xdr:colOff>558800</xdr:colOff>
      <xdr:row>12</xdr:row>
      <xdr:rowOff>66548</xdr:rowOff>
    </xdr:to>
    <xdr:sp macro="[0]!Gestion" textlink="">
      <xdr:nvSpPr>
        <xdr:cNvPr id="2" name="Organigramme : Alternative 1"/>
        <xdr:cNvSpPr/>
      </xdr:nvSpPr>
      <xdr:spPr>
        <a:xfrm>
          <a:off x="4324350" y="1663700"/>
          <a:ext cx="1568450" cy="612648"/>
        </a:xfrm>
        <a:prstGeom prst="flowChartAlternateProcess">
          <a:avLst/>
        </a:prstGeom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Appel Formulaire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2" name="Tableau2" displayName="Tableau2" ref="A2:F92" totalsRowShown="0" headerRowDxfId="1" dataDxfId="0" headerRowBorderDxfId="9" tableBorderDxfId="10" totalsRowBorderDxfId="8">
  <autoFilter ref="A2:F92"/>
  <sortState ref="A3:F92">
    <sortCondition ref="A3:A92"/>
  </sortState>
  <tableColumns count="6">
    <tableColumn id="1" name="MODELES / CALIBRES" dataDxfId="7"/>
    <tableColumn id="2" name="A" dataDxfId="6">
      <calculatedColumnFormula>SUMPRODUCT((Tableau1[Type]=$A3)*Tableau1[Qté Ent A])-SUMPRODUCT((Tableau1[Type]=$A3)*Tableau1[Qté Sort A])</calculatedColumnFormula>
    </tableColumn>
    <tableColumn id="3" name="B" dataDxfId="5">
      <calculatedColumnFormula>SUMPRODUCT((Tableau1[Type]=$A3)*Tableau1[Qté Ent B])-SUMPRODUCT((Tableau1[Type]=$A3)*Tableau1[Qté Sort B])</calculatedColumnFormula>
    </tableColumn>
    <tableColumn id="4" name="C" dataDxfId="4">
      <calculatedColumnFormula>SUMPRODUCT((Tableau1[Type]=$A3)*Tableau1[Qté Ent C])-SUMPRODUCT((Tableau1[Type]=$A3)*Tableau1[Qté Sort C])</calculatedColumnFormula>
    </tableColumn>
    <tableColumn id="5" name="D" dataDxfId="3">
      <calculatedColumnFormula>SUMPRODUCT((Tableau1[Type]=$A3)*Tableau1[Qté Ent D])-SUMPRODUCT((Tableau1[Type]=$A3)*Tableau1[Qté Sort D])</calculatedColumnFormula>
    </tableColumn>
    <tableColumn id="6" name="Totaux" dataDxfId="2">
      <calculatedColumnFormula>SUM(B3:E3)</calculatedColumnFormula>
    </tableColumn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2:J93" totalsRowShown="0">
  <autoFilter ref="A2:J93"/>
  <tableColumns count="10">
    <tableColumn id="1" name="Date" dataDxfId="19"/>
    <tableColumn id="2" name="Type"/>
    <tableColumn id="3" name="Qté Ent A" dataDxfId="18"/>
    <tableColumn id="4" name="Qté Sort A" dataDxfId="17"/>
    <tableColumn id="5" name="Qté Ent B" dataDxfId="16"/>
    <tableColumn id="6" name="Qté Sort B" dataDxfId="15"/>
    <tableColumn id="7" name="Qté Ent C" dataDxfId="14"/>
    <tableColumn id="8" name="Qté Sort C" dataDxfId="13"/>
    <tableColumn id="9" name="Qté Ent D" dataDxfId="12"/>
    <tableColumn id="10" name="Qté Sort D" dataDxfId="1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1"/>
  <dimension ref="A1"/>
  <sheetViews>
    <sheetView tabSelected="1" workbookViewId="0">
      <selection activeCell="H18" sqref="H18"/>
    </sheetView>
  </sheetViews>
  <sheetFormatPr baseColWidth="10" defaultRowHeight="14.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O92"/>
  <sheetViews>
    <sheetView workbookViewId="0">
      <selection activeCell="L10" sqref="L10"/>
    </sheetView>
  </sheetViews>
  <sheetFormatPr baseColWidth="10" defaultRowHeight="14.5"/>
  <cols>
    <col min="1" max="1" width="27.1796875" customWidth="1"/>
    <col min="2" max="2" width="13.08984375" style="2" bestFit="1" customWidth="1"/>
    <col min="3" max="5" width="10.90625" style="2"/>
    <col min="6" max="6" width="12" style="3" customWidth="1"/>
    <col min="8" max="8" width="29.36328125" customWidth="1"/>
    <col min="13" max="13" width="7.7265625" customWidth="1"/>
    <col min="14" max="14" width="10.90625" style="3"/>
  </cols>
  <sheetData>
    <row r="1" spans="1:15" ht="31" customHeight="1">
      <c r="A1" s="14" t="s">
        <v>114</v>
      </c>
      <c r="B1" s="14"/>
      <c r="C1" s="14"/>
      <c r="D1" s="14"/>
      <c r="E1" s="14"/>
      <c r="F1" s="14"/>
      <c r="G1" s="8"/>
      <c r="H1" s="9" t="s">
        <v>115</v>
      </c>
      <c r="I1" s="9"/>
      <c r="J1" s="9"/>
      <c r="K1" s="9"/>
      <c r="L1" s="9"/>
      <c r="M1" s="8"/>
      <c r="N1" s="15"/>
      <c r="O1" s="8" t="s">
        <v>112</v>
      </c>
    </row>
    <row r="2" spans="1:15" ht="19" thickBot="1">
      <c r="A2" s="11" t="s">
        <v>110</v>
      </c>
      <c r="B2" s="17" t="s">
        <v>1</v>
      </c>
      <c r="C2" s="17" t="s">
        <v>2</v>
      </c>
      <c r="D2" s="17" t="s">
        <v>3</v>
      </c>
      <c r="E2" s="17" t="s">
        <v>4</v>
      </c>
      <c r="F2" s="18" t="s">
        <v>109</v>
      </c>
      <c r="G2" s="19"/>
      <c r="H2" s="20" t="s">
        <v>0</v>
      </c>
      <c r="I2" s="21" t="s">
        <v>1</v>
      </c>
      <c r="J2" s="21" t="s">
        <v>2</v>
      </c>
      <c r="K2" s="21" t="s">
        <v>3</v>
      </c>
      <c r="L2" s="21" t="s">
        <v>4</v>
      </c>
      <c r="M2" t="s">
        <v>111</v>
      </c>
      <c r="N2" s="16" t="s">
        <v>113</v>
      </c>
    </row>
    <row r="3" spans="1:15" ht="18.5">
      <c r="A3" s="22" t="s">
        <v>9</v>
      </c>
      <c r="B3" s="23">
        <f>SUMPRODUCT((Tableau1[Type]=$A3)*Tableau1[Qté Ent A])-SUMPRODUCT((Tableau1[Type]=$A3)*Tableau1[Qté Sort A])</f>
        <v>0</v>
      </c>
      <c r="C3" s="23">
        <f>SUMPRODUCT((Tableau1[Type]=$A3)*Tableau1[Qté Ent B])-SUMPRODUCT((Tableau1[Type]=$A3)*Tableau1[Qté Sort B])</f>
        <v>76</v>
      </c>
      <c r="D3" s="23">
        <f>SUMPRODUCT((Tableau1[Type]=$A3)*Tableau1[Qté Ent C])-SUMPRODUCT((Tableau1[Type]=$A3)*Tableau1[Qté Sort C])</f>
        <v>67</v>
      </c>
      <c r="E3" s="23">
        <f>SUMPRODUCT((Tableau1[Type]=$A3)*Tableau1[Qté Ent D])-SUMPRODUCT((Tableau1[Type]=$A3)*Tableau1[Qté Sort D])</f>
        <v>282</v>
      </c>
      <c r="F3" s="24">
        <f>SUM(B3:E3)</f>
        <v>425</v>
      </c>
      <c r="G3" s="1"/>
      <c r="H3" s="25" t="s">
        <v>9</v>
      </c>
      <c r="I3" s="26"/>
      <c r="J3" s="27">
        <v>76</v>
      </c>
      <c r="K3" s="27">
        <v>67</v>
      </c>
      <c r="L3" s="27">
        <v>282</v>
      </c>
      <c r="M3">
        <f>SUM(I3:L3)</f>
        <v>425</v>
      </c>
      <c r="N3" s="3">
        <f>M3-Tableau2[[#This Row],[Totaux]]</f>
        <v>0</v>
      </c>
    </row>
    <row r="4" spans="1:15" ht="18.5">
      <c r="A4" s="22" t="s">
        <v>10</v>
      </c>
      <c r="B4" s="23">
        <f>SUMPRODUCT((Tableau1[Type]=$A4)*Tableau1[Qté Ent A])-SUMPRODUCT((Tableau1[Type]=$A4)*Tableau1[Qté Sort A])</f>
        <v>0</v>
      </c>
      <c r="C4" s="23">
        <f>SUMPRODUCT((Tableau1[Type]=$A4)*Tableau1[Qté Ent B])-SUMPRODUCT((Tableau1[Type]=$A4)*Tableau1[Qté Sort B])</f>
        <v>116</v>
      </c>
      <c r="D4" s="23">
        <f>SUMPRODUCT((Tableau1[Type]=$A4)*Tableau1[Qté Ent C])-SUMPRODUCT((Tableau1[Type]=$A4)*Tableau1[Qté Sort C])</f>
        <v>64</v>
      </c>
      <c r="E4" s="23">
        <f>SUMPRODUCT((Tableau1[Type]=$A4)*Tableau1[Qté Ent D])-SUMPRODUCT((Tableau1[Type]=$A4)*Tableau1[Qté Sort D])</f>
        <v>0</v>
      </c>
      <c r="F4" s="24">
        <f>SUM(B4:E4)</f>
        <v>180</v>
      </c>
      <c r="G4" s="1"/>
      <c r="H4" s="25" t="s">
        <v>10</v>
      </c>
      <c r="I4" s="28"/>
      <c r="J4" s="29">
        <v>116</v>
      </c>
      <c r="K4" s="29">
        <v>64</v>
      </c>
      <c r="L4" s="29"/>
      <c r="M4">
        <f>SUM(I4:L4)</f>
        <v>180</v>
      </c>
      <c r="N4" s="3">
        <f>M4-Tableau2[[#This Row],[Totaux]]</f>
        <v>0</v>
      </c>
    </row>
    <row r="5" spans="1:15" s="1" customFormat="1" ht="18.5">
      <c r="A5" s="22" t="s">
        <v>5</v>
      </c>
      <c r="B5" s="23">
        <f>SUMPRODUCT((Tableau1[Type]=$A5)*Tableau1[Qté Ent A])-SUMPRODUCT((Tableau1[Type]=$A5)*Tableau1[Qté Sort A])</f>
        <v>0</v>
      </c>
      <c r="C5" s="23">
        <f>SUMPRODUCT((Tableau1[Type]=$A5)*Tableau1[Qté Ent B])-SUMPRODUCT((Tableau1[Type]=$A5)*Tableau1[Qté Sort B])</f>
        <v>0</v>
      </c>
      <c r="D5" s="23">
        <f>SUMPRODUCT((Tableau1[Type]=$A5)*Tableau1[Qté Ent C])-SUMPRODUCT((Tableau1[Type]=$A5)*Tableau1[Qté Sort C])</f>
        <v>0</v>
      </c>
      <c r="E5" s="23">
        <f>SUMPRODUCT((Tableau1[Type]=$A5)*Tableau1[Qté Ent D])-SUMPRODUCT((Tableau1[Type]=$A5)*Tableau1[Qté Sort D])</f>
        <v>18</v>
      </c>
      <c r="F5" s="24">
        <f>SUM(B5:E5)</f>
        <v>18</v>
      </c>
      <c r="H5" s="25" t="s">
        <v>5</v>
      </c>
      <c r="I5" s="28"/>
      <c r="J5" s="29"/>
      <c r="K5" s="29"/>
      <c r="L5" s="29">
        <v>18</v>
      </c>
      <c r="M5">
        <f>SUM(I5:L5)</f>
        <v>18</v>
      </c>
      <c r="N5" s="3">
        <f>M5-Tableau2[[#This Row],[Totaux]]</f>
        <v>0</v>
      </c>
    </row>
    <row r="6" spans="1:15" s="1" customFormat="1" ht="18.5">
      <c r="A6" s="22" t="s">
        <v>92</v>
      </c>
      <c r="B6" s="23">
        <f>SUMPRODUCT((Tableau1[Type]=$A6)*Tableau1[Qté Ent A])-SUMPRODUCT((Tableau1[Type]=$A6)*Tableau1[Qté Sort A])</f>
        <v>0</v>
      </c>
      <c r="C6" s="23">
        <f>SUMPRODUCT((Tableau1[Type]=$A6)*Tableau1[Qté Ent B])-SUMPRODUCT((Tableau1[Type]=$A6)*Tableau1[Qté Sort B])</f>
        <v>0</v>
      </c>
      <c r="D6" s="23">
        <f>SUMPRODUCT((Tableau1[Type]=$A6)*Tableau1[Qté Ent C])-SUMPRODUCT((Tableau1[Type]=$A6)*Tableau1[Qté Sort C])</f>
        <v>48</v>
      </c>
      <c r="E6" s="23">
        <f>SUMPRODUCT((Tableau1[Type]=$A6)*Tableau1[Qté Ent D])-SUMPRODUCT((Tableau1[Type]=$A6)*Tableau1[Qté Sort D])</f>
        <v>96</v>
      </c>
      <c r="F6" s="24">
        <f>SUM(B6:E6)</f>
        <v>144</v>
      </c>
      <c r="H6" s="25" t="s">
        <v>92</v>
      </c>
      <c r="I6" s="28"/>
      <c r="J6" s="29"/>
      <c r="K6" s="29">
        <v>48</v>
      </c>
      <c r="L6" s="29">
        <v>96</v>
      </c>
      <c r="M6">
        <f>SUM(I6:L6)</f>
        <v>144</v>
      </c>
      <c r="N6" s="3">
        <f>M6-Tableau2[[#This Row],[Totaux]]</f>
        <v>0</v>
      </c>
    </row>
    <row r="7" spans="1:15" s="1" customFormat="1" ht="18.5">
      <c r="A7" s="22" t="s">
        <v>7</v>
      </c>
      <c r="B7" s="23">
        <f>SUMPRODUCT((Tableau1[Type]=$A7)*Tableau1[Qté Ent A])-SUMPRODUCT((Tableau1[Type]=$A7)*Tableau1[Qté Sort A])</f>
        <v>0</v>
      </c>
      <c r="C7" s="23">
        <f>SUMPRODUCT((Tableau1[Type]=$A7)*Tableau1[Qté Ent B])-SUMPRODUCT((Tableau1[Type]=$A7)*Tableau1[Qté Sort B])</f>
        <v>77</v>
      </c>
      <c r="D7" s="23">
        <f>SUMPRODUCT((Tableau1[Type]=$A7)*Tableau1[Qté Ent C])-SUMPRODUCT((Tableau1[Type]=$A7)*Tableau1[Qté Sort C])</f>
        <v>0</v>
      </c>
      <c r="E7" s="23">
        <f>SUMPRODUCT((Tableau1[Type]=$A7)*Tableau1[Qté Ent D])-SUMPRODUCT((Tableau1[Type]=$A7)*Tableau1[Qté Sort D])</f>
        <v>0</v>
      </c>
      <c r="F7" s="24">
        <f>SUM(B7:E7)</f>
        <v>77</v>
      </c>
      <c r="H7" s="25" t="s">
        <v>7</v>
      </c>
      <c r="I7" s="28"/>
      <c r="J7" s="29">
        <v>77</v>
      </c>
      <c r="K7" s="29">
        <v>0</v>
      </c>
      <c r="L7" s="29"/>
      <c r="M7">
        <f>SUM(I7:L7)</f>
        <v>77</v>
      </c>
      <c r="N7" s="3">
        <f>M7-Tableau2[[#This Row],[Totaux]]</f>
        <v>0</v>
      </c>
    </row>
    <row r="8" spans="1:15" s="1" customFormat="1" ht="18.5">
      <c r="A8" s="22" t="s">
        <v>11</v>
      </c>
      <c r="B8" s="23">
        <f>SUMPRODUCT((Tableau1[Type]=$A8)*Tableau1[Qté Ent A])-SUMPRODUCT((Tableau1[Type]=$A8)*Tableau1[Qté Sort A])</f>
        <v>0</v>
      </c>
      <c r="C8" s="23">
        <f>SUMPRODUCT((Tableau1[Type]=$A8)*Tableau1[Qté Ent B])-SUMPRODUCT((Tableau1[Type]=$A8)*Tableau1[Qté Sort B])</f>
        <v>0</v>
      </c>
      <c r="D8" s="23">
        <f>SUMPRODUCT((Tableau1[Type]=$A8)*Tableau1[Qté Ent C])-SUMPRODUCT((Tableau1[Type]=$A8)*Tableau1[Qté Sort C])</f>
        <v>48</v>
      </c>
      <c r="E8" s="23">
        <f>SUMPRODUCT((Tableau1[Type]=$A8)*Tableau1[Qté Ent D])-SUMPRODUCT((Tableau1[Type]=$A8)*Tableau1[Qté Sort D])</f>
        <v>48</v>
      </c>
      <c r="F8" s="24">
        <f>SUM(B8:E8)</f>
        <v>96</v>
      </c>
      <c r="H8" s="25" t="s">
        <v>11</v>
      </c>
      <c r="I8" s="28"/>
      <c r="J8" s="29"/>
      <c r="K8" s="29">
        <v>48</v>
      </c>
      <c r="L8" s="29">
        <v>48</v>
      </c>
      <c r="M8">
        <f>SUM(I8:L8)</f>
        <v>96</v>
      </c>
      <c r="N8" s="3">
        <f>M8-Tableau2[[#This Row],[Totaux]]</f>
        <v>0</v>
      </c>
    </row>
    <row r="9" spans="1:15" s="1" customFormat="1" ht="18.5">
      <c r="A9" s="22" t="s">
        <v>6</v>
      </c>
      <c r="B9" s="23">
        <f>SUMPRODUCT((Tableau1[Type]=$A9)*Tableau1[Qté Ent A])-SUMPRODUCT((Tableau1[Type]=$A9)*Tableau1[Qté Sort A])</f>
        <v>3</v>
      </c>
      <c r="C9" s="23">
        <f>SUMPRODUCT((Tableau1[Type]=$A9)*Tableau1[Qté Ent B])-SUMPRODUCT((Tableau1[Type]=$A9)*Tableau1[Qté Sort B])</f>
        <v>300</v>
      </c>
      <c r="D9" s="23">
        <f>SUMPRODUCT((Tableau1[Type]=$A9)*Tableau1[Qté Ent C])-SUMPRODUCT((Tableau1[Type]=$A9)*Tableau1[Qté Sort C])</f>
        <v>453</v>
      </c>
      <c r="E9" s="23">
        <f>SUMPRODUCT((Tableau1[Type]=$A9)*Tableau1[Qté Ent D])-SUMPRODUCT((Tableau1[Type]=$A9)*Tableau1[Qté Sort D])</f>
        <v>42</v>
      </c>
      <c r="F9" s="24">
        <f>SUM(B9:E9)</f>
        <v>798</v>
      </c>
      <c r="H9" s="25" t="s">
        <v>6</v>
      </c>
      <c r="I9" s="28">
        <v>3</v>
      </c>
      <c r="J9" s="29">
        <v>216</v>
      </c>
      <c r="K9" s="29">
        <v>453</v>
      </c>
      <c r="L9" s="29">
        <v>42</v>
      </c>
      <c r="M9">
        <f>SUM(I9:L9)</f>
        <v>714</v>
      </c>
      <c r="N9" s="3">
        <f>M9-Tableau2[[#This Row],[Totaux]]</f>
        <v>-84</v>
      </c>
    </row>
    <row r="10" spans="1:15" s="1" customFormat="1" ht="18.5">
      <c r="A10" s="22" t="s">
        <v>8</v>
      </c>
      <c r="B10" s="23">
        <f>SUMPRODUCT((Tableau1[Type]=$A10)*Tableau1[Qté Ent A])-SUMPRODUCT((Tableau1[Type]=$A10)*Tableau1[Qté Sort A])</f>
        <v>0</v>
      </c>
      <c r="C10" s="23">
        <f>SUMPRODUCT((Tableau1[Type]=$A10)*Tableau1[Qté Ent B])-SUMPRODUCT((Tableau1[Type]=$A10)*Tableau1[Qté Sort B])</f>
        <v>356</v>
      </c>
      <c r="D10" s="23">
        <f>SUMPRODUCT((Tableau1[Type]=$A10)*Tableau1[Qté Ent C])-SUMPRODUCT((Tableau1[Type]=$A10)*Tableau1[Qté Sort C])</f>
        <v>2</v>
      </c>
      <c r="E10" s="23">
        <f>SUMPRODUCT((Tableau1[Type]=$A10)*Tableau1[Qté Ent D])-SUMPRODUCT((Tableau1[Type]=$A10)*Tableau1[Qté Sort D])</f>
        <v>0</v>
      </c>
      <c r="F10" s="24">
        <f>SUM(B10:E10)</f>
        <v>358</v>
      </c>
      <c r="H10" s="25" t="s">
        <v>8</v>
      </c>
      <c r="I10" s="28"/>
      <c r="J10" s="29">
        <v>356</v>
      </c>
      <c r="K10" s="29">
        <v>2</v>
      </c>
      <c r="L10" s="29"/>
      <c r="M10">
        <f>SUM(I10:L10)</f>
        <v>358</v>
      </c>
      <c r="N10" s="3">
        <f>M10-Tableau2[[#This Row],[Totaux]]</f>
        <v>0</v>
      </c>
    </row>
    <row r="11" spans="1:15" s="1" customFormat="1" ht="18.5">
      <c r="A11" s="22" t="s">
        <v>80</v>
      </c>
      <c r="B11" s="23">
        <f>SUMPRODUCT((Tableau1[Type]=$A11)*Tableau1[Qté Ent A])-SUMPRODUCT((Tableau1[Type]=$A11)*Tableau1[Qté Sort A])</f>
        <v>15</v>
      </c>
      <c r="C11" s="23">
        <f>SUMPRODUCT((Tableau1[Type]=$A11)*Tableau1[Qté Ent B])-SUMPRODUCT((Tableau1[Type]=$A11)*Tableau1[Qté Sort B])</f>
        <v>186</v>
      </c>
      <c r="D11" s="23">
        <f>SUMPRODUCT((Tableau1[Type]=$A11)*Tableau1[Qté Ent C])-SUMPRODUCT((Tableau1[Type]=$A11)*Tableau1[Qté Sort C])</f>
        <v>236</v>
      </c>
      <c r="E11" s="23">
        <f>SUMPRODUCT((Tableau1[Type]=$A11)*Tableau1[Qté Ent D])-SUMPRODUCT((Tableau1[Type]=$A11)*Tableau1[Qté Sort D])</f>
        <v>0</v>
      </c>
      <c r="F11" s="24">
        <f>SUM(B11:E11)</f>
        <v>437</v>
      </c>
      <c r="H11" s="25" t="s">
        <v>80</v>
      </c>
      <c r="I11" s="28">
        <v>14</v>
      </c>
      <c r="J11" s="29">
        <v>186</v>
      </c>
      <c r="K11" s="29">
        <v>236</v>
      </c>
      <c r="L11" s="29"/>
      <c r="M11">
        <f>SUM(I11:L11)</f>
        <v>436</v>
      </c>
      <c r="N11" s="3">
        <f>M11-Tableau2[[#This Row],[Totaux]]</f>
        <v>-1</v>
      </c>
    </row>
    <row r="12" spans="1:15" s="1" customFormat="1" ht="18.5">
      <c r="A12" s="22" t="s">
        <v>94</v>
      </c>
      <c r="B12" s="23">
        <f>SUMPRODUCT((Tableau1[Type]=$A12)*Tableau1[Qté Ent A])-SUMPRODUCT((Tableau1[Type]=$A12)*Tableau1[Qté Sort A])</f>
        <v>99</v>
      </c>
      <c r="C12" s="23">
        <f>SUMPRODUCT((Tableau1[Type]=$A12)*Tableau1[Qté Ent B])-SUMPRODUCT((Tableau1[Type]=$A12)*Tableau1[Qté Sort B])</f>
        <v>0</v>
      </c>
      <c r="D12" s="23">
        <f>SUMPRODUCT((Tableau1[Type]=$A12)*Tableau1[Qté Ent C])-SUMPRODUCT((Tableau1[Type]=$A12)*Tableau1[Qté Sort C])</f>
        <v>103</v>
      </c>
      <c r="E12" s="23">
        <f>SUMPRODUCT((Tableau1[Type]=$A12)*Tableau1[Qté Ent D])-SUMPRODUCT((Tableau1[Type]=$A12)*Tableau1[Qté Sort D])</f>
        <v>3</v>
      </c>
      <c r="F12" s="24">
        <f>SUM(B12:E12)</f>
        <v>205</v>
      </c>
      <c r="H12" s="25" t="s">
        <v>94</v>
      </c>
      <c r="I12" s="28">
        <v>99</v>
      </c>
      <c r="J12" s="29"/>
      <c r="K12" s="29">
        <v>103</v>
      </c>
      <c r="L12" s="29">
        <v>3</v>
      </c>
      <c r="M12">
        <f>SUM(I12:L12)</f>
        <v>205</v>
      </c>
      <c r="N12" s="3">
        <f>M12-Tableau2[[#This Row],[Totaux]]</f>
        <v>0</v>
      </c>
    </row>
    <row r="13" spans="1:15" s="1" customFormat="1" ht="18.5">
      <c r="A13" s="22" t="s">
        <v>21</v>
      </c>
      <c r="B13" s="23">
        <f>SUMPRODUCT((Tableau1[Type]=$A13)*Tableau1[Qté Ent A])-SUMPRODUCT((Tableau1[Type]=$A13)*Tableau1[Qté Sort A])</f>
        <v>0</v>
      </c>
      <c r="C13" s="23">
        <f>SUMPRODUCT((Tableau1[Type]=$A13)*Tableau1[Qté Ent B])-SUMPRODUCT((Tableau1[Type]=$A13)*Tableau1[Qté Sort B])</f>
        <v>32</v>
      </c>
      <c r="D13" s="23">
        <f>SUMPRODUCT((Tableau1[Type]=$A13)*Tableau1[Qté Ent C])-SUMPRODUCT((Tableau1[Type]=$A13)*Tableau1[Qté Sort C])</f>
        <v>144</v>
      </c>
      <c r="E13" s="23">
        <f>SUMPRODUCT((Tableau1[Type]=$A13)*Tableau1[Qté Ent D])-SUMPRODUCT((Tableau1[Type]=$A13)*Tableau1[Qté Sort D])</f>
        <v>90</v>
      </c>
      <c r="F13" s="24">
        <f>SUM(B13:E13)</f>
        <v>266</v>
      </c>
      <c r="H13" s="25" t="s">
        <v>21</v>
      </c>
      <c r="I13" s="28"/>
      <c r="J13" s="29">
        <v>32</v>
      </c>
      <c r="K13" s="29">
        <v>144</v>
      </c>
      <c r="L13" s="29">
        <v>90</v>
      </c>
      <c r="M13">
        <f>SUM(I13:L13)</f>
        <v>266</v>
      </c>
      <c r="N13" s="3">
        <f>M13-Tableau2[[#This Row],[Totaux]]</f>
        <v>0</v>
      </c>
    </row>
    <row r="14" spans="1:15" s="1" customFormat="1" ht="18.5">
      <c r="A14" s="22" t="s">
        <v>12</v>
      </c>
      <c r="B14" s="23">
        <f>SUMPRODUCT((Tableau1[Type]=$A14)*Tableau1[Qté Ent A])-SUMPRODUCT((Tableau1[Type]=$A14)*Tableau1[Qté Sort A])</f>
        <v>28</v>
      </c>
      <c r="C14" s="23">
        <f>SUMPRODUCT((Tableau1[Type]=$A14)*Tableau1[Qté Ent B])-SUMPRODUCT((Tableau1[Type]=$A14)*Tableau1[Qté Sort B])</f>
        <v>600</v>
      </c>
      <c r="D14" s="23">
        <f>SUMPRODUCT((Tableau1[Type]=$A14)*Tableau1[Qté Ent C])-SUMPRODUCT((Tableau1[Type]=$A14)*Tableau1[Qté Sort C])</f>
        <v>96</v>
      </c>
      <c r="E14" s="23">
        <f>SUMPRODUCT((Tableau1[Type]=$A14)*Tableau1[Qté Ent D])-SUMPRODUCT((Tableau1[Type]=$A14)*Tableau1[Qté Sort D])</f>
        <v>0</v>
      </c>
      <c r="F14" s="24">
        <f>SUM(B14:E14)</f>
        <v>724</v>
      </c>
      <c r="H14" s="25" t="s">
        <v>12</v>
      </c>
      <c r="I14" s="28">
        <v>28</v>
      </c>
      <c r="J14" s="29">
        <v>600</v>
      </c>
      <c r="K14" s="29">
        <v>96</v>
      </c>
      <c r="L14" s="29"/>
      <c r="M14">
        <f>SUM(I14:L14)</f>
        <v>724</v>
      </c>
      <c r="N14" s="3">
        <f>M14-Tableau2[[#This Row],[Totaux]]</f>
        <v>0</v>
      </c>
    </row>
    <row r="15" spans="1:15" s="1" customFormat="1" ht="18.5">
      <c r="A15" s="22" t="s">
        <v>13</v>
      </c>
      <c r="B15" s="23">
        <f>SUMPRODUCT((Tableau1[Type]=$A15)*Tableau1[Qté Ent A])-SUMPRODUCT((Tableau1[Type]=$A15)*Tableau1[Qté Sort A])</f>
        <v>0</v>
      </c>
      <c r="C15" s="23">
        <f>SUMPRODUCT((Tableau1[Type]=$A15)*Tableau1[Qté Ent B])-SUMPRODUCT((Tableau1[Type]=$A15)*Tableau1[Qté Sort B])</f>
        <v>597</v>
      </c>
      <c r="D15" s="23">
        <f>SUMPRODUCT((Tableau1[Type]=$A15)*Tableau1[Qté Ent C])-SUMPRODUCT((Tableau1[Type]=$A15)*Tableau1[Qté Sort C])</f>
        <v>369</v>
      </c>
      <c r="E15" s="23">
        <f>SUMPRODUCT((Tableau1[Type]=$A15)*Tableau1[Qté Ent D])-SUMPRODUCT((Tableau1[Type]=$A15)*Tableau1[Qté Sort D])</f>
        <v>0</v>
      </c>
      <c r="F15" s="24">
        <f>SUM(B15:E15)</f>
        <v>966</v>
      </c>
      <c r="H15" s="25" t="s">
        <v>13</v>
      </c>
      <c r="I15" s="28"/>
      <c r="J15" s="29">
        <v>597</v>
      </c>
      <c r="K15" s="29">
        <v>369</v>
      </c>
      <c r="L15" s="29"/>
      <c r="M15">
        <f>SUM(I15:L15)</f>
        <v>966</v>
      </c>
      <c r="N15" s="3">
        <f>M15-Tableau2[[#This Row],[Totaux]]</f>
        <v>0</v>
      </c>
    </row>
    <row r="16" spans="1:15" s="1" customFormat="1" ht="18.5">
      <c r="A16" s="22" t="s">
        <v>20</v>
      </c>
      <c r="B16" s="23">
        <f>SUMPRODUCT((Tableau1[Type]=$A16)*Tableau1[Qté Ent A])-SUMPRODUCT((Tableau1[Type]=$A16)*Tableau1[Qté Sort A])</f>
        <v>24</v>
      </c>
      <c r="C16" s="23">
        <f>SUMPRODUCT((Tableau1[Type]=$A16)*Tableau1[Qté Ent B])-SUMPRODUCT((Tableau1[Type]=$A16)*Tableau1[Qté Sort B])</f>
        <v>126</v>
      </c>
      <c r="D16" s="23">
        <f>SUMPRODUCT((Tableau1[Type]=$A16)*Tableau1[Qté Ent C])-SUMPRODUCT((Tableau1[Type]=$A16)*Tableau1[Qté Sort C])</f>
        <v>267</v>
      </c>
      <c r="E16" s="23">
        <f>SUMPRODUCT((Tableau1[Type]=$A16)*Tableau1[Qté Ent D])-SUMPRODUCT((Tableau1[Type]=$A16)*Tableau1[Qté Sort D])</f>
        <v>3</v>
      </c>
      <c r="F16" s="24">
        <f>SUM(B16:E16)</f>
        <v>420</v>
      </c>
      <c r="H16" s="25" t="s">
        <v>20</v>
      </c>
      <c r="I16" s="28">
        <v>24</v>
      </c>
      <c r="J16" s="29">
        <v>126</v>
      </c>
      <c r="K16" s="29">
        <v>267</v>
      </c>
      <c r="L16" s="29">
        <v>3</v>
      </c>
      <c r="M16">
        <f>SUM(I16:L16)</f>
        <v>420</v>
      </c>
      <c r="N16" s="3">
        <f>M16-Tableau2[[#This Row],[Totaux]]</f>
        <v>0</v>
      </c>
    </row>
    <row r="17" spans="1:14" s="1" customFormat="1" ht="18.5">
      <c r="A17" s="22" t="s">
        <v>14</v>
      </c>
      <c r="B17" s="23">
        <f>SUMPRODUCT((Tableau1[Type]=$A17)*Tableau1[Qté Ent A])-SUMPRODUCT((Tableau1[Type]=$A17)*Tableau1[Qté Sort A])</f>
        <v>9</v>
      </c>
      <c r="C17" s="23">
        <f>SUMPRODUCT((Tableau1[Type]=$A17)*Tableau1[Qté Ent B])-SUMPRODUCT((Tableau1[Type]=$A17)*Tableau1[Qté Sort B])</f>
        <v>152</v>
      </c>
      <c r="D17" s="23">
        <f>SUMPRODUCT((Tableau1[Type]=$A17)*Tableau1[Qté Ent C])-SUMPRODUCT((Tableau1[Type]=$A17)*Tableau1[Qté Sort C])</f>
        <v>48</v>
      </c>
      <c r="E17" s="23">
        <f>SUMPRODUCT((Tableau1[Type]=$A17)*Tableau1[Qté Ent D])-SUMPRODUCT((Tableau1[Type]=$A17)*Tableau1[Qté Sort D])</f>
        <v>0</v>
      </c>
      <c r="F17" s="24">
        <f>SUM(B17:E17)</f>
        <v>209</v>
      </c>
      <c r="H17" s="25" t="s">
        <v>14</v>
      </c>
      <c r="I17" s="28">
        <v>9</v>
      </c>
      <c r="J17" s="29">
        <v>152</v>
      </c>
      <c r="K17" s="29">
        <v>48</v>
      </c>
      <c r="L17" s="29"/>
      <c r="M17">
        <f>SUM(I17:L17)</f>
        <v>209</v>
      </c>
      <c r="N17" s="3">
        <f>M17-Tableau2[[#This Row],[Totaux]]</f>
        <v>0</v>
      </c>
    </row>
    <row r="18" spans="1:14" s="1" customFormat="1" ht="18.5">
      <c r="A18" s="22" t="s">
        <v>15</v>
      </c>
      <c r="B18" s="23">
        <f>SUMPRODUCT((Tableau1[Type]=$A18)*Tableau1[Qté Ent A])-SUMPRODUCT((Tableau1[Type]=$A18)*Tableau1[Qté Sort A])</f>
        <v>0</v>
      </c>
      <c r="C18" s="23">
        <f>SUMPRODUCT((Tableau1[Type]=$A18)*Tableau1[Qté Ent B])-SUMPRODUCT((Tableau1[Type]=$A18)*Tableau1[Qté Sort B])</f>
        <v>0</v>
      </c>
      <c r="D18" s="23">
        <f>SUMPRODUCT((Tableau1[Type]=$A18)*Tableau1[Qté Ent C])-SUMPRODUCT((Tableau1[Type]=$A18)*Tableau1[Qté Sort C])</f>
        <v>117</v>
      </c>
      <c r="E18" s="23">
        <f>SUMPRODUCT((Tableau1[Type]=$A18)*Tableau1[Qté Ent D])-SUMPRODUCT((Tableau1[Type]=$A18)*Tableau1[Qté Sort D])</f>
        <v>51</v>
      </c>
      <c r="F18" s="24">
        <f>SUM(B18:E18)</f>
        <v>168</v>
      </c>
      <c r="H18" s="25" t="s">
        <v>15</v>
      </c>
      <c r="I18" s="28"/>
      <c r="J18" s="29"/>
      <c r="K18" s="29">
        <v>117</v>
      </c>
      <c r="L18" s="29">
        <v>51</v>
      </c>
      <c r="M18">
        <f>SUM(I18:L18)</f>
        <v>168</v>
      </c>
      <c r="N18" s="3">
        <f>M18-Tableau2[[#This Row],[Totaux]]</f>
        <v>0</v>
      </c>
    </row>
    <row r="19" spans="1:14" s="1" customFormat="1" ht="18.5">
      <c r="A19" s="22" t="s">
        <v>16</v>
      </c>
      <c r="B19" s="23">
        <f>SUMPRODUCT((Tableau1[Type]=$A19)*Tableau1[Qté Ent A])-SUMPRODUCT((Tableau1[Type]=$A19)*Tableau1[Qté Sort A])</f>
        <v>0</v>
      </c>
      <c r="C19" s="23">
        <f>SUMPRODUCT((Tableau1[Type]=$A19)*Tableau1[Qté Ent B])-SUMPRODUCT((Tableau1[Type]=$A19)*Tableau1[Qté Sort B])</f>
        <v>204</v>
      </c>
      <c r="D19" s="23">
        <f>SUMPRODUCT((Tableau1[Type]=$A19)*Tableau1[Qté Ent C])-SUMPRODUCT((Tableau1[Type]=$A19)*Tableau1[Qté Sort C])</f>
        <v>81</v>
      </c>
      <c r="E19" s="23">
        <f>SUMPRODUCT((Tableau1[Type]=$A19)*Tableau1[Qté Ent D])-SUMPRODUCT((Tableau1[Type]=$A19)*Tableau1[Qté Sort D])</f>
        <v>12</v>
      </c>
      <c r="F19" s="24">
        <f>SUM(B19:E19)</f>
        <v>297</v>
      </c>
      <c r="H19" s="25" t="s">
        <v>16</v>
      </c>
      <c r="I19" s="28"/>
      <c r="J19" s="29">
        <v>204</v>
      </c>
      <c r="K19" s="29">
        <v>81</v>
      </c>
      <c r="L19" s="29">
        <v>12</v>
      </c>
      <c r="M19">
        <f>SUM(I19:L19)</f>
        <v>297</v>
      </c>
      <c r="N19" s="3">
        <f>M19-Tableau2[[#This Row],[Totaux]]</f>
        <v>0</v>
      </c>
    </row>
    <row r="20" spans="1:14" s="1" customFormat="1" ht="18.5">
      <c r="A20" s="22" t="s">
        <v>17</v>
      </c>
      <c r="B20" s="23">
        <f>SUMPRODUCT((Tableau1[Type]=$A20)*Tableau1[Qté Ent A])-SUMPRODUCT((Tableau1[Type]=$A20)*Tableau1[Qté Sort A])</f>
        <v>111</v>
      </c>
      <c r="C20" s="23">
        <f>SUMPRODUCT((Tableau1[Type]=$A20)*Tableau1[Qté Ent B])-SUMPRODUCT((Tableau1[Type]=$A20)*Tableau1[Qté Sort B])</f>
        <v>1062</v>
      </c>
      <c r="D20" s="23">
        <f>SUMPRODUCT((Tableau1[Type]=$A20)*Tableau1[Qté Ent C])-SUMPRODUCT((Tableau1[Type]=$A20)*Tableau1[Qté Sort C])</f>
        <v>57</v>
      </c>
      <c r="E20" s="23">
        <f>SUMPRODUCT((Tableau1[Type]=$A20)*Tableau1[Qté Ent D])-SUMPRODUCT((Tableau1[Type]=$A20)*Tableau1[Qté Sort D])</f>
        <v>24</v>
      </c>
      <c r="F20" s="24">
        <f>SUM(B20:E20)</f>
        <v>1254</v>
      </c>
      <c r="H20" s="25" t="s">
        <v>17</v>
      </c>
      <c r="I20" s="28">
        <v>111</v>
      </c>
      <c r="J20" s="29">
        <v>1062</v>
      </c>
      <c r="K20" s="29">
        <v>57</v>
      </c>
      <c r="L20" s="29">
        <v>24</v>
      </c>
      <c r="M20">
        <f>SUM(I20:L20)</f>
        <v>1254</v>
      </c>
      <c r="N20" s="3">
        <f>M20-Tableau2[[#This Row],[Totaux]]</f>
        <v>0</v>
      </c>
    </row>
    <row r="21" spans="1:14" s="1" customFormat="1" ht="18.5">
      <c r="A21" s="22" t="s">
        <v>18</v>
      </c>
      <c r="B21" s="23">
        <f>SUMPRODUCT((Tableau1[Type]=$A21)*Tableau1[Qté Ent A])-SUMPRODUCT((Tableau1[Type]=$A21)*Tableau1[Qté Sort A])</f>
        <v>5</v>
      </c>
      <c r="C21" s="23">
        <f>SUMPRODUCT((Tableau1[Type]=$A21)*Tableau1[Qté Ent B])-SUMPRODUCT((Tableau1[Type]=$A21)*Tableau1[Qté Sort B])</f>
        <v>141</v>
      </c>
      <c r="D21" s="23">
        <f>SUMPRODUCT((Tableau1[Type]=$A21)*Tableau1[Qté Ent C])-SUMPRODUCT((Tableau1[Type]=$A21)*Tableau1[Qté Sort C])</f>
        <v>24</v>
      </c>
      <c r="E21" s="23">
        <f>SUMPRODUCT((Tableau1[Type]=$A21)*Tableau1[Qté Ent D])-SUMPRODUCT((Tableau1[Type]=$A21)*Tableau1[Qté Sort D])</f>
        <v>0</v>
      </c>
      <c r="F21" s="24">
        <f>SUM(B21:E21)</f>
        <v>170</v>
      </c>
      <c r="H21" s="25" t="s">
        <v>18</v>
      </c>
      <c r="I21" s="28">
        <v>5</v>
      </c>
      <c r="J21" s="29">
        <v>141</v>
      </c>
      <c r="K21" s="29">
        <v>24</v>
      </c>
      <c r="L21" s="29"/>
      <c r="M21">
        <f>SUM(I21:L21)</f>
        <v>170</v>
      </c>
      <c r="N21" s="3">
        <f>M21-Tableau2[[#This Row],[Totaux]]</f>
        <v>0</v>
      </c>
    </row>
    <row r="22" spans="1:14" s="1" customFormat="1" ht="18.5">
      <c r="A22" s="22" t="s">
        <v>19</v>
      </c>
      <c r="B22" s="23">
        <f>SUMPRODUCT((Tableau1[Type]=$A22)*Tableau1[Qté Ent A])-SUMPRODUCT((Tableau1[Type]=$A22)*Tableau1[Qté Sort A])</f>
        <v>3</v>
      </c>
      <c r="C22" s="23">
        <f>SUMPRODUCT((Tableau1[Type]=$A22)*Tableau1[Qté Ent B])-SUMPRODUCT((Tableau1[Type]=$A22)*Tableau1[Qté Sort B])</f>
        <v>99</v>
      </c>
      <c r="D22" s="23">
        <f>SUMPRODUCT((Tableau1[Type]=$A22)*Tableau1[Qté Ent C])-SUMPRODUCT((Tableau1[Type]=$A22)*Tableau1[Qté Sort C])</f>
        <v>9</v>
      </c>
      <c r="E22" s="23">
        <f>SUMPRODUCT((Tableau1[Type]=$A22)*Tableau1[Qté Ent D])-SUMPRODUCT((Tableau1[Type]=$A22)*Tableau1[Qté Sort D])</f>
        <v>0</v>
      </c>
      <c r="F22" s="24">
        <f>SUM(B22:E22)</f>
        <v>111</v>
      </c>
      <c r="H22" s="25" t="s">
        <v>19</v>
      </c>
      <c r="I22" s="28">
        <v>3</v>
      </c>
      <c r="J22" s="29">
        <v>99</v>
      </c>
      <c r="K22" s="29">
        <v>9</v>
      </c>
      <c r="L22" s="29"/>
      <c r="M22">
        <f>SUM(I22:L22)</f>
        <v>111</v>
      </c>
      <c r="N22" s="3">
        <f>M22-Tableau2[[#This Row],[Totaux]]</f>
        <v>0</v>
      </c>
    </row>
    <row r="23" spans="1:14" s="1" customFormat="1" ht="18.5">
      <c r="A23" s="22" t="s">
        <v>22</v>
      </c>
      <c r="B23" s="23">
        <f>SUMPRODUCT((Tableau1[Type]=$A23)*Tableau1[Qté Ent A])-SUMPRODUCT((Tableau1[Type]=$A23)*Tableau1[Qté Sort A])</f>
        <v>0</v>
      </c>
      <c r="C23" s="23">
        <f>SUMPRODUCT((Tableau1[Type]=$A23)*Tableau1[Qté Ent B])-SUMPRODUCT((Tableau1[Type]=$A23)*Tableau1[Qté Sort B])</f>
        <v>0</v>
      </c>
      <c r="D23" s="23">
        <f>SUMPRODUCT((Tableau1[Type]=$A23)*Tableau1[Qté Ent C])-SUMPRODUCT((Tableau1[Type]=$A23)*Tableau1[Qté Sort C])</f>
        <v>0</v>
      </c>
      <c r="E23" s="23">
        <f>SUMPRODUCT((Tableau1[Type]=$A23)*Tableau1[Qté Ent D])-SUMPRODUCT((Tableau1[Type]=$A23)*Tableau1[Qté Sort D])</f>
        <v>15</v>
      </c>
      <c r="F23" s="24">
        <f>SUM(B23:E23)</f>
        <v>15</v>
      </c>
      <c r="H23" s="25" t="s">
        <v>22</v>
      </c>
      <c r="I23" s="28"/>
      <c r="J23" s="29"/>
      <c r="K23" s="29"/>
      <c r="L23" s="29">
        <v>15</v>
      </c>
      <c r="M23">
        <f>SUM(I23:L23)</f>
        <v>15</v>
      </c>
      <c r="N23" s="3">
        <f>M23-Tableau2[[#This Row],[Totaux]]</f>
        <v>0</v>
      </c>
    </row>
    <row r="24" spans="1:14" ht="18.5">
      <c r="A24" s="22" t="s">
        <v>24</v>
      </c>
      <c r="B24" s="23">
        <f>SUMPRODUCT((Tableau1[Type]=$A24)*Tableau1[Qté Ent A])-SUMPRODUCT((Tableau1[Type]=$A24)*Tableau1[Qté Sort A])</f>
        <v>0</v>
      </c>
      <c r="C24" s="23">
        <f>SUMPRODUCT((Tableau1[Type]=$A24)*Tableau1[Qté Ent B])-SUMPRODUCT((Tableau1[Type]=$A24)*Tableau1[Qté Sort B])</f>
        <v>0</v>
      </c>
      <c r="D24" s="23">
        <f>SUMPRODUCT((Tableau1[Type]=$A24)*Tableau1[Qté Ent C])-SUMPRODUCT((Tableau1[Type]=$A24)*Tableau1[Qté Sort C])</f>
        <v>261</v>
      </c>
      <c r="E24" s="23">
        <f>SUMPRODUCT((Tableau1[Type]=$A24)*Tableau1[Qté Ent D])-SUMPRODUCT((Tableau1[Type]=$A24)*Tableau1[Qté Sort D])</f>
        <v>51</v>
      </c>
      <c r="F24" s="24">
        <f>SUM(B24:E24)</f>
        <v>312</v>
      </c>
      <c r="G24" s="1"/>
      <c r="H24" s="25" t="s">
        <v>24</v>
      </c>
      <c r="I24" s="28"/>
      <c r="J24" s="29"/>
      <c r="K24" s="29">
        <v>261</v>
      </c>
      <c r="L24" s="29">
        <v>51</v>
      </c>
      <c r="M24">
        <f>SUM(I24:L24)</f>
        <v>312</v>
      </c>
      <c r="N24" s="3">
        <f>M24-Tableau2[[#This Row],[Totaux]]</f>
        <v>0</v>
      </c>
    </row>
    <row r="25" spans="1:14" ht="18.5">
      <c r="A25" s="22" t="s">
        <v>23</v>
      </c>
      <c r="B25" s="23">
        <f>SUMPRODUCT((Tableau1[Type]=$A25)*Tableau1[Qté Ent A])-SUMPRODUCT((Tableau1[Type]=$A25)*Tableau1[Qté Sort A])</f>
        <v>0</v>
      </c>
      <c r="C25" s="23">
        <f>SUMPRODUCT((Tableau1[Type]=$A25)*Tableau1[Qté Ent B])-SUMPRODUCT((Tableau1[Type]=$A25)*Tableau1[Qté Sort B])</f>
        <v>30</v>
      </c>
      <c r="D25" s="23">
        <f>SUMPRODUCT((Tableau1[Type]=$A25)*Tableau1[Qté Ent C])-SUMPRODUCT((Tableau1[Type]=$A25)*Tableau1[Qté Sort C])</f>
        <v>7</v>
      </c>
      <c r="E25" s="23">
        <f>SUMPRODUCT((Tableau1[Type]=$A25)*Tableau1[Qté Ent D])-SUMPRODUCT((Tableau1[Type]=$A25)*Tableau1[Qté Sort D])</f>
        <v>0</v>
      </c>
      <c r="F25" s="24">
        <f>SUM(B25:E25)</f>
        <v>37</v>
      </c>
      <c r="G25" s="1"/>
      <c r="H25" s="25" t="s">
        <v>23</v>
      </c>
      <c r="I25" s="28"/>
      <c r="J25" s="29">
        <v>30</v>
      </c>
      <c r="K25" s="29">
        <v>7</v>
      </c>
      <c r="L25" s="29"/>
      <c r="M25">
        <f>SUM(I25:L25)</f>
        <v>37</v>
      </c>
      <c r="N25" s="3">
        <f>M25-Tableau2[[#This Row],[Totaux]]</f>
        <v>0</v>
      </c>
    </row>
    <row r="26" spans="1:14" ht="18.5">
      <c r="A26" s="22" t="s">
        <v>25</v>
      </c>
      <c r="B26" s="23">
        <f>SUMPRODUCT((Tableau1[Type]=$A26)*Tableau1[Qté Ent A])-SUMPRODUCT((Tableau1[Type]=$A26)*Tableau1[Qté Sort A])</f>
        <v>0</v>
      </c>
      <c r="C26" s="23">
        <f>SUMPRODUCT((Tableau1[Type]=$A26)*Tableau1[Qté Ent B])-SUMPRODUCT((Tableau1[Type]=$A26)*Tableau1[Qté Sort B])</f>
        <v>1056</v>
      </c>
      <c r="D26" s="23">
        <f>SUMPRODUCT((Tableau1[Type]=$A26)*Tableau1[Qté Ent C])-SUMPRODUCT((Tableau1[Type]=$A26)*Tableau1[Qté Sort C])</f>
        <v>485</v>
      </c>
      <c r="E26" s="23">
        <f>SUMPRODUCT((Tableau1[Type]=$A26)*Tableau1[Qté Ent D])-SUMPRODUCT((Tableau1[Type]=$A26)*Tableau1[Qté Sort D])</f>
        <v>0</v>
      </c>
      <c r="F26" s="24">
        <f>SUM(B26:E26)</f>
        <v>1541</v>
      </c>
      <c r="G26" s="1"/>
      <c r="H26" s="25" t="s">
        <v>25</v>
      </c>
      <c r="I26" s="28"/>
      <c r="J26" s="29">
        <v>1056</v>
      </c>
      <c r="K26" s="29">
        <v>485</v>
      </c>
      <c r="L26" s="29"/>
      <c r="M26">
        <f>SUM(I26:L26)</f>
        <v>1541</v>
      </c>
      <c r="N26" s="3">
        <f>M26-Tableau2[[#This Row],[Totaux]]</f>
        <v>0</v>
      </c>
    </row>
    <row r="27" spans="1:14" ht="18.5">
      <c r="A27" s="22" t="s">
        <v>82</v>
      </c>
      <c r="B27" s="23">
        <f>SUMPRODUCT((Tableau1[Type]=$A27)*Tableau1[Qté Ent A])-SUMPRODUCT((Tableau1[Type]=$A27)*Tableau1[Qté Sort A])</f>
        <v>147</v>
      </c>
      <c r="C27" s="23">
        <f>SUMPRODUCT((Tableau1[Type]=$A27)*Tableau1[Qté Ent B])-SUMPRODUCT((Tableau1[Type]=$A27)*Tableau1[Qté Sort B])</f>
        <v>213</v>
      </c>
      <c r="D27" s="23">
        <f>SUMPRODUCT((Tableau1[Type]=$A27)*Tableau1[Qté Ent C])-SUMPRODUCT((Tableau1[Type]=$A27)*Tableau1[Qté Sort C])</f>
        <v>65</v>
      </c>
      <c r="E27" s="23">
        <f>SUMPRODUCT((Tableau1[Type]=$A27)*Tableau1[Qté Ent D])-SUMPRODUCT((Tableau1[Type]=$A27)*Tableau1[Qté Sort D])</f>
        <v>72</v>
      </c>
      <c r="F27" s="24">
        <f>SUM(B27:E27)</f>
        <v>497</v>
      </c>
      <c r="G27" s="1"/>
      <c r="H27" s="25" t="s">
        <v>82</v>
      </c>
      <c r="I27" s="28">
        <v>147</v>
      </c>
      <c r="J27" s="29">
        <v>213</v>
      </c>
      <c r="K27" s="29">
        <v>65</v>
      </c>
      <c r="L27" s="29">
        <v>57</v>
      </c>
      <c r="M27">
        <f>SUM(I27:L27)</f>
        <v>482</v>
      </c>
      <c r="N27" s="3">
        <f>M27-Tableau2[[#This Row],[Totaux]]</f>
        <v>-15</v>
      </c>
    </row>
    <row r="28" spans="1:14" ht="18.5">
      <c r="A28" s="22" t="s">
        <v>93</v>
      </c>
      <c r="B28" s="23">
        <f>SUMPRODUCT((Tableau1[Type]=$A28)*Tableau1[Qté Ent A])-SUMPRODUCT((Tableau1[Type]=$A28)*Tableau1[Qté Sort A])</f>
        <v>0</v>
      </c>
      <c r="C28" s="23">
        <f>SUMPRODUCT((Tableau1[Type]=$A28)*Tableau1[Qté Ent B])-SUMPRODUCT((Tableau1[Type]=$A28)*Tableau1[Qté Sort B])</f>
        <v>111</v>
      </c>
      <c r="D28" s="23">
        <f>SUMPRODUCT((Tableau1[Type]=$A28)*Tableau1[Qté Ent C])-SUMPRODUCT((Tableau1[Type]=$A28)*Tableau1[Qté Sort C])</f>
        <v>18</v>
      </c>
      <c r="E28" s="23">
        <f>SUMPRODUCT((Tableau1[Type]=$A28)*Tableau1[Qté Ent D])-SUMPRODUCT((Tableau1[Type]=$A28)*Tableau1[Qté Sort D])</f>
        <v>0</v>
      </c>
      <c r="F28" s="24">
        <f>SUM(B28:E28)</f>
        <v>129</v>
      </c>
      <c r="G28" s="1"/>
      <c r="H28" s="25" t="s">
        <v>93</v>
      </c>
      <c r="I28" s="28"/>
      <c r="J28" s="29">
        <v>111</v>
      </c>
      <c r="K28" s="29">
        <v>18</v>
      </c>
      <c r="L28" s="29"/>
      <c r="M28">
        <f>SUM(I28:L28)</f>
        <v>129</v>
      </c>
      <c r="N28" s="3">
        <f>M28-Tableau2[[#This Row],[Totaux]]</f>
        <v>0</v>
      </c>
    </row>
    <row r="29" spans="1:14" ht="18.5">
      <c r="A29" s="22" t="s">
        <v>81</v>
      </c>
      <c r="B29" s="23">
        <f>SUMPRODUCT((Tableau1[Type]=$A29)*Tableau1[Qté Ent A])-SUMPRODUCT((Tableau1[Type]=$A29)*Tableau1[Qté Sort A])</f>
        <v>48</v>
      </c>
      <c r="C29" s="23">
        <f>SUMPRODUCT((Tableau1[Type]=$A29)*Tableau1[Qté Ent B])-SUMPRODUCT((Tableau1[Type]=$A29)*Tableau1[Qté Sort B])</f>
        <v>533</v>
      </c>
      <c r="D29" s="23">
        <f>SUMPRODUCT((Tableau1[Type]=$A29)*Tableau1[Qté Ent C])-SUMPRODUCT((Tableau1[Type]=$A29)*Tableau1[Qté Sort C])</f>
        <v>24</v>
      </c>
      <c r="E29" s="23">
        <f>SUMPRODUCT((Tableau1[Type]=$A29)*Tableau1[Qté Ent D])-SUMPRODUCT((Tableau1[Type]=$A29)*Tableau1[Qté Sort D])</f>
        <v>0</v>
      </c>
      <c r="F29" s="24">
        <f>SUM(B29:E29)</f>
        <v>605</v>
      </c>
      <c r="G29" s="1"/>
      <c r="H29" s="25" t="s">
        <v>81</v>
      </c>
      <c r="I29" s="28">
        <v>48</v>
      </c>
      <c r="J29" s="29">
        <v>533</v>
      </c>
      <c r="K29" s="29">
        <v>24</v>
      </c>
      <c r="L29" s="29"/>
      <c r="M29">
        <f>SUM(I29:L29)</f>
        <v>605</v>
      </c>
      <c r="N29" s="3">
        <f>M29-Tableau2[[#This Row],[Totaux]]</f>
        <v>0</v>
      </c>
    </row>
    <row r="30" spans="1:14" ht="18.5">
      <c r="A30" s="22" t="s">
        <v>26</v>
      </c>
      <c r="B30" s="23">
        <f>SUMPRODUCT((Tableau1[Type]=$A30)*Tableau1[Qté Ent A])-SUMPRODUCT((Tableau1[Type]=$A30)*Tableau1[Qté Sort A])</f>
        <v>0</v>
      </c>
      <c r="C30" s="23">
        <f>SUMPRODUCT((Tableau1[Type]=$A30)*Tableau1[Qté Ent B])-SUMPRODUCT((Tableau1[Type]=$A30)*Tableau1[Qté Sort B])</f>
        <v>109</v>
      </c>
      <c r="D30" s="23">
        <f>SUMPRODUCT((Tableau1[Type]=$A30)*Tableau1[Qté Ent C])-SUMPRODUCT((Tableau1[Type]=$A30)*Tableau1[Qté Sort C])</f>
        <v>35</v>
      </c>
      <c r="E30" s="23">
        <f>SUMPRODUCT((Tableau1[Type]=$A30)*Tableau1[Qté Ent D])-SUMPRODUCT((Tableau1[Type]=$A30)*Tableau1[Qté Sort D])</f>
        <v>27</v>
      </c>
      <c r="F30" s="24">
        <f>SUM(B30:E30)</f>
        <v>171</v>
      </c>
      <c r="G30" s="1"/>
      <c r="H30" s="25" t="s">
        <v>26</v>
      </c>
      <c r="I30" s="28"/>
      <c r="J30" s="29">
        <v>109</v>
      </c>
      <c r="K30" s="29">
        <v>35</v>
      </c>
      <c r="L30" s="29">
        <v>27</v>
      </c>
      <c r="M30">
        <f>SUM(I30:L30)</f>
        <v>171</v>
      </c>
      <c r="N30" s="3">
        <f>M30-Tableau2[[#This Row],[Totaux]]</f>
        <v>0</v>
      </c>
    </row>
    <row r="31" spans="1:14" ht="18.5">
      <c r="A31" s="22" t="s">
        <v>27</v>
      </c>
      <c r="B31" s="23">
        <f>SUMPRODUCT((Tableau1[Type]=$A31)*Tableau1[Qté Ent A])-SUMPRODUCT((Tableau1[Type]=$A31)*Tableau1[Qté Sort A])</f>
        <v>0</v>
      </c>
      <c r="C31" s="23">
        <f>SUMPRODUCT((Tableau1[Type]=$A31)*Tableau1[Qté Ent B])-SUMPRODUCT((Tableau1[Type]=$A31)*Tableau1[Qté Sort B])</f>
        <v>0</v>
      </c>
      <c r="D31" s="23">
        <f>SUMPRODUCT((Tableau1[Type]=$A31)*Tableau1[Qté Ent C])-SUMPRODUCT((Tableau1[Type]=$A31)*Tableau1[Qté Sort C])</f>
        <v>9</v>
      </c>
      <c r="E31" s="23">
        <f>SUMPRODUCT((Tableau1[Type]=$A31)*Tableau1[Qté Ent D])-SUMPRODUCT((Tableau1[Type]=$A31)*Tableau1[Qté Sort D])</f>
        <v>18</v>
      </c>
      <c r="F31" s="24">
        <f>SUM(B31:E31)</f>
        <v>27</v>
      </c>
      <c r="G31" s="1"/>
      <c r="H31" s="25" t="s">
        <v>27</v>
      </c>
      <c r="I31" s="28"/>
      <c r="J31" s="29">
        <v>0</v>
      </c>
      <c r="K31" s="29">
        <v>90</v>
      </c>
      <c r="L31" s="29">
        <v>18</v>
      </c>
      <c r="M31">
        <f>SUM(I31:L31)</f>
        <v>108</v>
      </c>
      <c r="N31" s="3">
        <f>M31-Tableau2[[#This Row],[Totaux]]</f>
        <v>81</v>
      </c>
    </row>
    <row r="32" spans="1:14" ht="18.5">
      <c r="A32" s="22" t="s">
        <v>28</v>
      </c>
      <c r="B32" s="23">
        <f>SUMPRODUCT((Tableau1[Type]=$A32)*Tableau1[Qté Ent A])-SUMPRODUCT((Tableau1[Type]=$A32)*Tableau1[Qté Sort A])</f>
        <v>0</v>
      </c>
      <c r="C32" s="23">
        <f>SUMPRODUCT((Tableau1[Type]=$A32)*Tableau1[Qté Ent B])-SUMPRODUCT((Tableau1[Type]=$A32)*Tableau1[Qté Sort B])</f>
        <v>69</v>
      </c>
      <c r="D32" s="23">
        <f>SUMPRODUCT((Tableau1[Type]=$A32)*Tableau1[Qté Ent C])-SUMPRODUCT((Tableau1[Type]=$A32)*Tableau1[Qté Sort C])</f>
        <v>30</v>
      </c>
      <c r="E32" s="23">
        <f>SUMPRODUCT((Tableau1[Type]=$A32)*Tableau1[Qté Ent D])-SUMPRODUCT((Tableau1[Type]=$A32)*Tableau1[Qté Sort D])</f>
        <v>453</v>
      </c>
      <c r="F32" s="24">
        <f>SUM(B32:E32)</f>
        <v>552</v>
      </c>
      <c r="G32" s="1"/>
      <c r="H32" s="25" t="s">
        <v>28</v>
      </c>
      <c r="I32" s="28"/>
      <c r="J32" s="29">
        <v>69</v>
      </c>
      <c r="K32" s="29">
        <v>30</v>
      </c>
      <c r="L32" s="29">
        <v>453</v>
      </c>
      <c r="M32">
        <f>SUM(I32:L32)</f>
        <v>552</v>
      </c>
      <c r="N32" s="3">
        <f>M32-Tableau2[[#This Row],[Totaux]]</f>
        <v>0</v>
      </c>
    </row>
    <row r="33" spans="1:14" ht="18.5">
      <c r="A33" s="22" t="s">
        <v>29</v>
      </c>
      <c r="B33" s="23">
        <f>SUMPRODUCT((Tableau1[Type]=$A33)*Tableau1[Qté Ent A])-SUMPRODUCT((Tableau1[Type]=$A33)*Tableau1[Qté Sort A])</f>
        <v>0</v>
      </c>
      <c r="C33" s="23">
        <f>SUMPRODUCT((Tableau1[Type]=$A33)*Tableau1[Qté Ent B])-SUMPRODUCT((Tableau1[Type]=$A33)*Tableau1[Qté Sort B])</f>
        <v>264</v>
      </c>
      <c r="D33" s="23">
        <f>SUMPRODUCT((Tableau1[Type]=$A33)*Tableau1[Qté Ent C])-SUMPRODUCT((Tableau1[Type]=$A33)*Tableau1[Qté Sort C])</f>
        <v>5</v>
      </c>
      <c r="E33" s="23">
        <f>SUMPRODUCT((Tableau1[Type]=$A33)*Tableau1[Qté Ent D])-SUMPRODUCT((Tableau1[Type]=$A33)*Tableau1[Qté Sort D])</f>
        <v>49</v>
      </c>
      <c r="F33" s="24">
        <f>SUM(B33:E33)</f>
        <v>318</v>
      </c>
      <c r="G33" s="1"/>
      <c r="H33" s="25" t="s">
        <v>29</v>
      </c>
      <c r="I33" s="28"/>
      <c r="J33" s="29">
        <v>72</v>
      </c>
      <c r="K33" s="29">
        <v>5</v>
      </c>
      <c r="L33" s="29">
        <v>49</v>
      </c>
      <c r="M33">
        <f>SUM(I33:L33)</f>
        <v>126</v>
      </c>
      <c r="N33" s="3">
        <f>M33-Tableau2[[#This Row],[Totaux]]</f>
        <v>-192</v>
      </c>
    </row>
    <row r="34" spans="1:14" ht="18.5">
      <c r="A34" s="22" t="s">
        <v>30</v>
      </c>
      <c r="B34" s="23">
        <f>SUMPRODUCT((Tableau1[Type]=$A34)*Tableau1[Qté Ent A])-SUMPRODUCT((Tableau1[Type]=$A34)*Tableau1[Qté Sort A])</f>
        <v>0</v>
      </c>
      <c r="C34" s="23">
        <f>SUMPRODUCT((Tableau1[Type]=$A34)*Tableau1[Qté Ent B])-SUMPRODUCT((Tableau1[Type]=$A34)*Tableau1[Qté Sort B])</f>
        <v>9</v>
      </c>
      <c r="D34" s="23">
        <f>SUMPRODUCT((Tableau1[Type]=$A34)*Tableau1[Qté Ent C])-SUMPRODUCT((Tableau1[Type]=$A34)*Tableau1[Qté Sort C])</f>
        <v>2</v>
      </c>
      <c r="E34" s="23">
        <f>SUMPRODUCT((Tableau1[Type]=$A34)*Tableau1[Qté Ent D])-SUMPRODUCT((Tableau1[Type]=$A34)*Tableau1[Qté Sort D])</f>
        <v>0</v>
      </c>
      <c r="F34" s="24">
        <f>SUM(B34:E34)</f>
        <v>11</v>
      </c>
      <c r="G34" s="1"/>
      <c r="H34" s="25" t="s">
        <v>30</v>
      </c>
      <c r="I34" s="28"/>
      <c r="J34" s="29">
        <v>9</v>
      </c>
      <c r="K34" s="29">
        <v>2</v>
      </c>
      <c r="L34" s="29"/>
      <c r="M34">
        <f>SUM(I34:L34)</f>
        <v>11</v>
      </c>
      <c r="N34" s="3">
        <f>M34-Tableau2[[#This Row],[Totaux]]</f>
        <v>0</v>
      </c>
    </row>
    <row r="35" spans="1:14" ht="18.5">
      <c r="A35" s="22" t="s">
        <v>31</v>
      </c>
      <c r="B35" s="23">
        <f>SUMPRODUCT((Tableau1[Type]=$A35)*Tableau1[Qté Ent A])-SUMPRODUCT((Tableau1[Type]=$A35)*Tableau1[Qté Sort A])</f>
        <v>0</v>
      </c>
      <c r="C35" s="23">
        <f>SUMPRODUCT((Tableau1[Type]=$A35)*Tableau1[Qté Ent B])-SUMPRODUCT((Tableau1[Type]=$A35)*Tableau1[Qté Sort B])</f>
        <v>0</v>
      </c>
      <c r="D35" s="23">
        <f>SUMPRODUCT((Tableau1[Type]=$A35)*Tableau1[Qté Ent C])-SUMPRODUCT((Tableau1[Type]=$A35)*Tableau1[Qté Sort C])</f>
        <v>9</v>
      </c>
      <c r="E35" s="23">
        <f>SUMPRODUCT((Tableau1[Type]=$A35)*Tableau1[Qté Ent D])-SUMPRODUCT((Tableau1[Type]=$A35)*Tableau1[Qté Sort D])</f>
        <v>84</v>
      </c>
      <c r="F35" s="24">
        <f>SUM(B35:E35)</f>
        <v>93</v>
      </c>
      <c r="G35" s="1"/>
      <c r="H35" s="25" t="s">
        <v>31</v>
      </c>
      <c r="I35" s="28"/>
      <c r="J35" s="29"/>
      <c r="K35" s="29">
        <v>9</v>
      </c>
      <c r="L35" s="29">
        <v>84</v>
      </c>
      <c r="M35">
        <f>SUM(I35:L35)</f>
        <v>93</v>
      </c>
      <c r="N35" s="3">
        <f>M35-Tableau2[[#This Row],[Totaux]]</f>
        <v>0</v>
      </c>
    </row>
    <row r="36" spans="1:14" ht="18.5">
      <c r="A36" s="22" t="s">
        <v>32</v>
      </c>
      <c r="B36" s="23">
        <f>SUMPRODUCT((Tableau1[Type]=$A36)*Tableau1[Qté Ent A])-SUMPRODUCT((Tableau1[Type]=$A36)*Tableau1[Qté Sort A])</f>
        <v>0</v>
      </c>
      <c r="C36" s="23">
        <f>SUMPRODUCT((Tableau1[Type]=$A36)*Tableau1[Qté Ent B])-SUMPRODUCT((Tableau1[Type]=$A36)*Tableau1[Qté Sort B])</f>
        <v>348</v>
      </c>
      <c r="D36" s="23">
        <f>SUMPRODUCT((Tableau1[Type]=$A36)*Tableau1[Qté Ent C])-SUMPRODUCT((Tableau1[Type]=$A36)*Tableau1[Qté Sort C])</f>
        <v>240</v>
      </c>
      <c r="E36" s="23">
        <f>SUMPRODUCT((Tableau1[Type]=$A36)*Tableau1[Qté Ent D])-SUMPRODUCT((Tableau1[Type]=$A36)*Tableau1[Qté Sort D])</f>
        <v>0</v>
      </c>
      <c r="F36" s="24">
        <f>SUM(B36:E36)</f>
        <v>588</v>
      </c>
      <c r="G36" s="1"/>
      <c r="H36" s="25" t="s">
        <v>32</v>
      </c>
      <c r="I36" s="28"/>
      <c r="J36" s="29">
        <v>348</v>
      </c>
      <c r="K36" s="29">
        <v>240</v>
      </c>
      <c r="L36" s="29"/>
      <c r="M36">
        <f>SUM(I36:L36)</f>
        <v>588</v>
      </c>
      <c r="N36" s="3">
        <f>M36-Tableau2[[#This Row],[Totaux]]</f>
        <v>0</v>
      </c>
    </row>
    <row r="37" spans="1:14" ht="18.5">
      <c r="A37" s="22" t="s">
        <v>35</v>
      </c>
      <c r="B37" s="23">
        <f>SUMPRODUCT((Tableau1[Type]=$A37)*Tableau1[Qté Ent A])-SUMPRODUCT((Tableau1[Type]=$A37)*Tableau1[Qté Sort A])</f>
        <v>0</v>
      </c>
      <c r="C37" s="23">
        <f>SUMPRODUCT((Tableau1[Type]=$A37)*Tableau1[Qté Ent B])-SUMPRODUCT((Tableau1[Type]=$A37)*Tableau1[Qté Sort B])</f>
        <v>0</v>
      </c>
      <c r="D37" s="23">
        <f>SUMPRODUCT((Tableau1[Type]=$A37)*Tableau1[Qté Ent C])-SUMPRODUCT((Tableau1[Type]=$A37)*Tableau1[Qté Sort C])</f>
        <v>38</v>
      </c>
      <c r="E37" s="23">
        <f>SUMPRODUCT((Tableau1[Type]=$A37)*Tableau1[Qté Ent D])-SUMPRODUCT((Tableau1[Type]=$A37)*Tableau1[Qté Sort D])</f>
        <v>33</v>
      </c>
      <c r="F37" s="24">
        <f>SUM(B37:E37)</f>
        <v>71</v>
      </c>
      <c r="G37" s="1"/>
      <c r="H37" s="25" t="s">
        <v>35</v>
      </c>
      <c r="I37" s="28"/>
      <c r="J37" s="29"/>
      <c r="K37" s="29">
        <v>38</v>
      </c>
      <c r="L37" s="29">
        <v>33</v>
      </c>
      <c r="M37">
        <f>SUM(I37:L37)</f>
        <v>71</v>
      </c>
      <c r="N37" s="3">
        <f>M37-Tableau2[[#This Row],[Totaux]]</f>
        <v>0</v>
      </c>
    </row>
    <row r="38" spans="1:14" ht="18.5">
      <c r="A38" s="22" t="s">
        <v>33</v>
      </c>
      <c r="B38" s="23">
        <f>SUMPRODUCT((Tableau1[Type]=$A38)*Tableau1[Qté Ent A])-SUMPRODUCT((Tableau1[Type]=$A38)*Tableau1[Qté Sort A])</f>
        <v>0</v>
      </c>
      <c r="C38" s="23">
        <f>SUMPRODUCT((Tableau1[Type]=$A38)*Tableau1[Qté Ent B])-SUMPRODUCT((Tableau1[Type]=$A38)*Tableau1[Qté Sort B])</f>
        <v>0</v>
      </c>
      <c r="D38" s="23">
        <f>SUMPRODUCT((Tableau1[Type]=$A38)*Tableau1[Qté Ent C])-SUMPRODUCT((Tableau1[Type]=$A38)*Tableau1[Qté Sort C])</f>
        <v>0</v>
      </c>
      <c r="E38" s="23">
        <f>SUMPRODUCT((Tableau1[Type]=$A38)*Tableau1[Qté Ent D])-SUMPRODUCT((Tableau1[Type]=$A38)*Tableau1[Qté Sort D])</f>
        <v>48</v>
      </c>
      <c r="F38" s="24">
        <f>SUM(B38:E38)</f>
        <v>48</v>
      </c>
      <c r="G38" s="1"/>
      <c r="H38" s="25" t="s">
        <v>33</v>
      </c>
      <c r="I38" s="28"/>
      <c r="J38" s="29"/>
      <c r="K38" s="29"/>
      <c r="L38" s="29">
        <v>48</v>
      </c>
      <c r="M38">
        <f>SUM(I38:L38)</f>
        <v>48</v>
      </c>
      <c r="N38" s="3">
        <f>M38-Tableau2[[#This Row],[Totaux]]</f>
        <v>0</v>
      </c>
    </row>
    <row r="39" spans="1:14" ht="18.5">
      <c r="A39" s="22" t="s">
        <v>34</v>
      </c>
      <c r="B39" s="23">
        <f>SUMPRODUCT((Tableau1[Type]=$A39)*Tableau1[Qté Ent A])-SUMPRODUCT((Tableau1[Type]=$A39)*Tableau1[Qté Sort A])</f>
        <v>0</v>
      </c>
      <c r="C39" s="23">
        <f>SUMPRODUCT((Tableau1[Type]=$A39)*Tableau1[Qté Ent B])-SUMPRODUCT((Tableau1[Type]=$A39)*Tableau1[Qté Sort B])</f>
        <v>296</v>
      </c>
      <c r="D39" s="23">
        <f>SUMPRODUCT((Tableau1[Type]=$A39)*Tableau1[Qté Ent C])-SUMPRODUCT((Tableau1[Type]=$A39)*Tableau1[Qté Sort C])</f>
        <v>48</v>
      </c>
      <c r="E39" s="23">
        <f>SUMPRODUCT((Tableau1[Type]=$A39)*Tableau1[Qté Ent D])-SUMPRODUCT((Tableau1[Type]=$A39)*Tableau1[Qté Sort D])</f>
        <v>0</v>
      </c>
      <c r="F39" s="24">
        <f>SUM(B39:E39)</f>
        <v>344</v>
      </c>
      <c r="G39" s="1"/>
      <c r="H39" s="25" t="s">
        <v>34</v>
      </c>
      <c r="I39" s="28"/>
      <c r="J39" s="29">
        <v>296</v>
      </c>
      <c r="K39" s="29">
        <v>48</v>
      </c>
      <c r="L39" s="29"/>
      <c r="M39">
        <f>SUM(I39:L39)</f>
        <v>344</v>
      </c>
      <c r="N39" s="3">
        <f>M39-Tableau2[[#This Row],[Totaux]]</f>
        <v>0</v>
      </c>
    </row>
    <row r="40" spans="1:14" ht="18.5">
      <c r="A40" s="22" t="s">
        <v>36</v>
      </c>
      <c r="B40" s="23">
        <f>SUMPRODUCT((Tableau1[Type]=$A40)*Tableau1[Qté Ent A])-SUMPRODUCT((Tableau1[Type]=$A40)*Tableau1[Qté Sort A])</f>
        <v>2</v>
      </c>
      <c r="C40" s="23">
        <f>SUMPRODUCT((Tableau1[Type]=$A40)*Tableau1[Qté Ent B])-SUMPRODUCT((Tableau1[Type]=$A40)*Tableau1[Qté Sort B])</f>
        <v>77</v>
      </c>
      <c r="D40" s="23">
        <f>SUMPRODUCT((Tableau1[Type]=$A40)*Tableau1[Qté Ent C])-SUMPRODUCT((Tableau1[Type]=$A40)*Tableau1[Qté Sort C])</f>
        <v>0</v>
      </c>
      <c r="E40" s="23">
        <f>SUMPRODUCT((Tableau1[Type]=$A40)*Tableau1[Qté Ent D])-SUMPRODUCT((Tableau1[Type]=$A40)*Tableau1[Qté Sort D])</f>
        <v>0</v>
      </c>
      <c r="F40" s="24">
        <f>SUM(B40:E40)</f>
        <v>79</v>
      </c>
      <c r="G40" s="1"/>
      <c r="H40" s="25" t="s">
        <v>36</v>
      </c>
      <c r="I40" s="28">
        <v>2</v>
      </c>
      <c r="J40" s="29">
        <v>77</v>
      </c>
      <c r="K40" s="29"/>
      <c r="L40" s="29"/>
      <c r="M40">
        <f>SUM(I40:L40)</f>
        <v>79</v>
      </c>
      <c r="N40" s="3">
        <f>M40-Tableau2[[#This Row],[Totaux]]</f>
        <v>0</v>
      </c>
    </row>
    <row r="41" spans="1:14" ht="18.5">
      <c r="A41" s="22" t="s">
        <v>40</v>
      </c>
      <c r="B41" s="23">
        <f>SUMPRODUCT((Tableau1[Type]=$A41)*Tableau1[Qté Ent A])-SUMPRODUCT((Tableau1[Type]=$A41)*Tableau1[Qté Sort A])</f>
        <v>2</v>
      </c>
      <c r="C41" s="23">
        <f>SUMPRODUCT((Tableau1[Type]=$A41)*Tableau1[Qté Ent B])-SUMPRODUCT((Tableau1[Type]=$A41)*Tableau1[Qté Sort B])</f>
        <v>141</v>
      </c>
      <c r="D41" s="23">
        <f>SUMPRODUCT((Tableau1[Type]=$A41)*Tableau1[Qté Ent C])-SUMPRODUCT((Tableau1[Type]=$A41)*Tableau1[Qté Sort C])</f>
        <v>129</v>
      </c>
      <c r="E41" s="23">
        <f>SUMPRODUCT((Tableau1[Type]=$A41)*Tableau1[Qté Ent D])-SUMPRODUCT((Tableau1[Type]=$A41)*Tableau1[Qté Sort D])</f>
        <v>0</v>
      </c>
      <c r="F41" s="24">
        <f>SUM(B41:E41)</f>
        <v>272</v>
      </c>
      <c r="G41" s="1"/>
      <c r="H41" s="25" t="s">
        <v>40</v>
      </c>
      <c r="I41" s="28">
        <v>2</v>
      </c>
      <c r="J41" s="29">
        <v>141</v>
      </c>
      <c r="K41" s="29">
        <v>129</v>
      </c>
      <c r="L41" s="29"/>
      <c r="M41">
        <f>SUM(I41:L41)</f>
        <v>272</v>
      </c>
      <c r="N41" s="3">
        <f>M41-Tableau2[[#This Row],[Totaux]]</f>
        <v>0</v>
      </c>
    </row>
    <row r="42" spans="1:14" ht="18.5">
      <c r="A42" s="22" t="s">
        <v>37</v>
      </c>
      <c r="B42" s="23">
        <f>SUMPRODUCT((Tableau1[Type]=$A42)*Tableau1[Qté Ent A])-SUMPRODUCT((Tableau1[Type]=$A42)*Tableau1[Qté Sort A])</f>
        <v>0</v>
      </c>
      <c r="C42" s="23">
        <f>SUMPRODUCT((Tableau1[Type]=$A42)*Tableau1[Qté Ent B])-SUMPRODUCT((Tableau1[Type]=$A42)*Tableau1[Qté Sort B])</f>
        <v>92</v>
      </c>
      <c r="D42" s="23">
        <f>SUMPRODUCT((Tableau1[Type]=$A42)*Tableau1[Qté Ent C])-SUMPRODUCT((Tableau1[Type]=$A42)*Tableau1[Qté Sort C])</f>
        <v>336</v>
      </c>
      <c r="E42" s="23">
        <f>SUMPRODUCT((Tableau1[Type]=$A42)*Tableau1[Qté Ent D])-SUMPRODUCT((Tableau1[Type]=$A42)*Tableau1[Qté Sort D])</f>
        <v>0</v>
      </c>
      <c r="F42" s="24">
        <f>SUM(B42:E42)</f>
        <v>428</v>
      </c>
      <c r="G42" s="1"/>
      <c r="H42" s="25" t="s">
        <v>37</v>
      </c>
      <c r="I42" s="28"/>
      <c r="J42" s="29">
        <v>92</v>
      </c>
      <c r="K42" s="29">
        <v>336</v>
      </c>
      <c r="L42" s="29"/>
      <c r="M42">
        <f>SUM(I42:L42)</f>
        <v>428</v>
      </c>
      <c r="N42" s="3">
        <f>M42-Tableau2[[#This Row],[Totaux]]</f>
        <v>0</v>
      </c>
    </row>
    <row r="43" spans="1:14" ht="18.5">
      <c r="A43" s="22" t="s">
        <v>38</v>
      </c>
      <c r="B43" s="23">
        <f>SUMPRODUCT((Tableau1[Type]=$A43)*Tableau1[Qté Ent A])-SUMPRODUCT((Tableau1[Type]=$A43)*Tableau1[Qté Sort A])</f>
        <v>0</v>
      </c>
      <c r="C43" s="23">
        <f>SUMPRODUCT((Tableau1[Type]=$A43)*Tableau1[Qté Ent B])-SUMPRODUCT((Tableau1[Type]=$A43)*Tableau1[Qté Sort B])</f>
        <v>2</v>
      </c>
      <c r="D43" s="23">
        <f>SUMPRODUCT((Tableau1[Type]=$A43)*Tableau1[Qté Ent C])-SUMPRODUCT((Tableau1[Type]=$A43)*Tableau1[Qté Sort C])</f>
        <v>10</v>
      </c>
      <c r="E43" s="23">
        <f>SUMPRODUCT((Tableau1[Type]=$A43)*Tableau1[Qté Ent D])-SUMPRODUCT((Tableau1[Type]=$A43)*Tableau1[Qté Sort D])</f>
        <v>102</v>
      </c>
      <c r="F43" s="24">
        <f>SUM(B43:E43)</f>
        <v>114</v>
      </c>
      <c r="G43" s="1"/>
      <c r="H43" s="25" t="s">
        <v>38</v>
      </c>
      <c r="I43" s="28"/>
      <c r="J43" s="29">
        <v>2</v>
      </c>
      <c r="K43" s="29">
        <v>10</v>
      </c>
      <c r="L43" s="29">
        <v>102</v>
      </c>
      <c r="M43">
        <f>SUM(I43:L43)</f>
        <v>114</v>
      </c>
      <c r="N43" s="3">
        <f>M43-Tableau2[[#This Row],[Totaux]]</f>
        <v>0</v>
      </c>
    </row>
    <row r="44" spans="1:14" ht="18.5">
      <c r="A44" s="22" t="s">
        <v>39</v>
      </c>
      <c r="B44" s="23">
        <f>SUMPRODUCT((Tableau1[Type]=$A44)*Tableau1[Qté Ent A])-SUMPRODUCT((Tableau1[Type]=$A44)*Tableau1[Qté Sort A])</f>
        <v>0</v>
      </c>
      <c r="C44" s="23">
        <f>SUMPRODUCT((Tableau1[Type]=$A44)*Tableau1[Qté Ent B])-SUMPRODUCT((Tableau1[Type]=$A44)*Tableau1[Qté Sort B])</f>
        <v>218</v>
      </c>
      <c r="D44" s="23">
        <f>SUMPRODUCT((Tableau1[Type]=$A44)*Tableau1[Qté Ent C])-SUMPRODUCT((Tableau1[Type]=$A44)*Tableau1[Qté Sort C])</f>
        <v>58</v>
      </c>
      <c r="E44" s="23">
        <f>SUMPRODUCT((Tableau1[Type]=$A44)*Tableau1[Qté Ent D])-SUMPRODUCT((Tableau1[Type]=$A44)*Tableau1[Qté Sort D])</f>
        <v>183</v>
      </c>
      <c r="F44" s="24">
        <f>SUM(B44:E44)</f>
        <v>459</v>
      </c>
      <c r="G44" s="1"/>
      <c r="H44" s="25" t="s">
        <v>39</v>
      </c>
      <c r="I44" s="28"/>
      <c r="J44" s="29">
        <v>218</v>
      </c>
      <c r="K44" s="29">
        <v>58</v>
      </c>
      <c r="L44" s="29">
        <v>183</v>
      </c>
      <c r="M44">
        <f>SUM(I44:L44)</f>
        <v>459</v>
      </c>
      <c r="N44" s="3">
        <f>M44-Tableau2[[#This Row],[Totaux]]</f>
        <v>0</v>
      </c>
    </row>
    <row r="45" spans="1:14" ht="18.5">
      <c r="A45" s="22" t="s">
        <v>44</v>
      </c>
      <c r="B45" s="23">
        <f>SUMPRODUCT((Tableau1[Type]=$A45)*Tableau1[Qté Ent A])-SUMPRODUCT((Tableau1[Type]=$A45)*Tableau1[Qté Sort A])</f>
        <v>0</v>
      </c>
      <c r="C45" s="23">
        <f>SUMPRODUCT((Tableau1[Type]=$A45)*Tableau1[Qté Ent B])-SUMPRODUCT((Tableau1[Type]=$A45)*Tableau1[Qté Sort B])</f>
        <v>3</v>
      </c>
      <c r="D45" s="23">
        <f>SUMPRODUCT((Tableau1[Type]=$A45)*Tableau1[Qté Ent C])-SUMPRODUCT((Tableau1[Type]=$A45)*Tableau1[Qté Sort C])</f>
        <v>13</v>
      </c>
      <c r="E45" s="23">
        <f>SUMPRODUCT((Tableau1[Type]=$A45)*Tableau1[Qté Ent D])-SUMPRODUCT((Tableau1[Type]=$A45)*Tableau1[Qté Sort D])</f>
        <v>0</v>
      </c>
      <c r="F45" s="24">
        <f>SUM(B45:E45)</f>
        <v>16</v>
      </c>
      <c r="G45" s="1"/>
      <c r="H45" s="25" t="s">
        <v>44</v>
      </c>
      <c r="I45" s="28"/>
      <c r="J45" s="29">
        <v>3</v>
      </c>
      <c r="K45" s="29">
        <v>13</v>
      </c>
      <c r="L45" s="29"/>
      <c r="M45">
        <f>SUM(I45:L45)</f>
        <v>16</v>
      </c>
      <c r="N45" s="3">
        <f>M45-Tableau2[[#This Row],[Totaux]]</f>
        <v>0</v>
      </c>
    </row>
    <row r="46" spans="1:14" ht="18.5">
      <c r="A46" s="22" t="s">
        <v>45</v>
      </c>
      <c r="B46" s="23">
        <f>SUMPRODUCT((Tableau1[Type]=$A46)*Tableau1[Qté Ent A])-SUMPRODUCT((Tableau1[Type]=$A46)*Tableau1[Qté Sort A])</f>
        <v>0</v>
      </c>
      <c r="C46" s="23">
        <f>SUMPRODUCT((Tableau1[Type]=$A46)*Tableau1[Qté Ent B])-SUMPRODUCT((Tableau1[Type]=$A46)*Tableau1[Qté Sort B])</f>
        <v>294</v>
      </c>
      <c r="D46" s="23">
        <f>SUMPRODUCT((Tableau1[Type]=$A46)*Tableau1[Qté Ent C])-SUMPRODUCT((Tableau1[Type]=$A46)*Tableau1[Qté Sort C])</f>
        <v>831</v>
      </c>
      <c r="E46" s="23">
        <f>SUMPRODUCT((Tableau1[Type]=$A46)*Tableau1[Qté Ent D])-SUMPRODUCT((Tableau1[Type]=$A46)*Tableau1[Qté Sort D])</f>
        <v>18</v>
      </c>
      <c r="F46" s="24">
        <f>SUM(B46:E46)</f>
        <v>1143</v>
      </c>
      <c r="G46" s="1"/>
      <c r="H46" s="25" t="s">
        <v>45</v>
      </c>
      <c r="I46" s="28"/>
      <c r="J46" s="29">
        <v>294</v>
      </c>
      <c r="K46" s="29">
        <v>831</v>
      </c>
      <c r="L46" s="29">
        <v>18</v>
      </c>
      <c r="M46">
        <f>SUM(I46:L46)</f>
        <v>1143</v>
      </c>
      <c r="N46" s="3">
        <f>M46-Tableau2[[#This Row],[Totaux]]</f>
        <v>0</v>
      </c>
    </row>
    <row r="47" spans="1:14" ht="18.5">
      <c r="A47" s="22" t="s">
        <v>79</v>
      </c>
      <c r="B47" s="23">
        <f>SUMPRODUCT((Tableau1[Type]=$A47)*Tableau1[Qté Ent A])-SUMPRODUCT((Tableau1[Type]=$A47)*Tableau1[Qté Sort A])</f>
        <v>3</v>
      </c>
      <c r="C47" s="23">
        <f>SUMPRODUCT((Tableau1[Type]=$A47)*Tableau1[Qté Ent B])-SUMPRODUCT((Tableau1[Type]=$A47)*Tableau1[Qté Sort B])</f>
        <v>24</v>
      </c>
      <c r="D47" s="23">
        <f>SUMPRODUCT((Tableau1[Type]=$A47)*Tableau1[Qté Ent C])-SUMPRODUCT((Tableau1[Type]=$A47)*Tableau1[Qté Sort C])</f>
        <v>231</v>
      </c>
      <c r="E47" s="23">
        <f>SUMPRODUCT((Tableau1[Type]=$A47)*Tableau1[Qté Ent D])-SUMPRODUCT((Tableau1[Type]=$A47)*Tableau1[Qté Sort D])</f>
        <v>3</v>
      </c>
      <c r="F47" s="24">
        <f>SUM(B47:E47)</f>
        <v>261</v>
      </c>
      <c r="G47" s="1"/>
      <c r="H47" s="25" t="s">
        <v>79</v>
      </c>
      <c r="I47" s="28">
        <v>3</v>
      </c>
      <c r="J47" s="29">
        <v>24</v>
      </c>
      <c r="K47" s="29">
        <v>231</v>
      </c>
      <c r="L47" s="29">
        <v>3</v>
      </c>
      <c r="M47">
        <f>SUM(I47:L47)</f>
        <v>261</v>
      </c>
      <c r="N47" s="3">
        <f>M47-Tableau2[[#This Row],[Totaux]]</f>
        <v>0</v>
      </c>
    </row>
    <row r="48" spans="1:14" ht="18.5">
      <c r="A48" s="22" t="s">
        <v>78</v>
      </c>
      <c r="B48" s="23">
        <f>SUMPRODUCT((Tableau1[Type]=$A48)*Tableau1[Qté Ent A])-SUMPRODUCT((Tableau1[Type]=$A48)*Tableau1[Qté Sort A])</f>
        <v>12</v>
      </c>
      <c r="C48" s="23">
        <f>SUMPRODUCT((Tableau1[Type]=$A48)*Tableau1[Qté Ent B])-SUMPRODUCT((Tableau1[Type]=$A48)*Tableau1[Qté Sort B])</f>
        <v>30</v>
      </c>
      <c r="D48" s="23">
        <f>SUMPRODUCT((Tableau1[Type]=$A48)*Tableau1[Qté Ent C])-SUMPRODUCT((Tableau1[Type]=$A48)*Tableau1[Qté Sort C])</f>
        <v>125</v>
      </c>
      <c r="E48" s="23">
        <f>SUMPRODUCT((Tableau1[Type]=$A48)*Tableau1[Qté Ent D])-SUMPRODUCT((Tableau1[Type]=$A48)*Tableau1[Qté Sort D])</f>
        <v>0</v>
      </c>
      <c r="F48" s="24">
        <f>SUM(B48:E48)</f>
        <v>167</v>
      </c>
      <c r="G48" s="1"/>
      <c r="H48" s="25" t="s">
        <v>78</v>
      </c>
      <c r="I48" s="28">
        <v>12</v>
      </c>
      <c r="J48" s="29">
        <v>30</v>
      </c>
      <c r="K48" s="29">
        <v>125</v>
      </c>
      <c r="L48" s="29"/>
      <c r="M48">
        <f>SUM(I48:L48)</f>
        <v>167</v>
      </c>
      <c r="N48" s="3">
        <f>M48-Tableau2[[#This Row],[Totaux]]</f>
        <v>0</v>
      </c>
    </row>
    <row r="49" spans="1:14" ht="18.5">
      <c r="A49" s="22" t="s">
        <v>76</v>
      </c>
      <c r="B49" s="23">
        <f>SUMPRODUCT((Tableau1[Type]=$A49)*Tableau1[Qté Ent A])-SUMPRODUCT((Tableau1[Type]=$A49)*Tableau1[Qté Sort A])</f>
        <v>0</v>
      </c>
      <c r="C49" s="23">
        <f>SUMPRODUCT((Tableau1[Type]=$A49)*Tableau1[Qté Ent B])-SUMPRODUCT((Tableau1[Type]=$A49)*Tableau1[Qté Sort B])</f>
        <v>69</v>
      </c>
      <c r="D49" s="23">
        <f>SUMPRODUCT((Tableau1[Type]=$A49)*Tableau1[Qté Ent C])-SUMPRODUCT((Tableau1[Type]=$A49)*Tableau1[Qté Sort C])</f>
        <v>269</v>
      </c>
      <c r="E49" s="23">
        <f>SUMPRODUCT((Tableau1[Type]=$A49)*Tableau1[Qté Ent D])-SUMPRODUCT((Tableau1[Type]=$A49)*Tableau1[Qté Sort D])</f>
        <v>0</v>
      </c>
      <c r="F49" s="24">
        <f>SUM(B49:E49)</f>
        <v>338</v>
      </c>
      <c r="G49" s="1"/>
      <c r="H49" s="25" t="s">
        <v>76</v>
      </c>
      <c r="I49" s="28"/>
      <c r="J49" s="29">
        <v>69</v>
      </c>
      <c r="K49" s="29">
        <v>269</v>
      </c>
      <c r="L49" s="29"/>
      <c r="M49">
        <f>SUM(I49:L49)</f>
        <v>338</v>
      </c>
      <c r="N49" s="3">
        <f>M49-Tableau2[[#This Row],[Totaux]]</f>
        <v>0</v>
      </c>
    </row>
    <row r="50" spans="1:14" ht="18.5">
      <c r="A50" s="22" t="s">
        <v>77</v>
      </c>
      <c r="B50" s="23">
        <f>SUMPRODUCT((Tableau1[Type]=$A50)*Tableau1[Qté Ent A])-SUMPRODUCT((Tableau1[Type]=$A50)*Tableau1[Qté Sort A])</f>
        <v>30</v>
      </c>
      <c r="C50" s="23">
        <f>SUMPRODUCT((Tableau1[Type]=$A50)*Tableau1[Qté Ent B])-SUMPRODUCT((Tableau1[Type]=$A50)*Tableau1[Qté Sort B])</f>
        <v>120</v>
      </c>
      <c r="D50" s="23">
        <f>SUMPRODUCT((Tableau1[Type]=$A50)*Tableau1[Qté Ent C])-SUMPRODUCT((Tableau1[Type]=$A50)*Tableau1[Qté Sort C])</f>
        <v>65</v>
      </c>
      <c r="E50" s="23">
        <f>SUMPRODUCT((Tableau1[Type]=$A50)*Tableau1[Qté Ent D])-SUMPRODUCT((Tableau1[Type]=$A50)*Tableau1[Qté Sort D])</f>
        <v>0</v>
      </c>
      <c r="F50" s="24">
        <f>SUM(B50:E50)</f>
        <v>215</v>
      </c>
      <c r="G50" s="1"/>
      <c r="H50" s="25" t="s">
        <v>77</v>
      </c>
      <c r="I50" s="28">
        <v>30</v>
      </c>
      <c r="J50" s="29">
        <v>120</v>
      </c>
      <c r="K50" s="29">
        <v>64</v>
      </c>
      <c r="L50" s="29"/>
      <c r="M50">
        <f>SUM(I50:L50)</f>
        <v>214</v>
      </c>
      <c r="N50" s="3">
        <f>M50-Tableau2[[#This Row],[Totaux]]</f>
        <v>-1</v>
      </c>
    </row>
    <row r="51" spans="1:14" ht="18.5">
      <c r="A51" s="22" t="s">
        <v>43</v>
      </c>
      <c r="B51" s="23">
        <f>SUMPRODUCT((Tableau1[Type]=$A51)*Tableau1[Qté Ent A])-SUMPRODUCT((Tableau1[Type]=$A51)*Tableau1[Qté Sort A])</f>
        <v>0</v>
      </c>
      <c r="C51" s="23">
        <f>SUMPRODUCT((Tableau1[Type]=$A51)*Tableau1[Qté Ent B])-SUMPRODUCT((Tableau1[Type]=$A51)*Tableau1[Qté Sort B])</f>
        <v>6</v>
      </c>
      <c r="D51" s="23">
        <f>SUMPRODUCT((Tableau1[Type]=$A51)*Tableau1[Qté Ent C])-SUMPRODUCT((Tableau1[Type]=$A51)*Tableau1[Qté Sort C])</f>
        <v>395</v>
      </c>
      <c r="E51" s="23">
        <f>SUMPRODUCT((Tableau1[Type]=$A51)*Tableau1[Qté Ent D])-SUMPRODUCT((Tableau1[Type]=$A51)*Tableau1[Qté Sort D])</f>
        <v>96</v>
      </c>
      <c r="F51" s="24">
        <f>SUM(B51:E51)</f>
        <v>497</v>
      </c>
      <c r="G51" s="1"/>
      <c r="H51" s="25" t="s">
        <v>43</v>
      </c>
      <c r="I51" s="28"/>
      <c r="J51" s="29">
        <v>6</v>
      </c>
      <c r="K51" s="29">
        <v>419</v>
      </c>
      <c r="L51" s="29">
        <v>96</v>
      </c>
      <c r="M51">
        <f>SUM(I51:L51)</f>
        <v>521</v>
      </c>
      <c r="N51" s="3">
        <f>M51-Tableau2[[#This Row],[Totaux]]</f>
        <v>24</v>
      </c>
    </row>
    <row r="52" spans="1:14" ht="18.5">
      <c r="A52" s="22" t="s">
        <v>42</v>
      </c>
      <c r="B52" s="23">
        <f>SUMPRODUCT((Tableau1[Type]=$A52)*Tableau1[Qté Ent A])-SUMPRODUCT((Tableau1[Type]=$A52)*Tableau1[Qté Sort A])</f>
        <v>0</v>
      </c>
      <c r="C52" s="23">
        <f>SUMPRODUCT((Tableau1[Type]=$A52)*Tableau1[Qté Ent B])-SUMPRODUCT((Tableau1[Type]=$A52)*Tableau1[Qté Sort B])</f>
        <v>3</v>
      </c>
      <c r="D52" s="23">
        <f>SUMPRODUCT((Tableau1[Type]=$A52)*Tableau1[Qté Ent C])-SUMPRODUCT((Tableau1[Type]=$A52)*Tableau1[Qté Sort C])</f>
        <v>1</v>
      </c>
      <c r="E52" s="23">
        <f>SUMPRODUCT((Tableau1[Type]=$A52)*Tableau1[Qté Ent D])-SUMPRODUCT((Tableau1[Type]=$A52)*Tableau1[Qté Sort D])</f>
        <v>0</v>
      </c>
      <c r="F52" s="24">
        <f>SUM(B52:E52)</f>
        <v>4</v>
      </c>
      <c r="G52" s="1"/>
      <c r="H52" s="25" t="s">
        <v>42</v>
      </c>
      <c r="I52" s="28"/>
      <c r="J52" s="29">
        <v>3</v>
      </c>
      <c r="K52" s="29">
        <v>1</v>
      </c>
      <c r="L52" s="29"/>
      <c r="M52">
        <f>SUM(I52:L52)</f>
        <v>4</v>
      </c>
      <c r="N52" s="3">
        <f>M52-Tableau2[[#This Row],[Totaux]]</f>
        <v>0</v>
      </c>
    </row>
    <row r="53" spans="1:14" ht="18.5">
      <c r="A53" s="22" t="s">
        <v>84</v>
      </c>
      <c r="B53" s="23">
        <f>SUMPRODUCT((Tableau1[Type]=$A53)*Tableau1[Qté Ent A])-SUMPRODUCT((Tableau1[Type]=$A53)*Tableau1[Qté Sort A])</f>
        <v>0</v>
      </c>
      <c r="C53" s="23">
        <f>SUMPRODUCT((Tableau1[Type]=$A53)*Tableau1[Qté Ent B])-SUMPRODUCT((Tableau1[Type]=$A53)*Tableau1[Qté Sort B])</f>
        <v>63</v>
      </c>
      <c r="D53" s="23">
        <f>SUMPRODUCT((Tableau1[Type]=$A53)*Tableau1[Qté Ent C])-SUMPRODUCT((Tableau1[Type]=$A53)*Tableau1[Qté Sort C])</f>
        <v>480</v>
      </c>
      <c r="E53" s="23">
        <f>SUMPRODUCT((Tableau1[Type]=$A53)*Tableau1[Qté Ent D])-SUMPRODUCT((Tableau1[Type]=$A53)*Tableau1[Qté Sort D])</f>
        <v>9</v>
      </c>
      <c r="F53" s="24">
        <f>SUM(B53:E53)</f>
        <v>552</v>
      </c>
      <c r="G53" s="1"/>
      <c r="H53" s="25" t="s">
        <v>84</v>
      </c>
      <c r="I53" s="28"/>
      <c r="J53" s="29">
        <v>63</v>
      </c>
      <c r="K53" s="29">
        <v>480</v>
      </c>
      <c r="L53" s="29">
        <v>9</v>
      </c>
      <c r="M53">
        <f>SUM(I53:L53)</f>
        <v>552</v>
      </c>
      <c r="N53" s="3">
        <f>M53-Tableau2[[#This Row],[Totaux]]</f>
        <v>0</v>
      </c>
    </row>
    <row r="54" spans="1:14" ht="18.5">
      <c r="A54" s="22" t="s">
        <v>46</v>
      </c>
      <c r="B54" s="23">
        <f>SUMPRODUCT((Tableau1[Type]=$A54)*Tableau1[Qté Ent A])-SUMPRODUCT((Tableau1[Type]=$A54)*Tableau1[Qté Sort A])</f>
        <v>0</v>
      </c>
      <c r="C54" s="23">
        <f>SUMPRODUCT((Tableau1[Type]=$A54)*Tableau1[Qté Ent B])-SUMPRODUCT((Tableau1[Type]=$A54)*Tableau1[Qté Sort B])</f>
        <v>87</v>
      </c>
      <c r="D54" s="23">
        <f>SUMPRODUCT((Tableau1[Type]=$A54)*Tableau1[Qté Ent C])-SUMPRODUCT((Tableau1[Type]=$A54)*Tableau1[Qté Sort C])</f>
        <v>246</v>
      </c>
      <c r="E54" s="23">
        <f>SUMPRODUCT((Tableau1[Type]=$A54)*Tableau1[Qté Ent D])-SUMPRODUCT((Tableau1[Type]=$A54)*Tableau1[Qté Sort D])</f>
        <v>0</v>
      </c>
      <c r="F54" s="24">
        <f>SUM(B54:E54)</f>
        <v>333</v>
      </c>
      <c r="G54" s="1"/>
      <c r="H54" s="25" t="s">
        <v>46</v>
      </c>
      <c r="I54" s="28"/>
      <c r="J54" s="29">
        <v>87</v>
      </c>
      <c r="K54" s="29">
        <v>246</v>
      </c>
      <c r="L54" s="29"/>
      <c r="M54">
        <f>SUM(I54:L54)</f>
        <v>333</v>
      </c>
      <c r="N54" s="3">
        <f>M54-Tableau2[[#This Row],[Totaux]]</f>
        <v>0</v>
      </c>
    </row>
    <row r="55" spans="1:14" ht="18.5">
      <c r="A55" s="22" t="s">
        <v>47</v>
      </c>
      <c r="B55" s="23">
        <f>SUMPRODUCT((Tableau1[Type]=$A55)*Tableau1[Qté Ent A])-SUMPRODUCT((Tableau1[Type]=$A55)*Tableau1[Qté Sort A])</f>
        <v>144</v>
      </c>
      <c r="C55" s="23">
        <f>SUMPRODUCT((Tableau1[Type]=$A55)*Tableau1[Qté Ent B])-SUMPRODUCT((Tableau1[Type]=$A55)*Tableau1[Qté Sort B])</f>
        <v>4</v>
      </c>
      <c r="D55" s="23">
        <f>SUMPRODUCT((Tableau1[Type]=$A55)*Tableau1[Qté Ent C])-SUMPRODUCT((Tableau1[Type]=$A55)*Tableau1[Qté Sort C])</f>
        <v>42</v>
      </c>
      <c r="E55" s="23">
        <f>SUMPRODUCT((Tableau1[Type]=$A55)*Tableau1[Qté Ent D])-SUMPRODUCT((Tableau1[Type]=$A55)*Tableau1[Qté Sort D])</f>
        <v>18</v>
      </c>
      <c r="F55" s="24">
        <f>SUM(B55:E55)</f>
        <v>208</v>
      </c>
      <c r="G55" s="1"/>
      <c r="H55" s="25" t="s">
        <v>47</v>
      </c>
      <c r="I55" s="28">
        <v>144</v>
      </c>
      <c r="J55" s="29">
        <v>4</v>
      </c>
      <c r="K55" s="29">
        <v>42</v>
      </c>
      <c r="L55" s="29">
        <v>18</v>
      </c>
      <c r="M55">
        <f>SUM(I55:L55)</f>
        <v>208</v>
      </c>
      <c r="N55" s="3">
        <f>M55-Tableau2[[#This Row],[Totaux]]</f>
        <v>0</v>
      </c>
    </row>
    <row r="56" spans="1:14" ht="18.5">
      <c r="A56" s="22" t="s">
        <v>48</v>
      </c>
      <c r="B56" s="23">
        <f>SUMPRODUCT((Tableau1[Type]=$A56)*Tableau1[Qté Ent A])-SUMPRODUCT((Tableau1[Type]=$A56)*Tableau1[Qté Sort A])</f>
        <v>56</v>
      </c>
      <c r="C56" s="23">
        <f>SUMPRODUCT((Tableau1[Type]=$A56)*Tableau1[Qté Ent B])-SUMPRODUCT((Tableau1[Type]=$A56)*Tableau1[Qté Sort B])</f>
        <v>2</v>
      </c>
      <c r="D56" s="23">
        <f>SUMPRODUCT((Tableau1[Type]=$A56)*Tableau1[Qté Ent C])-SUMPRODUCT((Tableau1[Type]=$A56)*Tableau1[Qté Sort C])</f>
        <v>0</v>
      </c>
      <c r="E56" s="23">
        <f>SUMPRODUCT((Tableau1[Type]=$A56)*Tableau1[Qté Ent D])-SUMPRODUCT((Tableau1[Type]=$A56)*Tableau1[Qté Sort D])</f>
        <v>0</v>
      </c>
      <c r="F56" s="24">
        <f>SUM(B56:E56)</f>
        <v>58</v>
      </c>
      <c r="G56" s="1"/>
      <c r="H56" s="25" t="s">
        <v>48</v>
      </c>
      <c r="I56" s="28">
        <v>56</v>
      </c>
      <c r="J56" s="29">
        <v>2</v>
      </c>
      <c r="K56" s="29"/>
      <c r="L56" s="29"/>
      <c r="M56">
        <f>SUM(I56:L56)</f>
        <v>58</v>
      </c>
      <c r="N56" s="3">
        <f>M56-Tableau2[[#This Row],[Totaux]]</f>
        <v>0</v>
      </c>
    </row>
    <row r="57" spans="1:14" ht="18.5">
      <c r="A57" s="22" t="s">
        <v>41</v>
      </c>
      <c r="B57" s="23">
        <f>SUMPRODUCT((Tableau1[Type]=$A57)*Tableau1[Qté Ent A])-SUMPRODUCT((Tableau1[Type]=$A57)*Tableau1[Qté Sort A])</f>
        <v>0</v>
      </c>
      <c r="C57" s="23">
        <f>SUMPRODUCT((Tableau1[Type]=$A57)*Tableau1[Qté Ent B])-SUMPRODUCT((Tableau1[Type]=$A57)*Tableau1[Qté Sort B])</f>
        <v>48</v>
      </c>
      <c r="D57" s="23">
        <f>SUMPRODUCT((Tableau1[Type]=$A57)*Tableau1[Qté Ent C])-SUMPRODUCT((Tableau1[Type]=$A57)*Tableau1[Qté Sort C])</f>
        <v>22</v>
      </c>
      <c r="E57" s="23">
        <f>SUMPRODUCT((Tableau1[Type]=$A57)*Tableau1[Qté Ent D])-SUMPRODUCT((Tableau1[Type]=$A57)*Tableau1[Qté Sort D])</f>
        <v>93</v>
      </c>
      <c r="F57" s="24">
        <f>SUM(B57:E57)</f>
        <v>163</v>
      </c>
      <c r="G57" s="1"/>
      <c r="H57" s="25" t="s">
        <v>41</v>
      </c>
      <c r="I57" s="28"/>
      <c r="J57" s="29">
        <v>48</v>
      </c>
      <c r="K57" s="29">
        <v>22</v>
      </c>
      <c r="L57" s="29">
        <v>93</v>
      </c>
      <c r="M57">
        <f>SUM(I57:L57)</f>
        <v>163</v>
      </c>
      <c r="N57" s="3">
        <f>M57-Tableau2[[#This Row],[Totaux]]</f>
        <v>0</v>
      </c>
    </row>
    <row r="58" spans="1:14" ht="18.5">
      <c r="A58" s="22" t="s">
        <v>83</v>
      </c>
      <c r="B58" s="23">
        <f>SUMPRODUCT((Tableau1[Type]=$A58)*Tableau1[Qté Ent A])-SUMPRODUCT((Tableau1[Type]=$A58)*Tableau1[Qté Sort A])</f>
        <v>0</v>
      </c>
      <c r="C58" s="23">
        <f>SUMPRODUCT((Tableau1[Type]=$A58)*Tableau1[Qté Ent B])-SUMPRODUCT((Tableau1[Type]=$A58)*Tableau1[Qté Sort B])</f>
        <v>317</v>
      </c>
      <c r="D58" s="23">
        <f>SUMPRODUCT((Tableau1[Type]=$A58)*Tableau1[Qté Ent C])-SUMPRODUCT((Tableau1[Type]=$A58)*Tableau1[Qté Sort C])</f>
        <v>852</v>
      </c>
      <c r="E58" s="23">
        <f>SUMPRODUCT((Tableau1[Type]=$A58)*Tableau1[Qté Ent D])-SUMPRODUCT((Tableau1[Type]=$A58)*Tableau1[Qté Sort D])</f>
        <v>0</v>
      </c>
      <c r="F58" s="24">
        <f>SUM(B58:E58)</f>
        <v>1169</v>
      </c>
      <c r="G58" s="1"/>
      <c r="H58" s="25" t="s">
        <v>83</v>
      </c>
      <c r="I58" s="28"/>
      <c r="J58" s="29">
        <v>317</v>
      </c>
      <c r="K58" s="29">
        <v>852</v>
      </c>
      <c r="L58" s="29"/>
      <c r="M58">
        <f>SUM(I58:L58)</f>
        <v>1169</v>
      </c>
      <c r="N58" s="3">
        <f>M58-Tableau2[[#This Row],[Totaux]]</f>
        <v>0</v>
      </c>
    </row>
    <row r="59" spans="1:14" ht="18.5">
      <c r="A59" s="22" t="s">
        <v>54</v>
      </c>
      <c r="B59" s="23">
        <f>SUMPRODUCT((Tableau1[Type]=$A59)*Tableau1[Qté Ent A])-SUMPRODUCT((Tableau1[Type]=$A59)*Tableau1[Qté Sort A])</f>
        <v>0</v>
      </c>
      <c r="C59" s="23">
        <f>SUMPRODUCT((Tableau1[Type]=$A59)*Tableau1[Qté Ent B])-SUMPRODUCT((Tableau1[Type]=$A59)*Tableau1[Qté Sort B])</f>
        <v>51</v>
      </c>
      <c r="D59" s="23">
        <f>SUMPRODUCT((Tableau1[Type]=$A59)*Tableau1[Qté Ent C])-SUMPRODUCT((Tableau1[Type]=$A59)*Tableau1[Qté Sort C])</f>
        <v>0</v>
      </c>
      <c r="E59" s="23">
        <f>SUMPRODUCT((Tableau1[Type]=$A59)*Tableau1[Qté Ent D])-SUMPRODUCT((Tableau1[Type]=$A59)*Tableau1[Qté Sort D])</f>
        <v>0</v>
      </c>
      <c r="F59" s="24">
        <f>SUM(B59:E59)</f>
        <v>51</v>
      </c>
      <c r="G59" s="1"/>
      <c r="H59" s="25" t="s">
        <v>54</v>
      </c>
      <c r="I59" s="28"/>
      <c r="J59" s="29">
        <v>51</v>
      </c>
      <c r="K59" s="29"/>
      <c r="L59" s="29"/>
      <c r="M59">
        <f>SUM(I59:L59)</f>
        <v>51</v>
      </c>
      <c r="N59" s="3">
        <f>M59-Tableau2[[#This Row],[Totaux]]</f>
        <v>0</v>
      </c>
    </row>
    <row r="60" spans="1:14" ht="18.5">
      <c r="A60" s="22" t="s">
        <v>55</v>
      </c>
      <c r="B60" s="23">
        <f>SUMPRODUCT((Tableau1[Type]=$A60)*Tableau1[Qté Ent A])-SUMPRODUCT((Tableau1[Type]=$A60)*Tableau1[Qté Sort A])</f>
        <v>0</v>
      </c>
      <c r="C60" s="23">
        <f>SUMPRODUCT((Tableau1[Type]=$A60)*Tableau1[Qté Ent B])-SUMPRODUCT((Tableau1[Type]=$A60)*Tableau1[Qté Sort B])</f>
        <v>162</v>
      </c>
      <c r="D60" s="23">
        <f>SUMPRODUCT((Tableau1[Type]=$A60)*Tableau1[Qté Ent C])-SUMPRODUCT((Tableau1[Type]=$A60)*Tableau1[Qté Sort C])</f>
        <v>174</v>
      </c>
      <c r="E60" s="23">
        <f>SUMPRODUCT((Tableau1[Type]=$A60)*Tableau1[Qté Ent D])-SUMPRODUCT((Tableau1[Type]=$A60)*Tableau1[Qté Sort D])</f>
        <v>0</v>
      </c>
      <c r="F60" s="24">
        <f>SUM(B60:E60)</f>
        <v>336</v>
      </c>
      <c r="G60" s="1"/>
      <c r="H60" s="25" t="s">
        <v>55</v>
      </c>
      <c r="I60" s="28"/>
      <c r="J60" s="28">
        <v>162</v>
      </c>
      <c r="K60" s="28">
        <v>174</v>
      </c>
      <c r="L60" s="28"/>
      <c r="M60">
        <f>SUM(I60:L60)</f>
        <v>336</v>
      </c>
      <c r="N60" s="3">
        <f>M60-Tableau2[[#This Row],[Totaux]]</f>
        <v>0</v>
      </c>
    </row>
    <row r="61" spans="1:14" ht="18.5">
      <c r="A61" s="22" t="s">
        <v>56</v>
      </c>
      <c r="B61" s="23">
        <f>SUMPRODUCT((Tableau1[Type]=$A61)*Tableau1[Qté Ent A])-SUMPRODUCT((Tableau1[Type]=$A61)*Tableau1[Qté Sort A])</f>
        <v>0</v>
      </c>
      <c r="C61" s="23">
        <f>SUMPRODUCT((Tableau1[Type]=$A61)*Tableau1[Qté Ent B])-SUMPRODUCT((Tableau1[Type]=$A61)*Tableau1[Qté Sort B])</f>
        <v>162</v>
      </c>
      <c r="D61" s="23">
        <f>SUMPRODUCT((Tableau1[Type]=$A61)*Tableau1[Qté Ent C])-SUMPRODUCT((Tableau1[Type]=$A61)*Tableau1[Qté Sort C])</f>
        <v>155</v>
      </c>
      <c r="E61" s="23">
        <f>SUMPRODUCT((Tableau1[Type]=$A61)*Tableau1[Qté Ent D])-SUMPRODUCT((Tableau1[Type]=$A61)*Tableau1[Qté Sort D])</f>
        <v>0</v>
      </c>
      <c r="F61" s="24">
        <f>SUM(B61:E61)</f>
        <v>317</v>
      </c>
      <c r="G61" s="1"/>
      <c r="H61" s="25" t="s">
        <v>56</v>
      </c>
      <c r="I61" s="28"/>
      <c r="J61" s="28">
        <v>162</v>
      </c>
      <c r="K61" s="28">
        <v>155</v>
      </c>
      <c r="L61" s="28"/>
      <c r="M61">
        <f>SUM(I61:L61)</f>
        <v>317</v>
      </c>
      <c r="N61" s="3">
        <f>M61-Tableau2[[#This Row],[Totaux]]</f>
        <v>0</v>
      </c>
    </row>
    <row r="62" spans="1:14" ht="18.5">
      <c r="A62" s="22" t="s">
        <v>61</v>
      </c>
      <c r="B62" s="23">
        <f>SUMPRODUCT((Tableau1[Type]=$A62)*Tableau1[Qté Ent A])-SUMPRODUCT((Tableau1[Type]=$A62)*Tableau1[Qté Sort A])</f>
        <v>0</v>
      </c>
      <c r="C62" s="23">
        <f>SUMPRODUCT((Tableau1[Type]=$A62)*Tableau1[Qté Ent B])-SUMPRODUCT((Tableau1[Type]=$A62)*Tableau1[Qté Sort B])</f>
        <v>366</v>
      </c>
      <c r="D62" s="23">
        <f>SUMPRODUCT((Tableau1[Type]=$A62)*Tableau1[Qté Ent C])-SUMPRODUCT((Tableau1[Type]=$A62)*Tableau1[Qté Sort C])</f>
        <v>1011</v>
      </c>
      <c r="E62" s="23">
        <f>SUMPRODUCT((Tableau1[Type]=$A62)*Tableau1[Qté Ent D])-SUMPRODUCT((Tableau1[Type]=$A62)*Tableau1[Qté Sort D])</f>
        <v>0</v>
      </c>
      <c r="F62" s="24">
        <f>SUM(B62:E62)</f>
        <v>1377</v>
      </c>
      <c r="G62" s="1"/>
      <c r="H62" s="25" t="s">
        <v>61</v>
      </c>
      <c r="I62" s="28"/>
      <c r="J62" s="28">
        <v>366</v>
      </c>
      <c r="K62" s="28">
        <v>1011</v>
      </c>
      <c r="L62" s="28"/>
      <c r="M62">
        <f>SUM(I62:L62)</f>
        <v>1377</v>
      </c>
      <c r="N62" s="3">
        <f>M62-Tableau2[[#This Row],[Totaux]]</f>
        <v>0</v>
      </c>
    </row>
    <row r="63" spans="1:14" ht="18.5">
      <c r="A63" s="22" t="s">
        <v>85</v>
      </c>
      <c r="B63" s="23">
        <f>SUMPRODUCT((Tableau1[Type]=$A63)*Tableau1[Qté Ent A])-SUMPRODUCT((Tableau1[Type]=$A63)*Tableau1[Qté Sort A])</f>
        <v>0</v>
      </c>
      <c r="C63" s="23">
        <f>SUMPRODUCT((Tableau1[Type]=$A63)*Tableau1[Qté Ent B])-SUMPRODUCT((Tableau1[Type]=$A63)*Tableau1[Qté Sort B])</f>
        <v>309</v>
      </c>
      <c r="D63" s="23">
        <f>SUMPRODUCT((Tableau1[Type]=$A63)*Tableau1[Qté Ent C])-SUMPRODUCT((Tableau1[Type]=$A63)*Tableau1[Qté Sort C])</f>
        <v>878</v>
      </c>
      <c r="E63" s="23">
        <f>SUMPRODUCT((Tableau1[Type]=$A63)*Tableau1[Qté Ent D])-SUMPRODUCT((Tableau1[Type]=$A63)*Tableau1[Qté Sort D])</f>
        <v>273</v>
      </c>
      <c r="F63" s="24">
        <f>SUM(B63:E63)</f>
        <v>1460</v>
      </c>
      <c r="G63" s="1"/>
      <c r="H63" s="25" t="s">
        <v>85</v>
      </c>
      <c r="I63" s="28"/>
      <c r="J63" s="28">
        <v>309</v>
      </c>
      <c r="K63" s="28">
        <v>878</v>
      </c>
      <c r="L63" s="28">
        <v>273</v>
      </c>
      <c r="M63">
        <f>SUM(I63:L63)</f>
        <v>1460</v>
      </c>
      <c r="N63" s="3">
        <f>M63-Tableau2[[#This Row],[Totaux]]</f>
        <v>0</v>
      </c>
    </row>
    <row r="64" spans="1:14" ht="18.5">
      <c r="A64" s="22" t="s">
        <v>53</v>
      </c>
      <c r="B64" s="23">
        <f>SUMPRODUCT((Tableau1[Type]=$A64)*Tableau1[Qté Ent A])-SUMPRODUCT((Tableau1[Type]=$A64)*Tableau1[Qté Sort A])</f>
        <v>0</v>
      </c>
      <c r="C64" s="23">
        <f>SUMPRODUCT((Tableau1[Type]=$A64)*Tableau1[Qté Ent B])-SUMPRODUCT((Tableau1[Type]=$A64)*Tableau1[Qté Sort B])</f>
        <v>108</v>
      </c>
      <c r="D64" s="23">
        <f>SUMPRODUCT((Tableau1[Type]=$A64)*Tableau1[Qté Ent C])-SUMPRODUCT((Tableau1[Type]=$A64)*Tableau1[Qté Sort C])</f>
        <v>924</v>
      </c>
      <c r="E64" s="23">
        <f>SUMPRODUCT((Tableau1[Type]=$A64)*Tableau1[Qté Ent D])-SUMPRODUCT((Tableau1[Type]=$A64)*Tableau1[Qté Sort D])</f>
        <v>129</v>
      </c>
      <c r="F64" s="24">
        <f>SUM(B64:E64)</f>
        <v>1161</v>
      </c>
      <c r="G64" s="1"/>
      <c r="H64" s="25" t="s">
        <v>53</v>
      </c>
      <c r="I64" s="28"/>
      <c r="J64" s="28">
        <v>108</v>
      </c>
      <c r="K64" s="28">
        <v>924</v>
      </c>
      <c r="L64" s="28">
        <v>129</v>
      </c>
      <c r="M64">
        <f>SUM(I64:L64)</f>
        <v>1161</v>
      </c>
      <c r="N64" s="3">
        <f>M64-Tableau2[[#This Row],[Totaux]]</f>
        <v>0</v>
      </c>
    </row>
    <row r="65" spans="1:14" ht="18.5">
      <c r="A65" s="22" t="s">
        <v>51</v>
      </c>
      <c r="B65" s="23">
        <f>SUMPRODUCT((Tableau1[Type]=$A65)*Tableau1[Qté Ent A])-SUMPRODUCT((Tableau1[Type]=$A65)*Tableau1[Qté Sort A])</f>
        <v>26</v>
      </c>
      <c r="C65" s="23">
        <f>SUMPRODUCT((Tableau1[Type]=$A65)*Tableau1[Qté Ent B])-SUMPRODUCT((Tableau1[Type]=$A65)*Tableau1[Qté Sort B])</f>
        <v>0</v>
      </c>
      <c r="D65" s="23">
        <f>SUMPRODUCT((Tableau1[Type]=$A65)*Tableau1[Qté Ent C])-SUMPRODUCT((Tableau1[Type]=$A65)*Tableau1[Qté Sort C])</f>
        <v>0</v>
      </c>
      <c r="E65" s="23">
        <f>SUMPRODUCT((Tableau1[Type]=$A65)*Tableau1[Qté Ent D])-SUMPRODUCT((Tableau1[Type]=$A65)*Tableau1[Qté Sort D])</f>
        <v>0</v>
      </c>
      <c r="F65" s="24">
        <f>SUM(B65:E65)</f>
        <v>26</v>
      </c>
      <c r="G65" s="1"/>
      <c r="H65" s="25" t="s">
        <v>51</v>
      </c>
      <c r="I65" s="28">
        <v>26</v>
      </c>
      <c r="J65" s="28"/>
      <c r="K65" s="28"/>
      <c r="L65" s="28"/>
      <c r="M65">
        <f>SUM(I65:L65)</f>
        <v>26</v>
      </c>
      <c r="N65" s="3">
        <f>M65-Tableau2[[#This Row],[Totaux]]</f>
        <v>0</v>
      </c>
    </row>
    <row r="66" spans="1:14" ht="18.5">
      <c r="A66" s="22" t="s">
        <v>62</v>
      </c>
      <c r="B66" s="23">
        <f>SUMPRODUCT((Tableau1[Type]=$A66)*Tableau1[Qté Ent A])-SUMPRODUCT((Tableau1[Type]=$A66)*Tableau1[Qté Sort A])</f>
        <v>279</v>
      </c>
      <c r="C66" s="23">
        <f>SUMPRODUCT((Tableau1[Type]=$A66)*Tableau1[Qté Ent B])-SUMPRODUCT((Tableau1[Type]=$A66)*Tableau1[Qté Sort B])</f>
        <v>96</v>
      </c>
      <c r="D66" s="23">
        <f>SUMPRODUCT((Tableau1[Type]=$A66)*Tableau1[Qté Ent C])-SUMPRODUCT((Tableau1[Type]=$A66)*Tableau1[Qté Sort C])</f>
        <v>69</v>
      </c>
      <c r="E66" s="23">
        <f>SUMPRODUCT((Tableau1[Type]=$A66)*Tableau1[Qté Ent D])-SUMPRODUCT((Tableau1[Type]=$A66)*Tableau1[Qté Sort D])</f>
        <v>1633</v>
      </c>
      <c r="F66" s="24">
        <f>SUM(B66:E66)</f>
        <v>2077</v>
      </c>
      <c r="G66" s="1"/>
      <c r="H66" s="25" t="s">
        <v>62</v>
      </c>
      <c r="I66" s="28">
        <v>279</v>
      </c>
      <c r="J66" s="28">
        <v>96</v>
      </c>
      <c r="K66" s="28">
        <v>69</v>
      </c>
      <c r="L66" s="28">
        <v>1633</v>
      </c>
      <c r="M66">
        <f>SUM(I66:L66)</f>
        <v>2077</v>
      </c>
      <c r="N66" s="3">
        <f>M66-Tableau2[[#This Row],[Totaux]]</f>
        <v>0</v>
      </c>
    </row>
    <row r="67" spans="1:14" ht="18.5">
      <c r="A67" s="22" t="s">
        <v>86</v>
      </c>
      <c r="B67" s="23">
        <f>SUMPRODUCT((Tableau1[Type]=$A67)*Tableau1[Qté Ent A])-SUMPRODUCT((Tableau1[Type]=$A67)*Tableau1[Qté Sort A])</f>
        <v>90</v>
      </c>
      <c r="C67" s="23">
        <f>SUMPRODUCT((Tableau1[Type]=$A67)*Tableau1[Qté Ent B])-SUMPRODUCT((Tableau1[Type]=$A67)*Tableau1[Qté Sort B])</f>
        <v>0</v>
      </c>
      <c r="D67" s="23">
        <f>SUMPRODUCT((Tableau1[Type]=$A67)*Tableau1[Qté Ent C])-SUMPRODUCT((Tableau1[Type]=$A67)*Tableau1[Qté Sort C])</f>
        <v>0</v>
      </c>
      <c r="E67" s="23">
        <f>SUMPRODUCT((Tableau1[Type]=$A67)*Tableau1[Qté Ent D])-SUMPRODUCT((Tableau1[Type]=$A67)*Tableau1[Qté Sort D])</f>
        <v>117</v>
      </c>
      <c r="F67" s="24">
        <f>SUM(B67:E67)</f>
        <v>207</v>
      </c>
      <c r="G67" s="1"/>
      <c r="H67" s="25" t="s">
        <v>86</v>
      </c>
      <c r="I67" s="28">
        <v>90</v>
      </c>
      <c r="J67" s="28"/>
      <c r="K67" s="28"/>
      <c r="L67" s="28">
        <v>117</v>
      </c>
      <c r="M67">
        <f>SUM(I67:L67)</f>
        <v>207</v>
      </c>
      <c r="N67" s="3">
        <f>M67-Tableau2[[#This Row],[Totaux]]</f>
        <v>0</v>
      </c>
    </row>
    <row r="68" spans="1:14" ht="18.5">
      <c r="A68" s="22" t="s">
        <v>52</v>
      </c>
      <c r="B68" s="23">
        <f>SUMPRODUCT((Tableau1[Type]=$A68)*Tableau1[Qté Ent A])-SUMPRODUCT((Tableau1[Type]=$A68)*Tableau1[Qté Sort A])</f>
        <v>2</v>
      </c>
      <c r="C68" s="23">
        <f>SUMPRODUCT((Tableau1[Type]=$A68)*Tableau1[Qté Ent B])-SUMPRODUCT((Tableau1[Type]=$A68)*Tableau1[Qté Sort B])</f>
        <v>102</v>
      </c>
      <c r="D68" s="23">
        <f>SUMPRODUCT((Tableau1[Type]=$A68)*Tableau1[Qté Ent C])-SUMPRODUCT((Tableau1[Type]=$A68)*Tableau1[Qté Sort C])</f>
        <v>270</v>
      </c>
      <c r="E68" s="23">
        <f>SUMPRODUCT((Tableau1[Type]=$A68)*Tableau1[Qté Ent D])-SUMPRODUCT((Tableau1[Type]=$A68)*Tableau1[Qté Sort D])</f>
        <v>18</v>
      </c>
      <c r="F68" s="24">
        <f>SUM(B68:E68)</f>
        <v>392</v>
      </c>
      <c r="G68" s="1"/>
      <c r="H68" s="25" t="s">
        <v>52</v>
      </c>
      <c r="I68" s="28"/>
      <c r="J68" s="28">
        <v>6</v>
      </c>
      <c r="K68" s="28">
        <v>231</v>
      </c>
      <c r="L68" s="28">
        <v>12</v>
      </c>
      <c r="M68">
        <f>SUM(I68:L68)</f>
        <v>249</v>
      </c>
      <c r="N68" s="3">
        <f>M68-Tableau2[[#This Row],[Totaux]]</f>
        <v>-143</v>
      </c>
    </row>
    <row r="69" spans="1:14" ht="18.5">
      <c r="A69" s="22" t="s">
        <v>63</v>
      </c>
      <c r="B69" s="23">
        <f>SUMPRODUCT((Tableau1[Type]=$A69)*Tableau1[Qté Ent A])-SUMPRODUCT((Tableau1[Type]=$A69)*Tableau1[Qté Sort A])</f>
        <v>0</v>
      </c>
      <c r="C69" s="23">
        <f>SUMPRODUCT((Tableau1[Type]=$A69)*Tableau1[Qté Ent B])-SUMPRODUCT((Tableau1[Type]=$A69)*Tableau1[Qté Sort B])</f>
        <v>0</v>
      </c>
      <c r="D69" s="23">
        <f>SUMPRODUCT((Tableau1[Type]=$A69)*Tableau1[Qté Ent C])-SUMPRODUCT((Tableau1[Type]=$A69)*Tableau1[Qté Sort C])</f>
        <v>105</v>
      </c>
      <c r="E69" s="23">
        <f>SUMPRODUCT((Tableau1[Type]=$A69)*Tableau1[Qté Ent D])-SUMPRODUCT((Tableau1[Type]=$A69)*Tableau1[Qté Sort D])</f>
        <v>126</v>
      </c>
      <c r="F69" s="24">
        <f>SUM(B69:E69)</f>
        <v>231</v>
      </c>
      <c r="G69" s="1"/>
      <c r="H69" s="25" t="s">
        <v>63</v>
      </c>
      <c r="I69" s="28"/>
      <c r="J69" s="28"/>
      <c r="K69" s="28">
        <v>105</v>
      </c>
      <c r="L69" s="28">
        <v>126</v>
      </c>
      <c r="M69">
        <f>SUM(I69:L69)</f>
        <v>231</v>
      </c>
      <c r="N69" s="3">
        <f>M69-Tableau2[[#This Row],[Totaux]]</f>
        <v>0</v>
      </c>
    </row>
    <row r="70" spans="1:14" ht="18.5">
      <c r="A70" s="22" t="s">
        <v>64</v>
      </c>
      <c r="B70" s="23">
        <f>SUMPRODUCT((Tableau1[Type]=$A70)*Tableau1[Qté Ent A])-SUMPRODUCT((Tableau1[Type]=$A70)*Tableau1[Qté Sort A])</f>
        <v>30</v>
      </c>
      <c r="C70" s="23">
        <f>SUMPRODUCT((Tableau1[Type]=$A70)*Tableau1[Qté Ent B])-SUMPRODUCT((Tableau1[Type]=$A70)*Tableau1[Qté Sort B])</f>
        <v>0</v>
      </c>
      <c r="D70" s="23">
        <f>SUMPRODUCT((Tableau1[Type]=$A70)*Tableau1[Qté Ent C])-SUMPRODUCT((Tableau1[Type]=$A70)*Tableau1[Qté Sort C])</f>
        <v>105</v>
      </c>
      <c r="E70" s="23">
        <f>SUMPRODUCT((Tableau1[Type]=$A70)*Tableau1[Qté Ent D])-SUMPRODUCT((Tableau1[Type]=$A70)*Tableau1[Qté Sort D])</f>
        <v>39</v>
      </c>
      <c r="F70" s="24">
        <f>SUM(B70:E70)</f>
        <v>174</v>
      </c>
      <c r="G70" s="1"/>
      <c r="H70" s="25" t="s">
        <v>64</v>
      </c>
      <c r="I70" s="28">
        <v>30</v>
      </c>
      <c r="J70" s="28"/>
      <c r="K70" s="28">
        <v>105</v>
      </c>
      <c r="L70" s="28">
        <v>39</v>
      </c>
      <c r="M70">
        <f>SUM(I70:L70)</f>
        <v>174</v>
      </c>
      <c r="N70" s="3">
        <f>M70-Tableau2[[#This Row],[Totaux]]</f>
        <v>0</v>
      </c>
    </row>
    <row r="71" spans="1:14" ht="18.5">
      <c r="A71" s="22" t="s">
        <v>49</v>
      </c>
      <c r="B71" s="23">
        <f>SUMPRODUCT((Tableau1[Type]=$A71)*Tableau1[Qté Ent A])-SUMPRODUCT((Tableau1[Type]=$A71)*Tableau1[Qté Sort A])</f>
        <v>0</v>
      </c>
      <c r="C71" s="23">
        <f>SUMPRODUCT((Tableau1[Type]=$A71)*Tableau1[Qté Ent B])-SUMPRODUCT((Tableau1[Type]=$A71)*Tableau1[Qté Sort B])</f>
        <v>288</v>
      </c>
      <c r="D71" s="23">
        <f>SUMPRODUCT((Tableau1[Type]=$A71)*Tableau1[Qté Ent C])-SUMPRODUCT((Tableau1[Type]=$A71)*Tableau1[Qté Sort C])</f>
        <v>645</v>
      </c>
      <c r="E71" s="23">
        <f>SUMPRODUCT((Tableau1[Type]=$A71)*Tableau1[Qté Ent D])-SUMPRODUCT((Tableau1[Type]=$A71)*Tableau1[Qté Sort D])</f>
        <v>176</v>
      </c>
      <c r="F71" s="24">
        <f>SUM(B71:E71)</f>
        <v>1109</v>
      </c>
      <c r="G71" s="1"/>
      <c r="H71" s="25" t="s">
        <v>49</v>
      </c>
      <c r="I71" s="28"/>
      <c r="J71" s="28">
        <v>288</v>
      </c>
      <c r="K71" s="28">
        <v>624</v>
      </c>
      <c r="L71" s="28">
        <v>176</v>
      </c>
      <c r="M71">
        <f>SUM(I71:L71)</f>
        <v>1088</v>
      </c>
      <c r="N71" s="3">
        <f>M71-Tableau2[[#This Row],[Totaux]]</f>
        <v>-21</v>
      </c>
    </row>
    <row r="72" spans="1:14" ht="18.5">
      <c r="A72" s="22" t="s">
        <v>50</v>
      </c>
      <c r="B72" s="23">
        <f>SUMPRODUCT((Tableau1[Type]=$A72)*Tableau1[Qté Ent A])-SUMPRODUCT((Tableau1[Type]=$A72)*Tableau1[Qté Sort A])</f>
        <v>0</v>
      </c>
      <c r="C72" s="23">
        <f>SUMPRODUCT((Tableau1[Type]=$A72)*Tableau1[Qté Ent B])-SUMPRODUCT((Tableau1[Type]=$A72)*Tableau1[Qté Sort B])</f>
        <v>5</v>
      </c>
      <c r="D72" s="23">
        <f>SUMPRODUCT((Tableau1[Type]=$A72)*Tableau1[Qté Ent C])-SUMPRODUCT((Tableau1[Type]=$A72)*Tableau1[Qté Sort C])</f>
        <v>96</v>
      </c>
      <c r="E72" s="23">
        <f>SUMPRODUCT((Tableau1[Type]=$A72)*Tableau1[Qté Ent D])-SUMPRODUCT((Tableau1[Type]=$A72)*Tableau1[Qté Sort D])</f>
        <v>0</v>
      </c>
      <c r="F72" s="24">
        <f>SUM(B72:E72)</f>
        <v>101</v>
      </c>
      <c r="G72" s="1"/>
      <c r="H72" s="25" t="s">
        <v>50</v>
      </c>
      <c r="I72" s="28"/>
      <c r="J72" s="28">
        <v>5</v>
      </c>
      <c r="K72" s="28">
        <v>96</v>
      </c>
      <c r="L72" s="28"/>
      <c r="M72">
        <f>SUM(I72:L72)</f>
        <v>101</v>
      </c>
      <c r="N72" s="3">
        <f>M72-Tableau2[[#This Row],[Totaux]]</f>
        <v>0</v>
      </c>
    </row>
    <row r="73" spans="1:14" ht="18.5">
      <c r="A73" s="22" t="s">
        <v>60</v>
      </c>
      <c r="B73" s="23">
        <f>SUMPRODUCT((Tableau1[Type]=$A73)*Tableau1[Qté Ent A])-SUMPRODUCT((Tableau1[Type]=$A73)*Tableau1[Qté Sort A])</f>
        <v>9</v>
      </c>
      <c r="C73" s="23">
        <f>SUMPRODUCT((Tableau1[Type]=$A73)*Tableau1[Qté Ent B])-SUMPRODUCT((Tableau1[Type]=$A73)*Tableau1[Qté Sort B])</f>
        <v>298</v>
      </c>
      <c r="D73" s="23">
        <f>SUMPRODUCT((Tableau1[Type]=$A73)*Tableau1[Qté Ent C])-SUMPRODUCT((Tableau1[Type]=$A73)*Tableau1[Qté Sort C])</f>
        <v>755</v>
      </c>
      <c r="E73" s="23">
        <f>SUMPRODUCT((Tableau1[Type]=$A73)*Tableau1[Qté Ent D])-SUMPRODUCT((Tableau1[Type]=$A73)*Tableau1[Qté Sort D])</f>
        <v>270</v>
      </c>
      <c r="F73" s="24">
        <f>SUM(B73:E73)</f>
        <v>1332</v>
      </c>
      <c r="G73" s="1"/>
      <c r="H73" s="25" t="s">
        <v>60</v>
      </c>
      <c r="I73" s="28">
        <v>9</v>
      </c>
      <c r="J73" s="28">
        <v>298</v>
      </c>
      <c r="K73" s="28">
        <v>775</v>
      </c>
      <c r="L73" s="28">
        <v>270</v>
      </c>
      <c r="M73">
        <f>SUM(I73:L73)</f>
        <v>1352</v>
      </c>
      <c r="N73" s="3">
        <f>M73-Tableau2[[#This Row],[Totaux]]</f>
        <v>20</v>
      </c>
    </row>
    <row r="74" spans="1:14" ht="18.5">
      <c r="A74" s="22" t="s">
        <v>59</v>
      </c>
      <c r="B74" s="23">
        <f>SUMPRODUCT((Tableau1[Type]=$A74)*Tableau1[Qté Ent A])-SUMPRODUCT((Tableau1[Type]=$A74)*Tableau1[Qté Sort A])</f>
        <v>0</v>
      </c>
      <c r="C74" s="23">
        <f>SUMPRODUCT((Tableau1[Type]=$A74)*Tableau1[Qté Ent B])-SUMPRODUCT((Tableau1[Type]=$A74)*Tableau1[Qté Sort B])</f>
        <v>83</v>
      </c>
      <c r="D74" s="23">
        <f>SUMPRODUCT((Tableau1[Type]=$A74)*Tableau1[Qté Ent C])-SUMPRODUCT((Tableau1[Type]=$A74)*Tableau1[Qté Sort C])</f>
        <v>192</v>
      </c>
      <c r="E74" s="23">
        <f>SUMPRODUCT((Tableau1[Type]=$A74)*Tableau1[Qté Ent D])-SUMPRODUCT((Tableau1[Type]=$A74)*Tableau1[Qté Sort D])</f>
        <v>0</v>
      </c>
      <c r="F74" s="24">
        <f>SUM(B74:E74)</f>
        <v>275</v>
      </c>
      <c r="G74" s="1"/>
      <c r="H74" s="25" t="s">
        <v>59</v>
      </c>
      <c r="I74" s="28"/>
      <c r="J74" s="28">
        <v>83</v>
      </c>
      <c r="K74" s="28">
        <v>96</v>
      </c>
      <c r="L74" s="28"/>
      <c r="M74">
        <f>SUM(I74:L74)</f>
        <v>179</v>
      </c>
      <c r="N74" s="3">
        <f>M74-Tableau2[[#This Row],[Totaux]]</f>
        <v>-96</v>
      </c>
    </row>
    <row r="75" spans="1:14" ht="18.5">
      <c r="A75" s="22" t="s">
        <v>75</v>
      </c>
      <c r="B75" s="23">
        <f>SUMPRODUCT((Tableau1[Type]=$A75)*Tableau1[Qté Ent A])-SUMPRODUCT((Tableau1[Type]=$A75)*Tableau1[Qté Sort A])</f>
        <v>9</v>
      </c>
      <c r="C75" s="23">
        <f>SUMPRODUCT((Tableau1[Type]=$A75)*Tableau1[Qté Ent B])-SUMPRODUCT((Tableau1[Type]=$A75)*Tableau1[Qté Sort B])</f>
        <v>90</v>
      </c>
      <c r="D75" s="23">
        <f>SUMPRODUCT((Tableau1[Type]=$A75)*Tableau1[Qté Ent C])-SUMPRODUCT((Tableau1[Type]=$A75)*Tableau1[Qté Sort C])</f>
        <v>411</v>
      </c>
      <c r="E75" s="23">
        <f>SUMPRODUCT((Tableau1[Type]=$A75)*Tableau1[Qté Ent D])-SUMPRODUCT((Tableau1[Type]=$A75)*Tableau1[Qté Sort D])</f>
        <v>0</v>
      </c>
      <c r="F75" s="24">
        <f>SUM(B75:E75)</f>
        <v>510</v>
      </c>
      <c r="G75" s="1"/>
      <c r="H75" s="25" t="s">
        <v>75</v>
      </c>
      <c r="I75" s="28">
        <v>9</v>
      </c>
      <c r="J75" s="28">
        <v>90</v>
      </c>
      <c r="K75" s="28">
        <v>411</v>
      </c>
      <c r="L75" s="28"/>
      <c r="M75">
        <f>SUM(I75:L75)</f>
        <v>510</v>
      </c>
      <c r="N75" s="3">
        <f>M75-Tableau2[[#This Row],[Totaux]]</f>
        <v>0</v>
      </c>
    </row>
    <row r="76" spans="1:14" ht="18.5">
      <c r="A76" s="22" t="s">
        <v>57</v>
      </c>
      <c r="B76" s="23">
        <f>SUMPRODUCT((Tableau1[Type]=$A76)*Tableau1[Qté Ent A])-SUMPRODUCT((Tableau1[Type]=$A76)*Tableau1[Qté Sort A])</f>
        <v>0</v>
      </c>
      <c r="C76" s="23">
        <f>SUMPRODUCT((Tableau1[Type]=$A76)*Tableau1[Qté Ent B])-SUMPRODUCT((Tableau1[Type]=$A76)*Tableau1[Qté Sort B])</f>
        <v>13</v>
      </c>
      <c r="D76" s="23">
        <f>SUMPRODUCT((Tableau1[Type]=$A76)*Tableau1[Qté Ent C])-SUMPRODUCT((Tableau1[Type]=$A76)*Tableau1[Qté Sort C])</f>
        <v>0</v>
      </c>
      <c r="E76" s="23">
        <f>SUMPRODUCT((Tableau1[Type]=$A76)*Tableau1[Qté Ent D])-SUMPRODUCT((Tableau1[Type]=$A76)*Tableau1[Qté Sort D])</f>
        <v>0</v>
      </c>
      <c r="F76" s="24">
        <f>SUM(B76:E76)</f>
        <v>13</v>
      </c>
      <c r="G76" s="1"/>
      <c r="H76" s="25" t="s">
        <v>57</v>
      </c>
      <c r="I76" s="28"/>
      <c r="J76" s="28">
        <v>13</v>
      </c>
      <c r="K76" s="28"/>
      <c r="L76" s="28"/>
      <c r="M76">
        <f>SUM(I76:L76)</f>
        <v>13</v>
      </c>
      <c r="N76" s="3">
        <f>M76-Tableau2[[#This Row],[Totaux]]</f>
        <v>0</v>
      </c>
    </row>
    <row r="77" spans="1:14" ht="18.5">
      <c r="A77" s="22" t="s">
        <v>58</v>
      </c>
      <c r="B77" s="23">
        <f>SUMPRODUCT((Tableau1[Type]=$A77)*Tableau1[Qté Ent A])-SUMPRODUCT((Tableau1[Type]=$A77)*Tableau1[Qté Sort A])</f>
        <v>107</v>
      </c>
      <c r="C77" s="23">
        <f>SUMPRODUCT((Tableau1[Type]=$A77)*Tableau1[Qté Ent B])-SUMPRODUCT((Tableau1[Type]=$A77)*Tableau1[Qté Sort B])</f>
        <v>336</v>
      </c>
      <c r="D77" s="23">
        <f>SUMPRODUCT((Tableau1[Type]=$A77)*Tableau1[Qté Ent C])-SUMPRODUCT((Tableau1[Type]=$A77)*Tableau1[Qté Sort C])</f>
        <v>0</v>
      </c>
      <c r="E77" s="23">
        <f>SUMPRODUCT((Tableau1[Type]=$A77)*Tableau1[Qté Ent D])-SUMPRODUCT((Tableau1[Type]=$A77)*Tableau1[Qté Sort D])</f>
        <v>0</v>
      </c>
      <c r="F77" s="24">
        <f>SUM(B77:E77)</f>
        <v>443</v>
      </c>
      <c r="G77" s="1"/>
      <c r="H77" s="25" t="s">
        <v>58</v>
      </c>
      <c r="I77" s="28">
        <v>107</v>
      </c>
      <c r="J77" s="28">
        <v>336</v>
      </c>
      <c r="K77" s="28"/>
      <c r="L77" s="28"/>
      <c r="M77">
        <f>SUM(I77:L77)</f>
        <v>443</v>
      </c>
      <c r="N77" s="3">
        <f>M77-Tableau2[[#This Row],[Totaux]]</f>
        <v>0</v>
      </c>
    </row>
    <row r="78" spans="1:14" ht="18.5">
      <c r="A78" s="22" t="s">
        <v>88</v>
      </c>
      <c r="B78" s="23">
        <f>SUMPRODUCT((Tableau1[Type]=$A78)*Tableau1[Qté Ent A])-SUMPRODUCT((Tableau1[Type]=$A78)*Tableau1[Qté Sort A])</f>
        <v>0</v>
      </c>
      <c r="C78" s="23">
        <f>SUMPRODUCT((Tableau1[Type]=$A78)*Tableau1[Qté Ent B])-SUMPRODUCT((Tableau1[Type]=$A78)*Tableau1[Qté Sort B])</f>
        <v>0</v>
      </c>
      <c r="D78" s="23">
        <f>SUMPRODUCT((Tableau1[Type]=$A78)*Tableau1[Qté Ent C])-SUMPRODUCT((Tableau1[Type]=$A78)*Tableau1[Qté Sort C])</f>
        <v>6</v>
      </c>
      <c r="E78" s="23">
        <f>SUMPRODUCT((Tableau1[Type]=$A78)*Tableau1[Qté Ent D])-SUMPRODUCT((Tableau1[Type]=$A78)*Tableau1[Qté Sort D])</f>
        <v>0</v>
      </c>
      <c r="F78" s="24">
        <f>SUM(B78:E78)</f>
        <v>6</v>
      </c>
      <c r="G78" s="1"/>
      <c r="H78" s="25" t="s">
        <v>88</v>
      </c>
      <c r="I78" s="28"/>
      <c r="J78" s="28"/>
      <c r="K78" s="28">
        <v>6</v>
      </c>
      <c r="L78" s="28"/>
      <c r="M78">
        <f>SUM(I78:L78)</f>
        <v>6</v>
      </c>
      <c r="N78" s="3">
        <f>M78-Tableau2[[#This Row],[Totaux]]</f>
        <v>0</v>
      </c>
    </row>
    <row r="79" spans="1:14" ht="18.5">
      <c r="A79" s="22" t="s">
        <v>89</v>
      </c>
      <c r="B79" s="23">
        <f>SUMPRODUCT((Tableau1[Type]=$A79)*Tableau1[Qté Ent A])-SUMPRODUCT((Tableau1[Type]=$A79)*Tableau1[Qté Sort A])</f>
        <v>15</v>
      </c>
      <c r="C79" s="23">
        <f>SUMPRODUCT((Tableau1[Type]=$A79)*Tableau1[Qté Ent B])-SUMPRODUCT((Tableau1[Type]=$A79)*Tableau1[Qté Sort B])</f>
        <v>54</v>
      </c>
      <c r="D79" s="23">
        <f>SUMPRODUCT((Tableau1[Type]=$A79)*Tableau1[Qté Ent C])-SUMPRODUCT((Tableau1[Type]=$A79)*Tableau1[Qté Sort C])</f>
        <v>40</v>
      </c>
      <c r="E79" s="23">
        <f>SUMPRODUCT((Tableau1[Type]=$A79)*Tableau1[Qté Ent D])-SUMPRODUCT((Tableau1[Type]=$A79)*Tableau1[Qté Sort D])</f>
        <v>0</v>
      </c>
      <c r="F79" s="24">
        <f>SUM(B79:E79)</f>
        <v>109</v>
      </c>
      <c r="G79" s="1"/>
      <c r="H79" s="25" t="s">
        <v>89</v>
      </c>
      <c r="I79" s="28">
        <v>15</v>
      </c>
      <c r="J79" s="28">
        <v>54</v>
      </c>
      <c r="K79" s="28">
        <v>40</v>
      </c>
      <c r="L79" s="28"/>
      <c r="M79">
        <f>SUM(I79:L79)</f>
        <v>109</v>
      </c>
      <c r="N79" s="3">
        <f>M79-Tableau2[[#This Row],[Totaux]]</f>
        <v>0</v>
      </c>
    </row>
    <row r="80" spans="1:14" ht="18.5">
      <c r="A80" s="22" t="s">
        <v>87</v>
      </c>
      <c r="B80" s="23">
        <f>SUMPRODUCT((Tableau1[Type]=$A80)*Tableau1[Qté Ent A])-SUMPRODUCT((Tableau1[Type]=$A80)*Tableau1[Qté Sort A])</f>
        <v>0</v>
      </c>
      <c r="C80" s="23">
        <f>SUMPRODUCT((Tableau1[Type]=$A80)*Tableau1[Qté Ent B])-SUMPRODUCT((Tableau1[Type]=$A80)*Tableau1[Qté Sort B])</f>
        <v>57</v>
      </c>
      <c r="D80" s="23">
        <f>SUMPRODUCT((Tableau1[Type]=$A80)*Tableau1[Qté Ent C])-SUMPRODUCT((Tableau1[Type]=$A80)*Tableau1[Qté Sort C])</f>
        <v>57</v>
      </c>
      <c r="E80" s="23">
        <f>SUMPRODUCT((Tableau1[Type]=$A80)*Tableau1[Qté Ent D])-SUMPRODUCT((Tableau1[Type]=$A80)*Tableau1[Qté Sort D])</f>
        <v>0</v>
      </c>
      <c r="F80" s="24">
        <f>SUM(B80:E80)</f>
        <v>114</v>
      </c>
      <c r="G80" s="1"/>
      <c r="H80" s="25" t="s">
        <v>87</v>
      </c>
      <c r="I80" s="28"/>
      <c r="J80" s="28">
        <v>57</v>
      </c>
      <c r="K80" s="28">
        <v>57</v>
      </c>
      <c r="L80" s="28"/>
      <c r="M80">
        <f>SUM(I80:L80)</f>
        <v>114</v>
      </c>
      <c r="N80" s="3">
        <f>M80-Tableau2[[#This Row],[Totaux]]</f>
        <v>0</v>
      </c>
    </row>
    <row r="81" spans="1:14" ht="18.5">
      <c r="A81" s="22" t="s">
        <v>69</v>
      </c>
      <c r="B81" s="23">
        <f>SUMPRODUCT((Tableau1[Type]=$A81)*Tableau1[Qté Ent A])-SUMPRODUCT((Tableau1[Type]=$A81)*Tableau1[Qté Sort A])</f>
        <v>0</v>
      </c>
      <c r="C81" s="23">
        <f>SUMPRODUCT((Tableau1[Type]=$A81)*Tableau1[Qté Ent B])-SUMPRODUCT((Tableau1[Type]=$A81)*Tableau1[Qté Sort B])</f>
        <v>195</v>
      </c>
      <c r="D81" s="23">
        <f>SUMPRODUCT((Tableau1[Type]=$A81)*Tableau1[Qté Ent C])-SUMPRODUCT((Tableau1[Type]=$A81)*Tableau1[Qté Sort C])</f>
        <v>957</v>
      </c>
      <c r="E81" s="23">
        <f>SUMPRODUCT((Tableau1[Type]=$A81)*Tableau1[Qté Ent D])-SUMPRODUCT((Tableau1[Type]=$A81)*Tableau1[Qté Sort D])</f>
        <v>17</v>
      </c>
      <c r="F81" s="24">
        <f>SUM(B81:E81)</f>
        <v>1169</v>
      </c>
      <c r="G81" s="1"/>
      <c r="H81" s="25" t="s">
        <v>69</v>
      </c>
      <c r="I81" s="28"/>
      <c r="J81" s="28">
        <v>195</v>
      </c>
      <c r="K81" s="28">
        <v>957</v>
      </c>
      <c r="L81" s="28">
        <v>17</v>
      </c>
      <c r="M81">
        <f>SUM(I81:L81)</f>
        <v>1169</v>
      </c>
      <c r="N81" s="3">
        <f>M81-Tableau2[[#This Row],[Totaux]]</f>
        <v>0</v>
      </c>
    </row>
    <row r="82" spans="1:14" ht="18.5">
      <c r="A82" s="22" t="s">
        <v>65</v>
      </c>
      <c r="B82" s="23">
        <f>SUMPRODUCT((Tableau1[Type]=$A82)*Tableau1[Qté Ent A])-SUMPRODUCT((Tableau1[Type]=$A82)*Tableau1[Qté Sort A])</f>
        <v>0</v>
      </c>
      <c r="C82" s="23">
        <f>SUMPRODUCT((Tableau1[Type]=$A82)*Tableau1[Qté Ent B])-SUMPRODUCT((Tableau1[Type]=$A82)*Tableau1[Qté Sort B])</f>
        <v>48</v>
      </c>
      <c r="D82" s="23">
        <f>SUMPRODUCT((Tableau1[Type]=$A82)*Tableau1[Qté Ent C])-SUMPRODUCT((Tableau1[Type]=$A82)*Tableau1[Qté Sort C])</f>
        <v>1049</v>
      </c>
      <c r="E82" s="23">
        <f>SUMPRODUCT((Tableau1[Type]=$A82)*Tableau1[Qté Ent D])-SUMPRODUCT((Tableau1[Type]=$A82)*Tableau1[Qté Sort D])</f>
        <v>153</v>
      </c>
      <c r="F82" s="24">
        <f>SUM(B82:E82)</f>
        <v>1250</v>
      </c>
      <c r="G82" s="1"/>
      <c r="H82" s="25" t="s">
        <v>65</v>
      </c>
      <c r="I82" s="28"/>
      <c r="J82" s="28">
        <v>48</v>
      </c>
      <c r="K82" s="28">
        <v>1049</v>
      </c>
      <c r="L82" s="28">
        <v>153</v>
      </c>
      <c r="M82">
        <f>SUM(I82:L82)</f>
        <v>1250</v>
      </c>
      <c r="N82" s="3">
        <f>M82-Tableau2[[#This Row],[Totaux]]</f>
        <v>0</v>
      </c>
    </row>
    <row r="83" spans="1:14" ht="18.5">
      <c r="A83" s="22" t="s">
        <v>68</v>
      </c>
      <c r="B83" s="23">
        <f>SUMPRODUCT((Tableau1[Type]=$A83)*Tableau1[Qté Ent A])-SUMPRODUCT((Tableau1[Type]=$A83)*Tableau1[Qté Sort A])</f>
        <v>0</v>
      </c>
      <c r="C83" s="23">
        <f>SUMPRODUCT((Tableau1[Type]=$A83)*Tableau1[Qté Ent B])-SUMPRODUCT((Tableau1[Type]=$A83)*Tableau1[Qté Sort B])</f>
        <v>71</v>
      </c>
      <c r="D83" s="23">
        <f>SUMPRODUCT((Tableau1[Type]=$A83)*Tableau1[Qté Ent C])-SUMPRODUCT((Tableau1[Type]=$A83)*Tableau1[Qté Sort C])</f>
        <v>1640</v>
      </c>
      <c r="E83" s="23">
        <f>SUMPRODUCT((Tableau1[Type]=$A83)*Tableau1[Qté Ent D])-SUMPRODUCT((Tableau1[Type]=$A83)*Tableau1[Qté Sort D])</f>
        <v>357</v>
      </c>
      <c r="F83" s="24">
        <f>SUM(B83:E83)</f>
        <v>2068</v>
      </c>
      <c r="G83" s="1"/>
      <c r="H83" s="25" t="s">
        <v>68</v>
      </c>
      <c r="I83" s="28"/>
      <c r="J83" s="28">
        <v>78</v>
      </c>
      <c r="K83" s="28">
        <v>1640</v>
      </c>
      <c r="L83" s="28">
        <v>357</v>
      </c>
      <c r="M83">
        <f>SUM(I83:L83)</f>
        <v>2075</v>
      </c>
      <c r="N83" s="3">
        <f>M83-Tableau2[[#This Row],[Totaux]]</f>
        <v>7</v>
      </c>
    </row>
    <row r="84" spans="1:14" ht="18.5">
      <c r="A84" s="22" t="s">
        <v>66</v>
      </c>
      <c r="B84" s="23">
        <f>SUMPRODUCT((Tableau1[Type]=$A84)*Tableau1[Qté Ent A])-SUMPRODUCT((Tableau1[Type]=$A84)*Tableau1[Qté Sort A])</f>
        <v>0</v>
      </c>
      <c r="C84" s="23">
        <f>SUMPRODUCT((Tableau1[Type]=$A84)*Tableau1[Qté Ent B])-SUMPRODUCT((Tableau1[Type]=$A84)*Tableau1[Qté Sort B])</f>
        <v>228</v>
      </c>
      <c r="D84" s="23">
        <f>SUMPRODUCT((Tableau1[Type]=$A84)*Tableau1[Qté Ent C])-SUMPRODUCT((Tableau1[Type]=$A84)*Tableau1[Qté Sort C])</f>
        <v>1472</v>
      </c>
      <c r="E84" s="23">
        <f>SUMPRODUCT((Tableau1[Type]=$A84)*Tableau1[Qté Ent D])-SUMPRODUCT((Tableau1[Type]=$A84)*Tableau1[Qté Sort D])</f>
        <v>0</v>
      </c>
      <c r="F84" s="24">
        <f>SUM(B84:E84)</f>
        <v>1700</v>
      </c>
      <c r="G84" s="1"/>
      <c r="H84" s="25" t="s">
        <v>66</v>
      </c>
      <c r="I84" s="28"/>
      <c r="J84" s="28">
        <v>228</v>
      </c>
      <c r="K84" s="28">
        <v>1472</v>
      </c>
      <c r="L84" s="28"/>
      <c r="M84">
        <f>SUM(I84:L84)</f>
        <v>1700</v>
      </c>
      <c r="N84" s="3">
        <f>M84-Tableau2[[#This Row],[Totaux]]</f>
        <v>0</v>
      </c>
    </row>
    <row r="85" spans="1:14" ht="18.5">
      <c r="A85" s="22" t="s">
        <v>67</v>
      </c>
      <c r="B85" s="23">
        <f>SUMPRODUCT((Tableau1[Type]=$A85)*Tableau1[Qté Ent A])-SUMPRODUCT((Tableau1[Type]=$A85)*Tableau1[Qté Sort A])</f>
        <v>0</v>
      </c>
      <c r="C85" s="23">
        <f>SUMPRODUCT((Tableau1[Type]=$A85)*Tableau1[Qté Ent B])-SUMPRODUCT((Tableau1[Type]=$A85)*Tableau1[Qté Sort B])</f>
        <v>477</v>
      </c>
      <c r="D85" s="23">
        <f>SUMPRODUCT((Tableau1[Type]=$A85)*Tableau1[Qté Ent C])-SUMPRODUCT((Tableau1[Type]=$A85)*Tableau1[Qté Sort C])</f>
        <v>814</v>
      </c>
      <c r="E85" s="23">
        <f>SUMPRODUCT((Tableau1[Type]=$A85)*Tableau1[Qté Ent D])-SUMPRODUCT((Tableau1[Type]=$A85)*Tableau1[Qté Sort D])</f>
        <v>0</v>
      </c>
      <c r="F85" s="24">
        <f>SUM(B85:E85)</f>
        <v>1291</v>
      </c>
      <c r="G85" s="1"/>
      <c r="H85" s="25" t="s">
        <v>67</v>
      </c>
      <c r="I85" s="28"/>
      <c r="J85" s="28">
        <v>477</v>
      </c>
      <c r="K85" s="28">
        <v>814</v>
      </c>
      <c r="L85" s="28"/>
      <c r="M85">
        <f>SUM(I85:L85)</f>
        <v>1291</v>
      </c>
      <c r="N85" s="3">
        <f>M85-Tableau2[[#This Row],[Totaux]]</f>
        <v>0</v>
      </c>
    </row>
    <row r="86" spans="1:14" ht="18.5">
      <c r="A86" s="22" t="s">
        <v>90</v>
      </c>
      <c r="B86" s="23">
        <f>SUMPRODUCT((Tableau1[Type]=$A86)*Tableau1[Qté Ent A])-SUMPRODUCT((Tableau1[Type]=$A86)*Tableau1[Qté Sort A])</f>
        <v>0</v>
      </c>
      <c r="C86" s="23">
        <f>SUMPRODUCT((Tableau1[Type]=$A86)*Tableau1[Qté Ent B])-SUMPRODUCT((Tableau1[Type]=$A86)*Tableau1[Qté Sort B])</f>
        <v>24</v>
      </c>
      <c r="D86" s="23">
        <f>SUMPRODUCT((Tableau1[Type]=$A86)*Tableau1[Qté Ent C])-SUMPRODUCT((Tableau1[Type]=$A86)*Tableau1[Qté Sort C])</f>
        <v>59</v>
      </c>
      <c r="E86" s="23">
        <f>SUMPRODUCT((Tableau1[Type]=$A86)*Tableau1[Qté Ent D])-SUMPRODUCT((Tableau1[Type]=$A86)*Tableau1[Qté Sort D])</f>
        <v>27</v>
      </c>
      <c r="F86" s="24">
        <f>SUM(B86:E86)</f>
        <v>110</v>
      </c>
      <c r="G86" s="1"/>
      <c r="H86" s="25" t="s">
        <v>90</v>
      </c>
      <c r="I86" s="28"/>
      <c r="J86" s="28">
        <v>24</v>
      </c>
      <c r="K86" s="28">
        <v>59</v>
      </c>
      <c r="L86" s="28">
        <v>27</v>
      </c>
      <c r="M86">
        <f>SUM(I86:L86)</f>
        <v>110</v>
      </c>
      <c r="N86" s="3">
        <f>M86-Tableau2[[#This Row],[Totaux]]</f>
        <v>0</v>
      </c>
    </row>
    <row r="87" spans="1:14" ht="18.5">
      <c r="A87" s="22" t="s">
        <v>91</v>
      </c>
      <c r="B87" s="23">
        <f>SUMPRODUCT((Tableau1[Type]=$A87)*Tableau1[Qté Ent A])-SUMPRODUCT((Tableau1[Type]=$A87)*Tableau1[Qté Sort A])</f>
        <v>0</v>
      </c>
      <c r="C87" s="23">
        <f>SUMPRODUCT((Tableau1[Type]=$A87)*Tableau1[Qté Ent B])-SUMPRODUCT((Tableau1[Type]=$A87)*Tableau1[Qté Sort B])</f>
        <v>18</v>
      </c>
      <c r="D87" s="23">
        <f>SUMPRODUCT((Tableau1[Type]=$A87)*Tableau1[Qté Ent C])-SUMPRODUCT((Tableau1[Type]=$A87)*Tableau1[Qté Sort C])</f>
        <v>192</v>
      </c>
      <c r="E87" s="23">
        <f>SUMPRODUCT((Tableau1[Type]=$A87)*Tableau1[Qté Ent D])-SUMPRODUCT((Tableau1[Type]=$A87)*Tableau1[Qté Sort D])</f>
        <v>78</v>
      </c>
      <c r="F87" s="24">
        <f>SUM(B87:E87)</f>
        <v>288</v>
      </c>
      <c r="G87" s="1"/>
      <c r="H87" s="25" t="s">
        <v>91</v>
      </c>
      <c r="I87" s="28"/>
      <c r="J87" s="28">
        <v>18</v>
      </c>
      <c r="K87" s="28">
        <v>192</v>
      </c>
      <c r="L87" s="28">
        <v>174</v>
      </c>
      <c r="M87">
        <f>SUM(I87:L87)</f>
        <v>384</v>
      </c>
      <c r="N87" s="3">
        <f>M87-Tableau2[[#This Row],[Totaux]]</f>
        <v>96</v>
      </c>
    </row>
    <row r="88" spans="1:14" ht="18.5">
      <c r="A88" s="22" t="s">
        <v>71</v>
      </c>
      <c r="B88" s="23">
        <f>SUMPRODUCT((Tableau1[Type]=$A88)*Tableau1[Qté Ent A])-SUMPRODUCT((Tableau1[Type]=$A88)*Tableau1[Qté Sort A])</f>
        <v>24</v>
      </c>
      <c r="C88" s="23">
        <f>SUMPRODUCT((Tableau1[Type]=$A88)*Tableau1[Qté Ent B])-SUMPRODUCT((Tableau1[Type]=$A88)*Tableau1[Qté Sort B])</f>
        <v>287</v>
      </c>
      <c r="D88" s="23">
        <f>SUMPRODUCT((Tableau1[Type]=$A88)*Tableau1[Qté Ent C])-SUMPRODUCT((Tableau1[Type]=$A88)*Tableau1[Qté Sort C])</f>
        <v>45</v>
      </c>
      <c r="E88" s="23">
        <f>SUMPRODUCT((Tableau1[Type]=$A88)*Tableau1[Qté Ent D])-SUMPRODUCT((Tableau1[Type]=$A88)*Tableau1[Qté Sort D])</f>
        <v>12</v>
      </c>
      <c r="F88" s="24">
        <f>SUM(B88:E88)</f>
        <v>368</v>
      </c>
      <c r="G88" s="1"/>
      <c r="H88" s="25" t="s">
        <v>71</v>
      </c>
      <c r="I88" s="28">
        <v>24</v>
      </c>
      <c r="J88" s="28">
        <v>287</v>
      </c>
      <c r="K88" s="28">
        <v>45</v>
      </c>
      <c r="L88" s="28">
        <v>12</v>
      </c>
      <c r="M88">
        <f>SUM(I88:L88)</f>
        <v>368</v>
      </c>
      <c r="N88" s="3">
        <f>M88-Tableau2[[#This Row],[Totaux]]</f>
        <v>0</v>
      </c>
    </row>
    <row r="89" spans="1:14" ht="18.5">
      <c r="A89" s="22" t="s">
        <v>70</v>
      </c>
      <c r="B89" s="23">
        <f>SUMPRODUCT((Tableau1[Type]=$A89)*Tableau1[Qté Ent A])-SUMPRODUCT((Tableau1[Type]=$A89)*Tableau1[Qté Sort A])</f>
        <v>15</v>
      </c>
      <c r="C89" s="23">
        <f>SUMPRODUCT((Tableau1[Type]=$A89)*Tableau1[Qté Ent B])-SUMPRODUCT((Tableau1[Type]=$A89)*Tableau1[Qté Sort B])</f>
        <v>258</v>
      </c>
      <c r="D89" s="23">
        <f>SUMPRODUCT((Tableau1[Type]=$A89)*Tableau1[Qté Ent C])-SUMPRODUCT((Tableau1[Type]=$A89)*Tableau1[Qté Sort C])</f>
        <v>9</v>
      </c>
      <c r="E89" s="23">
        <f>SUMPRODUCT((Tableau1[Type]=$A89)*Tableau1[Qté Ent D])-SUMPRODUCT((Tableau1[Type]=$A89)*Tableau1[Qté Sort D])</f>
        <v>0</v>
      </c>
      <c r="F89" s="24">
        <f>SUM(B89:E89)</f>
        <v>282</v>
      </c>
      <c r="G89" s="1"/>
      <c r="H89" s="25" t="s">
        <v>70</v>
      </c>
      <c r="I89" s="28">
        <v>15</v>
      </c>
      <c r="J89" s="28">
        <v>258</v>
      </c>
      <c r="K89" s="28">
        <v>9</v>
      </c>
      <c r="L89" s="28"/>
      <c r="M89">
        <f>SUM(I89:L89)</f>
        <v>282</v>
      </c>
      <c r="N89" s="3">
        <f>M89-Tableau2[[#This Row],[Totaux]]</f>
        <v>0</v>
      </c>
    </row>
    <row r="90" spans="1:14" ht="18.5">
      <c r="A90" s="22" t="s">
        <v>73</v>
      </c>
      <c r="B90" s="23">
        <f>SUMPRODUCT((Tableau1[Type]=$A90)*Tableau1[Qté Ent A])-SUMPRODUCT((Tableau1[Type]=$A90)*Tableau1[Qté Sort A])</f>
        <v>0</v>
      </c>
      <c r="C90" s="23">
        <f>SUMPRODUCT((Tableau1[Type]=$A90)*Tableau1[Qté Ent B])-SUMPRODUCT((Tableau1[Type]=$A90)*Tableau1[Qté Sort B])</f>
        <v>0</v>
      </c>
      <c r="D90" s="23">
        <f>SUMPRODUCT((Tableau1[Type]=$A90)*Tableau1[Qté Ent C])-SUMPRODUCT((Tableau1[Type]=$A90)*Tableau1[Qté Sort C])</f>
        <v>33</v>
      </c>
      <c r="E90" s="23">
        <f>SUMPRODUCT((Tableau1[Type]=$A90)*Tableau1[Qté Ent D])-SUMPRODUCT((Tableau1[Type]=$A90)*Tableau1[Qté Sort D])</f>
        <v>3</v>
      </c>
      <c r="F90" s="24">
        <f>SUM(B90:E90)</f>
        <v>36</v>
      </c>
      <c r="G90" s="1"/>
      <c r="H90" s="25" t="s">
        <v>73</v>
      </c>
      <c r="I90" s="28"/>
      <c r="J90" s="28"/>
      <c r="K90" s="28">
        <v>33</v>
      </c>
      <c r="L90" s="28">
        <v>3</v>
      </c>
      <c r="M90">
        <f>SUM(I90:L90)</f>
        <v>36</v>
      </c>
      <c r="N90" s="3">
        <f>M90-Tableau2[[#This Row],[Totaux]]</f>
        <v>0</v>
      </c>
    </row>
    <row r="91" spans="1:14" ht="18.5">
      <c r="A91" s="22" t="s">
        <v>72</v>
      </c>
      <c r="B91" s="23">
        <f>SUMPRODUCT((Tableau1[Type]=$A91)*Tableau1[Qté Ent A])-SUMPRODUCT((Tableau1[Type]=$A91)*Tableau1[Qté Sort A])</f>
        <v>0</v>
      </c>
      <c r="C91" s="23">
        <f>SUMPRODUCT((Tableau1[Type]=$A91)*Tableau1[Qté Ent B])-SUMPRODUCT((Tableau1[Type]=$A91)*Tableau1[Qté Sort B])</f>
        <v>45</v>
      </c>
      <c r="D91" s="23">
        <f>SUMPRODUCT((Tableau1[Type]=$A91)*Tableau1[Qté Ent C])-SUMPRODUCT((Tableau1[Type]=$A91)*Tableau1[Qté Sort C])</f>
        <v>15</v>
      </c>
      <c r="E91" s="23">
        <f>SUMPRODUCT((Tableau1[Type]=$A91)*Tableau1[Qté Ent D])-SUMPRODUCT((Tableau1[Type]=$A91)*Tableau1[Qté Sort D])</f>
        <v>12</v>
      </c>
      <c r="F91" s="24">
        <f>SUM(B91:E91)</f>
        <v>72</v>
      </c>
      <c r="G91" s="1"/>
      <c r="H91" s="25" t="s">
        <v>72</v>
      </c>
      <c r="I91" s="28"/>
      <c r="J91" s="29">
        <v>45</v>
      </c>
      <c r="K91" s="29">
        <v>15</v>
      </c>
      <c r="L91" s="29">
        <v>12</v>
      </c>
      <c r="M91">
        <f>SUM(I91:L91)</f>
        <v>72</v>
      </c>
      <c r="N91" s="3">
        <f>M91-Tableau2[[#This Row],[Totaux]]</f>
        <v>0</v>
      </c>
    </row>
    <row r="92" spans="1:14" ht="18.5">
      <c r="A92" s="22" t="s">
        <v>74</v>
      </c>
      <c r="B92" s="23">
        <f>SUMPRODUCT((Tableau1[Type]=$A92)*Tableau1[Qté Ent A])-SUMPRODUCT((Tableau1[Type]=$A92)*Tableau1[Qté Sort A])</f>
        <v>0</v>
      </c>
      <c r="C92" s="23">
        <f>SUMPRODUCT((Tableau1[Type]=$A92)*Tableau1[Qté Ent B])-SUMPRODUCT((Tableau1[Type]=$A92)*Tableau1[Qté Sort B])</f>
        <v>9</v>
      </c>
      <c r="D92" s="23">
        <f>SUMPRODUCT((Tableau1[Type]=$A92)*Tableau1[Qté Ent C])-SUMPRODUCT((Tableau1[Type]=$A92)*Tableau1[Qté Sort C])</f>
        <v>35</v>
      </c>
      <c r="E92" s="23">
        <f>SUMPRODUCT((Tableau1[Type]=$A92)*Tableau1[Qté Ent D])-SUMPRODUCT((Tableau1[Type]=$A92)*Tableau1[Qté Sort D])</f>
        <v>0</v>
      </c>
      <c r="F92" s="30">
        <f>SUM(B92:E92)</f>
        <v>44</v>
      </c>
      <c r="G92" s="1"/>
      <c r="H92" s="25" t="s">
        <v>74</v>
      </c>
      <c r="I92" s="28"/>
      <c r="J92" s="29">
        <v>9</v>
      </c>
      <c r="K92" s="29">
        <v>35</v>
      </c>
      <c r="L92" s="29"/>
      <c r="M92">
        <f>SUM(I92:L92)</f>
        <v>44</v>
      </c>
      <c r="N92" s="3">
        <f>M92-Tableau2[[#This Row],[Totaux]]</f>
        <v>0</v>
      </c>
    </row>
  </sheetData>
  <sortState ref="H3:M92">
    <sortCondition ref="H3:H92"/>
  </sortState>
  <mergeCells count="2">
    <mergeCell ref="A1:F1"/>
    <mergeCell ref="H1:L1"/>
  </mergeCells>
  <phoneticPr fontId="3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0"/>
  <dimension ref="A1:J93"/>
  <sheetViews>
    <sheetView topLeftCell="A82" workbookViewId="0">
      <selection activeCell="A94" sqref="A94:XFD94"/>
    </sheetView>
  </sheetViews>
  <sheetFormatPr baseColWidth="10" defaultRowHeight="14.5"/>
  <cols>
    <col min="1" max="1" width="12.26953125" style="4" customWidth="1"/>
    <col min="2" max="2" width="25.54296875" customWidth="1"/>
    <col min="3" max="10" width="12.6328125" style="2" customWidth="1"/>
    <col min="11" max="11" width="14.6328125" customWidth="1"/>
  </cols>
  <sheetData>
    <row r="1" spans="1:10">
      <c r="C1" s="10" t="s">
        <v>98</v>
      </c>
      <c r="D1" s="10"/>
      <c r="E1" s="10" t="s">
        <v>99</v>
      </c>
      <c r="F1" s="10"/>
      <c r="G1" s="10" t="s">
        <v>100</v>
      </c>
      <c r="H1" s="10"/>
      <c r="I1" s="10" t="s">
        <v>101</v>
      </c>
      <c r="J1" s="10"/>
    </row>
    <row r="2" spans="1:10">
      <c r="A2" s="4" t="s">
        <v>96</v>
      </c>
      <c r="B2" t="s">
        <v>95</v>
      </c>
      <c r="C2" s="2" t="s">
        <v>97</v>
      </c>
      <c r="D2" s="2" t="s">
        <v>102</v>
      </c>
      <c r="E2" s="2" t="s">
        <v>103</v>
      </c>
      <c r="F2" s="2" t="s">
        <v>104</v>
      </c>
      <c r="G2" s="2" t="s">
        <v>105</v>
      </c>
      <c r="H2" s="2" t="s">
        <v>106</v>
      </c>
      <c r="I2" s="2" t="s">
        <v>107</v>
      </c>
      <c r="J2" s="2" t="s">
        <v>108</v>
      </c>
    </row>
    <row r="3" spans="1:10">
      <c r="A3" s="4">
        <v>43922</v>
      </c>
      <c r="B3" t="s">
        <v>9</v>
      </c>
      <c r="D3" s="12"/>
      <c r="E3" s="2">
        <v>76</v>
      </c>
      <c r="F3" s="12"/>
      <c r="G3" s="2">
        <v>67</v>
      </c>
      <c r="H3" s="12"/>
      <c r="I3" s="2">
        <v>282</v>
      </c>
      <c r="J3" s="12"/>
    </row>
    <row r="4" spans="1:10">
      <c r="A4" s="5">
        <v>43922</v>
      </c>
      <c r="B4" s="6" t="s">
        <v>5</v>
      </c>
      <c r="C4" s="7"/>
      <c r="D4" s="13"/>
      <c r="E4" s="7"/>
      <c r="F4" s="13"/>
      <c r="G4" s="7"/>
      <c r="H4" s="13"/>
      <c r="I4" s="7">
        <v>18</v>
      </c>
      <c r="J4" s="13"/>
    </row>
    <row r="5" spans="1:10">
      <c r="A5" s="5">
        <v>43922</v>
      </c>
      <c r="B5" s="6" t="s">
        <v>6</v>
      </c>
      <c r="C5" s="7">
        <v>3</v>
      </c>
      <c r="D5" s="13"/>
      <c r="E5" s="7">
        <v>300</v>
      </c>
      <c r="F5" s="13"/>
      <c r="G5" s="7">
        <v>453</v>
      </c>
      <c r="H5" s="13"/>
      <c r="I5" s="7">
        <v>42</v>
      </c>
      <c r="J5" s="13"/>
    </row>
    <row r="6" spans="1:10">
      <c r="A6" s="5">
        <v>43922</v>
      </c>
      <c r="B6" s="6" t="s">
        <v>7</v>
      </c>
      <c r="C6" s="7"/>
      <c r="D6" s="13"/>
      <c r="E6" s="7">
        <v>77</v>
      </c>
      <c r="F6" s="13"/>
      <c r="G6" s="7"/>
      <c r="H6" s="13"/>
      <c r="I6" s="7"/>
      <c r="J6" s="13"/>
    </row>
    <row r="7" spans="1:10">
      <c r="A7" s="5">
        <v>43922</v>
      </c>
      <c r="B7" s="6" t="s">
        <v>8</v>
      </c>
      <c r="C7" s="7"/>
      <c r="D7" s="13"/>
      <c r="E7" s="7">
        <v>356</v>
      </c>
      <c r="F7" s="13"/>
      <c r="G7" s="7">
        <v>2</v>
      </c>
      <c r="H7" s="13"/>
      <c r="I7" s="7"/>
      <c r="J7" s="13"/>
    </row>
    <row r="8" spans="1:10">
      <c r="A8" s="5">
        <v>43922</v>
      </c>
      <c r="B8" s="6" t="s">
        <v>10</v>
      </c>
      <c r="C8" s="7"/>
      <c r="D8" s="13"/>
      <c r="E8" s="7">
        <v>116</v>
      </c>
      <c r="F8" s="13"/>
      <c r="G8" s="7">
        <v>64</v>
      </c>
      <c r="H8" s="13"/>
      <c r="I8" s="7"/>
      <c r="J8" s="13"/>
    </row>
    <row r="9" spans="1:10">
      <c r="A9" s="5">
        <v>43922</v>
      </c>
      <c r="B9" s="6" t="s">
        <v>11</v>
      </c>
      <c r="C9" s="7"/>
      <c r="D9" s="13"/>
      <c r="E9" s="7"/>
      <c r="F9" s="13"/>
      <c r="G9" s="7">
        <v>48</v>
      </c>
      <c r="H9" s="13"/>
      <c r="I9" s="7">
        <v>48</v>
      </c>
      <c r="J9" s="13"/>
    </row>
    <row r="10" spans="1:10">
      <c r="A10" s="5">
        <v>43922</v>
      </c>
      <c r="B10" s="6" t="s">
        <v>12</v>
      </c>
      <c r="C10" s="7">
        <v>28</v>
      </c>
      <c r="D10" s="13"/>
      <c r="E10" s="7">
        <v>600</v>
      </c>
      <c r="F10" s="13"/>
      <c r="G10" s="7">
        <v>96</v>
      </c>
      <c r="H10" s="13"/>
      <c r="I10" s="7"/>
      <c r="J10" s="13"/>
    </row>
    <row r="11" spans="1:10">
      <c r="A11" s="5">
        <v>43922</v>
      </c>
      <c r="B11" s="6" t="s">
        <v>13</v>
      </c>
      <c r="C11" s="7"/>
      <c r="D11" s="13"/>
      <c r="E11" s="7">
        <v>597</v>
      </c>
      <c r="F11" s="13"/>
      <c r="G11" s="7">
        <v>369</v>
      </c>
      <c r="H11" s="13"/>
      <c r="I11" s="7"/>
      <c r="J11" s="13"/>
    </row>
    <row r="12" spans="1:10">
      <c r="A12" s="5">
        <v>43922</v>
      </c>
      <c r="B12" s="6" t="s">
        <v>14</v>
      </c>
      <c r="C12" s="7">
        <v>9</v>
      </c>
      <c r="D12" s="13"/>
      <c r="E12" s="7">
        <v>152</v>
      </c>
      <c r="F12" s="13"/>
      <c r="G12" s="7">
        <v>48</v>
      </c>
      <c r="H12" s="13"/>
      <c r="I12" s="7"/>
      <c r="J12" s="13"/>
    </row>
    <row r="13" spans="1:10">
      <c r="A13" s="5">
        <v>43922</v>
      </c>
      <c r="B13" s="6" t="s">
        <v>15</v>
      </c>
      <c r="C13" s="7"/>
      <c r="D13" s="13"/>
      <c r="E13" s="7"/>
      <c r="F13" s="13"/>
      <c r="G13" s="7">
        <v>117</v>
      </c>
      <c r="H13" s="13"/>
      <c r="I13" s="7">
        <v>51</v>
      </c>
      <c r="J13" s="13"/>
    </row>
    <row r="14" spans="1:10">
      <c r="A14" s="5">
        <v>43922</v>
      </c>
      <c r="B14" s="6" t="s">
        <v>16</v>
      </c>
      <c r="C14" s="7"/>
      <c r="D14" s="13"/>
      <c r="E14" s="7">
        <v>204</v>
      </c>
      <c r="F14" s="13"/>
      <c r="G14" s="7">
        <v>81</v>
      </c>
      <c r="H14" s="13"/>
      <c r="I14" s="7">
        <v>12</v>
      </c>
      <c r="J14" s="13"/>
    </row>
    <row r="15" spans="1:10">
      <c r="A15" s="5">
        <v>43922</v>
      </c>
      <c r="B15" s="6" t="s">
        <v>17</v>
      </c>
      <c r="C15" s="7">
        <v>111</v>
      </c>
      <c r="D15" s="13"/>
      <c r="E15" s="7">
        <v>1062</v>
      </c>
      <c r="F15" s="13"/>
      <c r="G15" s="7">
        <v>57</v>
      </c>
      <c r="H15" s="13"/>
      <c r="I15" s="7">
        <v>24</v>
      </c>
      <c r="J15" s="13"/>
    </row>
    <row r="16" spans="1:10">
      <c r="A16" s="5">
        <v>43922</v>
      </c>
      <c r="B16" s="6" t="s">
        <v>18</v>
      </c>
      <c r="C16" s="7">
        <v>5</v>
      </c>
      <c r="D16" s="13"/>
      <c r="E16" s="7">
        <v>141</v>
      </c>
      <c r="F16" s="13"/>
      <c r="G16" s="7">
        <v>24</v>
      </c>
      <c r="H16" s="13"/>
      <c r="I16" s="7"/>
      <c r="J16" s="13"/>
    </row>
    <row r="17" spans="1:10">
      <c r="A17" s="5">
        <v>43922</v>
      </c>
      <c r="B17" s="6" t="s">
        <v>19</v>
      </c>
      <c r="C17" s="7">
        <v>3</v>
      </c>
      <c r="D17" s="13"/>
      <c r="E17" s="7">
        <v>99</v>
      </c>
      <c r="F17" s="13"/>
      <c r="G17" s="7">
        <v>9</v>
      </c>
      <c r="H17" s="13"/>
      <c r="I17" s="7"/>
      <c r="J17" s="13"/>
    </row>
    <row r="18" spans="1:10">
      <c r="A18" s="5">
        <v>43922</v>
      </c>
      <c r="B18" s="6" t="s">
        <v>20</v>
      </c>
      <c r="C18" s="7">
        <v>24</v>
      </c>
      <c r="D18" s="13"/>
      <c r="E18" s="7">
        <v>126</v>
      </c>
      <c r="F18" s="13"/>
      <c r="G18" s="7">
        <v>267</v>
      </c>
      <c r="H18" s="13"/>
      <c r="I18" s="7">
        <v>3</v>
      </c>
      <c r="J18" s="13"/>
    </row>
    <row r="19" spans="1:10">
      <c r="A19" s="5">
        <v>43922</v>
      </c>
      <c r="B19" s="6" t="s">
        <v>21</v>
      </c>
      <c r="C19" s="7"/>
      <c r="D19" s="13"/>
      <c r="E19" s="7">
        <v>32</v>
      </c>
      <c r="F19" s="13"/>
      <c r="G19" s="7">
        <v>144</v>
      </c>
      <c r="H19" s="13"/>
      <c r="I19" s="7">
        <v>90</v>
      </c>
      <c r="J19" s="13"/>
    </row>
    <row r="20" spans="1:10">
      <c r="A20" s="5">
        <v>43922</v>
      </c>
      <c r="B20" s="6" t="s">
        <v>22</v>
      </c>
      <c r="C20" s="7"/>
      <c r="D20" s="13"/>
      <c r="E20" s="7"/>
      <c r="F20" s="13"/>
      <c r="G20" s="7"/>
      <c r="H20" s="13"/>
      <c r="I20" s="7">
        <v>15</v>
      </c>
      <c r="J20" s="13"/>
    </row>
    <row r="21" spans="1:10">
      <c r="A21" s="5">
        <v>43922</v>
      </c>
      <c r="B21" s="6" t="s">
        <v>23</v>
      </c>
      <c r="C21" s="7"/>
      <c r="D21" s="13"/>
      <c r="E21" s="7">
        <v>30</v>
      </c>
      <c r="F21" s="13"/>
      <c r="G21" s="7">
        <v>7</v>
      </c>
      <c r="H21" s="13"/>
      <c r="I21" s="7"/>
      <c r="J21" s="13"/>
    </row>
    <row r="22" spans="1:10">
      <c r="A22" s="5">
        <v>43922</v>
      </c>
      <c r="B22" s="6" t="s">
        <v>24</v>
      </c>
      <c r="C22" s="7"/>
      <c r="D22" s="13"/>
      <c r="E22" s="7"/>
      <c r="F22" s="13"/>
      <c r="G22" s="7">
        <v>261</v>
      </c>
      <c r="H22" s="13"/>
      <c r="I22" s="7">
        <v>51</v>
      </c>
      <c r="J22" s="13"/>
    </row>
    <row r="23" spans="1:10">
      <c r="A23" s="5">
        <v>43922</v>
      </c>
      <c r="B23" s="6" t="s">
        <v>25</v>
      </c>
      <c r="C23" s="7"/>
      <c r="D23" s="13"/>
      <c r="E23" s="7">
        <v>1056</v>
      </c>
      <c r="F23" s="13"/>
      <c r="G23" s="7">
        <v>485</v>
      </c>
      <c r="H23" s="13"/>
      <c r="I23" s="7"/>
      <c r="J23" s="13"/>
    </row>
    <row r="24" spans="1:10">
      <c r="A24" s="5">
        <v>43922</v>
      </c>
      <c r="B24" s="6" t="s">
        <v>26</v>
      </c>
      <c r="C24" s="7"/>
      <c r="D24" s="13"/>
      <c r="E24" s="7">
        <v>109</v>
      </c>
      <c r="F24" s="13"/>
      <c r="G24" s="7">
        <v>35</v>
      </c>
      <c r="H24" s="13"/>
      <c r="I24" s="7">
        <v>27</v>
      </c>
      <c r="J24" s="13"/>
    </row>
    <row r="25" spans="1:10">
      <c r="A25" s="5">
        <v>43922</v>
      </c>
      <c r="B25" s="6" t="s">
        <v>27</v>
      </c>
      <c r="C25" s="7"/>
      <c r="D25" s="13"/>
      <c r="E25" s="7"/>
      <c r="F25" s="13"/>
      <c r="G25" s="7">
        <v>9</v>
      </c>
      <c r="H25" s="13"/>
      <c r="I25" s="7">
        <v>18</v>
      </c>
      <c r="J25" s="13"/>
    </row>
    <row r="26" spans="1:10">
      <c r="A26" s="5">
        <v>43922</v>
      </c>
      <c r="B26" s="6" t="s">
        <v>28</v>
      </c>
      <c r="C26" s="7"/>
      <c r="D26" s="13"/>
      <c r="E26" s="7">
        <v>69</v>
      </c>
      <c r="F26" s="13"/>
      <c r="G26" s="7">
        <v>30</v>
      </c>
      <c r="H26" s="13"/>
      <c r="I26" s="7">
        <v>453</v>
      </c>
      <c r="J26" s="13"/>
    </row>
    <row r="27" spans="1:10">
      <c r="A27" s="5">
        <v>43922</v>
      </c>
      <c r="B27" s="6" t="s">
        <v>29</v>
      </c>
      <c r="C27" s="7"/>
      <c r="D27" s="13"/>
      <c r="E27" s="7">
        <v>264</v>
      </c>
      <c r="F27" s="13"/>
      <c r="G27" s="7">
        <v>5</v>
      </c>
      <c r="H27" s="13"/>
      <c r="I27" s="7">
        <v>49</v>
      </c>
      <c r="J27" s="13"/>
    </row>
    <row r="28" spans="1:10">
      <c r="A28" s="5">
        <v>43922</v>
      </c>
      <c r="B28" s="6" t="s">
        <v>30</v>
      </c>
      <c r="C28" s="7"/>
      <c r="D28" s="13"/>
      <c r="E28" s="7">
        <v>9</v>
      </c>
      <c r="F28" s="13"/>
      <c r="G28" s="7">
        <v>2</v>
      </c>
      <c r="H28" s="13"/>
      <c r="I28" s="7"/>
      <c r="J28" s="13"/>
    </row>
    <row r="29" spans="1:10">
      <c r="A29" s="5">
        <v>43922</v>
      </c>
      <c r="B29" s="6" t="s">
        <v>31</v>
      </c>
      <c r="C29" s="7"/>
      <c r="D29" s="13"/>
      <c r="E29" s="7"/>
      <c r="F29" s="13"/>
      <c r="G29" s="7">
        <v>9</v>
      </c>
      <c r="H29" s="13"/>
      <c r="I29" s="7">
        <v>84</v>
      </c>
      <c r="J29" s="13"/>
    </row>
    <row r="30" spans="1:10">
      <c r="A30" s="5">
        <v>43922</v>
      </c>
      <c r="B30" s="6" t="s">
        <v>32</v>
      </c>
      <c r="C30" s="7"/>
      <c r="D30" s="13"/>
      <c r="E30" s="7">
        <v>348</v>
      </c>
      <c r="F30" s="13"/>
      <c r="G30" s="7">
        <v>240</v>
      </c>
      <c r="H30" s="13"/>
      <c r="I30" s="7"/>
      <c r="J30" s="13"/>
    </row>
    <row r="31" spans="1:10">
      <c r="A31" s="5">
        <v>43922</v>
      </c>
      <c r="B31" s="6" t="s">
        <v>33</v>
      </c>
      <c r="C31" s="7"/>
      <c r="D31" s="13"/>
      <c r="E31" s="7"/>
      <c r="F31" s="13"/>
      <c r="G31" s="7"/>
      <c r="H31" s="13"/>
      <c r="I31" s="7">
        <v>48</v>
      </c>
      <c r="J31" s="13"/>
    </row>
    <row r="32" spans="1:10">
      <c r="A32" s="5">
        <v>43922</v>
      </c>
      <c r="B32" s="6" t="s">
        <v>34</v>
      </c>
      <c r="C32" s="7"/>
      <c r="D32" s="13"/>
      <c r="E32" s="7">
        <v>296</v>
      </c>
      <c r="F32" s="13"/>
      <c r="G32" s="7">
        <v>48</v>
      </c>
      <c r="H32" s="13"/>
      <c r="I32" s="7"/>
      <c r="J32" s="13"/>
    </row>
    <row r="33" spans="1:10">
      <c r="A33" s="5">
        <v>43922</v>
      </c>
      <c r="B33" s="6" t="s">
        <v>35</v>
      </c>
      <c r="C33" s="7"/>
      <c r="D33" s="13"/>
      <c r="E33" s="7"/>
      <c r="F33" s="13"/>
      <c r="G33" s="7">
        <v>38</v>
      </c>
      <c r="H33" s="13"/>
      <c r="I33" s="7">
        <v>33</v>
      </c>
      <c r="J33" s="13"/>
    </row>
    <row r="34" spans="1:10">
      <c r="A34" s="5">
        <v>43922</v>
      </c>
      <c r="B34" s="6" t="s">
        <v>92</v>
      </c>
      <c r="C34" s="7"/>
      <c r="D34" s="13"/>
      <c r="E34" s="7"/>
      <c r="F34" s="13"/>
      <c r="G34" s="7">
        <v>48</v>
      </c>
      <c r="H34" s="13"/>
      <c r="I34" s="7">
        <v>96</v>
      </c>
      <c r="J34" s="13"/>
    </row>
    <row r="35" spans="1:10">
      <c r="A35" s="5">
        <v>43922</v>
      </c>
      <c r="B35" s="6" t="s">
        <v>82</v>
      </c>
      <c r="C35" s="7">
        <v>147</v>
      </c>
      <c r="D35" s="13"/>
      <c r="E35" s="7">
        <v>213</v>
      </c>
      <c r="F35" s="13"/>
      <c r="G35" s="7">
        <v>65</v>
      </c>
      <c r="H35" s="13"/>
      <c r="I35" s="7">
        <v>72</v>
      </c>
      <c r="J35" s="13"/>
    </row>
    <row r="36" spans="1:10">
      <c r="A36" s="5">
        <v>43922</v>
      </c>
      <c r="B36" s="6" t="s">
        <v>81</v>
      </c>
      <c r="C36" s="7">
        <v>48</v>
      </c>
      <c r="D36" s="13"/>
      <c r="E36" s="7">
        <v>533</v>
      </c>
      <c r="F36" s="13"/>
      <c r="G36" s="7">
        <v>24</v>
      </c>
      <c r="H36" s="13"/>
      <c r="I36" s="7"/>
      <c r="J36" s="13"/>
    </row>
    <row r="37" spans="1:10">
      <c r="A37" s="5">
        <v>43922</v>
      </c>
      <c r="B37" s="6" t="s">
        <v>93</v>
      </c>
      <c r="C37" s="7"/>
      <c r="D37" s="13"/>
      <c r="E37" s="7">
        <v>111</v>
      </c>
      <c r="F37" s="13"/>
      <c r="G37" s="7">
        <v>18</v>
      </c>
      <c r="H37" s="13"/>
      <c r="I37" s="7"/>
      <c r="J37" s="13"/>
    </row>
    <row r="38" spans="1:10">
      <c r="A38" s="5">
        <v>43922</v>
      </c>
      <c r="B38" s="6" t="s">
        <v>80</v>
      </c>
      <c r="C38" s="7">
        <v>15</v>
      </c>
      <c r="D38" s="13"/>
      <c r="E38" s="7">
        <v>186</v>
      </c>
      <c r="F38" s="13"/>
      <c r="G38" s="7">
        <v>236</v>
      </c>
      <c r="H38" s="13"/>
      <c r="I38" s="7"/>
      <c r="J38" s="13"/>
    </row>
    <row r="39" spans="1:10">
      <c r="A39" s="5">
        <v>43922</v>
      </c>
      <c r="B39" s="6" t="s">
        <v>79</v>
      </c>
      <c r="C39" s="7">
        <v>3</v>
      </c>
      <c r="D39" s="13"/>
      <c r="E39" s="7">
        <v>24</v>
      </c>
      <c r="F39" s="13"/>
      <c r="G39" s="7">
        <v>231</v>
      </c>
      <c r="H39" s="13"/>
      <c r="I39" s="7">
        <v>3</v>
      </c>
      <c r="J39" s="13"/>
    </row>
    <row r="40" spans="1:10">
      <c r="A40" s="5">
        <v>43922</v>
      </c>
      <c r="B40" s="6" t="s">
        <v>78</v>
      </c>
      <c r="C40" s="7">
        <v>12</v>
      </c>
      <c r="D40" s="13"/>
      <c r="E40" s="7">
        <v>30</v>
      </c>
      <c r="F40" s="13"/>
      <c r="G40" s="7">
        <v>125</v>
      </c>
      <c r="H40" s="13"/>
      <c r="I40" s="7"/>
      <c r="J40" s="13"/>
    </row>
    <row r="41" spans="1:10">
      <c r="A41" s="5">
        <v>43922</v>
      </c>
      <c r="B41" s="6" t="s">
        <v>77</v>
      </c>
      <c r="C41" s="7">
        <v>30</v>
      </c>
      <c r="D41" s="13"/>
      <c r="E41" s="7">
        <v>120</v>
      </c>
      <c r="F41" s="13"/>
      <c r="G41" s="7">
        <v>65</v>
      </c>
      <c r="H41" s="13"/>
      <c r="I41" s="7"/>
      <c r="J41" s="13"/>
    </row>
    <row r="42" spans="1:10">
      <c r="A42" s="5">
        <v>43922</v>
      </c>
      <c r="B42" s="6" t="s">
        <v>76</v>
      </c>
      <c r="C42" s="7"/>
      <c r="D42" s="13"/>
      <c r="E42" s="7">
        <v>69</v>
      </c>
      <c r="F42" s="13"/>
      <c r="G42" s="7">
        <v>269</v>
      </c>
      <c r="H42" s="13"/>
      <c r="I42" s="7"/>
      <c r="J42" s="13"/>
    </row>
    <row r="43" spans="1:10">
      <c r="A43" s="5">
        <v>43922</v>
      </c>
      <c r="B43" s="6" t="s">
        <v>75</v>
      </c>
      <c r="C43" s="7">
        <v>9</v>
      </c>
      <c r="D43" s="13"/>
      <c r="E43" s="7">
        <v>90</v>
      </c>
      <c r="F43" s="13"/>
      <c r="G43" s="7">
        <v>411</v>
      </c>
      <c r="H43" s="13"/>
      <c r="I43" s="7"/>
      <c r="J43" s="13"/>
    </row>
    <row r="44" spans="1:10">
      <c r="A44" s="5">
        <v>43922</v>
      </c>
      <c r="B44" s="6" t="s">
        <v>74</v>
      </c>
      <c r="C44" s="7"/>
      <c r="D44" s="13"/>
      <c r="E44" s="7">
        <v>9</v>
      </c>
      <c r="F44" s="13"/>
      <c r="G44" s="7">
        <v>35</v>
      </c>
      <c r="H44" s="13"/>
      <c r="I44" s="7"/>
      <c r="J44" s="13"/>
    </row>
    <row r="45" spans="1:10">
      <c r="A45" s="5">
        <v>43922</v>
      </c>
      <c r="B45" s="6" t="s">
        <v>73</v>
      </c>
      <c r="C45" s="7"/>
      <c r="D45" s="13"/>
      <c r="E45" s="7"/>
      <c r="F45" s="13"/>
      <c r="G45" s="7">
        <v>33</v>
      </c>
      <c r="H45" s="13"/>
      <c r="I45" s="7">
        <v>3</v>
      </c>
      <c r="J45" s="13"/>
    </row>
    <row r="46" spans="1:10">
      <c r="A46" s="5">
        <v>43922</v>
      </c>
      <c r="B46" s="6" t="s">
        <v>72</v>
      </c>
      <c r="C46" s="7"/>
      <c r="D46" s="13"/>
      <c r="E46" s="7">
        <v>45</v>
      </c>
      <c r="F46" s="13"/>
      <c r="G46" s="7">
        <v>15</v>
      </c>
      <c r="H46" s="13"/>
      <c r="I46" s="7">
        <v>12</v>
      </c>
      <c r="J46" s="13"/>
    </row>
    <row r="47" spans="1:10">
      <c r="A47" s="5">
        <v>43922</v>
      </c>
      <c r="B47" s="6" t="s">
        <v>71</v>
      </c>
      <c r="C47" s="7">
        <v>24</v>
      </c>
      <c r="D47" s="13"/>
      <c r="E47" s="7">
        <v>287</v>
      </c>
      <c r="F47" s="13"/>
      <c r="G47" s="7">
        <v>45</v>
      </c>
      <c r="H47" s="13"/>
      <c r="I47" s="7">
        <v>12</v>
      </c>
      <c r="J47" s="13"/>
    </row>
    <row r="48" spans="1:10">
      <c r="A48" s="5">
        <v>43922</v>
      </c>
      <c r="B48" s="6" t="s">
        <v>70</v>
      </c>
      <c r="C48" s="7">
        <v>15</v>
      </c>
      <c r="D48" s="13"/>
      <c r="E48" s="7">
        <v>258</v>
      </c>
      <c r="F48" s="13"/>
      <c r="G48" s="7">
        <v>9</v>
      </c>
      <c r="H48" s="13"/>
      <c r="I48" s="7"/>
      <c r="J48" s="13"/>
    </row>
    <row r="49" spans="1:10">
      <c r="A49" s="5">
        <v>43922</v>
      </c>
      <c r="B49" s="6" t="s">
        <v>91</v>
      </c>
      <c r="C49" s="7"/>
      <c r="D49" s="13"/>
      <c r="E49" s="7">
        <v>18</v>
      </c>
      <c r="F49" s="13"/>
      <c r="G49" s="7">
        <v>192</v>
      </c>
      <c r="H49" s="13"/>
      <c r="I49" s="7">
        <v>78</v>
      </c>
      <c r="J49" s="13"/>
    </row>
    <row r="50" spans="1:10">
      <c r="A50" s="5">
        <v>43922</v>
      </c>
      <c r="B50" s="6" t="s">
        <v>90</v>
      </c>
      <c r="C50" s="7"/>
      <c r="D50" s="13"/>
      <c r="E50" s="7">
        <v>24</v>
      </c>
      <c r="F50" s="13"/>
      <c r="G50" s="7">
        <v>59</v>
      </c>
      <c r="H50" s="13"/>
      <c r="I50" s="7">
        <v>27</v>
      </c>
      <c r="J50" s="13"/>
    </row>
    <row r="51" spans="1:10">
      <c r="A51" s="5">
        <v>43922</v>
      </c>
      <c r="B51" s="6" t="s">
        <v>69</v>
      </c>
      <c r="C51" s="7"/>
      <c r="D51" s="13"/>
      <c r="E51" s="7">
        <v>195</v>
      </c>
      <c r="F51" s="13"/>
      <c r="G51" s="7">
        <v>957</v>
      </c>
      <c r="H51" s="13"/>
      <c r="I51" s="7">
        <v>17</v>
      </c>
      <c r="J51" s="13"/>
    </row>
    <row r="52" spans="1:10">
      <c r="A52" s="5">
        <v>43922</v>
      </c>
      <c r="B52" s="6" t="s">
        <v>68</v>
      </c>
      <c r="C52" s="7"/>
      <c r="D52" s="13"/>
      <c r="E52" s="7">
        <v>71</v>
      </c>
      <c r="F52" s="13"/>
      <c r="G52" s="7">
        <v>1640</v>
      </c>
      <c r="H52" s="13"/>
      <c r="I52" s="7">
        <v>357</v>
      </c>
      <c r="J52" s="13"/>
    </row>
    <row r="53" spans="1:10">
      <c r="A53" s="5">
        <v>43922</v>
      </c>
      <c r="B53" s="6" t="s">
        <v>67</v>
      </c>
      <c r="C53" s="7"/>
      <c r="D53" s="13"/>
      <c r="E53" s="7">
        <v>477</v>
      </c>
      <c r="F53" s="13"/>
      <c r="G53" s="7">
        <v>814</v>
      </c>
      <c r="H53" s="13"/>
      <c r="I53" s="7"/>
      <c r="J53" s="13"/>
    </row>
    <row r="54" spans="1:10">
      <c r="A54" s="5">
        <v>43922</v>
      </c>
      <c r="B54" s="6" t="s">
        <v>66</v>
      </c>
      <c r="C54" s="7"/>
      <c r="D54" s="13"/>
      <c r="E54" s="7">
        <v>228</v>
      </c>
      <c r="F54" s="13"/>
      <c r="G54" s="7">
        <v>1472</v>
      </c>
      <c r="H54" s="13"/>
      <c r="I54" s="7"/>
      <c r="J54" s="13"/>
    </row>
    <row r="55" spans="1:10">
      <c r="A55" s="5">
        <v>43922</v>
      </c>
      <c r="B55" s="6" t="s">
        <v>65</v>
      </c>
      <c r="C55" s="7"/>
      <c r="D55" s="13"/>
      <c r="E55" s="7">
        <v>48</v>
      </c>
      <c r="F55" s="13"/>
      <c r="G55" s="7">
        <v>1049</v>
      </c>
      <c r="H55" s="13"/>
      <c r="I55" s="7">
        <v>153</v>
      </c>
      <c r="J55" s="13"/>
    </row>
    <row r="56" spans="1:10">
      <c r="A56" s="5">
        <v>43922</v>
      </c>
      <c r="B56" s="6" t="s">
        <v>89</v>
      </c>
      <c r="C56" s="7">
        <v>15</v>
      </c>
      <c r="D56" s="13"/>
      <c r="E56" s="7">
        <v>54</v>
      </c>
      <c r="F56" s="13"/>
      <c r="G56" s="7">
        <v>40</v>
      </c>
      <c r="H56" s="13"/>
      <c r="I56" s="7"/>
      <c r="J56" s="13"/>
    </row>
    <row r="57" spans="1:10">
      <c r="A57" s="5">
        <v>43922</v>
      </c>
      <c r="B57" s="6" t="s">
        <v>88</v>
      </c>
      <c r="C57" s="7"/>
      <c r="D57" s="13"/>
      <c r="E57" s="7"/>
      <c r="F57" s="13"/>
      <c r="G57" s="7">
        <v>6</v>
      </c>
      <c r="H57" s="13"/>
      <c r="I57" s="7"/>
      <c r="J57" s="13"/>
    </row>
    <row r="58" spans="1:10">
      <c r="A58" s="5">
        <v>43922</v>
      </c>
      <c r="B58" s="6" t="s">
        <v>87</v>
      </c>
      <c r="C58" s="7"/>
      <c r="D58" s="13"/>
      <c r="E58" s="7">
        <v>57</v>
      </c>
      <c r="F58" s="13"/>
      <c r="G58" s="7">
        <v>57</v>
      </c>
      <c r="H58" s="13"/>
      <c r="I58" s="7"/>
      <c r="J58" s="13"/>
    </row>
    <row r="59" spans="1:10">
      <c r="A59" s="5">
        <v>43922</v>
      </c>
      <c r="B59" s="6" t="s">
        <v>52</v>
      </c>
      <c r="C59" s="7"/>
      <c r="D59" s="13"/>
      <c r="E59" s="7">
        <v>6</v>
      </c>
      <c r="F59" s="13"/>
      <c r="G59" s="7">
        <v>231</v>
      </c>
      <c r="H59" s="13"/>
      <c r="I59" s="7">
        <v>12</v>
      </c>
      <c r="J59" s="13"/>
    </row>
    <row r="60" spans="1:10">
      <c r="A60" s="5">
        <v>43922</v>
      </c>
      <c r="B60" s="6" t="s">
        <v>64</v>
      </c>
      <c r="C60" s="7">
        <v>30</v>
      </c>
      <c r="D60" s="13"/>
      <c r="E60" s="7"/>
      <c r="F60" s="13"/>
      <c r="G60" s="7">
        <v>105</v>
      </c>
      <c r="H60" s="13"/>
      <c r="I60" s="7">
        <v>39</v>
      </c>
      <c r="J60" s="13"/>
    </row>
    <row r="61" spans="1:10">
      <c r="A61" s="5">
        <v>43922</v>
      </c>
      <c r="B61" s="6" t="s">
        <v>63</v>
      </c>
      <c r="C61" s="7"/>
      <c r="D61" s="13"/>
      <c r="E61" s="7"/>
      <c r="F61" s="13"/>
      <c r="G61" s="7">
        <v>105</v>
      </c>
      <c r="H61" s="13"/>
      <c r="I61" s="7">
        <v>126</v>
      </c>
      <c r="J61" s="13"/>
    </row>
    <row r="62" spans="1:10">
      <c r="A62" s="5">
        <v>43922</v>
      </c>
      <c r="B62" s="6" t="s">
        <v>62</v>
      </c>
      <c r="C62" s="7">
        <v>279</v>
      </c>
      <c r="D62" s="13"/>
      <c r="E62" s="7">
        <v>96</v>
      </c>
      <c r="F62" s="13"/>
      <c r="G62" s="7">
        <v>69</v>
      </c>
      <c r="H62" s="13"/>
      <c r="I62" s="7">
        <v>1633</v>
      </c>
      <c r="J62" s="13"/>
    </row>
    <row r="63" spans="1:10">
      <c r="A63" s="5">
        <v>43922</v>
      </c>
      <c r="B63" s="6" t="s">
        <v>86</v>
      </c>
      <c r="C63" s="7">
        <v>90</v>
      </c>
      <c r="D63" s="13"/>
      <c r="E63" s="7"/>
      <c r="F63" s="13"/>
      <c r="G63" s="7"/>
      <c r="H63" s="13"/>
      <c r="I63" s="7">
        <v>117</v>
      </c>
      <c r="J63" s="13"/>
    </row>
    <row r="64" spans="1:10">
      <c r="A64" s="5">
        <v>43922</v>
      </c>
      <c r="B64" s="6" t="s">
        <v>61</v>
      </c>
      <c r="C64" s="7"/>
      <c r="D64" s="13"/>
      <c r="E64" s="7">
        <v>366</v>
      </c>
      <c r="F64" s="13"/>
      <c r="G64" s="7">
        <v>1011</v>
      </c>
      <c r="H64" s="13"/>
      <c r="I64" s="7"/>
      <c r="J64" s="13"/>
    </row>
    <row r="65" spans="1:10">
      <c r="A65" s="5">
        <v>43922</v>
      </c>
      <c r="B65" s="6" t="s">
        <v>60</v>
      </c>
      <c r="C65" s="7">
        <v>9</v>
      </c>
      <c r="D65" s="13"/>
      <c r="E65" s="7">
        <v>298</v>
      </c>
      <c r="F65" s="13"/>
      <c r="G65" s="7">
        <v>755</v>
      </c>
      <c r="H65" s="13"/>
      <c r="I65" s="7">
        <v>270</v>
      </c>
      <c r="J65" s="13"/>
    </row>
    <row r="66" spans="1:10">
      <c r="A66" s="5">
        <v>43922</v>
      </c>
      <c r="B66" s="6" t="s">
        <v>59</v>
      </c>
      <c r="C66" s="7"/>
      <c r="D66" s="13"/>
      <c r="E66" s="7">
        <v>83</v>
      </c>
      <c r="F66" s="13"/>
      <c r="G66" s="7">
        <v>192</v>
      </c>
      <c r="H66" s="13"/>
      <c r="I66" s="7"/>
      <c r="J66" s="13"/>
    </row>
    <row r="67" spans="1:10">
      <c r="A67" s="5">
        <v>43922</v>
      </c>
      <c r="B67" s="6" t="s">
        <v>58</v>
      </c>
      <c r="C67" s="7">
        <v>107</v>
      </c>
      <c r="D67" s="13"/>
      <c r="E67" s="7">
        <v>336</v>
      </c>
      <c r="F67" s="13"/>
      <c r="G67" s="7"/>
      <c r="H67" s="13"/>
      <c r="I67" s="7"/>
      <c r="J67" s="13"/>
    </row>
    <row r="68" spans="1:10">
      <c r="A68" s="5">
        <v>43922</v>
      </c>
      <c r="B68" s="6" t="s">
        <v>57</v>
      </c>
      <c r="C68" s="7"/>
      <c r="D68" s="13"/>
      <c r="E68" s="7">
        <v>13</v>
      </c>
      <c r="F68" s="13"/>
      <c r="G68" s="7"/>
      <c r="H68" s="13"/>
      <c r="I68" s="7"/>
      <c r="J68" s="13"/>
    </row>
    <row r="69" spans="1:10">
      <c r="A69" s="5">
        <v>43922</v>
      </c>
      <c r="B69" s="6" t="s">
        <v>56</v>
      </c>
      <c r="C69" s="7"/>
      <c r="D69" s="13"/>
      <c r="E69" s="7">
        <v>162</v>
      </c>
      <c r="F69" s="13"/>
      <c r="G69" s="7">
        <v>155</v>
      </c>
      <c r="H69" s="13"/>
      <c r="I69" s="7"/>
      <c r="J69" s="13"/>
    </row>
    <row r="70" spans="1:10">
      <c r="A70" s="5">
        <v>43922</v>
      </c>
      <c r="B70" s="6" t="s">
        <v>55</v>
      </c>
      <c r="C70" s="7"/>
      <c r="D70" s="13"/>
      <c r="E70" s="7">
        <v>162</v>
      </c>
      <c r="F70" s="13"/>
      <c r="G70" s="7">
        <v>174</v>
      </c>
      <c r="H70" s="13"/>
      <c r="I70" s="7"/>
      <c r="J70" s="13"/>
    </row>
    <row r="71" spans="1:10">
      <c r="A71" s="5">
        <v>43922</v>
      </c>
      <c r="B71" s="6" t="s">
        <v>54</v>
      </c>
      <c r="C71" s="7"/>
      <c r="D71" s="13"/>
      <c r="E71" s="7">
        <v>51</v>
      </c>
      <c r="F71" s="13"/>
      <c r="G71" s="7"/>
      <c r="H71" s="13"/>
      <c r="I71" s="7"/>
      <c r="J71" s="13"/>
    </row>
    <row r="72" spans="1:10">
      <c r="A72" s="5">
        <v>43922</v>
      </c>
      <c r="B72" s="6" t="s">
        <v>85</v>
      </c>
      <c r="C72" s="7"/>
      <c r="D72" s="13"/>
      <c r="E72" s="7">
        <v>309</v>
      </c>
      <c r="F72" s="13"/>
      <c r="G72" s="7">
        <v>878</v>
      </c>
      <c r="H72" s="13"/>
      <c r="I72" s="7">
        <v>273</v>
      </c>
      <c r="J72" s="13"/>
    </row>
    <row r="73" spans="1:10">
      <c r="A73" s="5">
        <v>43922</v>
      </c>
      <c r="B73" s="6" t="s">
        <v>53</v>
      </c>
      <c r="C73" s="7"/>
      <c r="D73" s="13"/>
      <c r="E73" s="7">
        <v>108</v>
      </c>
      <c r="F73" s="13"/>
      <c r="G73" s="7">
        <v>924</v>
      </c>
      <c r="H73" s="13"/>
      <c r="I73" s="7">
        <v>129</v>
      </c>
      <c r="J73" s="13"/>
    </row>
    <row r="74" spans="1:10">
      <c r="A74" s="5">
        <v>43922</v>
      </c>
      <c r="B74" s="6" t="s">
        <v>83</v>
      </c>
      <c r="C74" s="7"/>
      <c r="D74" s="13"/>
      <c r="E74" s="7">
        <v>317</v>
      </c>
      <c r="F74" s="13"/>
      <c r="G74" s="7">
        <v>852</v>
      </c>
      <c r="H74" s="13"/>
      <c r="I74" s="7"/>
      <c r="J74" s="13"/>
    </row>
    <row r="75" spans="1:10">
      <c r="A75" s="5">
        <v>43922</v>
      </c>
      <c r="B75" s="6" t="s">
        <v>52</v>
      </c>
      <c r="C75" s="7">
        <v>2</v>
      </c>
      <c r="D75" s="13"/>
      <c r="E75" s="7">
        <v>96</v>
      </c>
      <c r="F75" s="13"/>
      <c r="G75" s="7">
        <v>39</v>
      </c>
      <c r="H75" s="13"/>
      <c r="I75" s="7">
        <v>6</v>
      </c>
      <c r="J75" s="13"/>
    </row>
    <row r="76" spans="1:10">
      <c r="A76" s="5">
        <v>43922</v>
      </c>
      <c r="B76" s="6" t="s">
        <v>51</v>
      </c>
      <c r="C76" s="7">
        <v>26</v>
      </c>
      <c r="D76" s="13"/>
      <c r="E76" s="7"/>
      <c r="F76" s="13"/>
      <c r="G76" s="7"/>
      <c r="H76" s="13"/>
      <c r="I76" s="7"/>
      <c r="J76" s="13"/>
    </row>
    <row r="77" spans="1:10">
      <c r="A77" s="5">
        <v>43922</v>
      </c>
      <c r="B77" s="6" t="s">
        <v>50</v>
      </c>
      <c r="C77" s="7"/>
      <c r="D77" s="13"/>
      <c r="E77" s="7">
        <v>5</v>
      </c>
      <c r="F77" s="13"/>
      <c r="G77" s="7">
        <v>96</v>
      </c>
      <c r="H77" s="13"/>
      <c r="I77" s="7"/>
      <c r="J77" s="13"/>
    </row>
    <row r="78" spans="1:10">
      <c r="A78" s="5">
        <v>43922</v>
      </c>
      <c r="B78" s="6" t="s">
        <v>49</v>
      </c>
      <c r="C78" s="7"/>
      <c r="D78" s="13"/>
      <c r="E78" s="7">
        <v>288</v>
      </c>
      <c r="F78" s="13"/>
      <c r="G78" s="7">
        <v>645</v>
      </c>
      <c r="H78" s="13"/>
      <c r="I78" s="7">
        <v>176</v>
      </c>
      <c r="J78" s="13"/>
    </row>
    <row r="79" spans="1:10">
      <c r="A79" s="5">
        <v>43922</v>
      </c>
      <c r="B79" s="6" t="s">
        <v>48</v>
      </c>
      <c r="C79" s="7">
        <v>56</v>
      </c>
      <c r="D79" s="13"/>
      <c r="E79" s="7">
        <v>2</v>
      </c>
      <c r="F79" s="13"/>
      <c r="G79" s="7"/>
      <c r="H79" s="13"/>
      <c r="I79" s="7"/>
      <c r="J79" s="13"/>
    </row>
    <row r="80" spans="1:10">
      <c r="A80" s="5">
        <v>43922</v>
      </c>
      <c r="B80" s="6" t="s">
        <v>94</v>
      </c>
      <c r="C80" s="7">
        <v>99</v>
      </c>
      <c r="D80" s="13"/>
      <c r="E80" s="7"/>
      <c r="F80" s="13"/>
      <c r="G80" s="7">
        <v>103</v>
      </c>
      <c r="H80" s="13"/>
      <c r="I80" s="7">
        <v>3</v>
      </c>
      <c r="J80" s="13"/>
    </row>
    <row r="81" spans="1:10">
      <c r="A81" s="5">
        <v>43922</v>
      </c>
      <c r="B81" s="6" t="s">
        <v>47</v>
      </c>
      <c r="C81" s="7">
        <v>144</v>
      </c>
      <c r="D81" s="13"/>
      <c r="E81" s="7">
        <v>4</v>
      </c>
      <c r="F81" s="13"/>
      <c r="G81" s="7">
        <v>42</v>
      </c>
      <c r="H81" s="13"/>
      <c r="I81" s="7">
        <v>18</v>
      </c>
      <c r="J81" s="13"/>
    </row>
    <row r="82" spans="1:10">
      <c r="A82" s="5">
        <v>43922</v>
      </c>
      <c r="B82" s="6" t="s">
        <v>45</v>
      </c>
      <c r="C82" s="7"/>
      <c r="D82" s="13"/>
      <c r="E82" s="7">
        <v>294</v>
      </c>
      <c r="F82" s="13"/>
      <c r="G82" s="7">
        <v>831</v>
      </c>
      <c r="H82" s="13"/>
      <c r="I82" s="7">
        <v>18</v>
      </c>
      <c r="J82" s="13"/>
    </row>
    <row r="83" spans="1:10">
      <c r="A83" s="5">
        <v>43922</v>
      </c>
      <c r="B83" s="6" t="s">
        <v>44</v>
      </c>
      <c r="C83" s="7"/>
      <c r="D83" s="13"/>
      <c r="E83" s="7">
        <v>3</v>
      </c>
      <c r="F83" s="13"/>
      <c r="G83" s="7">
        <v>13</v>
      </c>
      <c r="H83" s="13"/>
      <c r="I83" s="7"/>
      <c r="J83" s="13"/>
    </row>
    <row r="84" spans="1:10">
      <c r="A84" s="5">
        <v>43922</v>
      </c>
      <c r="B84" s="6" t="s">
        <v>46</v>
      </c>
      <c r="C84" s="7"/>
      <c r="D84" s="13"/>
      <c r="E84" s="7">
        <v>87</v>
      </c>
      <c r="F84" s="13"/>
      <c r="G84" s="7">
        <v>246</v>
      </c>
      <c r="H84" s="13"/>
      <c r="I84" s="7"/>
      <c r="J84" s="13"/>
    </row>
    <row r="85" spans="1:10">
      <c r="A85" s="5">
        <v>43922</v>
      </c>
      <c r="B85" s="6" t="s">
        <v>84</v>
      </c>
      <c r="C85" s="7"/>
      <c r="D85" s="13"/>
      <c r="E85" s="7">
        <v>63</v>
      </c>
      <c r="F85" s="13"/>
      <c r="G85" s="7">
        <v>480</v>
      </c>
      <c r="H85" s="13"/>
      <c r="I85" s="7">
        <v>9</v>
      </c>
      <c r="J85" s="13"/>
    </row>
    <row r="86" spans="1:10">
      <c r="A86" s="5">
        <v>43922</v>
      </c>
      <c r="B86" s="6" t="s">
        <v>43</v>
      </c>
      <c r="C86" s="7"/>
      <c r="D86" s="13"/>
      <c r="E86" s="7">
        <v>6</v>
      </c>
      <c r="F86" s="13"/>
      <c r="G86" s="7">
        <v>395</v>
      </c>
      <c r="H86" s="13"/>
      <c r="I86" s="7">
        <v>96</v>
      </c>
      <c r="J86" s="13"/>
    </row>
    <row r="87" spans="1:10">
      <c r="A87" s="5">
        <v>43922</v>
      </c>
      <c r="B87" s="6" t="s">
        <v>42</v>
      </c>
      <c r="C87" s="7"/>
      <c r="D87" s="13"/>
      <c r="E87" s="7">
        <v>3</v>
      </c>
      <c r="F87" s="13"/>
      <c r="G87" s="7">
        <v>1</v>
      </c>
      <c r="H87" s="13"/>
      <c r="I87" s="7"/>
      <c r="J87" s="13"/>
    </row>
    <row r="88" spans="1:10">
      <c r="A88" s="5">
        <v>43922</v>
      </c>
      <c r="B88" s="6" t="s">
        <v>41</v>
      </c>
      <c r="C88" s="7"/>
      <c r="D88" s="13"/>
      <c r="E88" s="7">
        <v>48</v>
      </c>
      <c r="F88" s="13"/>
      <c r="G88" s="7">
        <v>22</v>
      </c>
      <c r="H88" s="13"/>
      <c r="I88" s="7">
        <v>93</v>
      </c>
      <c r="J88" s="13"/>
    </row>
    <row r="89" spans="1:10">
      <c r="A89" s="5">
        <v>43922</v>
      </c>
      <c r="B89" s="6" t="s">
        <v>40</v>
      </c>
      <c r="C89" s="7">
        <v>2</v>
      </c>
      <c r="D89" s="13"/>
      <c r="E89" s="7">
        <v>141</v>
      </c>
      <c r="F89" s="13"/>
      <c r="G89" s="7">
        <v>129</v>
      </c>
      <c r="H89" s="13"/>
      <c r="I89" s="7"/>
      <c r="J89" s="13"/>
    </row>
    <row r="90" spans="1:10">
      <c r="A90" s="5">
        <v>43922</v>
      </c>
      <c r="B90" s="6" t="s">
        <v>39</v>
      </c>
      <c r="C90" s="7"/>
      <c r="D90" s="13"/>
      <c r="E90" s="7">
        <v>218</v>
      </c>
      <c r="F90" s="13"/>
      <c r="G90" s="7">
        <v>58</v>
      </c>
      <c r="H90" s="13"/>
      <c r="I90" s="7">
        <v>183</v>
      </c>
      <c r="J90" s="13"/>
    </row>
    <row r="91" spans="1:10">
      <c r="A91" s="5">
        <v>43922</v>
      </c>
      <c r="B91" s="6" t="s">
        <v>38</v>
      </c>
      <c r="C91" s="7"/>
      <c r="D91" s="13"/>
      <c r="E91" s="7">
        <v>2</v>
      </c>
      <c r="F91" s="13"/>
      <c r="G91" s="7">
        <v>10</v>
      </c>
      <c r="H91" s="13"/>
      <c r="I91" s="7">
        <v>102</v>
      </c>
      <c r="J91" s="13"/>
    </row>
    <row r="92" spans="1:10">
      <c r="A92" s="5">
        <v>43922</v>
      </c>
      <c r="B92" s="6" t="s">
        <v>37</v>
      </c>
      <c r="C92" s="7"/>
      <c r="D92" s="13"/>
      <c r="E92" s="7">
        <v>92</v>
      </c>
      <c r="F92" s="13"/>
      <c r="G92" s="7">
        <v>336</v>
      </c>
      <c r="H92" s="13"/>
      <c r="I92" s="7"/>
      <c r="J92" s="13"/>
    </row>
    <row r="93" spans="1:10">
      <c r="A93" s="5">
        <v>43922</v>
      </c>
      <c r="B93" s="6" t="s">
        <v>36</v>
      </c>
      <c r="C93" s="7">
        <v>2</v>
      </c>
      <c r="D93" s="13"/>
      <c r="E93" s="7">
        <v>77</v>
      </c>
      <c r="F93" s="13"/>
      <c r="G93" s="7"/>
      <c r="H93" s="13"/>
      <c r="I93" s="7"/>
      <c r="J93" s="13"/>
    </row>
  </sheetData>
  <mergeCells count="4">
    <mergeCell ref="I1:J1"/>
    <mergeCell ref="C1:D1"/>
    <mergeCell ref="E1:F1"/>
    <mergeCell ref="G1:H1"/>
  </mergeCells>
  <dataValidations count="1">
    <dataValidation type="list" allowBlank="1" showInputMessage="1" showErrorMessage="1" sqref="B3:B93">
      <formula1>Modèles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FICHE DE STOCK</vt:lpstr>
      <vt:lpstr>Mvts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7 Pro Sp1</dc:creator>
  <cp:lastModifiedBy>AFEH56</cp:lastModifiedBy>
  <cp:lastPrinted>2020-04-11T09:49:41Z</cp:lastPrinted>
  <dcterms:created xsi:type="dcterms:W3CDTF">2018-12-16T10:18:45Z</dcterms:created>
  <dcterms:modified xsi:type="dcterms:W3CDTF">2020-04-14T18:27:36Z</dcterms:modified>
</cp:coreProperties>
</file>