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0" yWindow="0" windowWidth="19420" windowHeight="11020" tabRatio="305"/>
  </bookViews>
  <sheets>
    <sheet name="ENTREE-SORTIE" sheetId="1" r:id="rId1"/>
    <sheet name="MVTS" sheetId="7" r:id="rId2"/>
    <sheet name="LISTES" sheetId="5" r:id="rId3"/>
    <sheet name="RECAP" sheetId="3" r:id="rId4"/>
  </sheets>
  <definedNames>
    <definedName name="colx">'ENTREE-SORTIE'!$Y$5</definedName>
    <definedName name="Essai">IF('ENTREE-SORTIE'!$B$4=RECAP!$A$2,OFFSET(RECAP!$A$4,,,COUNTA(RECAP!$A:$A)-1))</definedName>
    <definedName name="Lots">OFFSET('ENTREE-SORTIE'!$Z$2,,,COUNTA('ENTREE-SORTIE'!$Z:$Z)-1)</definedName>
    <definedName name="monchamp">'ENTREE-SORTIE'!$H$1</definedName>
    <definedName name="Noms">OFFSET(LISTES!$A$2,,,COUNTA(LISTES!$A:$A)-1)</definedName>
    <definedName name="Produits">OFFSET(LISTES!$B$2,,,COUNTA(LISTES!$B:$B)-1)</definedName>
    <definedName name="saisie">'ENTREE-SORTIE'!$B$3:$B$7</definedName>
    <definedName name="Saisie_S">'ENTREE-SORTIE'!$B$20:$B$24</definedName>
  </definedNames>
  <calcPr calcId="12451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A1" i="3"/>
  <c r="B14"/>
  <c r="D14"/>
  <c r="F14"/>
  <c r="H14"/>
  <c r="J14"/>
  <c r="L14"/>
  <c r="N14"/>
  <c r="P14"/>
  <c r="R14"/>
  <c r="T14"/>
  <c r="V14"/>
  <c r="X14"/>
  <c r="Z14"/>
  <c r="AB14"/>
  <c r="B15"/>
  <c r="D15"/>
  <c r="F15"/>
  <c r="H15"/>
  <c r="J15"/>
  <c r="L15"/>
  <c r="N15"/>
  <c r="P15"/>
  <c r="R15"/>
  <c r="T15"/>
  <c r="V15"/>
  <c r="X15"/>
  <c r="Z15"/>
  <c r="AB15"/>
  <c r="B16"/>
  <c r="D16"/>
  <c r="F16"/>
  <c r="H16"/>
  <c r="J16"/>
  <c r="L16"/>
  <c r="N16"/>
  <c r="P16"/>
  <c r="R16"/>
  <c r="T16"/>
  <c r="V16"/>
  <c r="X16"/>
  <c r="Z16"/>
  <c r="AB16"/>
  <c r="B17"/>
  <c r="D17"/>
  <c r="F17"/>
  <c r="H17"/>
  <c r="J17"/>
  <c r="L17"/>
  <c r="N17"/>
  <c r="P17"/>
  <c r="R17"/>
  <c r="T17"/>
  <c r="V17"/>
  <c r="X17"/>
  <c r="Z17"/>
  <c r="AB17"/>
  <c r="B18"/>
  <c r="D18"/>
  <c r="F18"/>
  <c r="H18"/>
  <c r="J18"/>
  <c r="L18"/>
  <c r="N18"/>
  <c r="P18"/>
  <c r="R18"/>
  <c r="T18"/>
  <c r="V18"/>
  <c r="X18"/>
  <c r="Z18"/>
  <c r="AB18"/>
  <c r="B19"/>
  <c r="D19"/>
  <c r="F19"/>
  <c r="H19"/>
  <c r="J19"/>
  <c r="L19"/>
  <c r="N19"/>
  <c r="P19"/>
  <c r="R19"/>
  <c r="T19"/>
  <c r="V19"/>
  <c r="X19"/>
  <c r="Z19"/>
  <c r="AB19"/>
  <c r="B20"/>
  <c r="D20"/>
  <c r="F20"/>
  <c r="H20"/>
  <c r="J20"/>
  <c r="L20"/>
  <c r="N20"/>
  <c r="P20"/>
  <c r="R20"/>
  <c r="T20"/>
  <c r="V20"/>
  <c r="X20"/>
  <c r="Z20"/>
  <c r="AB20"/>
  <c r="B21"/>
  <c r="D21"/>
  <c r="F21"/>
  <c r="H21"/>
  <c r="J21"/>
  <c r="L21"/>
  <c r="N21"/>
  <c r="P21"/>
  <c r="R21"/>
  <c r="T21"/>
  <c r="V21"/>
  <c r="X21"/>
  <c r="Z21"/>
  <c r="AB21"/>
  <c r="B22"/>
  <c r="D22"/>
  <c r="F22"/>
  <c r="H22"/>
  <c r="J22"/>
  <c r="L22"/>
  <c r="N22"/>
  <c r="P22"/>
  <c r="R22"/>
  <c r="T22"/>
  <c r="V22"/>
  <c r="X22"/>
  <c r="Z22"/>
  <c r="AB22"/>
  <c r="B23"/>
  <c r="D23"/>
  <c r="F23"/>
  <c r="H23"/>
  <c r="J23"/>
  <c r="L23"/>
  <c r="N23"/>
  <c r="P23"/>
  <c r="R23"/>
  <c r="T23"/>
  <c r="V23"/>
  <c r="X23"/>
  <c r="Z23"/>
  <c r="AB23"/>
  <c r="B24"/>
  <c r="D24"/>
  <c r="F24"/>
  <c r="H24"/>
  <c r="J24"/>
  <c r="L24"/>
  <c r="N24"/>
  <c r="P24"/>
  <c r="R24"/>
  <c r="T24"/>
  <c r="V24"/>
  <c r="X24"/>
  <c r="Z24"/>
  <c r="AB24"/>
  <c r="B25"/>
  <c r="D25"/>
  <c r="F25"/>
  <c r="H25"/>
  <c r="J25"/>
  <c r="L25"/>
  <c r="N25"/>
  <c r="P25"/>
  <c r="R25"/>
  <c r="T25"/>
  <c r="V25"/>
  <c r="X25"/>
  <c r="Z25"/>
  <c r="AB25"/>
  <c r="B26"/>
  <c r="D26"/>
  <c r="F26"/>
  <c r="H26"/>
  <c r="J26"/>
  <c r="L26"/>
  <c r="N26"/>
  <c r="P26"/>
  <c r="R26"/>
  <c r="T26"/>
  <c r="V26"/>
  <c r="X26"/>
  <c r="Z26"/>
  <c r="AB26"/>
  <c r="B27"/>
  <c r="D27"/>
  <c r="F27"/>
  <c r="H27"/>
  <c r="J27"/>
  <c r="L27"/>
  <c r="N27"/>
  <c r="P27"/>
  <c r="R27"/>
  <c r="T27"/>
  <c r="V27"/>
  <c r="X27"/>
  <c r="Z27"/>
  <c r="AB27"/>
  <c r="B28"/>
  <c r="D28"/>
  <c r="F28"/>
  <c r="H28"/>
  <c r="J28"/>
  <c r="L28"/>
  <c r="N28"/>
  <c r="P28"/>
  <c r="R28"/>
  <c r="T28"/>
  <c r="V28"/>
  <c r="X28"/>
  <c r="Z28"/>
  <c r="AB28"/>
  <c r="B29"/>
  <c r="D29"/>
  <c r="F29"/>
  <c r="H29"/>
  <c r="J29"/>
  <c r="L29"/>
  <c r="N29"/>
  <c r="P29"/>
  <c r="R29"/>
  <c r="T29"/>
  <c r="V29"/>
  <c r="X29"/>
  <c r="Z29"/>
  <c r="AB29"/>
  <c r="B30"/>
  <c r="D30"/>
  <c r="F30"/>
  <c r="H30"/>
  <c r="J30"/>
  <c r="L30"/>
  <c r="N30"/>
  <c r="P30"/>
  <c r="R30"/>
  <c r="T30"/>
  <c r="V30"/>
  <c r="X30"/>
  <c r="Z30"/>
  <c r="AB30"/>
  <c r="B31"/>
  <c r="D31"/>
  <c r="F31"/>
  <c r="H31"/>
  <c r="J31"/>
  <c r="L31"/>
  <c r="N31"/>
  <c r="P31"/>
  <c r="R31"/>
  <c r="T31"/>
  <c r="V31"/>
  <c r="X31"/>
  <c r="Z31"/>
  <c r="AB31"/>
  <c r="B32"/>
  <c r="D32"/>
  <c r="F32"/>
  <c r="H32"/>
  <c r="J32"/>
  <c r="L32"/>
  <c r="N32"/>
  <c r="P32"/>
  <c r="R32"/>
  <c r="T32"/>
  <c r="V32"/>
  <c r="X32"/>
  <c r="Z32"/>
  <c r="AB32"/>
  <c r="B33"/>
  <c r="D33"/>
  <c r="F33"/>
  <c r="H33"/>
  <c r="J33"/>
  <c r="L33"/>
  <c r="N33"/>
  <c r="P33"/>
  <c r="R33"/>
  <c r="T33"/>
  <c r="V33"/>
  <c r="X33"/>
  <c r="Z33"/>
  <c r="AB33"/>
  <c r="B34"/>
  <c r="D34"/>
  <c r="F34"/>
  <c r="H34"/>
  <c r="J34"/>
  <c r="L34"/>
  <c r="N34"/>
  <c r="P34"/>
  <c r="R34"/>
  <c r="T34"/>
  <c r="V34"/>
  <c r="X34"/>
  <c r="Z34"/>
  <c r="AB34"/>
  <c r="B35"/>
  <c r="D35"/>
  <c r="F35"/>
  <c r="H35"/>
  <c r="J35"/>
  <c r="L35"/>
  <c r="N35"/>
  <c r="P35"/>
  <c r="R35"/>
  <c r="T35"/>
  <c r="V35"/>
  <c r="X35"/>
  <c r="Z35"/>
  <c r="AB35"/>
  <c r="B36"/>
  <c r="D36"/>
  <c r="F36"/>
  <c r="H36"/>
  <c r="J36"/>
  <c r="L36"/>
  <c r="N36"/>
  <c r="P36"/>
  <c r="R36"/>
  <c r="T36"/>
  <c r="V36"/>
  <c r="X36"/>
  <c r="Z36"/>
  <c r="AB36"/>
  <c r="B37"/>
  <c r="D37"/>
  <c r="F37"/>
  <c r="H37"/>
  <c r="J37"/>
  <c r="L37"/>
  <c r="N37"/>
  <c r="P37"/>
  <c r="R37"/>
  <c r="T37"/>
  <c r="V37"/>
  <c r="X37"/>
  <c r="Z37"/>
  <c r="AB37"/>
  <c r="B38"/>
  <c r="D38"/>
  <c r="F38"/>
  <c r="H38"/>
  <c r="J38"/>
  <c r="L38"/>
  <c r="N38"/>
  <c r="P38"/>
  <c r="R38"/>
  <c r="T38"/>
  <c r="V38"/>
  <c r="X38"/>
  <c r="Z38"/>
  <c r="AB38"/>
  <c r="B39"/>
  <c r="D39"/>
  <c r="F39"/>
  <c r="H39"/>
  <c r="J39"/>
  <c r="L39"/>
  <c r="N39"/>
  <c r="P39"/>
  <c r="R39"/>
  <c r="T39"/>
  <c r="V39"/>
  <c r="X39"/>
  <c r="Z39"/>
  <c r="AB39"/>
  <c r="B40"/>
  <c r="D40"/>
  <c r="F40"/>
  <c r="H40"/>
  <c r="J40"/>
  <c r="L40"/>
  <c r="N40"/>
  <c r="P40"/>
  <c r="R40"/>
  <c r="T40"/>
  <c r="V40"/>
  <c r="X40"/>
  <c r="Z40"/>
  <c r="AB40"/>
  <c r="B41"/>
  <c r="D41"/>
  <c r="F41"/>
  <c r="H41"/>
  <c r="J41"/>
  <c r="L41"/>
  <c r="N41"/>
  <c r="P41"/>
  <c r="R41"/>
  <c r="T41"/>
  <c r="V41"/>
  <c r="X41"/>
  <c r="Z41"/>
  <c r="AB41"/>
  <c r="B42"/>
  <c r="D42"/>
  <c r="F42"/>
  <c r="H42"/>
  <c r="J42"/>
  <c r="L42"/>
  <c r="N42"/>
  <c r="P42"/>
  <c r="R42"/>
  <c r="T42"/>
  <c r="V42"/>
  <c r="X42"/>
  <c r="Z42"/>
  <c r="AB42"/>
  <c r="B43"/>
  <c r="D43"/>
  <c r="F43"/>
  <c r="H43"/>
  <c r="J43"/>
  <c r="L43"/>
  <c r="N43"/>
  <c r="P43"/>
  <c r="R43"/>
  <c r="T43"/>
  <c r="V43"/>
  <c r="X43"/>
  <c r="Z43"/>
  <c r="AB43"/>
  <c r="B44"/>
  <c r="D44"/>
  <c r="F44"/>
  <c r="H44"/>
  <c r="J44"/>
  <c r="L44"/>
  <c r="N44"/>
  <c r="P44"/>
  <c r="R44"/>
  <c r="T44"/>
  <c r="V44"/>
  <c r="X44"/>
  <c r="Z44"/>
  <c r="AB44"/>
  <c r="B45"/>
  <c r="D45"/>
  <c r="F45"/>
  <c r="H45"/>
  <c r="J45"/>
  <c r="L45"/>
  <c r="N45"/>
  <c r="P45"/>
  <c r="R45"/>
  <c r="T45"/>
  <c r="V45"/>
  <c r="X45"/>
  <c r="Z45"/>
  <c r="AB45"/>
  <c r="B46"/>
  <c r="D46"/>
  <c r="F46"/>
  <c r="H46"/>
  <c r="J46"/>
  <c r="L46"/>
  <c r="N46"/>
  <c r="P46"/>
  <c r="R46"/>
  <c r="T46"/>
  <c r="V46"/>
  <c r="X46"/>
  <c r="Z46"/>
  <c r="AB46"/>
  <c r="B47"/>
  <c r="D47"/>
  <c r="F47"/>
  <c r="H47"/>
  <c r="J47"/>
  <c r="L47"/>
  <c r="N47"/>
  <c r="P47"/>
  <c r="R47"/>
  <c r="T47"/>
  <c r="V47"/>
  <c r="X47"/>
  <c r="Z47"/>
  <c r="AB47"/>
  <c r="B48"/>
  <c r="D48"/>
  <c r="F48"/>
  <c r="H48"/>
  <c r="J48"/>
  <c r="L48"/>
  <c r="N48"/>
  <c r="P48"/>
  <c r="R48"/>
  <c r="T48"/>
  <c r="V48"/>
  <c r="X48"/>
  <c r="Z48"/>
  <c r="AB48"/>
  <c r="B49"/>
  <c r="D49"/>
  <c r="F49"/>
  <c r="H49"/>
  <c r="J49"/>
  <c r="L49"/>
  <c r="N49"/>
  <c r="P49"/>
  <c r="R49"/>
  <c r="T49"/>
  <c r="V49"/>
  <c r="X49"/>
  <c r="Z49"/>
  <c r="AB49"/>
  <c r="B50"/>
  <c r="D50"/>
  <c r="F50"/>
  <c r="H50"/>
  <c r="J50"/>
  <c r="L50"/>
  <c r="N50"/>
  <c r="P50"/>
  <c r="R50"/>
  <c r="T50"/>
  <c r="V50"/>
  <c r="X50"/>
  <c r="Z50"/>
  <c r="AB50"/>
  <c r="B8"/>
  <c r="D8"/>
  <c r="F8"/>
  <c r="H8"/>
  <c r="J8"/>
  <c r="L8"/>
  <c r="N8"/>
  <c r="P8"/>
  <c r="R8"/>
  <c r="T8"/>
  <c r="V8"/>
  <c r="X8"/>
  <c r="Z8"/>
  <c r="AB8"/>
  <c r="B9"/>
  <c r="D9"/>
  <c r="F9"/>
  <c r="H9"/>
  <c r="J9"/>
  <c r="L9"/>
  <c r="N9"/>
  <c r="P9"/>
  <c r="R9"/>
  <c r="T9"/>
  <c r="V9"/>
  <c r="X9"/>
  <c r="Z9"/>
  <c r="AB9"/>
  <c r="B10"/>
  <c r="D10"/>
  <c r="F10"/>
  <c r="H10"/>
  <c r="J10"/>
  <c r="L10"/>
  <c r="N10"/>
  <c r="P10"/>
  <c r="R10"/>
  <c r="T10"/>
  <c r="V10"/>
  <c r="X10"/>
  <c r="Z10"/>
  <c r="AB10"/>
  <c r="B11"/>
  <c r="D11"/>
  <c r="F11"/>
  <c r="H11"/>
  <c r="J11"/>
  <c r="L11"/>
  <c r="N11"/>
  <c r="P11"/>
  <c r="R11"/>
  <c r="T11"/>
  <c r="V11"/>
  <c r="X11"/>
  <c r="Z11"/>
  <c r="AB11"/>
  <c r="B12"/>
  <c r="D12"/>
  <c r="F12"/>
  <c r="H12"/>
  <c r="J12"/>
  <c r="L12"/>
  <c r="N12"/>
  <c r="P12"/>
  <c r="R12"/>
  <c r="T12"/>
  <c r="V12"/>
  <c r="X12"/>
  <c r="Z12"/>
  <c r="AB12"/>
  <c r="B13"/>
  <c r="D13"/>
  <c r="F13"/>
  <c r="H13"/>
  <c r="J13"/>
  <c r="L13"/>
  <c r="N13"/>
  <c r="P13"/>
  <c r="R13"/>
  <c r="T13"/>
  <c r="V13"/>
  <c r="X13"/>
  <c r="Z13"/>
  <c r="AB13"/>
  <c r="AB3" l="1"/>
  <c r="AB4"/>
  <c r="AB5"/>
  <c r="AB6"/>
  <c r="AB7"/>
  <c r="D15" i="5" l="1"/>
  <c r="C15"/>
  <c r="AB1" i="3"/>
  <c r="Z7"/>
  <c r="Z6"/>
  <c r="Z5"/>
  <c r="Z4"/>
  <c r="Z3"/>
  <c r="X7"/>
  <c r="X6"/>
  <c r="X5"/>
  <c r="X4"/>
  <c r="X3"/>
  <c r="V7"/>
  <c r="V6"/>
  <c r="V5"/>
  <c r="V4"/>
  <c r="V3"/>
  <c r="T7"/>
  <c r="T6"/>
  <c r="T5"/>
  <c r="T4"/>
  <c r="T3"/>
  <c r="R7"/>
  <c r="R6"/>
  <c r="R5"/>
  <c r="R4"/>
  <c r="R3"/>
  <c r="P7"/>
  <c r="P6"/>
  <c r="P5"/>
  <c r="P4"/>
  <c r="P3"/>
  <c r="N7"/>
  <c r="N6"/>
  <c r="N5"/>
  <c r="N4"/>
  <c r="N3"/>
  <c r="L7"/>
  <c r="L6"/>
  <c r="L5"/>
  <c r="L4"/>
  <c r="L3"/>
  <c r="J7"/>
  <c r="J6"/>
  <c r="J5"/>
  <c r="J4"/>
  <c r="J3"/>
  <c r="H7"/>
  <c r="H6"/>
  <c r="H5"/>
  <c r="H4"/>
  <c r="H3"/>
  <c r="D7"/>
  <c r="F7"/>
  <c r="F6"/>
  <c r="F5"/>
  <c r="F4"/>
  <c r="F3"/>
  <c r="D6"/>
  <c r="D5"/>
  <c r="D4"/>
  <c r="D3"/>
  <c r="B6"/>
  <c r="B5"/>
  <c r="B4"/>
  <c r="B3"/>
  <c r="Y8" i="1"/>
  <c r="Y5"/>
  <c r="Y7" s="1"/>
  <c r="Y2"/>
  <c r="D5" i="5" l="1"/>
  <c r="C5"/>
  <c r="D7"/>
  <c r="C7"/>
  <c r="D9"/>
  <c r="C9"/>
  <c r="D11"/>
  <c r="C11"/>
  <c r="D13"/>
  <c r="C13"/>
  <c r="D2"/>
  <c r="D3"/>
  <c r="C3"/>
  <c r="D4"/>
  <c r="C4"/>
  <c r="D6"/>
  <c r="C6"/>
  <c r="D8"/>
  <c r="C8"/>
  <c r="D10"/>
  <c r="C10"/>
  <c r="D12"/>
  <c r="C12"/>
  <c r="D14"/>
  <c r="C14"/>
  <c r="Y4" i="1"/>
  <c r="Y3"/>
  <c r="Y6"/>
  <c r="B7" i="3" l="1"/>
  <c r="C2" i="5" s="1"/>
  <c r="A23" i="1" l="1"/>
  <c r="A6"/>
  <c r="X1" i="3" l="1"/>
  <c r="R1"/>
  <c r="V1"/>
  <c r="Z1"/>
  <c r="B1"/>
  <c r="J1"/>
  <c r="N1"/>
  <c r="H1"/>
  <c r="D1"/>
  <c r="F1"/>
  <c r="L1"/>
  <c r="P1"/>
  <c r="T1"/>
  <c r="B3" i="1" l="1"/>
  <c r="B20" l="1"/>
  <c r="C23" l="1"/>
  <c r="B27"/>
  <c r="A27"/>
  <c r="C6"/>
</calcChain>
</file>

<file path=xl/comments1.xml><?xml version="1.0" encoding="utf-8"?>
<comments xmlns="http://schemas.openxmlformats.org/spreadsheetml/2006/main">
  <authors>
    <author>AFEH56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Saisir le NOUVEAU PRODUIT.</t>
        </r>
      </text>
    </comment>
    <comment ref="E5" authorId="0">
      <text>
        <r>
          <rPr>
            <b/>
            <sz val="9"/>
            <color indexed="81"/>
            <rFont val="Tahoma"/>
            <charset val="1"/>
          </rPr>
          <t>Saisir le NOUVEAU LOT.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<sst xmlns="http://schemas.openxmlformats.org/spreadsheetml/2006/main" count="233" uniqueCount="69">
  <si>
    <t>DATE</t>
  </si>
  <si>
    <t>PRODUIT</t>
  </si>
  <si>
    <t>QUANTITE</t>
  </si>
  <si>
    <t>AFFICHE AUTO</t>
  </si>
  <si>
    <t>DBP601A</t>
  </si>
  <si>
    <t>DBP601</t>
  </si>
  <si>
    <t>DBP 308TI</t>
  </si>
  <si>
    <t>DBP 5000TI</t>
  </si>
  <si>
    <t>RESTE EN STOCK par Produit</t>
  </si>
  <si>
    <t>ILLIMITE</t>
  </si>
  <si>
    <t>ENTREE STOCK</t>
  </si>
  <si>
    <t>SORTIE STOCK</t>
  </si>
  <si>
    <t>NOM</t>
  </si>
  <si>
    <t>NOMS</t>
  </si>
  <si>
    <t>PAUL</t>
  </si>
  <si>
    <t>JACQUES</t>
  </si>
  <si>
    <t>SEVERINE</t>
  </si>
  <si>
    <t>Produits</t>
  </si>
  <si>
    <t>Tableau des entrées et sorties</t>
  </si>
  <si>
    <t>Date</t>
  </si>
  <si>
    <t>Entrées</t>
  </si>
  <si>
    <t>Sorties</t>
  </si>
  <si>
    <t>lot</t>
  </si>
  <si>
    <t>Nom</t>
  </si>
  <si>
    <t>LOT 1</t>
  </si>
  <si>
    <t>LOT 2</t>
  </si>
  <si>
    <t>LOT 20</t>
  </si>
  <si>
    <t>DPB 1</t>
  </si>
  <si>
    <t>DPB 2</t>
  </si>
  <si>
    <t>DPB 3</t>
  </si>
  <si>
    <t>DPB 4</t>
  </si>
  <si>
    <t>DPB 5</t>
  </si>
  <si>
    <t>DPB 6</t>
  </si>
  <si>
    <t>DPB 7</t>
  </si>
  <si>
    <t>DPB 8</t>
  </si>
  <si>
    <t>DPB 9</t>
  </si>
  <si>
    <t>Qté 2</t>
  </si>
  <si>
    <t>Qté 3</t>
  </si>
  <si>
    <t>Qté 4</t>
  </si>
  <si>
    <t>Qté 5</t>
  </si>
  <si>
    <t>Qté 6</t>
  </si>
  <si>
    <t>Qté 7</t>
  </si>
  <si>
    <t>Qté 8</t>
  </si>
  <si>
    <t>Qté 9</t>
  </si>
  <si>
    <t>Qté 10</t>
  </si>
  <si>
    <t>Qté 11</t>
  </si>
  <si>
    <t>Qté 12</t>
  </si>
  <si>
    <t>Qté 13</t>
  </si>
  <si>
    <t>Produits unique</t>
  </si>
  <si>
    <t>Qté 1</t>
  </si>
  <si>
    <t>LOT 100</t>
  </si>
  <si>
    <t>LOT 0</t>
  </si>
  <si>
    <t>Stock Total</t>
  </si>
  <si>
    <t>DPB 10</t>
  </si>
  <si>
    <t>Qté 14</t>
  </si>
  <si>
    <t>Produits à lot unique</t>
  </si>
  <si>
    <t>LOTS</t>
  </si>
  <si>
    <t>AJOUTER un nouveau LOT-----&gt;&gt;&gt;&gt;</t>
  </si>
  <si>
    <t>MOTEUR DE L'APPLICATION</t>
  </si>
  <si>
    <t>ENTREES</t>
  </si>
  <si>
    <t>N° Colonne en chiffres</t>
  </si>
  <si>
    <t>Non Colonne + 1 en lettre</t>
  </si>
  <si>
    <t>Non Colonne en lettre</t>
  </si>
  <si>
    <t>SORTIES</t>
  </si>
  <si>
    <t>Nom Colonne en lettres</t>
  </si>
  <si>
    <t>Nom Colonne + 1 en lettres</t>
  </si>
  <si>
    <t>Stock Total du Produit</t>
  </si>
  <si>
    <t>Nom Nouveau Produit</t>
  </si>
  <si>
    <t>Nom Nouveau 1er lot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</si>
</sst>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7" tint="0.39997558519241921"/>
      <name val="Calibri"/>
      <family val="2"/>
      <scheme val="minor"/>
    </font>
    <font>
      <sz val="8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color theme="1"/>
      <name val="Arial Unicode MS"/>
      <family val="2"/>
    </font>
    <font>
      <sz val="11"/>
      <color theme="1" tint="0.1499984740745262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rgb="FF000000"/>
      <name val="Verdana"/>
      <family val="2"/>
    </font>
    <font>
      <sz val="11"/>
      <color theme="3" tint="-0.499984740745262"/>
      <name val="Calibri"/>
      <family val="2"/>
      <scheme val="minor"/>
    </font>
    <font>
      <sz val="16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9"/>
      <color indexed="81"/>
      <name val="Tahoma"/>
      <family val="2"/>
    </font>
  </fonts>
  <fills count="14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7" fillId="0" borderId="0" xfId="0" applyFont="1"/>
    <xf numFmtId="0" fontId="8" fillId="2" borderId="0" xfId="0" applyFont="1" applyFill="1" applyAlignment="1">
      <alignment horizontal="center" vertical="center" wrapText="1"/>
    </xf>
    <xf numFmtId="14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0" xfId="0" applyFont="1" applyAlignment="1">
      <alignment horizontal="left" readingOrder="2"/>
    </xf>
    <xf numFmtId="0" fontId="0" fillId="0" borderId="0" xfId="0" applyAlignment="1">
      <alignment horizontal="center"/>
    </xf>
    <xf numFmtId="0" fontId="0" fillId="8" borderId="5" xfId="0" applyFill="1" applyBorder="1" applyAlignment="1"/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1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12" fillId="4" borderId="1" xfId="0" applyFont="1" applyFill="1" applyBorder="1" applyAlignment="1">
      <alignment horizontal="center" vertical="center" wrapText="1"/>
    </xf>
    <xf numFmtId="0" fontId="0" fillId="9" borderId="4" xfId="0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 wrapText="1"/>
    </xf>
    <xf numFmtId="0" fontId="0" fillId="9" borderId="3" xfId="0" applyFill="1" applyBorder="1" applyAlignment="1">
      <alignment horizontal="center" vertical="center" wrapText="1"/>
    </xf>
    <xf numFmtId="0" fontId="0" fillId="9" borderId="8" xfId="0" applyFill="1" applyBorder="1" applyAlignment="1">
      <alignment horizontal="center" vertical="center" wrapText="1"/>
    </xf>
    <xf numFmtId="0" fontId="0" fillId="9" borderId="0" xfId="0" applyFill="1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0" fontId="0" fillId="8" borderId="7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9" borderId="0" xfId="0" applyFill="1" applyAlignment="1">
      <alignment horizontal="center"/>
    </xf>
    <xf numFmtId="0" fontId="0" fillId="0" borderId="0" xfId="0" applyNumberFormat="1" applyAlignment="1">
      <alignment horizontal="center"/>
    </xf>
    <xf numFmtId="0" fontId="9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13" fillId="10" borderId="9" xfId="0" applyFont="1" applyFill="1" applyBorder="1" applyAlignment="1" applyProtection="1">
      <alignment horizontal="center" vertical="center" wrapText="1"/>
      <protection locked="0"/>
    </xf>
    <xf numFmtId="0" fontId="11" fillId="3" borderId="1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/>
    </xf>
    <xf numFmtId="0" fontId="0" fillId="11" borderId="1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5" borderId="1" xfId="0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12" borderId="0" xfId="0" applyFill="1" applyAlignment="1">
      <alignment horizontal="center" vertical="center" wrapText="1"/>
    </xf>
    <xf numFmtId="0" fontId="0" fillId="9" borderId="1" xfId="0" applyFont="1" applyFill="1" applyBorder="1" applyAlignment="1">
      <alignment horizontal="center" vertical="center" wrapText="1"/>
    </xf>
    <xf numFmtId="0" fontId="0" fillId="5" borderId="12" xfId="0" applyFill="1" applyBorder="1"/>
    <xf numFmtId="0" fontId="0" fillId="5" borderId="1" xfId="0" applyFill="1" applyBorder="1"/>
    <xf numFmtId="0" fontId="14" fillId="13" borderId="0" xfId="0" applyFont="1" applyFill="1" applyAlignment="1">
      <alignment horizontal="center" vertical="center" wrapText="1"/>
    </xf>
    <xf numFmtId="0" fontId="0" fillId="9" borderId="0" xfId="0" applyNumberFormat="1" applyFill="1" applyAlignment="1">
      <alignment horizontal="center"/>
    </xf>
    <xf numFmtId="0" fontId="0" fillId="5" borderId="1" xfId="0" applyFill="1" applyBorder="1" applyAlignment="1">
      <alignment horizontal="center" vertical="center" wrapText="1"/>
    </xf>
    <xf numFmtId="0" fontId="0" fillId="5" borderId="0" xfId="0" applyFill="1" applyBorder="1" applyAlignment="1">
      <alignment horizontal="center" vertical="center" wrapText="1"/>
    </xf>
    <xf numFmtId="0" fontId="0" fillId="5" borderId="0" xfId="0" applyFill="1"/>
    <xf numFmtId="0" fontId="0" fillId="5" borderId="2" xfId="0" applyFill="1" applyBorder="1" applyAlignment="1">
      <alignment vertical="center" wrapText="1"/>
    </xf>
    <xf numFmtId="0" fontId="6" fillId="6" borderId="1" xfId="0" applyFont="1" applyFill="1" applyBorder="1" applyAlignment="1">
      <alignment horizontal="center" vertical="center" wrapText="1"/>
    </xf>
    <xf numFmtId="0" fontId="5" fillId="7" borderId="1" xfId="0" applyFont="1" applyFill="1" applyBorder="1" applyAlignment="1">
      <alignment horizontal="center" vertical="center" wrapText="1"/>
    </xf>
    <xf numFmtId="0" fontId="0" fillId="11" borderId="11" xfId="0" applyFill="1" applyBorder="1" applyAlignment="1">
      <alignment horizontal="center" vertical="center" textRotation="135" wrapText="1"/>
    </xf>
    <xf numFmtId="0" fontId="0" fillId="7" borderId="10" xfId="0" applyFill="1" applyBorder="1" applyAlignment="1">
      <alignment horizontal="center" vertical="center" textRotation="135" wrapText="1"/>
    </xf>
    <xf numFmtId="0" fontId="0" fillId="0" borderId="0" xfId="0" applyAlignment="1">
      <alignment horizontal="center"/>
    </xf>
    <xf numFmtId="0" fontId="0" fillId="5" borderId="1" xfId="0" applyFill="1" applyBorder="1" applyAlignment="1">
      <alignment horizontal="center" vertical="center" wrapText="1"/>
    </xf>
  </cellXfs>
  <cellStyles count="1">
    <cellStyle name="Normal" xfId="0" builtinId="0"/>
  </cellStyles>
  <dxfs count="42">
    <dxf>
      <numFmt numFmtId="0" formatCode="General"/>
      <alignment horizontal="center" textRotation="0" indent="0" relativeIndent="255" justifyLastLine="0" shrinkToFit="0" mergeCell="0" readingOrder="0"/>
    </dxf>
    <dxf>
      <alignment horizontal="center" textRotation="0" indent="0" relativeIndent="255" justifyLastLine="0" shrinkToFit="0" mergeCell="0" readingOrder="0"/>
    </dxf>
    <dxf>
      <alignment horizontal="center" textRotation="0" indent="0" relativeIndent="255" justifyLastLine="0" shrinkToFit="0" mergeCell="0" readingOrder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relativeIndent="255" justifyLastLine="0" shrinkToFit="0" mergeCell="0" readingOrder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relativeIndent="255" justifyLastLine="0" shrinkToFit="0" mergeCell="0" readingOrder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relativeIndent="255" justifyLastLine="0" shrinkToFit="0" mergeCell="0" readingOrder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relativeIndent="255" justifyLastLine="0" shrinkToFit="0" mergeCell="0" readingOrder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relativeIndent="255" justifyLastLine="0" shrinkToFit="0" mergeCell="0" readingOrder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relativeIndent="255" justifyLastLine="0" shrinkToFit="0" mergeCell="0" readingOrder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relativeIndent="255" justifyLastLine="0" shrinkToFit="0" mergeCell="0" readingOrder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relativeIndent="255" justifyLastLine="0" shrinkToFit="0" mergeCell="0" readingOrder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relativeIndent="255" justifyLastLine="0" shrinkToFit="0" mergeCell="0" readingOrder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relativeIndent="255" justifyLastLine="0" shrinkToFit="0" mergeCell="0" readingOrder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relativeIndent="255" justifyLastLine="0" shrinkToFit="0" mergeCell="0" readingOrder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relativeIndent="255" justifyLastLine="0" shrinkToFit="0" mergeCell="0" readingOrder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general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numFmt numFmtId="19" formatCode="dd/mm/yyyy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fill>
        <patternFill>
          <bgColor theme="2" tint="-0.89996032593768116"/>
        </patternFill>
      </fill>
    </dxf>
    <dxf>
      <fill>
        <patternFill>
          <bgColor theme="3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142875</xdr:colOff>
      <xdr:row>7</xdr:row>
      <xdr:rowOff>123825</xdr:rowOff>
    </xdr:from>
    <xdr:to>
      <xdr:col>2</xdr:col>
      <xdr:colOff>590550</xdr:colOff>
      <xdr:row>9</xdr:row>
      <xdr:rowOff>76200</xdr:rowOff>
    </xdr:to>
    <xdr:sp macro="[0]!Feuil1.Essai_E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1666875" y="1647825"/>
          <a:ext cx="447675" cy="3333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OK</a:t>
          </a:r>
        </a:p>
      </xdr:txBody>
    </xdr:sp>
    <xdr:clientData/>
  </xdr:twoCellAnchor>
  <xdr:twoCellAnchor>
    <xdr:from>
      <xdr:col>2</xdr:col>
      <xdr:colOff>171450</xdr:colOff>
      <xdr:row>25</xdr:row>
      <xdr:rowOff>104775</xdr:rowOff>
    </xdr:from>
    <xdr:to>
      <xdr:col>2</xdr:col>
      <xdr:colOff>619125</xdr:colOff>
      <xdr:row>27</xdr:row>
      <xdr:rowOff>57150</xdr:rowOff>
    </xdr:to>
    <xdr:sp macro="[0]!Feuil1.Essai_S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4743450" y="1628775"/>
          <a:ext cx="447675" cy="3333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OK</a:t>
          </a:r>
        </a:p>
      </xdr:txBody>
    </xdr:sp>
    <xdr:clientData/>
  </xdr:twoCellAnchor>
  <xdr:twoCellAnchor>
    <xdr:from>
      <xdr:col>5</xdr:col>
      <xdr:colOff>44450</xdr:colOff>
      <xdr:row>0</xdr:row>
      <xdr:rowOff>139700</xdr:rowOff>
    </xdr:from>
    <xdr:to>
      <xdr:col>7</xdr:col>
      <xdr:colOff>2863850</xdr:colOff>
      <xdr:row>16</xdr:row>
      <xdr:rowOff>171450</xdr:rowOff>
    </xdr:to>
    <xdr:sp macro="" textlink="">
      <xdr:nvSpPr>
        <xdr:cNvPr id="6" name="ZoneTexte 5"/>
        <xdr:cNvSpPr txBox="1"/>
      </xdr:nvSpPr>
      <xdr:spPr>
        <a:xfrm>
          <a:off x="7162800" y="139700"/>
          <a:ext cx="4286250" cy="3771900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/>
            <a:t>Mode opératoire: </a:t>
          </a:r>
          <a:r>
            <a:rPr lang="fr-FR" sz="1100">
              <a:solidFill>
                <a:schemeClr val="accent1"/>
              </a:solidFill>
            </a:rPr>
            <a:t>Saisie des entrées:</a:t>
          </a:r>
        </a:p>
        <a:p>
          <a:r>
            <a:rPr lang="fr-FR" sz="1100" b="1">
              <a:solidFill>
                <a:srgbClr val="FF0000"/>
              </a:solidFill>
            </a:rPr>
            <a:t>1.</a:t>
          </a:r>
          <a:r>
            <a:rPr lang="fr-FR" sz="1100" b="1" baseline="0">
              <a:solidFill>
                <a:srgbClr val="FF0000"/>
              </a:solidFill>
            </a:rPr>
            <a:t> Le produit n'existe pas.</a:t>
          </a:r>
        </a:p>
        <a:p>
          <a:r>
            <a:rPr lang="fr-FR" sz="1100" baseline="0"/>
            <a:t>    1.1- Le créer avec le bouton ci-contre (en respectant les formules ).</a:t>
          </a:r>
        </a:p>
        <a:p>
          <a:r>
            <a:rPr lang="fr-FR" sz="1100" baseline="0"/>
            <a:t>     Seulement </a:t>
          </a:r>
          <a:r>
            <a:rPr lang="fr-FR" sz="1100" u="sng" baseline="0"/>
            <a:t>LOT 0</a:t>
          </a:r>
          <a:r>
            <a:rPr lang="fr-FR" sz="1100" baseline="0"/>
            <a:t> si produit à lot unique.</a:t>
          </a:r>
        </a:p>
        <a:p>
          <a:r>
            <a:rPr lang="fr-FR" sz="1100" baseline="0"/>
            <a:t>     1.2-Saisir en B4 le produit (liste déroulante), puis la quantité en B5.</a:t>
          </a:r>
        </a:p>
        <a:p>
          <a:r>
            <a:rPr lang="fr-FR" sz="1100" baseline="0"/>
            <a:t>         1.3.1- </a:t>
          </a:r>
          <a:r>
            <a:rPr lang="fr-FR" sz="1100" u="sng" baseline="0"/>
            <a:t>Lot unique </a:t>
          </a:r>
          <a:r>
            <a:rPr lang="fr-FR" sz="1100" baseline="0"/>
            <a:t>: Ne pas saisir de N° lot, puis renseigner le nom  (liste déroulante).</a:t>
          </a:r>
        </a:p>
        <a:p>
          <a:r>
            <a:rPr lang="fr-FR" sz="1100" baseline="0"/>
            <a:t>         1.3.2- </a:t>
          </a:r>
          <a:r>
            <a:rPr lang="fr-FR" sz="1100" u="sng" baseline="0"/>
            <a:t>Multi lots</a:t>
          </a:r>
          <a:r>
            <a:rPr lang="fr-FR" sz="1100" baseline="0"/>
            <a:t>: saisir le N° de lot avec la liste déroulante , (seuls les lots de ce produit sont possibles). Puis renseigner le nom (liste déroulante).</a:t>
          </a:r>
        </a:p>
        <a:p>
          <a:r>
            <a:rPr lang="fr-FR" sz="1100" baseline="0"/>
            <a:t>    1.4- Cliquer sur OK pour valider la saisie</a:t>
          </a:r>
        </a:p>
        <a:p>
          <a:r>
            <a:rPr lang="fr-FR" sz="1100" b="1" baseline="0">
              <a:solidFill>
                <a:schemeClr val="accent5">
                  <a:lumMod val="75000"/>
                </a:schemeClr>
              </a:solidFill>
            </a:rPr>
            <a:t> 2. Le produit existe avec un lot.</a:t>
          </a:r>
        </a:p>
        <a:p>
          <a:r>
            <a:rPr lang="fr-FR" sz="1100" baseline="0"/>
            <a:t>     2.1-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Saisir en B4 le produit (liste déroulante), puis la quantité en B5</a:t>
          </a: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2.1.1- </a:t>
          </a:r>
          <a:r>
            <a:rPr lang="fr-FR" sz="1100" u="sng" baseline="0">
              <a:solidFill>
                <a:schemeClr val="dk1"/>
              </a:solidFill>
              <a:latin typeface="+mn-lt"/>
              <a:ea typeface="+mn-ea"/>
              <a:cs typeface="+mn-cs"/>
            </a:rPr>
            <a:t>Produit à lot unique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: la ligne 6 se noircit. Renseigner le nom en B7. Cliquer sur OK.</a:t>
          </a: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2.1.1- </a:t>
          </a:r>
          <a:r>
            <a:rPr lang="fr-FR" sz="1100" u="sng" baseline="0">
              <a:solidFill>
                <a:schemeClr val="dk1"/>
              </a:solidFill>
              <a:latin typeface="+mn-lt"/>
              <a:ea typeface="+mn-ea"/>
              <a:cs typeface="+mn-cs"/>
            </a:rPr>
            <a:t>Produit multi lots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: choisir le N° de Lot (liste déroulante) . Puis renseigner le nom en B7, et cliquer sur OK.</a:t>
          </a:r>
        </a:p>
        <a:p>
          <a:r>
            <a:rPr lang="fr-FR" sz="1100" b="1" baseline="0">
              <a:solidFill>
                <a:schemeClr val="accent6">
                  <a:lumMod val="75000"/>
                </a:schemeClr>
              </a:solidFill>
              <a:latin typeface="+mn-lt"/>
              <a:ea typeface="+mn-ea"/>
              <a:cs typeface="+mn-cs"/>
            </a:rPr>
            <a:t>3. Ajout d'un nouveau lot pour un produit  existant.</a:t>
          </a: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3.1- saisir en B4 le produit (liste déroulante).</a:t>
          </a: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3.2- Saisir en B15 le n° du nouveau lot.</a:t>
          </a:r>
        </a:p>
        <a:p>
          <a:r>
            <a:rPr lang="fr-FR" sz="1100" baseline="0"/>
            <a:t>     3.3- Cliquer sur le bouton vert.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5</xdr:col>
      <xdr:colOff>50800</xdr:colOff>
      <xdr:row>17</xdr:row>
      <xdr:rowOff>139700</xdr:rowOff>
    </xdr:from>
    <xdr:to>
      <xdr:col>7</xdr:col>
      <xdr:colOff>2857500</xdr:colOff>
      <xdr:row>27</xdr:row>
      <xdr:rowOff>76200</xdr:rowOff>
    </xdr:to>
    <xdr:sp macro="" textlink="">
      <xdr:nvSpPr>
        <xdr:cNvPr id="7" name="ZoneTexte 6"/>
        <xdr:cNvSpPr txBox="1"/>
      </xdr:nvSpPr>
      <xdr:spPr>
        <a:xfrm>
          <a:off x="7169150" y="4064000"/>
          <a:ext cx="4273550" cy="3022600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/>
            <a:t>Mode opératoire:  </a:t>
          </a:r>
          <a:r>
            <a:rPr lang="fr-FR" sz="1100">
              <a:solidFill>
                <a:srgbClr val="FF0000"/>
              </a:solidFill>
            </a:rPr>
            <a:t>Saisie des sorties</a:t>
          </a:r>
        </a:p>
        <a:p>
          <a:r>
            <a:rPr lang="fr-FR" sz="1100">
              <a:solidFill>
                <a:sysClr val="windowText" lastClr="000000"/>
              </a:solidFill>
            </a:rPr>
            <a:t>1- Saisir</a:t>
          </a:r>
          <a:r>
            <a:rPr lang="fr-FR" sz="1100" baseline="0">
              <a:solidFill>
                <a:sysClr val="windowText" lastClr="000000"/>
              </a:solidFill>
            </a:rPr>
            <a:t> le produit (liste déroulante). Puis la quantité.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    1.1- </a:t>
          </a:r>
          <a:r>
            <a:rPr lang="fr-FR" sz="1100" u="sng" baseline="0">
              <a:solidFill>
                <a:sysClr val="windowText" lastClr="000000"/>
              </a:solidFill>
            </a:rPr>
            <a:t>Produit à lot unique</a:t>
          </a:r>
          <a:r>
            <a:rPr lang="fr-FR" sz="1100" baseline="0">
              <a:solidFill>
                <a:sysClr val="windowText" lastClr="000000"/>
              </a:solidFill>
            </a:rPr>
            <a:t>: la ligne 23 se noircit. Renseigner le nom en B24 (liste déroulante). Le stock disponible apparait en B27.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       1.1.1- cliquer sur OK. Un message d'erreur apparait si la quantité saisie est supérieure au stock du produit. Dans ce cas, rectifiez  la quantité.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     1.2- </a:t>
          </a:r>
          <a:r>
            <a:rPr lang="fr-FR" sz="1100" u="sng" baseline="0">
              <a:solidFill>
                <a:sysClr val="windowText" lastClr="000000"/>
              </a:solidFill>
            </a:rPr>
            <a:t>Produit multi lots</a:t>
          </a:r>
          <a:r>
            <a:rPr lang="fr-FR" sz="1100" baseline="0">
              <a:solidFill>
                <a:sysClr val="windowText" lastClr="000000"/>
              </a:solidFill>
            </a:rPr>
            <a:t>: Saisir le N° de lot (liste déroulante). Le stock disponible apparait en B27. Saisir la quantité à sortir en B22, puis renseigner le nom en B24.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       1.2.1- Cliquer sur OK .Un message d'erreur signale si la quantité saisie est supérieure au stock du lot choisi. Dans ce cas, rectifiez la quantité.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       1.2.2- Si la quantité sortie est égale au stock du lot, un message signale que le lot est épuisé, et qu'il est supprimé dans RECAP.</a:t>
          </a:r>
        </a:p>
      </xdr:txBody>
    </xdr:sp>
    <xdr:clientData/>
  </xdr:twoCellAnchor>
  <xdr:twoCellAnchor>
    <xdr:from>
      <xdr:col>2</xdr:col>
      <xdr:colOff>25400</xdr:colOff>
      <xdr:row>12</xdr:row>
      <xdr:rowOff>50800</xdr:rowOff>
    </xdr:from>
    <xdr:to>
      <xdr:col>3</xdr:col>
      <xdr:colOff>19050</xdr:colOff>
      <xdr:row>16</xdr:row>
      <xdr:rowOff>57150</xdr:rowOff>
    </xdr:to>
    <xdr:sp macro="[0]!Feuil1.Ajout_Lot" textlink="">
      <xdr:nvSpPr>
        <xdr:cNvPr id="8" name="Rectangle à coins arrondis 7"/>
        <xdr:cNvSpPr/>
      </xdr:nvSpPr>
      <xdr:spPr>
        <a:xfrm>
          <a:off x="3867150" y="3219450"/>
          <a:ext cx="1492250" cy="609600"/>
        </a:xfrm>
        <a:prstGeom prst="roundRect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CLIQUER ICI avant de valider votre saisie.</a:t>
          </a:r>
        </a:p>
      </xdr:txBody>
    </xdr:sp>
    <xdr:clientData/>
  </xdr:twoCellAnchor>
  <xdr:twoCellAnchor>
    <xdr:from>
      <xdr:col>4</xdr:col>
      <xdr:colOff>12700</xdr:colOff>
      <xdr:row>0</xdr:row>
      <xdr:rowOff>63500</xdr:rowOff>
    </xdr:from>
    <xdr:to>
      <xdr:col>4</xdr:col>
      <xdr:colOff>1606550</xdr:colOff>
      <xdr:row>1</xdr:row>
      <xdr:rowOff>12700</xdr:rowOff>
    </xdr:to>
    <xdr:sp macro="[0]!Ajout_NouvProd" textlink="">
      <xdr:nvSpPr>
        <xdr:cNvPr id="9" name="Organigramme : Alternative 8"/>
        <xdr:cNvSpPr/>
      </xdr:nvSpPr>
      <xdr:spPr>
        <a:xfrm>
          <a:off x="5505450" y="63500"/>
          <a:ext cx="1593850" cy="596900"/>
        </a:xfrm>
        <a:prstGeom prst="flowChartAlternateProcess">
          <a:avLst/>
        </a:prstGeom>
        <a:solidFill>
          <a:srgbClr val="FFC00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CREATION NOUVEAU PRODUIT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609600</xdr:colOff>
      <xdr:row>1</xdr:row>
      <xdr:rowOff>19050</xdr:rowOff>
    </xdr:from>
    <xdr:to>
      <xdr:col>9</xdr:col>
      <xdr:colOff>368300</xdr:colOff>
      <xdr:row>3</xdr:row>
      <xdr:rowOff>107950</xdr:rowOff>
    </xdr:to>
    <xdr:sp macro="" textlink="">
      <xdr:nvSpPr>
        <xdr:cNvPr id="2" name="ZoneTexte 1"/>
        <xdr:cNvSpPr txBox="1"/>
      </xdr:nvSpPr>
      <xdr:spPr>
        <a:xfrm>
          <a:off x="6711950" y="203200"/>
          <a:ext cx="2044700" cy="273050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>
              <a:solidFill>
                <a:srgbClr val="FF0000"/>
              </a:solidFill>
            </a:rPr>
            <a:t>Ne jamais supprimer la</a:t>
          </a:r>
          <a:r>
            <a:rPr lang="fr-FR" sz="1100" b="1" baseline="0">
              <a:solidFill>
                <a:srgbClr val="FF0000"/>
              </a:solidFill>
            </a:rPr>
            <a:t> ligne3.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6</xdr:col>
      <xdr:colOff>19050</xdr:colOff>
      <xdr:row>1</xdr:row>
      <xdr:rowOff>155574</xdr:rowOff>
    </xdr:from>
    <xdr:to>
      <xdr:col>6</xdr:col>
      <xdr:colOff>609600</xdr:colOff>
      <xdr:row>1</xdr:row>
      <xdr:rowOff>184149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rot="10800000" flipV="1">
          <a:off x="6121400" y="339724"/>
          <a:ext cx="590550" cy="285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692151</xdr:colOff>
      <xdr:row>1</xdr:row>
      <xdr:rowOff>38100</xdr:rowOff>
    </xdr:from>
    <xdr:to>
      <xdr:col>7</xdr:col>
      <xdr:colOff>285750</xdr:colOff>
      <xdr:row>51</xdr:row>
      <xdr:rowOff>139700</xdr:rowOff>
    </xdr:to>
    <xdr:cxnSp macro="">
      <xdr:nvCxnSpPr>
        <xdr:cNvPr id="3" name="Connecteur droit avec flèche 2"/>
        <xdr:cNvCxnSpPr/>
      </xdr:nvCxnSpPr>
      <xdr:spPr>
        <a:xfrm rot="16200000" flipV="1">
          <a:off x="4632326" y="1044575"/>
          <a:ext cx="2127250" cy="482599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355600</xdr:colOff>
      <xdr:row>2</xdr:row>
      <xdr:rowOff>0</xdr:rowOff>
    </xdr:from>
    <xdr:to>
      <xdr:col>26</xdr:col>
      <xdr:colOff>171450</xdr:colOff>
      <xdr:row>51</xdr:row>
      <xdr:rowOff>152400</xdr:rowOff>
    </xdr:to>
    <xdr:cxnSp macro="">
      <xdr:nvCxnSpPr>
        <xdr:cNvPr id="9" name="Connecteur droit avec flèche 8"/>
        <xdr:cNvCxnSpPr/>
      </xdr:nvCxnSpPr>
      <xdr:spPr>
        <a:xfrm flipV="1">
          <a:off x="6007100" y="368300"/>
          <a:ext cx="15017750" cy="1993900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2" displayName="Tableau2" ref="A2:F43" totalsRowShown="0" headerRowDxfId="39" dataDxfId="38">
  <autoFilter ref="A2:F43">
    <filterColumn colId="1"/>
  </autoFilter>
  <tableColumns count="6">
    <tableColumn id="1" name="Date" dataDxfId="37"/>
    <tableColumn id="2" name="Produits" dataDxfId="36"/>
    <tableColumn id="3" name="Entrées" dataDxfId="35"/>
    <tableColumn id="4" name="Sorties" dataDxfId="34"/>
    <tableColumn id="5" name="lot" dataDxfId="33"/>
    <tableColumn id="6" name="Nom" dataDxfId="3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4" displayName="Tableau4" ref="A2:AB50" totalsRowShown="0" headerRowDxfId="31" headerRowBorderDxfId="30" tableBorderDxfId="29" totalsRowBorderDxfId="28">
  <autoFilter ref="A2:AB50">
    <filterColumn colId="26"/>
    <filterColumn colId="27"/>
  </autoFilter>
  <tableColumns count="28">
    <tableColumn id="1" name="DBP601" dataDxfId="27"/>
    <tableColumn id="2" name="Qté 1" dataDxfId="26">
      <calculatedColumnFormula>SUMPRODUCT((Tableau2[Produits]=$A$2)*(Tableau2[lot]=A3)*Tableau2[Entrées])-SUMPRODUCT((Tableau2[Produits]=$A$2)*(Tableau2[lot]=A3)*Tableau2[Sorties])</calculatedColumnFormula>
    </tableColumn>
    <tableColumn id="3" name="DBP601A" dataDxfId="25"/>
    <tableColumn id="4" name="Qté 2" dataDxfId="24">
      <calculatedColumnFormula>SUMPRODUCT((Tableau2[Produits]=$C$2)*(Tableau2[lot]=A3)*Tableau2[Entrées])-SUMPRODUCT((Tableau2[Produits]=$C$2)*(Tableau2[lot]=A3)*Tableau2[Sorties])</calculatedColumnFormula>
    </tableColumn>
    <tableColumn id="5" name="DBP 308TI" dataDxfId="23"/>
    <tableColumn id="6" name="Qté 3" dataDxfId="22">
      <calculatedColumnFormula>SUMPRODUCT((Tableau2[Produits]=$E$2)*(Tableau2[lot]=A3)*Tableau2[Entrées])-SUMPRODUCT((Tableau2[Produits]=$E$2)*(Tableau2[lot]=A3)*Tableau2[Sorties])</calculatedColumnFormula>
    </tableColumn>
    <tableColumn id="7" name="DBP 5000TI" dataDxfId="21"/>
    <tableColumn id="8" name="Qté 4" dataDxfId="20">
      <calculatedColumnFormula>SUMPRODUCT((Tableau2[Produits]=$G$2)*(Tableau2[lot]=A3)*Tableau2[Entrées])-SUMPRODUCT((Tableau2[Produits]=$G$2)*(Tableau2[lot]=A3)*Tableau2[Sorties])</calculatedColumnFormula>
    </tableColumn>
    <tableColumn id="9" name="DPB 1" dataDxfId="19"/>
    <tableColumn id="10" name="Qté 5" dataDxfId="18">
      <calculatedColumnFormula>SUMPRODUCT((Tableau2[Produits]=$I$2)*(Tableau2[lot]=A3)*Tableau2[Entrées])-SUMPRODUCT((Tableau2[Produits]=$I$2)*(Tableau2[lot]=A3)*Tableau2[Sorties])</calculatedColumnFormula>
    </tableColumn>
    <tableColumn id="11" name="DPB 2" dataDxfId="17"/>
    <tableColumn id="12" name="Qté 6" dataDxfId="16">
      <calculatedColumnFormula>SUMPRODUCT((Tableau2[Produits]=$K$2)*(Tableau2[lot]=A3)*Tableau2[Entrées])-SUMPRODUCT((Tableau2[Produits]=$K$2)*(Tableau2[lot]=A3)*Tableau2[Sorties])</calculatedColumnFormula>
    </tableColumn>
    <tableColumn id="13" name="DPB 3" dataDxfId="15"/>
    <tableColumn id="14" name="Qté 7" dataDxfId="14">
      <calculatedColumnFormula>SUMPRODUCT((Tableau2[Produits]=$M$2)*(Tableau2[lot]=A3)*Tableau2[Entrées])-SUMPRODUCT((Tableau2[Produits]=$M$2)*(Tableau2[lot]=A3)*Tableau2[Sorties])</calculatedColumnFormula>
    </tableColumn>
    <tableColumn id="15" name="DPB 4" dataDxfId="13"/>
    <tableColumn id="16" name="Qté 8" dataDxfId="12">
      <calculatedColumnFormula>SUMPRODUCT((Tableau2[Produits]=$O$2)*(Tableau2[lot]=A3)*Tableau2[Entrées])-SUMPRODUCT((Tableau2[Produits]=$O$2)*(Tableau2[lot]=A3)*Tableau2[Sorties])</calculatedColumnFormula>
    </tableColumn>
    <tableColumn id="17" name="DPB 5" dataDxfId="11"/>
    <tableColumn id="18" name="Qté 9" dataDxfId="10">
      <calculatedColumnFormula>SUMPRODUCT((Tableau2[Produits]=$Q$2)*(Tableau2[lot]=A3)*Tableau2[Entrées])-SUMPRODUCT((Tableau2[Produits]=$Q$2)*(Tableau2[lot]=A3)*Tableau2[Sorties])</calculatedColumnFormula>
    </tableColumn>
    <tableColumn id="19" name="DPB 6" dataDxfId="9"/>
    <tableColumn id="20" name="Qté 10" dataDxfId="8">
      <calculatedColumnFormula>SUMPRODUCT((Tableau2[Produits]=$S$2)*(Tableau2[lot]=A3)*Tableau2[Entrées])-SUMPRODUCT((Tableau2[Produits]=$S$2)*(Tableau2[lot]=A3)*Tableau2[Sorties])</calculatedColumnFormula>
    </tableColumn>
    <tableColumn id="21" name="DPB 7" dataDxfId="7"/>
    <tableColumn id="22" name="Qté 11" dataDxfId="6">
      <calculatedColumnFormula>SUMPRODUCT((Tableau2[Produits]=$U$2)*(Tableau2[lot]=A3)*Tableau2[Entrées])-SUMPRODUCT((Tableau2[Produits]=$U$2)*(Tableau2[lot]=A3)*Tableau2[Sorties])</calculatedColumnFormula>
    </tableColumn>
    <tableColumn id="23" name="DPB 8" dataDxfId="5"/>
    <tableColumn id="24" name="Qté 12" dataDxfId="4">
      <calculatedColumnFormula>SUMPRODUCT((Tableau2[Produits]=$W$2)*(Tableau2[lot]=A3)*Tableau2[Entrées])-SUMPRODUCT((Tableau2[Produits]=$W$2)*(Tableau2[lot]=A3)*Tableau2[Sorties])</calculatedColumnFormula>
    </tableColumn>
    <tableColumn id="25" name="DPB 9" dataDxfId="3"/>
    <tableColumn id="26" name="Qté 13" dataDxfId="2">
      <calculatedColumnFormula>SUMPRODUCT((Tableau2[Produits]=$Y$2)*(Tableau2[lot]=A3)*Tableau2[Entrées])-SUMPRODUCT((Tableau2[Produits]=$Y$2)*(Tableau2[lot]=A3)*Tableau2[Sorties])</calculatedColumnFormula>
    </tableColumn>
    <tableColumn id="27" name="DPB 10" dataDxfId="1"/>
    <tableColumn id="28" name="Qté 14" dataDxfId="0">
      <calculatedColumnFormula>SUMPRODUCT((Tableau2[Produits]=$AA$2)*(Tableau2[lot]=AA3)*Tableau2[Entrées])-SUMPRODUCT((Tableau2[Produits]=$AA$2)*(Tableau2[lot]=AA3)*Tableau2[Sorties])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A200"/>
  <sheetViews>
    <sheetView tabSelected="1" workbookViewId="0">
      <selection activeCell="E7" sqref="E7"/>
    </sheetView>
  </sheetViews>
  <sheetFormatPr baseColWidth="10" defaultColWidth="11.453125" defaultRowHeight="14.5"/>
  <cols>
    <col min="1" max="1" width="30.54296875" style="1" customWidth="1"/>
    <col min="2" max="2" width="24.453125" style="1" customWidth="1"/>
    <col min="3" max="3" width="21.453125" style="1" customWidth="1"/>
    <col min="4" max="4" width="2.1796875" style="1" customWidth="1"/>
    <col min="5" max="5" width="23.26953125" style="1" customWidth="1"/>
    <col min="6" max="6" width="13.453125" style="1" customWidth="1"/>
    <col min="7" max="7" width="7.54296875" style="1" customWidth="1"/>
    <col min="8" max="8" width="49.7265625" style="1" customWidth="1"/>
    <col min="9" max="12" width="11.453125" style="1"/>
    <col min="13" max="13" width="9.453125" style="1" customWidth="1"/>
    <col min="14" max="14" width="11.453125" style="1"/>
    <col min="15" max="15" width="13.453125" style="1" customWidth="1"/>
    <col min="16" max="21" width="11.453125" style="1"/>
    <col min="22" max="23" width="11.453125" style="1" customWidth="1"/>
    <col min="24" max="24" width="26" style="1" customWidth="1"/>
    <col min="25" max="25" width="11.453125" style="1" customWidth="1"/>
    <col min="26" max="16384" width="11.453125" style="1"/>
  </cols>
  <sheetData>
    <row r="1" spans="1:27" ht="51" customHeight="1">
      <c r="A1" s="55" t="s">
        <v>10</v>
      </c>
      <c r="B1" s="55"/>
      <c r="C1" s="55"/>
      <c r="F1"/>
      <c r="G1"/>
      <c r="H1" s="16"/>
      <c r="X1" s="1" t="s">
        <v>58</v>
      </c>
      <c r="Z1" s="1" t="s">
        <v>56</v>
      </c>
    </row>
    <row r="2" spans="1:27">
      <c r="A2" s="2"/>
      <c r="B2" s="2"/>
      <c r="C2" s="22"/>
      <c r="E2" s="45" t="s">
        <v>67</v>
      </c>
      <c r="H2"/>
      <c r="W2" s="57" t="s">
        <v>59</v>
      </c>
      <c r="X2" s="40" t="s">
        <v>60</v>
      </c>
      <c r="Y2" s="1">
        <f>SUMPRODUCT((Tableau4[#Headers]=B4)*COLUMN(Tableau4[#Headers]))</f>
        <v>0</v>
      </c>
      <c r="Z2" s="46" t="s">
        <v>24</v>
      </c>
      <c r="AA2" s="29"/>
    </row>
    <row r="3" spans="1:27" ht="25" customHeight="1">
      <c r="A3" s="3" t="s">
        <v>0</v>
      </c>
      <c r="B3" s="13">
        <f ca="1">TODAY()</f>
        <v>43789</v>
      </c>
      <c r="C3" s="22"/>
      <c r="E3" s="49"/>
      <c r="H3"/>
      <c r="W3" s="57"/>
      <c r="X3" s="40" t="s">
        <v>61</v>
      </c>
      <c r="Y3" s="1" t="e">
        <f>SUBSTITUTE(SUBSTITUTE(ADDRESS(1,Y2),"$",""),"1","")</f>
        <v>#VALUE!</v>
      </c>
      <c r="Z3" s="46"/>
      <c r="AA3" s="29"/>
    </row>
    <row r="4" spans="1:27" ht="25" customHeight="1">
      <c r="A4" s="3" t="s">
        <v>1</v>
      </c>
      <c r="B4" s="14"/>
      <c r="C4" s="22"/>
      <c r="E4" s="45" t="s">
        <v>68</v>
      </c>
      <c r="W4" s="57"/>
      <c r="X4" s="40" t="s">
        <v>62</v>
      </c>
      <c r="Y4" s="1" t="str">
        <f>SUBSTITUTE(SUBSTITUTE(ADDRESS(1,Y2+1),"$",""),"1","")</f>
        <v>A</v>
      </c>
      <c r="Z4" s="46"/>
      <c r="AA4" s="29"/>
    </row>
    <row r="5" spans="1:27" ht="25" customHeight="1">
      <c r="A5" s="3" t="s">
        <v>2</v>
      </c>
      <c r="B5" s="14"/>
      <c r="C5" s="2"/>
      <c r="E5" s="49"/>
      <c r="W5" s="58" t="s">
        <v>63</v>
      </c>
      <c r="X5" s="41" t="s">
        <v>60</v>
      </c>
      <c r="Y5" s="1">
        <f>SUMPRODUCT((Tableau4[#Headers]=B21)*COLUMN(Tableau4[#Headers]))</f>
        <v>0</v>
      </c>
      <c r="Z5" s="46"/>
      <c r="AA5" s="29"/>
    </row>
    <row r="6" spans="1:27" ht="28" customHeight="1">
      <c r="A6" s="3" t="str">
        <f>IF(B4="","LOT",(IF(VLOOKUP(B4,LISTES!B2:D70,3,FALSE)=0,"LOT","")))</f>
        <v>LOT</v>
      </c>
      <c r="B6" s="38"/>
      <c r="C6" s="35" t="str">
        <f>IF(A6="","N° de Lot Interdit pour ce Produit.","")</f>
        <v/>
      </c>
      <c r="W6" s="58"/>
      <c r="X6" s="41" t="s">
        <v>64</v>
      </c>
      <c r="Y6" s="1" t="e">
        <f>SUBSTITUTE(SUBSTITUTE(ADDRESS(1,Y5),"$",""),"1","")</f>
        <v>#VALUE!</v>
      </c>
      <c r="Z6" s="46"/>
      <c r="AA6" s="42"/>
    </row>
    <row r="7" spans="1:27" ht="25" customHeight="1">
      <c r="A7" s="3" t="s">
        <v>12</v>
      </c>
      <c r="B7" s="15"/>
      <c r="C7" s="35"/>
      <c r="W7" s="58"/>
      <c r="X7" s="41" t="s">
        <v>65</v>
      </c>
      <c r="Y7" s="1" t="str">
        <f>SUBSTITUTE(SUBSTITUTE(ADDRESS(1,Y5+1),"$",""),"1","")</f>
        <v>A</v>
      </c>
      <c r="Z7" s="46"/>
      <c r="AA7" s="42"/>
    </row>
    <row r="8" spans="1:27">
      <c r="A8" s="2"/>
      <c r="B8" s="2"/>
      <c r="C8" s="2"/>
      <c r="J8" s="6"/>
      <c r="N8" s="6"/>
      <c r="W8" s="58"/>
      <c r="X8" s="41" t="s">
        <v>66</v>
      </c>
      <c r="Y8" s="1">
        <f>SUMPRODUCT((Tableau2[Produits]=B21)*Tableau2[Entrées])-SUMPRODUCT((Tableau2[Produits]=B21)*Tableau2[Sorties])</f>
        <v>0</v>
      </c>
      <c r="Z8" s="46"/>
      <c r="AA8" s="42"/>
    </row>
    <row r="9" spans="1:27">
      <c r="A9" s="2"/>
      <c r="B9" s="2"/>
      <c r="C9" s="2"/>
      <c r="Z9" s="46"/>
      <c r="AA9" s="42"/>
    </row>
    <row r="10" spans="1:27">
      <c r="A10" s="2"/>
      <c r="B10" s="2"/>
      <c r="C10" s="2"/>
      <c r="Z10" s="46"/>
      <c r="AA10" s="42"/>
    </row>
    <row r="11" spans="1:27" ht="5.15" customHeight="1">
      <c r="Z11" s="46"/>
      <c r="AA11" s="42"/>
    </row>
    <row r="12" spans="1:27" ht="5.15" customHeight="1">
      <c r="Z12" s="46"/>
      <c r="AA12" s="42"/>
    </row>
    <row r="13" spans="1:27" ht="5.15" customHeight="1">
      <c r="Z13" s="46"/>
      <c r="AA13" s="42"/>
    </row>
    <row r="14" spans="1:27" ht="8" customHeight="1" thickBot="1">
      <c r="Z14" s="46"/>
      <c r="AA14" s="42"/>
    </row>
    <row r="15" spans="1:27" ht="25.5" customHeight="1" thickTop="1" thickBot="1">
      <c r="A15" s="1" t="s">
        <v>57</v>
      </c>
      <c r="B15" s="37"/>
      <c r="Z15" s="46"/>
      <c r="AA15" s="42"/>
    </row>
    <row r="16" spans="1:27" ht="9" customHeight="1" thickTop="1">
      <c r="Z16" s="46"/>
      <c r="AA16" s="42"/>
    </row>
    <row r="17" spans="1:27">
      <c r="Z17" s="46"/>
      <c r="AA17" s="42"/>
    </row>
    <row r="18" spans="1:27" ht="51" customHeight="1">
      <c r="A18" s="56" t="s">
        <v>11</v>
      </c>
      <c r="B18" s="56"/>
      <c r="C18" s="56"/>
      <c r="Z18" s="46"/>
      <c r="AA18" s="42"/>
    </row>
    <row r="19" spans="1:27">
      <c r="A19" s="2"/>
      <c r="B19" s="2"/>
      <c r="C19" s="12"/>
      <c r="E19"/>
      <c r="Z19" s="39"/>
      <c r="AA19" s="42"/>
    </row>
    <row r="20" spans="1:27" ht="25" customHeight="1">
      <c r="A20" s="3" t="s">
        <v>0</v>
      </c>
      <c r="B20" s="13">
        <f ca="1">TODAY()</f>
        <v>43789</v>
      </c>
      <c r="C20" s="12"/>
      <c r="F20" s="11"/>
      <c r="Z20" s="39"/>
      <c r="AA20" s="42"/>
    </row>
    <row r="21" spans="1:27" ht="25" customHeight="1">
      <c r="A21" s="3" t="s">
        <v>1</v>
      </c>
      <c r="B21" s="14"/>
      <c r="C21" s="22"/>
      <c r="E21"/>
      <c r="Z21" s="39"/>
      <c r="AA21" s="42"/>
    </row>
    <row r="22" spans="1:27" ht="25" customHeight="1">
      <c r="A22" s="3" t="s">
        <v>2</v>
      </c>
      <c r="B22" s="14"/>
      <c r="C22" s="2"/>
      <c r="E22"/>
      <c r="Z22" s="39"/>
      <c r="AA22" s="42"/>
    </row>
    <row r="23" spans="1:27" ht="27.5" customHeight="1">
      <c r="A23" s="4" t="str">
        <f>IF(B21="","LOT",(IF(VLOOKUP(B21,LISTES!B2:D70,3,FALSE)=0,"LOT","")))</f>
        <v>LOT</v>
      </c>
      <c r="B23" s="14"/>
      <c r="C23" s="35" t="str">
        <f>IF(A23="","N° de Lot Interdit pour ce Produit.","")</f>
        <v/>
      </c>
      <c r="E23"/>
      <c r="Z23" s="39"/>
      <c r="AA23" s="42"/>
    </row>
    <row r="24" spans="1:27" ht="23.5" customHeight="1">
      <c r="A24" s="4" t="s">
        <v>12</v>
      </c>
      <c r="B24" s="14"/>
      <c r="C24" s="35"/>
      <c r="E24"/>
      <c r="Z24" s="39"/>
      <c r="AA24" s="42"/>
    </row>
    <row r="25" spans="1:27">
      <c r="A25" s="5"/>
      <c r="B25" s="5"/>
      <c r="C25" s="2"/>
      <c r="E25"/>
      <c r="Z25" s="39"/>
      <c r="AA25" s="42"/>
    </row>
    <row r="26" spans="1:27">
      <c r="A26" s="3"/>
      <c r="B26" s="5" t="s">
        <v>3</v>
      </c>
      <c r="C26" s="2"/>
      <c r="E26"/>
      <c r="Z26" s="39"/>
      <c r="AA26" s="42"/>
    </row>
    <row r="27" spans="1:27" ht="22.5" customHeight="1">
      <c r="A27" s="3" t="str">
        <f>IF(A23="","STOCK DISPO",IF(B23="","STOCK DISPO","STOCK DISPO " &amp; B23))</f>
        <v>STOCK DISPO</v>
      </c>
      <c r="B27" s="24">
        <f>IFERROR(IF(A23="",Y8,IF(B23&lt;&gt;"",VLOOKUP(B23,Tableau4[],colx+1,FALSE),Y8)),"")</f>
        <v>0</v>
      </c>
      <c r="C27" s="2"/>
      <c r="E27"/>
      <c r="Z27" s="39"/>
      <c r="AA27" s="42"/>
    </row>
    <row r="28" spans="1:27">
      <c r="A28" s="2"/>
      <c r="B28" s="12"/>
      <c r="C28" s="2"/>
      <c r="E28"/>
      <c r="J28" s="6"/>
      <c r="Z28" s="39"/>
      <c r="AA28" s="42"/>
    </row>
    <row r="29" spans="1:27">
      <c r="E29"/>
      <c r="J29" s="6"/>
      <c r="N29" s="6"/>
      <c r="Z29" s="39"/>
      <c r="AA29" s="42"/>
    </row>
    <row r="30" spans="1:27">
      <c r="E30"/>
      <c r="J30" s="6"/>
      <c r="Z30" s="39"/>
      <c r="AA30" s="42"/>
    </row>
    <row r="31" spans="1:27">
      <c r="E31"/>
      <c r="J31" s="6"/>
      <c r="Z31" s="39"/>
      <c r="AA31" s="42"/>
    </row>
    <row r="32" spans="1:27">
      <c r="E32"/>
      <c r="J32" s="6"/>
      <c r="Z32" s="39"/>
      <c r="AA32" s="42"/>
    </row>
    <row r="33" spans="5:27">
      <c r="E33"/>
      <c r="Z33" s="39"/>
      <c r="AA33" s="42"/>
    </row>
    <row r="34" spans="5:27">
      <c r="E34"/>
      <c r="Z34" s="39"/>
      <c r="AA34" s="42"/>
    </row>
    <row r="35" spans="5:27">
      <c r="E35"/>
      <c r="Z35" s="39"/>
      <c r="AA35" s="42"/>
    </row>
    <row r="36" spans="5:27">
      <c r="E36"/>
      <c r="Z36" s="39"/>
      <c r="AA36" s="42"/>
    </row>
    <row r="37" spans="5:27">
      <c r="E37"/>
      <c r="Z37" s="39"/>
      <c r="AA37" s="42"/>
    </row>
    <row r="38" spans="5:27">
      <c r="E38"/>
      <c r="Z38" s="39"/>
      <c r="AA38" s="42"/>
    </row>
    <row r="39" spans="5:27">
      <c r="E39"/>
      <c r="Z39" s="39"/>
      <c r="AA39" s="42"/>
    </row>
    <row r="40" spans="5:27">
      <c r="E40"/>
      <c r="Z40" s="39"/>
      <c r="AA40" s="42"/>
    </row>
    <row r="41" spans="5:27">
      <c r="Z41" s="39"/>
      <c r="AA41" s="42"/>
    </row>
    <row r="42" spans="5:27">
      <c r="Z42" s="39"/>
      <c r="AA42" s="42"/>
    </row>
    <row r="43" spans="5:27">
      <c r="Z43" s="39"/>
      <c r="AA43" s="42"/>
    </row>
    <row r="44" spans="5:27">
      <c r="Z44" s="39"/>
      <c r="AA44" s="42"/>
    </row>
    <row r="45" spans="5:27">
      <c r="Z45" s="39"/>
      <c r="AA45" s="42"/>
    </row>
    <row r="46" spans="5:27">
      <c r="Z46" s="39"/>
      <c r="AA46" s="42"/>
    </row>
    <row r="47" spans="5:27">
      <c r="Z47" s="39"/>
      <c r="AA47" s="42"/>
    </row>
    <row r="48" spans="5:27">
      <c r="Z48" s="39"/>
      <c r="AA48" s="42"/>
    </row>
    <row r="49" spans="26:27">
      <c r="Z49" s="39"/>
      <c r="AA49" s="42"/>
    </row>
    <row r="50" spans="26:27">
      <c r="Z50" s="39"/>
      <c r="AA50" s="42"/>
    </row>
    <row r="51" spans="26:27">
      <c r="Z51" s="39"/>
      <c r="AA51" s="42"/>
    </row>
    <row r="52" spans="26:27">
      <c r="Z52" s="39"/>
      <c r="AA52" s="42"/>
    </row>
    <row r="53" spans="26:27">
      <c r="Z53" s="39"/>
      <c r="AA53" s="42"/>
    </row>
    <row r="54" spans="26:27">
      <c r="Z54" s="39"/>
      <c r="AA54" s="42"/>
    </row>
    <row r="55" spans="26:27">
      <c r="Z55" s="39"/>
      <c r="AA55" s="42"/>
    </row>
    <row r="56" spans="26:27">
      <c r="Z56" s="39"/>
      <c r="AA56" s="42"/>
    </row>
    <row r="57" spans="26:27">
      <c r="Z57" s="39"/>
      <c r="AA57" s="42"/>
    </row>
    <row r="58" spans="26:27">
      <c r="Z58" s="39"/>
      <c r="AA58" s="42"/>
    </row>
    <row r="59" spans="26:27">
      <c r="Z59" s="39"/>
      <c r="AA59" s="42"/>
    </row>
    <row r="60" spans="26:27">
      <c r="Z60" s="39"/>
      <c r="AA60" s="42"/>
    </row>
    <row r="61" spans="26:27">
      <c r="Z61" s="39"/>
      <c r="AA61" s="42"/>
    </row>
    <row r="62" spans="26:27">
      <c r="Z62" s="39"/>
      <c r="AA62" s="42"/>
    </row>
    <row r="63" spans="26:27">
      <c r="Z63" s="39"/>
      <c r="AA63" s="42"/>
    </row>
    <row r="64" spans="26:27">
      <c r="Z64" s="39"/>
      <c r="AA64" s="42"/>
    </row>
    <row r="65" spans="26:27">
      <c r="Z65" s="39"/>
      <c r="AA65" s="42"/>
    </row>
    <row r="66" spans="26:27">
      <c r="Z66" s="39"/>
      <c r="AA66" s="42"/>
    </row>
    <row r="67" spans="26:27">
      <c r="Z67" s="39"/>
      <c r="AA67" s="42"/>
    </row>
    <row r="68" spans="26:27">
      <c r="Z68" s="39"/>
      <c r="AA68" s="42"/>
    </row>
    <row r="69" spans="26:27">
      <c r="Z69" s="39"/>
      <c r="AA69" s="42"/>
    </row>
    <row r="70" spans="26:27">
      <c r="Z70" s="39"/>
      <c r="AA70" s="42"/>
    </row>
    <row r="71" spans="26:27">
      <c r="Z71" s="39"/>
      <c r="AA71" s="42"/>
    </row>
    <row r="72" spans="26:27">
      <c r="Z72" s="39"/>
      <c r="AA72" s="42"/>
    </row>
    <row r="73" spans="26:27">
      <c r="Z73" s="39"/>
      <c r="AA73" s="42"/>
    </row>
    <row r="74" spans="26:27">
      <c r="Z74" s="39"/>
      <c r="AA74" s="42"/>
    </row>
    <row r="75" spans="26:27">
      <c r="Z75" s="39"/>
      <c r="AA75" s="42"/>
    </row>
    <row r="76" spans="26:27">
      <c r="Z76" s="39"/>
      <c r="AA76" s="42"/>
    </row>
    <row r="77" spans="26:27">
      <c r="Z77" s="39"/>
      <c r="AA77" s="42"/>
    </row>
    <row r="78" spans="26:27">
      <c r="Z78" s="39"/>
      <c r="AA78" s="42"/>
    </row>
    <row r="79" spans="26:27">
      <c r="Z79" s="39"/>
      <c r="AA79" s="42"/>
    </row>
    <row r="80" spans="26:27">
      <c r="Z80" s="39"/>
      <c r="AA80" s="42"/>
    </row>
    <row r="81" spans="26:27">
      <c r="Z81" s="39"/>
      <c r="AA81" s="42"/>
    </row>
    <row r="82" spans="26:27">
      <c r="Z82" s="39"/>
      <c r="AA82" s="42"/>
    </row>
    <row r="83" spans="26:27">
      <c r="Z83" s="39"/>
      <c r="AA83" s="42"/>
    </row>
    <row r="84" spans="26:27">
      <c r="Z84" s="39"/>
      <c r="AA84" s="42"/>
    </row>
    <row r="85" spans="26:27">
      <c r="Z85" s="39"/>
      <c r="AA85" s="42"/>
    </row>
    <row r="86" spans="26:27">
      <c r="Z86" s="39"/>
      <c r="AA86" s="42"/>
    </row>
    <row r="87" spans="26:27">
      <c r="Z87" s="39"/>
      <c r="AA87" s="42"/>
    </row>
    <row r="88" spans="26:27">
      <c r="Z88" s="39"/>
      <c r="AA88" s="42"/>
    </row>
    <row r="89" spans="26:27">
      <c r="Z89" s="39"/>
      <c r="AA89" s="42"/>
    </row>
    <row r="90" spans="26:27">
      <c r="Z90" s="39"/>
      <c r="AA90" s="42"/>
    </row>
    <row r="91" spans="26:27">
      <c r="Z91" s="39"/>
      <c r="AA91" s="42"/>
    </row>
    <row r="92" spans="26:27">
      <c r="Z92" s="39"/>
      <c r="AA92" s="42"/>
    </row>
    <row r="93" spans="26:27">
      <c r="Z93" s="39"/>
      <c r="AA93" s="42"/>
    </row>
    <row r="94" spans="26:27">
      <c r="Z94" s="39"/>
      <c r="AA94" s="42"/>
    </row>
    <row r="95" spans="26:27">
      <c r="Z95" s="39"/>
      <c r="AA95" s="42"/>
    </row>
    <row r="96" spans="26:27">
      <c r="Z96" s="39"/>
      <c r="AA96" s="42"/>
    </row>
    <row r="97" spans="1:27">
      <c r="Z97" s="39"/>
      <c r="AA97" s="42"/>
    </row>
    <row r="98" spans="1:27">
      <c r="Z98" s="39"/>
      <c r="AA98" s="42"/>
    </row>
    <row r="111" spans="1:27">
      <c r="A111" s="36"/>
    </row>
    <row r="112" spans="1:27">
      <c r="A112" s="36"/>
    </row>
    <row r="113" spans="1:1">
      <c r="A113" s="36"/>
    </row>
    <row r="114" spans="1:1">
      <c r="A114" s="36"/>
    </row>
    <row r="115" spans="1:1">
      <c r="A115" s="36"/>
    </row>
    <row r="116" spans="1:1">
      <c r="A116" s="36"/>
    </row>
    <row r="117" spans="1:1">
      <c r="A117" s="36"/>
    </row>
    <row r="118" spans="1:1">
      <c r="A118" s="36"/>
    </row>
    <row r="119" spans="1:1">
      <c r="A119" s="36"/>
    </row>
    <row r="120" spans="1:1">
      <c r="A120" s="36"/>
    </row>
    <row r="121" spans="1:1">
      <c r="A121" s="36"/>
    </row>
    <row r="122" spans="1:1">
      <c r="A122" s="36"/>
    </row>
    <row r="123" spans="1:1">
      <c r="A123" s="36"/>
    </row>
    <row r="124" spans="1:1">
      <c r="A124" s="36"/>
    </row>
    <row r="125" spans="1:1">
      <c r="A125" s="36"/>
    </row>
    <row r="126" spans="1:1">
      <c r="A126" s="36"/>
    </row>
    <row r="127" spans="1:1">
      <c r="A127" s="36"/>
    </row>
    <row r="128" spans="1:1">
      <c r="A128" s="36"/>
    </row>
    <row r="129" spans="1:1">
      <c r="A129" s="36"/>
    </row>
    <row r="130" spans="1:1">
      <c r="A130" s="36"/>
    </row>
    <row r="131" spans="1:1">
      <c r="A131" s="36"/>
    </row>
    <row r="132" spans="1:1">
      <c r="A132" s="36"/>
    </row>
    <row r="133" spans="1:1">
      <c r="A133" s="36"/>
    </row>
    <row r="134" spans="1:1">
      <c r="A134" s="36"/>
    </row>
    <row r="135" spans="1:1">
      <c r="A135" s="36"/>
    </row>
    <row r="136" spans="1:1">
      <c r="A136" s="36"/>
    </row>
    <row r="137" spans="1:1">
      <c r="A137" s="36"/>
    </row>
    <row r="138" spans="1:1">
      <c r="A138" s="36"/>
    </row>
    <row r="139" spans="1:1">
      <c r="A139" s="36"/>
    </row>
    <row r="140" spans="1:1">
      <c r="A140" s="36"/>
    </row>
    <row r="141" spans="1:1">
      <c r="A141" s="36"/>
    </row>
    <row r="142" spans="1:1">
      <c r="A142" s="36"/>
    </row>
    <row r="143" spans="1:1">
      <c r="A143" s="36"/>
    </row>
    <row r="144" spans="1:1">
      <c r="A144" s="36"/>
    </row>
    <row r="145" spans="1:1">
      <c r="A145" s="36"/>
    </row>
    <row r="146" spans="1:1">
      <c r="A146" s="36"/>
    </row>
    <row r="147" spans="1:1">
      <c r="A147" s="36"/>
    </row>
    <row r="148" spans="1:1">
      <c r="A148" s="36"/>
    </row>
    <row r="149" spans="1:1">
      <c r="A149" s="36"/>
    </row>
    <row r="150" spans="1:1">
      <c r="A150" s="36"/>
    </row>
    <row r="151" spans="1:1">
      <c r="A151" s="36"/>
    </row>
    <row r="152" spans="1:1">
      <c r="A152" s="36"/>
    </row>
    <row r="153" spans="1:1">
      <c r="A153" s="36"/>
    </row>
    <row r="154" spans="1:1">
      <c r="A154" s="36"/>
    </row>
    <row r="155" spans="1:1">
      <c r="A155" s="36"/>
    </row>
    <row r="156" spans="1:1">
      <c r="A156" s="36"/>
    </row>
    <row r="157" spans="1:1">
      <c r="A157" s="36"/>
    </row>
    <row r="158" spans="1:1">
      <c r="A158" s="36"/>
    </row>
    <row r="159" spans="1:1">
      <c r="A159" s="36"/>
    </row>
    <row r="160" spans="1:1">
      <c r="A160" s="36"/>
    </row>
    <row r="161" spans="1:1">
      <c r="A161" s="36"/>
    </row>
    <row r="162" spans="1:1">
      <c r="A162" s="36"/>
    </row>
    <row r="163" spans="1:1">
      <c r="A163" s="36"/>
    </row>
    <row r="164" spans="1:1">
      <c r="A164" s="36"/>
    </row>
    <row r="165" spans="1:1">
      <c r="A165" s="36"/>
    </row>
    <row r="166" spans="1:1">
      <c r="A166" s="36"/>
    </row>
    <row r="167" spans="1:1">
      <c r="A167" s="36"/>
    </row>
    <row r="168" spans="1:1">
      <c r="A168" s="36"/>
    </row>
    <row r="169" spans="1:1">
      <c r="A169" s="36"/>
    </row>
    <row r="170" spans="1:1">
      <c r="A170" s="36"/>
    </row>
    <row r="171" spans="1:1">
      <c r="A171" s="36"/>
    </row>
    <row r="172" spans="1:1">
      <c r="A172" s="36"/>
    </row>
    <row r="173" spans="1:1">
      <c r="A173" s="36"/>
    </row>
    <row r="174" spans="1:1">
      <c r="A174" s="36"/>
    </row>
    <row r="175" spans="1:1">
      <c r="A175" s="36"/>
    </row>
    <row r="176" spans="1:1">
      <c r="A176" s="36"/>
    </row>
    <row r="177" spans="1:1">
      <c r="A177" s="36"/>
    </row>
    <row r="178" spans="1:1">
      <c r="A178" s="36"/>
    </row>
    <row r="179" spans="1:1">
      <c r="A179" s="36"/>
    </row>
    <row r="180" spans="1:1">
      <c r="A180" s="36"/>
    </row>
    <row r="181" spans="1:1">
      <c r="A181" s="36"/>
    </row>
    <row r="182" spans="1:1">
      <c r="A182" s="36"/>
    </row>
    <row r="183" spans="1:1">
      <c r="A183" s="36"/>
    </row>
    <row r="184" spans="1:1">
      <c r="A184" s="36"/>
    </row>
    <row r="185" spans="1:1">
      <c r="A185" s="36"/>
    </row>
    <row r="186" spans="1:1">
      <c r="A186" s="36"/>
    </row>
    <row r="187" spans="1:1">
      <c r="A187" s="36"/>
    </row>
    <row r="188" spans="1:1">
      <c r="A188" s="36"/>
    </row>
    <row r="189" spans="1:1">
      <c r="A189" s="36"/>
    </row>
    <row r="190" spans="1:1">
      <c r="A190" s="36"/>
    </row>
    <row r="191" spans="1:1">
      <c r="A191" s="36"/>
    </row>
    <row r="192" spans="1:1">
      <c r="A192" s="36"/>
    </row>
    <row r="193" spans="1:1">
      <c r="A193" s="36"/>
    </row>
    <row r="194" spans="1:1">
      <c r="A194" s="36"/>
    </row>
    <row r="195" spans="1:1">
      <c r="A195" s="36"/>
    </row>
    <row r="196" spans="1:1">
      <c r="A196" s="36"/>
    </row>
    <row r="197" spans="1:1">
      <c r="A197" s="19"/>
    </row>
    <row r="198" spans="1:1">
      <c r="A198" s="19"/>
    </row>
    <row r="199" spans="1:1">
      <c r="A199" s="19"/>
    </row>
    <row r="200" spans="1:1">
      <c r="A200" s="19"/>
    </row>
  </sheetData>
  <mergeCells count="4">
    <mergeCell ref="A1:C1"/>
    <mergeCell ref="A18:C18"/>
    <mergeCell ref="W2:W4"/>
    <mergeCell ref="W5:W8"/>
  </mergeCells>
  <phoneticPr fontId="4" type="noConversion"/>
  <conditionalFormatting sqref="B6">
    <cfRule type="expression" dxfId="41" priority="2">
      <formula>$A$6=""</formula>
    </cfRule>
  </conditionalFormatting>
  <conditionalFormatting sqref="B23">
    <cfRule type="expression" dxfId="40" priority="1">
      <formula>$A$23=""</formula>
    </cfRule>
  </conditionalFormatting>
  <dataValidations count="4">
    <dataValidation type="list" allowBlank="1" showInputMessage="1" showErrorMessage="1" sqref="B4 B21">
      <formula1>Produits</formula1>
    </dataValidation>
    <dataValidation type="list" allowBlank="1" showInputMessage="1" showErrorMessage="1" sqref="B7 B24">
      <formula1>Noms</formula1>
    </dataValidation>
    <dataValidation type="list" allowBlank="1" showInputMessage="1" showErrorMessage="1" errorTitle="N° Lot incorrect" error="Ce N° de lot n'existe pas pour ce Produit.&#10;Si vous voulez ajouter un nouveau Lot, voir ci-dessous en B15." sqref="B6">
      <formula1>Lots</formula1>
    </dataValidation>
    <dataValidation type="list" allowBlank="1" showInputMessage="1" showErrorMessage="1" errorTitle="N° de Lot incorrect." error="Vous ne pouvez utiliser que les Lots existant pour ce Produit," sqref="B23">
      <formula1>Lots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extLst xmlns:x14="http://schemas.microsoft.com/office/spreadsheetml/2009/9/main">
    <ext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NOMS!$A$2:$A$36</xm:f>
          </x14:formula1>
          <xm:sqref>B7</xm:sqref>
        </x14:dataValidation>
        <x14:dataValidation type="list" allowBlank="1" showInputMessage="1" showErrorMessage="1">
          <x14:formula1>
            <xm:f>'STOCK RESTANT'!$A$5:$A$17</xm:f>
          </x14:formula1>
          <xm:sqref>B21</xm:sqref>
        </x14:dataValidation>
        <x14:dataValidation type="list" allowBlank="1" showInputMessage="1" showErrorMessage="1">
          <x14:formula1>
            <xm:f>'STOCK RESTANT'!$A$5:$A$19</xm:f>
          </x14:formula1>
          <xm:sqref>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F43"/>
  <sheetViews>
    <sheetView topLeftCell="A7" workbookViewId="0">
      <selection activeCell="G6" sqref="G6"/>
    </sheetView>
  </sheetViews>
  <sheetFormatPr baseColWidth="10" defaultRowHeight="14.5"/>
  <cols>
    <col min="1" max="1" width="16.54296875" style="7" customWidth="1"/>
    <col min="2" max="2" width="27.54296875" style="7" customWidth="1"/>
    <col min="3" max="6" width="10.81640625" style="7"/>
  </cols>
  <sheetData>
    <row r="1" spans="1:6">
      <c r="A1" s="59" t="s">
        <v>18</v>
      </c>
      <c r="B1" s="59"/>
      <c r="C1" s="59"/>
      <c r="D1" s="59"/>
      <c r="E1" s="59"/>
      <c r="F1" s="59"/>
    </row>
    <row r="2" spans="1:6">
      <c r="A2" s="7" t="s">
        <v>19</v>
      </c>
      <c r="B2" s="7" t="s">
        <v>17</v>
      </c>
      <c r="C2" s="7" t="s">
        <v>20</v>
      </c>
      <c r="D2" s="7" t="s">
        <v>21</v>
      </c>
      <c r="E2" s="7" t="s">
        <v>22</v>
      </c>
      <c r="F2" s="7" t="s">
        <v>23</v>
      </c>
    </row>
    <row r="3" spans="1:6" ht="0.25" customHeight="1">
      <c r="A3" s="8">
        <v>43777</v>
      </c>
      <c r="B3" s="44"/>
      <c r="C3" s="44">
        <v>0</v>
      </c>
      <c r="D3" s="44">
        <v>0</v>
      </c>
      <c r="E3" s="44"/>
      <c r="F3" s="44"/>
    </row>
    <row r="4" spans="1:6">
      <c r="A4" s="8">
        <v>43777</v>
      </c>
      <c r="B4" s="7" t="s">
        <v>5</v>
      </c>
      <c r="C4" s="7">
        <v>10</v>
      </c>
      <c r="E4" s="7" t="s">
        <v>24</v>
      </c>
      <c r="F4" s="7" t="s">
        <v>14</v>
      </c>
    </row>
    <row r="5" spans="1:6">
      <c r="A5" s="9">
        <v>43777</v>
      </c>
      <c r="B5" s="10" t="s">
        <v>4</v>
      </c>
      <c r="C5" s="10">
        <v>10</v>
      </c>
      <c r="D5" s="10"/>
      <c r="E5" s="10" t="s">
        <v>24</v>
      </c>
      <c r="F5" s="10" t="s">
        <v>14</v>
      </c>
    </row>
    <row r="6" spans="1:6">
      <c r="A6" s="9">
        <v>43777</v>
      </c>
      <c r="B6" s="10" t="s">
        <v>5</v>
      </c>
      <c r="C6" s="10"/>
      <c r="D6" s="10">
        <v>6</v>
      </c>
      <c r="E6" s="10" t="s">
        <v>24</v>
      </c>
      <c r="F6" s="10" t="s">
        <v>14</v>
      </c>
    </row>
    <row r="7" spans="1:6">
      <c r="A7" s="9">
        <v>43777</v>
      </c>
      <c r="B7" s="10" t="s">
        <v>4</v>
      </c>
      <c r="C7" s="10"/>
      <c r="D7" s="10">
        <v>2</v>
      </c>
      <c r="E7" s="10" t="s">
        <v>24</v>
      </c>
      <c r="F7" s="10" t="s">
        <v>14</v>
      </c>
    </row>
    <row r="8" spans="1:6">
      <c r="A8" s="9">
        <v>43778</v>
      </c>
      <c r="B8" s="10" t="s">
        <v>4</v>
      </c>
      <c r="C8" s="10"/>
      <c r="D8" s="10">
        <v>2</v>
      </c>
      <c r="E8" s="10" t="s">
        <v>24</v>
      </c>
      <c r="F8" s="10" t="s">
        <v>14</v>
      </c>
    </row>
    <row r="9" spans="1:6">
      <c r="A9" s="9">
        <v>43778</v>
      </c>
      <c r="B9" s="10" t="s">
        <v>5</v>
      </c>
      <c r="C9" s="10">
        <v>10</v>
      </c>
      <c r="D9" s="10"/>
      <c r="E9" s="10" t="s">
        <v>25</v>
      </c>
      <c r="F9" s="10" t="s">
        <v>15</v>
      </c>
    </row>
    <row r="10" spans="1:6">
      <c r="A10" s="9">
        <v>43778</v>
      </c>
      <c r="B10" s="10" t="s">
        <v>5</v>
      </c>
      <c r="C10" s="10"/>
      <c r="D10" s="10">
        <v>1</v>
      </c>
      <c r="E10" s="10" t="s">
        <v>25</v>
      </c>
      <c r="F10" s="10" t="s">
        <v>14</v>
      </c>
    </row>
    <row r="11" spans="1:6">
      <c r="A11" s="9">
        <v>43778</v>
      </c>
      <c r="B11" s="10" t="s">
        <v>5</v>
      </c>
      <c r="C11" s="10"/>
      <c r="D11" s="10">
        <v>1</v>
      </c>
      <c r="E11" s="10" t="s">
        <v>24</v>
      </c>
      <c r="F11" s="10" t="s">
        <v>14</v>
      </c>
    </row>
    <row r="12" spans="1:6">
      <c r="A12" s="9">
        <v>43779</v>
      </c>
      <c r="B12" s="10" t="s">
        <v>7</v>
      </c>
      <c r="C12" s="10">
        <v>10</v>
      </c>
      <c r="D12" s="10"/>
      <c r="E12" s="10" t="s">
        <v>51</v>
      </c>
      <c r="F12" s="10" t="s">
        <v>14</v>
      </c>
    </row>
    <row r="13" spans="1:6">
      <c r="A13" s="9">
        <v>43779</v>
      </c>
      <c r="B13" s="10" t="s">
        <v>7</v>
      </c>
      <c r="C13" s="10">
        <v>10</v>
      </c>
      <c r="D13" s="10"/>
      <c r="E13" s="10" t="s">
        <v>51</v>
      </c>
      <c r="F13" s="10" t="s">
        <v>14</v>
      </c>
    </row>
    <row r="14" spans="1:6">
      <c r="A14" s="9">
        <v>43779</v>
      </c>
      <c r="B14" s="10" t="s">
        <v>5</v>
      </c>
      <c r="C14" s="10">
        <v>10</v>
      </c>
      <c r="D14" s="10"/>
      <c r="E14" s="10" t="s">
        <v>24</v>
      </c>
      <c r="F14" s="10" t="s">
        <v>14</v>
      </c>
    </row>
    <row r="15" spans="1:6">
      <c r="A15" s="9">
        <v>43779</v>
      </c>
      <c r="B15" s="10" t="s">
        <v>5</v>
      </c>
      <c r="C15" s="10"/>
      <c r="D15" s="10">
        <v>10</v>
      </c>
      <c r="E15" s="10" t="s">
        <v>24</v>
      </c>
      <c r="F15" s="10" t="s">
        <v>14</v>
      </c>
    </row>
    <row r="16" spans="1:6">
      <c r="A16" s="8">
        <v>43780</v>
      </c>
      <c r="B16" s="17" t="s">
        <v>27</v>
      </c>
      <c r="C16" s="17">
        <v>100</v>
      </c>
      <c r="D16" s="17"/>
      <c r="E16" s="17" t="s">
        <v>24</v>
      </c>
      <c r="F16" s="17" t="s">
        <v>16</v>
      </c>
    </row>
    <row r="17" spans="1:6">
      <c r="A17" s="8">
        <v>43780</v>
      </c>
      <c r="B17" s="17" t="s">
        <v>27</v>
      </c>
      <c r="C17" s="17"/>
      <c r="D17" s="17">
        <v>10</v>
      </c>
      <c r="E17" s="17" t="s">
        <v>24</v>
      </c>
      <c r="F17" s="17" t="s">
        <v>14</v>
      </c>
    </row>
    <row r="18" spans="1:6">
      <c r="A18" s="8">
        <v>43780</v>
      </c>
      <c r="B18" s="17" t="s">
        <v>27</v>
      </c>
      <c r="C18" s="17"/>
      <c r="D18" s="17">
        <v>10</v>
      </c>
      <c r="E18" s="17" t="s">
        <v>24</v>
      </c>
      <c r="F18" s="17" t="s">
        <v>14</v>
      </c>
    </row>
    <row r="19" spans="1:6">
      <c r="A19" s="8">
        <v>43780</v>
      </c>
      <c r="B19" s="17" t="s">
        <v>27</v>
      </c>
      <c r="C19" s="17"/>
      <c r="D19" s="17">
        <v>10</v>
      </c>
      <c r="E19" s="17" t="s">
        <v>24</v>
      </c>
      <c r="F19" s="17" t="s">
        <v>14</v>
      </c>
    </row>
    <row r="20" spans="1:6">
      <c r="A20" s="8">
        <v>43780</v>
      </c>
      <c r="B20" s="20" t="s">
        <v>5</v>
      </c>
      <c r="C20" s="20">
        <v>1000</v>
      </c>
      <c r="D20" s="20"/>
      <c r="E20" s="20" t="s">
        <v>26</v>
      </c>
      <c r="F20" s="20" t="s">
        <v>16</v>
      </c>
    </row>
    <row r="21" spans="1:6">
      <c r="A21" s="8">
        <v>43780</v>
      </c>
      <c r="B21" s="20" t="s">
        <v>5</v>
      </c>
      <c r="C21" s="20"/>
      <c r="D21" s="20">
        <v>100</v>
      </c>
      <c r="E21" s="20" t="s">
        <v>26</v>
      </c>
      <c r="F21" s="20" t="s">
        <v>15</v>
      </c>
    </row>
    <row r="22" spans="1:6">
      <c r="A22" s="8">
        <v>43780</v>
      </c>
      <c r="B22" s="20" t="s">
        <v>5</v>
      </c>
      <c r="C22" s="20">
        <v>1500</v>
      </c>
      <c r="D22" s="20"/>
      <c r="E22" s="20" t="s">
        <v>26</v>
      </c>
      <c r="F22" s="20" t="s">
        <v>14</v>
      </c>
    </row>
    <row r="23" spans="1:6">
      <c r="A23" s="8">
        <v>43780</v>
      </c>
      <c r="B23" s="20" t="s">
        <v>27</v>
      </c>
      <c r="C23" s="20">
        <v>1000</v>
      </c>
      <c r="D23" s="20"/>
      <c r="E23" s="20" t="s">
        <v>24</v>
      </c>
      <c r="F23" s="20" t="s">
        <v>14</v>
      </c>
    </row>
    <row r="24" spans="1:6">
      <c r="A24" s="8">
        <v>43780</v>
      </c>
      <c r="B24" s="20" t="s">
        <v>27</v>
      </c>
      <c r="C24" s="20">
        <v>10</v>
      </c>
      <c r="D24" s="20"/>
      <c r="E24" s="20" t="s">
        <v>25</v>
      </c>
      <c r="F24" s="20" t="s">
        <v>15</v>
      </c>
    </row>
    <row r="25" spans="1:6">
      <c r="A25" s="8">
        <v>43780</v>
      </c>
      <c r="B25" s="20" t="s">
        <v>5</v>
      </c>
      <c r="C25" s="20">
        <v>20</v>
      </c>
      <c r="D25" s="20"/>
      <c r="E25" s="20" t="s">
        <v>25</v>
      </c>
      <c r="F25" s="20" t="s">
        <v>14</v>
      </c>
    </row>
    <row r="26" spans="1:6">
      <c r="A26" s="8">
        <v>43780</v>
      </c>
      <c r="B26" s="20" t="s">
        <v>27</v>
      </c>
      <c r="C26" s="20"/>
      <c r="D26" s="20">
        <v>200</v>
      </c>
      <c r="E26" s="20" t="s">
        <v>24</v>
      </c>
      <c r="F26" s="20" t="s">
        <v>14</v>
      </c>
    </row>
    <row r="27" spans="1:6">
      <c r="A27" s="8">
        <v>43780</v>
      </c>
      <c r="B27" s="20" t="s">
        <v>27</v>
      </c>
      <c r="C27" s="20">
        <v>50</v>
      </c>
      <c r="D27" s="20"/>
      <c r="E27" s="20" t="s">
        <v>25</v>
      </c>
      <c r="F27" s="20" t="s">
        <v>16</v>
      </c>
    </row>
    <row r="28" spans="1:6">
      <c r="A28" s="8">
        <v>43780</v>
      </c>
      <c r="B28" s="20" t="s">
        <v>27</v>
      </c>
      <c r="C28" s="20">
        <v>20</v>
      </c>
      <c r="D28" s="20"/>
      <c r="E28" s="20" t="s">
        <v>24</v>
      </c>
      <c r="F28" s="20" t="s">
        <v>14</v>
      </c>
    </row>
    <row r="29" spans="1:6">
      <c r="A29" s="8">
        <v>43780</v>
      </c>
      <c r="B29" s="21" t="s">
        <v>5</v>
      </c>
      <c r="C29" s="21">
        <v>100</v>
      </c>
      <c r="D29" s="21"/>
      <c r="E29" s="21" t="s">
        <v>50</v>
      </c>
      <c r="F29" s="21" t="s">
        <v>14</v>
      </c>
    </row>
    <row r="30" spans="1:6">
      <c r="A30" s="9">
        <v>43781</v>
      </c>
      <c r="B30" s="10" t="s">
        <v>7</v>
      </c>
      <c r="C30" s="10">
        <v>10</v>
      </c>
      <c r="D30" s="10"/>
      <c r="E30" s="10" t="s">
        <v>51</v>
      </c>
      <c r="F30" s="10" t="s">
        <v>14</v>
      </c>
    </row>
    <row r="31" spans="1:6">
      <c r="A31" s="9">
        <v>43781</v>
      </c>
      <c r="B31" s="10" t="s">
        <v>53</v>
      </c>
      <c r="C31" s="10">
        <v>1000</v>
      </c>
      <c r="D31" s="10"/>
      <c r="E31" s="10" t="s">
        <v>51</v>
      </c>
      <c r="F31" s="10" t="s">
        <v>16</v>
      </c>
    </row>
    <row r="32" spans="1:6">
      <c r="A32" s="9">
        <v>43781</v>
      </c>
      <c r="B32" s="10" t="s">
        <v>53</v>
      </c>
      <c r="C32" s="10">
        <v>1000</v>
      </c>
      <c r="D32" s="10"/>
      <c r="E32" s="10" t="s">
        <v>51</v>
      </c>
      <c r="F32" s="10" t="s">
        <v>16</v>
      </c>
    </row>
    <row r="33" spans="1:6">
      <c r="A33" s="9">
        <v>43781</v>
      </c>
      <c r="B33" s="10" t="s">
        <v>53</v>
      </c>
      <c r="C33" s="10"/>
      <c r="D33" s="10">
        <v>20</v>
      </c>
      <c r="E33" s="10" t="s">
        <v>51</v>
      </c>
      <c r="F33" s="10" t="s">
        <v>14</v>
      </c>
    </row>
    <row r="34" spans="1:6">
      <c r="A34" s="9">
        <v>43782</v>
      </c>
      <c r="B34" s="10" t="s">
        <v>27</v>
      </c>
      <c r="C34" s="10"/>
      <c r="D34" s="10">
        <v>890</v>
      </c>
      <c r="E34" s="10" t="s">
        <v>24</v>
      </c>
      <c r="F34" s="10" t="s">
        <v>14</v>
      </c>
    </row>
    <row r="35" spans="1:6">
      <c r="A35" s="9">
        <v>43782</v>
      </c>
      <c r="B35" s="10" t="s">
        <v>27</v>
      </c>
      <c r="C35" s="10"/>
      <c r="D35" s="10">
        <v>10</v>
      </c>
      <c r="E35" s="10" t="s">
        <v>25</v>
      </c>
      <c r="F35" s="10" t="s">
        <v>14</v>
      </c>
    </row>
    <row r="36" spans="1:6">
      <c r="A36" s="9">
        <v>43782</v>
      </c>
      <c r="B36" s="10" t="s">
        <v>27</v>
      </c>
      <c r="C36" s="10"/>
      <c r="D36" s="10">
        <v>10</v>
      </c>
      <c r="E36" s="10" t="s">
        <v>25</v>
      </c>
      <c r="F36" s="10" t="s">
        <v>14</v>
      </c>
    </row>
    <row r="37" spans="1:6">
      <c r="A37" s="9">
        <v>43782</v>
      </c>
      <c r="B37" s="10" t="s">
        <v>27</v>
      </c>
      <c r="C37" s="10"/>
      <c r="D37" s="10">
        <v>10</v>
      </c>
      <c r="E37" s="10" t="s">
        <v>25</v>
      </c>
      <c r="F37" s="10" t="s">
        <v>16</v>
      </c>
    </row>
    <row r="38" spans="1:6">
      <c r="A38" s="9">
        <v>43782</v>
      </c>
      <c r="B38" s="10" t="s">
        <v>27</v>
      </c>
      <c r="C38" s="10"/>
      <c r="D38" s="10">
        <v>10</v>
      </c>
      <c r="E38" s="10" t="s">
        <v>25</v>
      </c>
      <c r="F38" s="10" t="s">
        <v>16</v>
      </c>
    </row>
    <row r="39" spans="1:6">
      <c r="A39" s="9">
        <v>43782</v>
      </c>
      <c r="B39" s="10" t="s">
        <v>27</v>
      </c>
      <c r="C39" s="10"/>
      <c r="D39" s="10">
        <v>10</v>
      </c>
      <c r="E39" s="10" t="s">
        <v>25</v>
      </c>
      <c r="F39" s="10" t="s">
        <v>16</v>
      </c>
    </row>
    <row r="40" spans="1:6">
      <c r="A40" s="9">
        <v>43782</v>
      </c>
      <c r="B40" s="10" t="s">
        <v>27</v>
      </c>
      <c r="C40" s="10"/>
      <c r="D40" s="10">
        <v>10</v>
      </c>
      <c r="E40" s="10" t="s">
        <v>25</v>
      </c>
      <c r="F40" s="10" t="s">
        <v>15</v>
      </c>
    </row>
    <row r="41" spans="1:6">
      <c r="A41" s="9">
        <v>43782</v>
      </c>
      <c r="B41" s="10" t="s">
        <v>27</v>
      </c>
      <c r="C41" s="10">
        <v>1000</v>
      </c>
      <c r="D41" s="10"/>
      <c r="E41" s="10" t="s">
        <v>24</v>
      </c>
      <c r="F41" s="10" t="s">
        <v>14</v>
      </c>
    </row>
    <row r="42" spans="1:6">
      <c r="A42" s="9">
        <v>43782</v>
      </c>
      <c r="B42" s="10" t="s">
        <v>5</v>
      </c>
      <c r="C42" s="10"/>
      <c r="D42" s="10">
        <v>1</v>
      </c>
      <c r="E42" s="10" t="s">
        <v>24</v>
      </c>
      <c r="F42" s="10" t="s">
        <v>14</v>
      </c>
    </row>
    <row r="43" spans="1:6">
      <c r="A43" s="9">
        <v>43782</v>
      </c>
      <c r="B43" s="10" t="s">
        <v>5</v>
      </c>
      <c r="C43" s="10"/>
      <c r="D43" s="10">
        <v>25</v>
      </c>
      <c r="E43" s="10" t="s">
        <v>25</v>
      </c>
      <c r="F43" s="10" t="s">
        <v>14</v>
      </c>
    </row>
  </sheetData>
  <mergeCells count="1">
    <mergeCell ref="A1:F1"/>
  </mergeCell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Q98"/>
  <sheetViews>
    <sheetView workbookViewId="0">
      <selection activeCell="H1" sqref="H1"/>
    </sheetView>
  </sheetViews>
  <sheetFormatPr baseColWidth="10" defaultRowHeight="14.5"/>
  <cols>
    <col min="2" max="2" width="20.26953125" customWidth="1"/>
    <col min="3" max="3" width="17.1796875" customWidth="1"/>
    <col min="4" max="4" width="15" customWidth="1"/>
  </cols>
  <sheetData>
    <row r="1" spans="1:17">
      <c r="A1" t="s">
        <v>13</v>
      </c>
      <c r="B1" s="60" t="s">
        <v>8</v>
      </c>
      <c r="C1" s="60"/>
      <c r="D1" s="47" t="s">
        <v>48</v>
      </c>
    </row>
    <row r="2" spans="1:17">
      <c r="A2" t="s">
        <v>14</v>
      </c>
      <c r="B2" s="51" t="s">
        <v>5</v>
      </c>
      <c r="C2" s="43">
        <f>SUM(Tableau4[Qté 1])</f>
        <v>2506</v>
      </c>
      <c r="D2" s="48">
        <f>RECAP!B3</f>
        <v>0</v>
      </c>
    </row>
    <row r="3" spans="1:17">
      <c r="A3" t="s">
        <v>15</v>
      </c>
      <c r="B3" s="51" t="s">
        <v>4</v>
      </c>
      <c r="C3" s="51">
        <f>SUM(Tableau4[Qté 2])</f>
        <v>6</v>
      </c>
      <c r="D3" s="48">
        <f>RECAP!D3</f>
        <v>0</v>
      </c>
    </row>
    <row r="4" spans="1:17">
      <c r="A4" t="s">
        <v>16</v>
      </c>
      <c r="B4" s="51" t="s">
        <v>6</v>
      </c>
      <c r="C4" s="51">
        <f>SUM(Tableau4[Qté 3])</f>
        <v>0</v>
      </c>
      <c r="D4" s="48">
        <f>RECAP!F3</f>
        <v>0</v>
      </c>
      <c r="P4">
        <v>0</v>
      </c>
      <c r="Q4">
        <v>0</v>
      </c>
    </row>
    <row r="5" spans="1:17">
      <c r="A5" t="s">
        <v>9</v>
      </c>
      <c r="B5" s="51" t="s">
        <v>7</v>
      </c>
      <c r="C5" s="51">
        <f>SUM(Tableau4[Qté 4])</f>
        <v>30</v>
      </c>
      <c r="D5" s="48">
        <f>RECAP!H3</f>
        <v>30</v>
      </c>
    </row>
    <row r="6" spans="1:17">
      <c r="B6" s="51" t="s">
        <v>27</v>
      </c>
      <c r="C6" s="51">
        <f>SUM(Tableau4[Qté 5])</f>
        <v>1000</v>
      </c>
      <c r="D6" s="48">
        <f>RECAP!J3</f>
        <v>0</v>
      </c>
    </row>
    <row r="7" spans="1:17">
      <c r="B7" s="51" t="s">
        <v>28</v>
      </c>
      <c r="C7" s="51">
        <f>SUM(Tableau4[Qté 6])</f>
        <v>0</v>
      </c>
      <c r="D7" s="48">
        <f>RECAP!L3</f>
        <v>0</v>
      </c>
    </row>
    <row r="8" spans="1:17">
      <c r="B8" s="51" t="s">
        <v>29</v>
      </c>
      <c r="C8" s="51">
        <f>SUM(Tableau4[Qté 7])</f>
        <v>0</v>
      </c>
      <c r="D8" s="48">
        <f>RECAP!N3</f>
        <v>0</v>
      </c>
    </row>
    <row r="9" spans="1:17">
      <c r="B9" s="51" t="s">
        <v>30</v>
      </c>
      <c r="C9" s="51">
        <f>SUM(Tableau4[Qté 8])</f>
        <v>0</v>
      </c>
      <c r="D9" s="48">
        <f>RECAP!P3</f>
        <v>0</v>
      </c>
    </row>
    <row r="10" spans="1:17">
      <c r="B10" s="51" t="s">
        <v>31</v>
      </c>
      <c r="C10" s="51">
        <f>SUM(Tableau4[Qté 9])</f>
        <v>0</v>
      </c>
      <c r="D10" s="48">
        <f>RECAP!R3</f>
        <v>0</v>
      </c>
    </row>
    <row r="11" spans="1:17">
      <c r="B11" s="51" t="s">
        <v>32</v>
      </c>
      <c r="C11" s="51">
        <f>SUM(Tableau4[Qté 10])</f>
        <v>0</v>
      </c>
      <c r="D11" s="48">
        <f>RECAP!T3</f>
        <v>0</v>
      </c>
    </row>
    <row r="12" spans="1:17">
      <c r="B12" s="51" t="s">
        <v>33</v>
      </c>
      <c r="C12" s="51">
        <f>SUM(Tableau4[Qté 11])</f>
        <v>0</v>
      </c>
      <c r="D12" s="48">
        <f>RECAP!V3</f>
        <v>0</v>
      </c>
    </row>
    <row r="13" spans="1:17">
      <c r="B13" s="51" t="s">
        <v>34</v>
      </c>
      <c r="C13" s="51">
        <f>SUM(Tableau4[Qté 12])</f>
        <v>0</v>
      </c>
      <c r="D13" s="48">
        <f>RECAP!X3</f>
        <v>0</v>
      </c>
    </row>
    <row r="14" spans="1:17">
      <c r="B14" s="51" t="s">
        <v>35</v>
      </c>
      <c r="C14" s="51">
        <f>SUM(Tableau4[Qté 13])</f>
        <v>0</v>
      </c>
      <c r="D14" s="48">
        <f>RECAP!Z3</f>
        <v>0</v>
      </c>
    </row>
    <row r="15" spans="1:17">
      <c r="B15" s="51" t="s">
        <v>53</v>
      </c>
      <c r="C15" s="51">
        <f>SUM(Tableau4[Qté 14])</f>
        <v>1980</v>
      </c>
      <c r="D15" s="48">
        <f>RECAP!AB3</f>
        <v>1980</v>
      </c>
    </row>
    <row r="16" spans="1:17">
      <c r="B16" s="48"/>
      <c r="C16" s="48"/>
      <c r="D16" s="48"/>
    </row>
    <row r="17" spans="2:4">
      <c r="B17" s="48"/>
      <c r="C17" s="48"/>
      <c r="D17" s="48"/>
    </row>
    <row r="18" spans="2:4">
      <c r="B18" s="48"/>
      <c r="C18" s="48"/>
      <c r="D18" s="48"/>
    </row>
    <row r="19" spans="2:4">
      <c r="B19" s="48"/>
      <c r="C19" s="48"/>
      <c r="D19" s="48"/>
    </row>
    <row r="20" spans="2:4">
      <c r="B20" s="48"/>
      <c r="C20" s="48"/>
      <c r="D20" s="48"/>
    </row>
    <row r="21" spans="2:4">
      <c r="B21" s="48"/>
      <c r="C21" s="48"/>
      <c r="D21" s="48"/>
    </row>
    <row r="22" spans="2:4">
      <c r="B22" s="48"/>
      <c r="C22" s="48"/>
      <c r="D22" s="48"/>
    </row>
    <row r="23" spans="2:4">
      <c r="B23" s="48"/>
      <c r="C23" s="48"/>
      <c r="D23" s="48"/>
    </row>
    <row r="24" spans="2:4">
      <c r="B24" s="48"/>
      <c r="C24" s="48"/>
      <c r="D24" s="48"/>
    </row>
    <row r="25" spans="2:4">
      <c r="B25" s="48"/>
      <c r="C25" s="48"/>
      <c r="D25" s="48"/>
    </row>
    <row r="26" spans="2:4">
      <c r="B26" s="48"/>
      <c r="C26" s="48"/>
      <c r="D26" s="48"/>
    </row>
    <row r="27" spans="2:4">
      <c r="B27" s="48"/>
      <c r="C27" s="48"/>
      <c r="D27" s="48"/>
    </row>
    <row r="28" spans="2:4">
      <c r="B28" s="48"/>
      <c r="C28" s="48"/>
      <c r="D28" s="48"/>
    </row>
    <row r="29" spans="2:4">
      <c r="B29" s="48"/>
      <c r="C29" s="48"/>
      <c r="D29" s="48"/>
    </row>
    <row r="30" spans="2:4">
      <c r="B30" s="48"/>
      <c r="C30" s="48"/>
      <c r="D30" s="48"/>
    </row>
    <row r="31" spans="2:4">
      <c r="B31" s="48"/>
      <c r="C31" s="48"/>
      <c r="D31" s="48"/>
    </row>
    <row r="32" spans="2:4">
      <c r="B32" s="48"/>
      <c r="C32" s="48"/>
      <c r="D32" s="48"/>
    </row>
    <row r="33" spans="2:4">
      <c r="B33" s="48"/>
      <c r="C33" s="48"/>
      <c r="D33" s="48"/>
    </row>
    <row r="34" spans="2:4">
      <c r="B34" s="48"/>
      <c r="C34" s="48"/>
      <c r="D34" s="48"/>
    </row>
    <row r="35" spans="2:4">
      <c r="B35" s="48"/>
      <c r="C35" s="48"/>
      <c r="D35" s="48"/>
    </row>
    <row r="36" spans="2:4">
      <c r="B36" s="48"/>
      <c r="C36" s="48"/>
      <c r="D36" s="48"/>
    </row>
    <row r="37" spans="2:4">
      <c r="B37" s="48"/>
      <c r="C37" s="48"/>
      <c r="D37" s="48"/>
    </row>
    <row r="38" spans="2:4">
      <c r="B38" s="48"/>
      <c r="C38" s="48"/>
      <c r="D38" s="48"/>
    </row>
    <row r="39" spans="2:4">
      <c r="B39" s="48"/>
      <c r="C39" s="48"/>
      <c r="D39" s="48"/>
    </row>
    <row r="40" spans="2:4">
      <c r="B40" s="48"/>
      <c r="C40" s="48"/>
      <c r="D40" s="48"/>
    </row>
    <row r="41" spans="2:4">
      <c r="B41" s="48"/>
      <c r="C41" s="48"/>
      <c r="D41" s="48"/>
    </row>
    <row r="42" spans="2:4">
      <c r="B42" s="48"/>
      <c r="C42" s="48"/>
      <c r="D42" s="48"/>
    </row>
    <row r="43" spans="2:4">
      <c r="B43" s="48"/>
      <c r="C43" s="48"/>
      <c r="D43" s="48"/>
    </row>
    <row r="44" spans="2:4">
      <c r="B44" s="48"/>
      <c r="C44" s="48"/>
      <c r="D44" s="48"/>
    </row>
    <row r="45" spans="2:4">
      <c r="B45" s="48"/>
      <c r="C45" s="48"/>
      <c r="D45" s="48"/>
    </row>
    <row r="46" spans="2:4">
      <c r="B46" s="48"/>
      <c r="C46" s="48"/>
      <c r="D46" s="48"/>
    </row>
    <row r="47" spans="2:4">
      <c r="B47" s="48"/>
      <c r="C47" s="48"/>
      <c r="D47" s="48"/>
    </row>
    <row r="48" spans="2:4">
      <c r="B48" s="48"/>
      <c r="C48" s="48"/>
      <c r="D48" s="48"/>
    </row>
    <row r="49" spans="2:4">
      <c r="B49" s="48"/>
      <c r="C49" s="48"/>
      <c r="D49" s="48"/>
    </row>
    <row r="50" spans="2:4">
      <c r="B50" s="48"/>
      <c r="C50" s="48"/>
      <c r="D50" s="48"/>
    </row>
    <row r="51" spans="2:4">
      <c r="B51" s="48"/>
      <c r="C51" s="48"/>
      <c r="D51" s="48"/>
    </row>
    <row r="52" spans="2:4">
      <c r="B52" s="48"/>
      <c r="C52" s="48"/>
      <c r="D52" s="48"/>
    </row>
    <row r="53" spans="2:4">
      <c r="B53" s="48"/>
      <c r="C53" s="48"/>
      <c r="D53" s="48"/>
    </row>
    <row r="54" spans="2:4">
      <c r="B54" s="48"/>
      <c r="C54" s="48"/>
      <c r="D54" s="48"/>
    </row>
    <row r="55" spans="2:4">
      <c r="B55" s="48"/>
      <c r="C55" s="48"/>
      <c r="D55" s="48"/>
    </row>
    <row r="56" spans="2:4">
      <c r="B56" s="48"/>
      <c r="C56" s="48"/>
      <c r="D56" s="48"/>
    </row>
    <row r="57" spans="2:4">
      <c r="B57" s="48"/>
      <c r="C57" s="48"/>
      <c r="D57" s="48"/>
    </row>
    <row r="58" spans="2:4">
      <c r="B58" s="48"/>
      <c r="C58" s="48"/>
      <c r="D58" s="48"/>
    </row>
    <row r="59" spans="2:4">
      <c r="B59" s="48"/>
      <c r="C59" s="48"/>
      <c r="D59" s="48"/>
    </row>
    <row r="60" spans="2:4">
      <c r="B60" s="48"/>
      <c r="C60" s="48"/>
      <c r="D60" s="48"/>
    </row>
    <row r="61" spans="2:4">
      <c r="B61" s="48"/>
      <c r="C61" s="48"/>
      <c r="D61" s="48"/>
    </row>
    <row r="62" spans="2:4">
      <c r="B62" s="48"/>
      <c r="C62" s="48"/>
      <c r="D62" s="48"/>
    </row>
    <row r="63" spans="2:4">
      <c r="B63" s="48"/>
      <c r="C63" s="48"/>
      <c r="D63" s="48"/>
    </row>
    <row r="64" spans="2:4">
      <c r="B64" s="48"/>
      <c r="C64" s="48"/>
      <c r="D64" s="48"/>
    </row>
    <row r="65" spans="2:4">
      <c r="B65" s="48"/>
      <c r="C65" s="48"/>
      <c r="D65" s="48"/>
    </row>
    <row r="66" spans="2:4">
      <c r="B66" s="48"/>
      <c r="C66" s="48"/>
      <c r="D66" s="48"/>
    </row>
    <row r="67" spans="2:4">
      <c r="B67" s="48"/>
      <c r="C67" s="48"/>
      <c r="D67" s="48"/>
    </row>
    <row r="68" spans="2:4">
      <c r="B68" s="48"/>
      <c r="C68" s="48"/>
      <c r="D68" s="48"/>
    </row>
    <row r="69" spans="2:4">
      <c r="B69" s="48"/>
      <c r="C69" s="48"/>
      <c r="D69" s="48"/>
    </row>
    <row r="70" spans="2:4">
      <c r="B70" s="48"/>
      <c r="C70" s="48"/>
      <c r="D70" s="48"/>
    </row>
    <row r="71" spans="2:4">
      <c r="B71" s="48"/>
      <c r="C71" s="48"/>
      <c r="D71" s="48"/>
    </row>
    <row r="72" spans="2:4">
      <c r="B72" s="48"/>
      <c r="C72" s="48"/>
      <c r="D72" s="48"/>
    </row>
    <row r="73" spans="2:4">
      <c r="B73" s="48"/>
      <c r="C73" s="48"/>
      <c r="D73" s="48"/>
    </row>
    <row r="74" spans="2:4">
      <c r="B74" s="48"/>
      <c r="C74" s="48"/>
      <c r="D74" s="48"/>
    </row>
    <row r="75" spans="2:4">
      <c r="B75" s="48"/>
      <c r="C75" s="48"/>
      <c r="D75" s="48"/>
    </row>
    <row r="76" spans="2:4">
      <c r="B76" s="48"/>
      <c r="C76" s="48"/>
      <c r="D76" s="48"/>
    </row>
    <row r="77" spans="2:4">
      <c r="B77" s="48"/>
      <c r="C77" s="48"/>
      <c r="D77" s="48"/>
    </row>
    <row r="78" spans="2:4">
      <c r="B78" s="48"/>
      <c r="C78" s="48"/>
      <c r="D78" s="48"/>
    </row>
    <row r="79" spans="2:4">
      <c r="B79" s="48"/>
      <c r="C79" s="48"/>
      <c r="D79" s="48"/>
    </row>
    <row r="80" spans="2:4">
      <c r="B80" s="48"/>
      <c r="C80" s="48"/>
      <c r="D80" s="48"/>
    </row>
    <row r="81" spans="2:4">
      <c r="B81" s="48"/>
      <c r="C81" s="48"/>
      <c r="D81" s="48"/>
    </row>
    <row r="82" spans="2:4">
      <c r="B82" s="48"/>
      <c r="C82" s="48"/>
      <c r="D82" s="48"/>
    </row>
    <row r="83" spans="2:4">
      <c r="B83" s="48"/>
      <c r="C83" s="48"/>
      <c r="D83" s="48"/>
    </row>
    <row r="84" spans="2:4">
      <c r="B84" s="48"/>
      <c r="C84" s="48"/>
      <c r="D84" s="48"/>
    </row>
    <row r="85" spans="2:4">
      <c r="B85" s="48"/>
      <c r="C85" s="48"/>
      <c r="D85" s="48"/>
    </row>
    <row r="86" spans="2:4">
      <c r="B86" s="48"/>
      <c r="C86" s="48"/>
      <c r="D86" s="48"/>
    </row>
    <row r="87" spans="2:4">
      <c r="B87" s="48"/>
      <c r="C87" s="48"/>
      <c r="D87" s="48"/>
    </row>
    <row r="88" spans="2:4">
      <c r="B88" s="48"/>
      <c r="C88" s="48"/>
      <c r="D88" s="48"/>
    </row>
    <row r="89" spans="2:4">
      <c r="B89" s="48"/>
      <c r="C89" s="48"/>
      <c r="D89" s="48"/>
    </row>
    <row r="90" spans="2:4">
      <c r="B90" s="48"/>
      <c r="C90" s="48"/>
      <c r="D90" s="48"/>
    </row>
    <row r="91" spans="2:4">
      <c r="B91" s="48"/>
      <c r="C91" s="48"/>
      <c r="D91" s="48"/>
    </row>
    <row r="92" spans="2:4">
      <c r="B92" s="48"/>
      <c r="C92" s="48"/>
      <c r="D92" s="48"/>
    </row>
    <row r="93" spans="2:4">
      <c r="B93" s="48"/>
      <c r="C93" s="48"/>
      <c r="D93" s="48"/>
    </row>
    <row r="94" spans="2:4">
      <c r="B94" s="48"/>
      <c r="C94" s="48"/>
      <c r="D94" s="48"/>
    </row>
    <row r="95" spans="2:4">
      <c r="B95" s="48"/>
      <c r="C95" s="48"/>
      <c r="D95" s="48"/>
    </row>
    <row r="96" spans="2:4">
      <c r="B96" s="48"/>
      <c r="C96" s="48"/>
      <c r="D96" s="48"/>
    </row>
    <row r="97" spans="2:4">
      <c r="B97" s="48"/>
      <c r="C97" s="48"/>
      <c r="D97" s="48"/>
    </row>
    <row r="98" spans="2:4">
      <c r="B98" s="48"/>
      <c r="C98" s="48"/>
      <c r="D98" s="48"/>
    </row>
  </sheetData>
  <mergeCells count="1">
    <mergeCell ref="B1:C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B56"/>
  <sheetViews>
    <sheetView topLeftCell="Q1" workbookViewId="0">
      <selection activeCell="AC1" sqref="AC1:AD1048576"/>
    </sheetView>
  </sheetViews>
  <sheetFormatPr baseColWidth="10" defaultRowHeight="14.5"/>
  <cols>
    <col min="2" max="2" width="11.54296875" style="23" customWidth="1"/>
    <col min="3" max="3" width="10.90625" style="23"/>
    <col min="4" max="4" width="11.54296875" style="23" customWidth="1"/>
    <col min="5" max="5" width="11.7265625" style="23" customWidth="1"/>
    <col min="6" max="6" width="11.54296875" style="23" customWidth="1"/>
    <col min="7" max="7" width="12.7265625" style="23" customWidth="1"/>
    <col min="8" max="8" width="11.54296875" style="23" customWidth="1"/>
    <col min="9" max="9" width="10.90625" style="23"/>
    <col min="10" max="10" width="11.54296875" style="23" customWidth="1"/>
    <col min="11" max="11" width="10.90625" style="23"/>
    <col min="12" max="12" width="11.54296875" style="23" customWidth="1"/>
    <col min="13" max="13" width="10.90625" style="23"/>
    <col min="14" max="14" width="11.54296875" style="23" customWidth="1"/>
    <col min="15" max="15" width="10.90625" style="23"/>
    <col min="16" max="16" width="11.54296875" style="23" customWidth="1"/>
    <col min="17" max="17" width="10.90625" style="23"/>
    <col min="18" max="18" width="11.54296875" style="23" customWidth="1"/>
    <col min="19" max="19" width="10.90625" style="23"/>
    <col min="20" max="20" width="12.54296875" style="23" customWidth="1"/>
    <col min="21" max="21" width="10.90625" style="23"/>
    <col min="22" max="22" width="12.54296875" style="23" customWidth="1"/>
    <col min="23" max="23" width="10.90625" style="23"/>
    <col min="24" max="24" width="12.54296875" style="23" customWidth="1"/>
    <col min="25" max="25" width="10.90625" style="23"/>
    <col min="26" max="26" width="12.54296875" style="23" customWidth="1"/>
    <col min="27" max="28" width="10.90625" style="23"/>
  </cols>
  <sheetData>
    <row r="1" spans="1:28" s="53" customFormat="1" ht="14.5" customHeight="1">
      <c r="A1" s="54" t="s">
        <v>52</v>
      </c>
      <c r="B1" s="52">
        <f>SUM(Tableau4[Qté 1])</f>
        <v>2506</v>
      </c>
      <c r="C1" s="52"/>
      <c r="D1" s="52">
        <f>SUM(Tableau4[Qté 2])</f>
        <v>6</v>
      </c>
      <c r="E1" s="52"/>
      <c r="F1" s="52">
        <f>SUM(Tableau4[Qté 3])</f>
        <v>0</v>
      </c>
      <c r="G1" s="52"/>
      <c r="H1" s="52">
        <f>SUM(Tableau4[Qté 4])</f>
        <v>30</v>
      </c>
      <c r="I1" s="52"/>
      <c r="J1" s="52">
        <f>SUM(Tableau4[Qté 5])</f>
        <v>1000</v>
      </c>
      <c r="K1" s="52"/>
      <c r="L1" s="52">
        <f>SUM(Tableau4[Qté 6])</f>
        <v>0</v>
      </c>
      <c r="M1" s="52"/>
      <c r="N1" s="52">
        <f>SUM(Tableau4[Qté 7])</f>
        <v>0</v>
      </c>
      <c r="O1" s="52"/>
      <c r="P1" s="52">
        <f>SUM(Tableau4[Qté 8])</f>
        <v>0</v>
      </c>
      <c r="Q1" s="52"/>
      <c r="R1" s="52">
        <f>SUM(Tableau4[Qté 9])</f>
        <v>0</v>
      </c>
      <c r="S1" s="52"/>
      <c r="T1" s="52">
        <f>SUM(Tableau4[Qté 10])</f>
        <v>0</v>
      </c>
      <c r="U1" s="52"/>
      <c r="V1" s="52">
        <f>SUM(Tableau4[Qté 11])</f>
        <v>0</v>
      </c>
      <c r="W1" s="52"/>
      <c r="X1" s="52">
        <f>SUM(Tableau4[Qté 12])</f>
        <v>0</v>
      </c>
      <c r="Y1" s="52"/>
      <c r="Z1" s="52">
        <f>SUM(Tableau4[Qté 13])</f>
        <v>0</v>
      </c>
      <c r="AA1" s="52">
        <f>SUM(Tableau4[DPB 10])</f>
        <v>0</v>
      </c>
      <c r="AB1" s="52">
        <f>SUM(Tableau4[Qté 14])</f>
        <v>1980</v>
      </c>
    </row>
    <row r="2" spans="1:28">
      <c r="A2" s="18" t="s">
        <v>5</v>
      </c>
      <c r="B2" s="30" t="s">
        <v>49</v>
      </c>
      <c r="C2" s="31" t="s">
        <v>4</v>
      </c>
      <c r="D2" s="30" t="s">
        <v>36</v>
      </c>
      <c r="E2" s="31" t="s">
        <v>6</v>
      </c>
      <c r="F2" s="30" t="s">
        <v>37</v>
      </c>
      <c r="G2" s="31" t="s">
        <v>7</v>
      </c>
      <c r="H2" s="30" t="s">
        <v>38</v>
      </c>
      <c r="I2" s="31" t="s">
        <v>27</v>
      </c>
      <c r="J2" s="30" t="s">
        <v>39</v>
      </c>
      <c r="K2" s="31" t="s">
        <v>28</v>
      </c>
      <c r="L2" s="30" t="s">
        <v>40</v>
      </c>
      <c r="M2" s="31" t="s">
        <v>29</v>
      </c>
      <c r="N2" s="30" t="s">
        <v>41</v>
      </c>
      <c r="O2" s="31" t="s">
        <v>30</v>
      </c>
      <c r="P2" s="30" t="s">
        <v>42</v>
      </c>
      <c r="Q2" s="31" t="s">
        <v>31</v>
      </c>
      <c r="R2" s="30" t="s">
        <v>43</v>
      </c>
      <c r="S2" s="31" t="s">
        <v>32</v>
      </c>
      <c r="T2" s="30" t="s">
        <v>44</v>
      </c>
      <c r="U2" s="31" t="s">
        <v>33</v>
      </c>
      <c r="V2" s="30" t="s">
        <v>45</v>
      </c>
      <c r="W2" s="31" t="s">
        <v>34</v>
      </c>
      <c r="X2" s="30" t="s">
        <v>46</v>
      </c>
      <c r="Y2" s="31" t="s">
        <v>35</v>
      </c>
      <c r="Z2" s="32" t="s">
        <v>47</v>
      </c>
      <c r="AA2" s="32" t="s">
        <v>53</v>
      </c>
      <c r="AB2" s="32" t="s">
        <v>54</v>
      </c>
    </row>
    <row r="3" spans="1:28">
      <c r="A3" s="25" t="s">
        <v>51</v>
      </c>
      <c r="B3" s="26">
        <f>SUMPRODUCT((Tableau2[Produits]=$A$2)*(Tableau2[lot]=A3)*Tableau2[Entrées])-SUMPRODUCT((Tableau2[Produits]=$A$2)*(Tableau2[lot]=A3)*Tableau2[Sorties])</f>
        <v>0</v>
      </c>
      <c r="C3" s="26" t="s">
        <v>51</v>
      </c>
      <c r="D3" s="26">
        <f>SUMPRODUCT((Tableau2[Produits]=$C$2)*(Tableau2[lot]=C3)*Tableau2[Entrées])-SUMPRODUCT((Tableau2[Produits]=$C$2)*(Tableau2[lot]=C3)*Tableau2[Sorties])</f>
        <v>0</v>
      </c>
      <c r="E3" s="26" t="s">
        <v>51</v>
      </c>
      <c r="F3" s="26">
        <f>SUMPRODUCT((Tableau2[Produits]=$E$2)*(Tableau2[lot]=E3)*Tableau2[Entrées])-SUMPRODUCT((Tableau2[Produits]=$E$2)*(Tableau2[lot]=E3)*Tableau2[Sorties])</f>
        <v>0</v>
      </c>
      <c r="G3" s="26" t="s">
        <v>51</v>
      </c>
      <c r="H3" s="26">
        <f>SUMPRODUCT((Tableau2[Produits]=$G$2)*(Tableau2[lot]=G3)*Tableau2[Entrées])-SUMPRODUCT((Tableau2[Produits]=$G$2)*(Tableau2[lot]=G3)*Tableau2[Sorties])</f>
        <v>30</v>
      </c>
      <c r="I3" s="26" t="s">
        <v>51</v>
      </c>
      <c r="J3" s="26">
        <f>SUMPRODUCT((Tableau2[Produits]=$I$2)*(Tableau2[lot]=I3)*Tableau2[Entrées])-SUMPRODUCT((Tableau2[Produits]=$I$2)*(Tableau2[lot]=I3)*Tableau2[Sorties])</f>
        <v>0</v>
      </c>
      <c r="K3" s="26" t="s">
        <v>51</v>
      </c>
      <c r="L3" s="26">
        <f>SUMPRODUCT((Tableau2[Produits]=$K$2)*(Tableau2[lot]=K3)*Tableau2[Entrées])-SUMPRODUCT((Tableau2[Produits]=$K$2)*(Tableau2[lot]=K3)*Tableau2[Sorties])</f>
        <v>0</v>
      </c>
      <c r="M3" s="26" t="s">
        <v>51</v>
      </c>
      <c r="N3" s="26">
        <f>SUMPRODUCT((Tableau2[Produits]=$M$2)*(Tableau2[lot]=M3)*Tableau2[Entrées])-SUMPRODUCT((Tableau2[Produits]=$M$2)*(Tableau2[lot]=M3)*Tableau2[Sorties])</f>
        <v>0</v>
      </c>
      <c r="O3" s="26" t="s">
        <v>51</v>
      </c>
      <c r="P3" s="26">
        <f>SUMPRODUCT((Tableau2[Produits]=$O$2)*(Tableau2[lot]=O3)*Tableau2[Entrées])-SUMPRODUCT((Tableau2[Produits]=$O$2)*(Tableau2[lot]=O3)*Tableau2[Sorties])</f>
        <v>0</v>
      </c>
      <c r="Q3" s="26" t="s">
        <v>51</v>
      </c>
      <c r="R3" s="26">
        <f>SUMPRODUCT((Tableau2[Produits]=$Q$2)*(Tableau2[lot]=Q3)*Tableau2[Entrées])-SUMPRODUCT((Tableau2[Produits]=$Q$2)*(Tableau2[lot]=Q3)*Tableau2[Sorties])</f>
        <v>0</v>
      </c>
      <c r="S3" s="26" t="s">
        <v>51</v>
      </c>
      <c r="T3" s="26">
        <f>SUMPRODUCT((Tableau2[Produits]=$S$2)*(Tableau2[lot]=S3)*Tableau2[Entrées])-SUMPRODUCT((Tableau2[Produits]=$S$2)*(Tableau2[lot]=S3)*Tableau2[Sorties])</f>
        <v>0</v>
      </c>
      <c r="U3" s="26" t="s">
        <v>51</v>
      </c>
      <c r="V3" s="26">
        <f>SUMPRODUCT((Tableau2[Produits]=$U$2)*(Tableau2[lot]=U3)*Tableau2[Entrées])-SUMPRODUCT((Tableau2[Produits]=$U$2)*(Tableau2[lot]=U3)*Tableau2[Sorties])</f>
        <v>0</v>
      </c>
      <c r="W3" s="26" t="s">
        <v>51</v>
      </c>
      <c r="X3" s="26">
        <f>SUMPRODUCT((Tableau2[Produits]=$W$2)*(Tableau2[lot]=W3)*Tableau2[Entrées])-SUMPRODUCT((Tableau2[Produits]=$W$2)*(Tableau2[lot]=W3)*Tableau2[Sorties])</f>
        <v>0</v>
      </c>
      <c r="Y3" s="26" t="s">
        <v>51</v>
      </c>
      <c r="Z3" s="27">
        <f>SUMPRODUCT((Tableau2[Produits]=$Y$2)*(Tableau2[lot]=Y3)*Tableau2[Entrées])-SUMPRODUCT((Tableau2[Produits]=$Y$2)*(Tableau2[lot]=Y3)*Tableau2[Sorties])</f>
        <v>0</v>
      </c>
      <c r="AA3" s="33" t="s">
        <v>51</v>
      </c>
      <c r="AB3" s="34">
        <f>SUMPRODUCT((Tableau2[Produits]=$AA$2)*(Tableau2[lot]=AA3)*Tableau2[Entrées])-SUMPRODUCT((Tableau2[Produits]=$AA$2)*(Tableau2[lot]=AA3)*Tableau2[Sorties])</f>
        <v>1980</v>
      </c>
    </row>
    <row r="4" spans="1:28">
      <c r="A4" s="25" t="s">
        <v>24</v>
      </c>
      <c r="B4" s="26">
        <f>SUMPRODUCT((Tableau2[Produits]=$A$2)*(Tableau2[lot]=A4)*Tableau2[Entrées])-SUMPRODUCT((Tableau2[Produits]=$A$2)*(Tableau2[lot]=A4)*Tableau2[Sorties])</f>
        <v>2</v>
      </c>
      <c r="C4" s="26" t="s">
        <v>24</v>
      </c>
      <c r="D4" s="26">
        <f>SUMPRODUCT((Tableau2[Produits]=$C$2)*(Tableau2[lot]=C4)*Tableau2[Entrées])-SUMPRODUCT((Tableau2[Produits]=$C$2)*(Tableau2[lot]=C4)*Tableau2[Sorties])</f>
        <v>6</v>
      </c>
      <c r="E4" s="26" t="s">
        <v>24</v>
      </c>
      <c r="F4" s="26">
        <f>SUMPRODUCT((Tableau2[Produits]=$E$2)*(Tableau2[lot]=E4)*Tableau2[Entrées])-SUMPRODUCT((Tableau2[Produits]=$E$2)*(Tableau2[lot]=E4)*Tableau2[Sorties])</f>
        <v>0</v>
      </c>
      <c r="G4" s="26"/>
      <c r="H4" s="26">
        <f>SUMPRODUCT((Tableau2[Produits]=$G$2)*(Tableau2[lot]=G4)*Tableau2[Entrées])-SUMPRODUCT((Tableau2[Produits]=$G$2)*(Tableau2[lot]=G4)*Tableau2[Sorties])</f>
        <v>0</v>
      </c>
      <c r="I4" s="26" t="s">
        <v>24</v>
      </c>
      <c r="J4" s="26">
        <f>SUMPRODUCT((Tableau2[Produits]=$I$2)*(Tableau2[lot]=I4)*Tableau2[Entrées])-SUMPRODUCT((Tableau2[Produits]=$I$2)*(Tableau2[lot]=I4)*Tableau2[Sorties])</f>
        <v>1000</v>
      </c>
      <c r="K4" s="26" t="s">
        <v>24</v>
      </c>
      <c r="L4" s="26">
        <f>SUMPRODUCT((Tableau2[Produits]=$K$2)*(Tableau2[lot]=K4)*Tableau2[Entrées])-SUMPRODUCT((Tableau2[Produits]=$K$2)*(Tableau2[lot]=K4)*Tableau2[Sorties])</f>
        <v>0</v>
      </c>
      <c r="M4" s="26" t="s">
        <v>24</v>
      </c>
      <c r="N4" s="26">
        <f>SUMPRODUCT((Tableau2[Produits]=$M$2)*(Tableau2[lot]=M4)*Tableau2[Entrées])-SUMPRODUCT((Tableau2[Produits]=$M$2)*(Tableau2[lot]=M4)*Tableau2[Sorties])</f>
        <v>0</v>
      </c>
      <c r="O4" s="26" t="s">
        <v>24</v>
      </c>
      <c r="P4" s="26">
        <f>SUMPRODUCT((Tableau2[Produits]=$O$2)*(Tableau2[lot]=O4)*Tableau2[Entrées])-SUMPRODUCT((Tableau2[Produits]=$O$2)*(Tableau2[lot]=O4)*Tableau2[Sorties])</f>
        <v>0</v>
      </c>
      <c r="Q4" s="26" t="s">
        <v>24</v>
      </c>
      <c r="R4" s="26">
        <f>SUMPRODUCT((Tableau2[Produits]=$Q$2)*(Tableau2[lot]=Q4)*Tableau2[Entrées])-SUMPRODUCT((Tableau2[Produits]=$Q$2)*(Tableau2[lot]=Q4)*Tableau2[Sorties])</f>
        <v>0</v>
      </c>
      <c r="S4" s="26" t="s">
        <v>24</v>
      </c>
      <c r="T4" s="26">
        <f>SUMPRODUCT((Tableau2[Produits]=$S$2)*(Tableau2[lot]=S4)*Tableau2[Entrées])-SUMPRODUCT((Tableau2[Produits]=$S$2)*(Tableau2[lot]=S4)*Tableau2[Sorties])</f>
        <v>0</v>
      </c>
      <c r="U4" s="26" t="s">
        <v>24</v>
      </c>
      <c r="V4" s="26">
        <f>SUMPRODUCT((Tableau2[Produits]=$U$2)*(Tableau2[lot]=U4)*Tableau2[Entrées])-SUMPRODUCT((Tableau2[Produits]=$U$2)*(Tableau2[lot]=U4)*Tableau2[Sorties])</f>
        <v>0</v>
      </c>
      <c r="W4" s="26" t="s">
        <v>24</v>
      </c>
      <c r="X4" s="26">
        <f>SUMPRODUCT((Tableau2[Produits]=$W$2)*(Tableau2[lot]=W4)*Tableau2[Entrées])-SUMPRODUCT((Tableau2[Produits]=$W$2)*(Tableau2[lot]=W4)*Tableau2[Sorties])</f>
        <v>0</v>
      </c>
      <c r="Y4" s="26" t="s">
        <v>24</v>
      </c>
      <c r="Z4" s="27">
        <f>SUMPRODUCT((Tableau2[Produits]=$Y$2)*(Tableau2[lot]=Y4)*Tableau2[Entrées])-SUMPRODUCT((Tableau2[Produits]=$Y$2)*(Tableau2[lot]=Y4)*Tableau2[Sorties])</f>
        <v>0</v>
      </c>
      <c r="AA4" s="33"/>
      <c r="AB4" s="50">
        <f>SUMPRODUCT((Tableau2[Produits]=$AA$2)*(Tableau2[lot]=AA4)*Tableau2[Entrées])-SUMPRODUCT((Tableau2[Produits]=$AA$2)*(Tableau2[lot]=AA4)*Tableau2[Sorties])</f>
        <v>0</v>
      </c>
    </row>
    <row r="5" spans="1:28">
      <c r="A5" s="25" t="s">
        <v>25</v>
      </c>
      <c r="B5" s="26">
        <f>SUMPRODUCT((Tableau2[Produits]=$A$2)*(Tableau2[lot]=A5)*Tableau2[Entrées])-SUMPRODUCT((Tableau2[Produits]=$A$2)*(Tableau2[lot]=A5)*Tableau2[Sorties])</f>
        <v>4</v>
      </c>
      <c r="C5" s="26"/>
      <c r="D5" s="26">
        <f>SUMPRODUCT((Tableau2[Produits]=$C$2)*(Tableau2[lot]=C5)*Tableau2[Entrées])-SUMPRODUCT((Tableau2[Produits]=$C$2)*(Tableau2[lot]=C5)*Tableau2[Sorties])</f>
        <v>0</v>
      </c>
      <c r="E5" s="26"/>
      <c r="F5" s="26">
        <f>SUMPRODUCT((Tableau2[Produits]=$E$2)*(Tableau2[lot]=E5)*Tableau2[Entrées])-SUMPRODUCT((Tableau2[Produits]=$E$2)*(Tableau2[lot]=E5)*Tableau2[Sorties])</f>
        <v>0</v>
      </c>
      <c r="G5" s="28"/>
      <c r="H5" s="26">
        <f>SUMPRODUCT((Tableau2[Produits]=$G$2)*(Tableau2[lot]=G5)*Tableau2[Entrées])-SUMPRODUCT((Tableau2[Produits]=$G$2)*(Tableau2[lot]=G5)*Tableau2[Sorties])</f>
        <v>0</v>
      </c>
      <c r="I5" s="26"/>
      <c r="J5" s="26">
        <f>SUMPRODUCT((Tableau2[Produits]=$I$2)*(Tableau2[lot]=I5)*Tableau2[Entrées])-SUMPRODUCT((Tableau2[Produits]=$I$2)*(Tableau2[lot]=I5)*Tableau2[Sorties])</f>
        <v>0</v>
      </c>
      <c r="K5" s="26"/>
      <c r="L5" s="26">
        <f>SUMPRODUCT((Tableau2[Produits]=$K$2)*(Tableau2[lot]=K5)*Tableau2[Entrées])-SUMPRODUCT((Tableau2[Produits]=$K$2)*(Tableau2[lot]=K5)*Tableau2[Sorties])</f>
        <v>0</v>
      </c>
      <c r="M5" s="26"/>
      <c r="N5" s="26">
        <f>SUMPRODUCT((Tableau2[Produits]=$M$2)*(Tableau2[lot]=M5)*Tableau2[Entrées])-SUMPRODUCT((Tableau2[Produits]=$M$2)*(Tableau2[lot]=M5)*Tableau2[Sorties])</f>
        <v>0</v>
      </c>
      <c r="O5" s="26"/>
      <c r="P5" s="26">
        <f>SUMPRODUCT((Tableau2[Produits]=$O$2)*(Tableau2[lot]=O5)*Tableau2[Entrées])-SUMPRODUCT((Tableau2[Produits]=$O$2)*(Tableau2[lot]=O5)*Tableau2[Sorties])</f>
        <v>0</v>
      </c>
      <c r="Q5" s="26"/>
      <c r="R5" s="26">
        <f>SUMPRODUCT((Tableau2[Produits]=$Q$2)*(Tableau2[lot]=Q5)*Tableau2[Entrées])-SUMPRODUCT((Tableau2[Produits]=$Q$2)*(Tableau2[lot]=Q5)*Tableau2[Sorties])</f>
        <v>0</v>
      </c>
      <c r="S5" s="26"/>
      <c r="T5" s="26">
        <f>SUMPRODUCT((Tableau2[Produits]=$S$2)*(Tableau2[lot]=S5)*Tableau2[Entrées])-SUMPRODUCT((Tableau2[Produits]=$S$2)*(Tableau2[lot]=S5)*Tableau2[Sorties])</f>
        <v>0</v>
      </c>
      <c r="U5" s="26"/>
      <c r="V5" s="26">
        <f>SUMPRODUCT((Tableau2[Produits]=$U$2)*(Tableau2[lot]=U5)*Tableau2[Entrées])-SUMPRODUCT((Tableau2[Produits]=$U$2)*(Tableau2[lot]=U5)*Tableau2[Sorties])</f>
        <v>0</v>
      </c>
      <c r="W5" s="26"/>
      <c r="X5" s="26">
        <f>SUMPRODUCT((Tableau2[Produits]=$W$2)*(Tableau2[lot]=W5)*Tableau2[Entrées])-SUMPRODUCT((Tableau2[Produits]=$W$2)*(Tableau2[lot]=W5)*Tableau2[Sorties])</f>
        <v>0</v>
      </c>
      <c r="Y5" s="26"/>
      <c r="Z5" s="27">
        <f>SUMPRODUCT((Tableau2[Produits]=$Y$2)*(Tableau2[lot]=Y5)*Tableau2[Entrées])-SUMPRODUCT((Tableau2[Produits]=$Y$2)*(Tableau2[lot]=Y5)*Tableau2[Sorties])</f>
        <v>0</v>
      </c>
      <c r="AB5" s="34">
        <f>SUMPRODUCT((Tableau2[Produits]=$AA$2)*(Tableau2[lot]=AA5)*Tableau2[Entrées])-SUMPRODUCT((Tableau2[Produits]=$AA$2)*(Tableau2[lot]=AA5)*Tableau2[Sorties])</f>
        <v>0</v>
      </c>
    </row>
    <row r="6" spans="1:28">
      <c r="A6" s="25" t="s">
        <v>26</v>
      </c>
      <c r="B6" s="26">
        <f>SUMPRODUCT((Tableau2[Produits]=$A$2)*(Tableau2[lot]=A6)*Tableau2[Entrées])-SUMPRODUCT((Tableau2[Produits]=$A$2)*(Tableau2[lot]=A6)*Tableau2[Sorties])</f>
        <v>2400</v>
      </c>
      <c r="C6" s="26"/>
      <c r="D6" s="26">
        <f>SUMPRODUCT((Tableau2[Produits]=$C$2)*(Tableau2[lot]=C6)*Tableau2[Entrées])-SUMPRODUCT((Tableau2[Produits]=$C$2)*(Tableau2[lot]=C6)*Tableau2[Sorties])</f>
        <v>0</v>
      </c>
      <c r="E6" s="26"/>
      <c r="F6" s="26">
        <f>SUMPRODUCT((Tableau2[Produits]=$E$2)*(Tableau2[lot]=E6)*Tableau2[Entrées])-SUMPRODUCT((Tableau2[Produits]=$E$2)*(Tableau2[lot]=E6)*Tableau2[Sorties])</f>
        <v>0</v>
      </c>
      <c r="G6" s="26"/>
      <c r="H6" s="26">
        <f>SUMPRODUCT((Tableau2[Produits]=$G$2)*(Tableau2[lot]=G6)*Tableau2[Entrées])-SUMPRODUCT((Tableau2[Produits]=$G$2)*(Tableau2[lot]=G6)*Tableau2[Sorties])</f>
        <v>0</v>
      </c>
      <c r="I6" s="26"/>
      <c r="J6" s="26">
        <f>SUMPRODUCT((Tableau2[Produits]=$I$2)*(Tableau2[lot]=I6)*Tableau2[Entrées])-SUMPRODUCT((Tableau2[Produits]=$I$2)*(Tableau2[lot]=I6)*Tableau2[Sorties])</f>
        <v>0</v>
      </c>
      <c r="K6" s="26"/>
      <c r="L6" s="26">
        <f>SUMPRODUCT((Tableau2[Produits]=$K$2)*(Tableau2[lot]=K6)*Tableau2[Entrées])-SUMPRODUCT((Tableau2[Produits]=$K$2)*(Tableau2[lot]=K6)*Tableau2[Sorties])</f>
        <v>0</v>
      </c>
      <c r="M6" s="26"/>
      <c r="N6" s="26">
        <f>SUMPRODUCT((Tableau2[Produits]=$M$2)*(Tableau2[lot]=M6)*Tableau2[Entrées])-SUMPRODUCT((Tableau2[Produits]=$M$2)*(Tableau2[lot]=M6)*Tableau2[Sorties])</f>
        <v>0</v>
      </c>
      <c r="O6" s="26"/>
      <c r="P6" s="26">
        <f>SUMPRODUCT((Tableau2[Produits]=$O$2)*(Tableau2[lot]=O6)*Tableau2[Entrées])-SUMPRODUCT((Tableau2[Produits]=$O$2)*(Tableau2[lot]=O6)*Tableau2[Sorties])</f>
        <v>0</v>
      </c>
      <c r="Q6" s="26"/>
      <c r="R6" s="26">
        <f>SUMPRODUCT((Tableau2[Produits]=$Q$2)*(Tableau2[lot]=Q6)*Tableau2[Entrées])-SUMPRODUCT((Tableau2[Produits]=$Q$2)*(Tableau2[lot]=Q6)*Tableau2[Sorties])</f>
        <v>0</v>
      </c>
      <c r="S6" s="26"/>
      <c r="T6" s="26">
        <f>SUMPRODUCT((Tableau2[Produits]=$S$2)*(Tableau2[lot]=S6)*Tableau2[Entrées])-SUMPRODUCT((Tableau2[Produits]=$S$2)*(Tableau2[lot]=S6)*Tableau2[Sorties])</f>
        <v>0</v>
      </c>
      <c r="U6" s="26"/>
      <c r="V6" s="26">
        <f>SUMPRODUCT((Tableau2[Produits]=$U$2)*(Tableau2[lot]=U6)*Tableau2[Entrées])-SUMPRODUCT((Tableau2[Produits]=$U$2)*(Tableau2[lot]=U6)*Tableau2[Sorties])</f>
        <v>0</v>
      </c>
      <c r="W6" s="26"/>
      <c r="X6" s="26">
        <f>SUMPRODUCT((Tableau2[Produits]=$W$2)*(Tableau2[lot]=W6)*Tableau2[Entrées])-SUMPRODUCT((Tableau2[Produits]=$W$2)*(Tableau2[lot]=W6)*Tableau2[Sorties])</f>
        <v>0</v>
      </c>
      <c r="Y6" s="26"/>
      <c r="Z6" s="27">
        <f>SUMPRODUCT((Tableau2[Produits]=$Y$2)*(Tableau2[lot]=Y6)*Tableau2[Entrées])-SUMPRODUCT((Tableau2[Produits]=$Y$2)*(Tableau2[lot]=Y6)*Tableau2[Sorties])</f>
        <v>0</v>
      </c>
      <c r="AA6" s="33"/>
      <c r="AB6" s="50">
        <f>SUMPRODUCT((Tableau2[Produits]=$AA$2)*(Tableau2[lot]=AA6)*Tableau2[Entrées])-SUMPRODUCT((Tableau2[Produits]=$AA$2)*(Tableau2[lot]=AA6)*Tableau2[Sorties])</f>
        <v>0</v>
      </c>
    </row>
    <row r="7" spans="1:28">
      <c r="A7" s="25" t="s">
        <v>50</v>
      </c>
      <c r="B7" s="29">
        <f>SUMPRODUCT((Tableau2[Produits]=$A$2)*(Tableau2[lot]=A7)*Tableau2[Entrées])-SUMPRODUCT((Tableau2[Produits]=$A$2)*(Tableau2[lot]=A7)*Tableau2[Sorties])</f>
        <v>100</v>
      </c>
      <c r="C7" s="26"/>
      <c r="D7" s="29">
        <f>SUMPRODUCT((Tableau2[Produits]=$C$2)*(Tableau2[lot]=C7)*Tableau2[Entrées])-SUMPRODUCT((Tableau2[Produits]=$C$2)*(Tableau2[lot]=C7)*Tableau2[Sorties])</f>
        <v>0</v>
      </c>
      <c r="E7" s="26"/>
      <c r="F7" s="29">
        <f>SUMPRODUCT((Tableau2[Produits]=$E$2)*(Tableau2[lot]=E7)*Tableau2[Entrées])-SUMPRODUCT((Tableau2[Produits]=$E$2)*(Tableau2[lot]=E7)*Tableau2[Sorties])</f>
        <v>0</v>
      </c>
      <c r="G7" s="26"/>
      <c r="H7" s="26">
        <f>SUMPRODUCT((Tableau2[Produits]=$G$2)*(Tableau2[lot]=G7)*Tableau2[Entrées])-SUMPRODUCT((Tableau2[Produits]=$G$2)*(Tableau2[lot]=G7)*Tableau2[Sorties])</f>
        <v>0</v>
      </c>
      <c r="I7" s="26"/>
      <c r="J7" s="29">
        <f>SUMPRODUCT((Tableau2[Produits]=$I$2)*(Tableau2[lot]=I7)*Tableau2[Entrées])-SUMPRODUCT((Tableau2[Produits]=$I$2)*(Tableau2[lot]=I7)*Tableau2[Sorties])</f>
        <v>0</v>
      </c>
      <c r="K7" s="26"/>
      <c r="L7" s="29">
        <f>SUMPRODUCT((Tableau2[Produits]=$K$2)*(Tableau2[lot]=K7)*Tableau2[Entrées])-SUMPRODUCT((Tableau2[Produits]=$K$2)*(Tableau2[lot]=K7)*Tableau2[Sorties])</f>
        <v>0</v>
      </c>
      <c r="M7" s="26"/>
      <c r="N7" s="29">
        <f>SUMPRODUCT((Tableau2[Produits]=$M$2)*(Tableau2[lot]=M7)*Tableau2[Entrées])-SUMPRODUCT((Tableau2[Produits]=$M$2)*(Tableau2[lot]=M7)*Tableau2[Sorties])</f>
        <v>0</v>
      </c>
      <c r="O7" s="26"/>
      <c r="P7" s="29">
        <f>SUMPRODUCT((Tableau2[Produits]=$O$2)*(Tableau2[lot]=O7)*Tableau2[Entrées])-SUMPRODUCT((Tableau2[Produits]=$O$2)*(Tableau2[lot]=O7)*Tableau2[Sorties])</f>
        <v>0</v>
      </c>
      <c r="Q7" s="26"/>
      <c r="R7" s="29">
        <f>SUMPRODUCT((Tableau2[Produits]=$Q$2)*(Tableau2[lot]=Q7)*Tableau2[Entrées])-SUMPRODUCT((Tableau2[Produits]=$Q$2)*(Tableau2[lot]=Q7)*Tableau2[Sorties])</f>
        <v>0</v>
      </c>
      <c r="S7" s="26"/>
      <c r="T7" s="29">
        <f>SUMPRODUCT((Tableau2[Produits]=$S$2)*(Tableau2[lot]=S7)*Tableau2[Entrées])-SUMPRODUCT((Tableau2[Produits]=$S$2)*(Tableau2[lot]=S7)*Tableau2[Sorties])</f>
        <v>0</v>
      </c>
      <c r="U7" s="26"/>
      <c r="V7" s="29">
        <f>SUMPRODUCT((Tableau2[Produits]=$U$2)*(Tableau2[lot]=U7)*Tableau2[Entrées])-SUMPRODUCT((Tableau2[Produits]=$U$2)*(Tableau2[lot]=U7)*Tableau2[Sorties])</f>
        <v>0</v>
      </c>
      <c r="W7" s="26"/>
      <c r="X7" s="29">
        <f>SUMPRODUCT((Tableau2[Produits]=$W$2)*(Tableau2[lot]=W7)*Tableau2[Entrées])-SUMPRODUCT((Tableau2[Produits]=$W$2)*(Tableau2[lot]=W7)*Tableau2[Sorties])</f>
        <v>0</v>
      </c>
      <c r="Y7" s="26"/>
      <c r="Z7" s="29">
        <f>SUMPRODUCT((Tableau2[Produits]=$Y$2)*(Tableau2[lot]=Y7)*Tableau2[Entrées])-SUMPRODUCT((Tableau2[Produits]=$Y$2)*(Tableau2[lot]=Y7)*Tableau2[Sorties])</f>
        <v>0</v>
      </c>
      <c r="AA7" s="33"/>
      <c r="AB7" s="34">
        <f>SUMPRODUCT((Tableau2[Produits]=$AA$2)*(Tableau2[lot]=AA7)*Tableau2[Entrées])-SUMPRODUCT((Tableau2[Produits]=$AA$2)*(Tableau2[lot]=AA7)*Tableau2[Sorties])</f>
        <v>0</v>
      </c>
    </row>
    <row r="8" spans="1:28">
      <c r="A8" s="25"/>
      <c r="B8" s="29">
        <f>SUMPRODUCT((Tableau2[Produits]=$A$2)*(Tableau2[lot]=A8)*Tableau2[Entrées])-SUMPRODUCT((Tableau2[Produits]=$A$2)*(Tableau2[lot]=A8)*Tableau2[Sorties])</f>
        <v>0</v>
      </c>
      <c r="C8" s="26"/>
      <c r="D8" s="29">
        <f>SUMPRODUCT((Tableau2[Produits]=$C$2)*(Tableau2[lot]=C8)*Tableau2[Entrées])-SUMPRODUCT((Tableau2[Produits]=$C$2)*(Tableau2[lot]=C8)*Tableau2[Sorties])</f>
        <v>0</v>
      </c>
      <c r="E8" s="26"/>
      <c r="F8" s="29">
        <f>SUMPRODUCT((Tableau2[Produits]=$E$2)*(Tableau2[lot]=E8)*Tableau2[Entrées])-SUMPRODUCT((Tableau2[Produits]=$E$2)*(Tableau2[lot]=E8)*Tableau2[Sorties])</f>
        <v>0</v>
      </c>
      <c r="G8" s="26"/>
      <c r="H8" s="26">
        <f>SUMPRODUCT((Tableau2[Produits]=$G$2)*(Tableau2[lot]=G8)*Tableau2[Entrées])-SUMPRODUCT((Tableau2[Produits]=$G$2)*(Tableau2[lot]=G8)*Tableau2[Sorties])</f>
        <v>0</v>
      </c>
      <c r="I8" s="26"/>
      <c r="J8" s="29">
        <f>SUMPRODUCT((Tableau2[Produits]=$I$2)*(Tableau2[lot]=I8)*Tableau2[Entrées])-SUMPRODUCT((Tableau2[Produits]=$I$2)*(Tableau2[lot]=I8)*Tableau2[Sorties])</f>
        <v>0</v>
      </c>
      <c r="K8" s="26"/>
      <c r="L8" s="29">
        <f>SUMPRODUCT((Tableau2[Produits]=$K$2)*(Tableau2[lot]=K8)*Tableau2[Entrées])-SUMPRODUCT((Tableau2[Produits]=$K$2)*(Tableau2[lot]=K8)*Tableau2[Sorties])</f>
        <v>0</v>
      </c>
      <c r="M8" s="26"/>
      <c r="N8" s="29">
        <f>SUMPRODUCT((Tableau2[Produits]=$M$2)*(Tableau2[lot]=M8)*Tableau2[Entrées])-SUMPRODUCT((Tableau2[Produits]=$M$2)*(Tableau2[lot]=M8)*Tableau2[Sorties])</f>
        <v>0</v>
      </c>
      <c r="O8" s="26"/>
      <c r="P8" s="29">
        <f>SUMPRODUCT((Tableau2[Produits]=$O$2)*(Tableau2[lot]=O8)*Tableau2[Entrées])-SUMPRODUCT((Tableau2[Produits]=$O$2)*(Tableau2[lot]=O8)*Tableau2[Sorties])</f>
        <v>0</v>
      </c>
      <c r="Q8" s="26"/>
      <c r="R8" s="29">
        <f>SUMPRODUCT((Tableau2[Produits]=$Q$2)*(Tableau2[lot]=Q8)*Tableau2[Entrées])-SUMPRODUCT((Tableau2[Produits]=$Q$2)*(Tableau2[lot]=Q8)*Tableau2[Sorties])</f>
        <v>0</v>
      </c>
      <c r="S8" s="26"/>
      <c r="T8" s="29">
        <f>SUMPRODUCT((Tableau2[Produits]=$S$2)*(Tableau2[lot]=S8)*Tableau2[Entrées])-SUMPRODUCT((Tableau2[Produits]=$S$2)*(Tableau2[lot]=S8)*Tableau2[Sorties])</f>
        <v>0</v>
      </c>
      <c r="U8" s="26"/>
      <c r="V8" s="29">
        <f>SUMPRODUCT((Tableau2[Produits]=$U$2)*(Tableau2[lot]=U8)*Tableau2[Entrées])-SUMPRODUCT((Tableau2[Produits]=$U$2)*(Tableau2[lot]=U8)*Tableau2[Sorties])</f>
        <v>0</v>
      </c>
      <c r="W8" s="26"/>
      <c r="X8" s="29">
        <f>SUMPRODUCT((Tableau2[Produits]=$W$2)*(Tableau2[lot]=W8)*Tableau2[Entrées])-SUMPRODUCT((Tableau2[Produits]=$W$2)*(Tableau2[lot]=W8)*Tableau2[Sorties])</f>
        <v>0</v>
      </c>
      <c r="Y8" s="26"/>
      <c r="Z8" s="29">
        <f>SUMPRODUCT((Tableau2[Produits]=$Y$2)*(Tableau2[lot]=Y8)*Tableau2[Entrées])-SUMPRODUCT((Tableau2[Produits]=$Y$2)*(Tableau2[lot]=Y8)*Tableau2[Sorties])</f>
        <v>0</v>
      </c>
      <c r="AA8" s="33"/>
      <c r="AB8" s="50">
        <f>SUMPRODUCT((Tableau2[Produits]=$AA$2)*(Tableau2[lot]=AA8)*Tableau2[Entrées])-SUMPRODUCT((Tableau2[Produits]=$AA$2)*(Tableau2[lot]=AA8)*Tableau2[Sorties])</f>
        <v>0</v>
      </c>
    </row>
    <row r="9" spans="1:28">
      <c r="A9" s="25"/>
      <c r="B9" s="29">
        <f>SUMPRODUCT((Tableau2[Produits]=$A$2)*(Tableau2[lot]=A9)*Tableau2[Entrées])-SUMPRODUCT((Tableau2[Produits]=$A$2)*(Tableau2[lot]=A9)*Tableau2[Sorties])</f>
        <v>0</v>
      </c>
      <c r="C9" s="26"/>
      <c r="D9" s="29">
        <f>SUMPRODUCT((Tableau2[Produits]=$C$2)*(Tableau2[lot]=C9)*Tableau2[Entrées])-SUMPRODUCT((Tableau2[Produits]=$C$2)*(Tableau2[lot]=C9)*Tableau2[Sorties])</f>
        <v>0</v>
      </c>
      <c r="E9" s="26"/>
      <c r="F9" s="29">
        <f>SUMPRODUCT((Tableau2[Produits]=$E$2)*(Tableau2[lot]=E9)*Tableau2[Entrées])-SUMPRODUCT((Tableau2[Produits]=$E$2)*(Tableau2[lot]=E9)*Tableau2[Sorties])</f>
        <v>0</v>
      </c>
      <c r="G9" s="26"/>
      <c r="H9" s="26">
        <f>SUMPRODUCT((Tableau2[Produits]=$G$2)*(Tableau2[lot]=G9)*Tableau2[Entrées])-SUMPRODUCT((Tableau2[Produits]=$G$2)*(Tableau2[lot]=G9)*Tableau2[Sorties])</f>
        <v>0</v>
      </c>
      <c r="I9" s="26"/>
      <c r="J9" s="29">
        <f>SUMPRODUCT((Tableau2[Produits]=$I$2)*(Tableau2[lot]=I9)*Tableau2[Entrées])-SUMPRODUCT((Tableau2[Produits]=$I$2)*(Tableau2[lot]=I9)*Tableau2[Sorties])</f>
        <v>0</v>
      </c>
      <c r="K9" s="26"/>
      <c r="L9" s="29">
        <f>SUMPRODUCT((Tableau2[Produits]=$K$2)*(Tableau2[lot]=K9)*Tableau2[Entrées])-SUMPRODUCT((Tableau2[Produits]=$K$2)*(Tableau2[lot]=K9)*Tableau2[Sorties])</f>
        <v>0</v>
      </c>
      <c r="M9" s="26"/>
      <c r="N9" s="29">
        <f>SUMPRODUCT((Tableau2[Produits]=$M$2)*(Tableau2[lot]=M9)*Tableau2[Entrées])-SUMPRODUCT((Tableau2[Produits]=$M$2)*(Tableau2[lot]=M9)*Tableau2[Sorties])</f>
        <v>0</v>
      </c>
      <c r="O9" s="26"/>
      <c r="P9" s="29">
        <f>SUMPRODUCT((Tableau2[Produits]=$O$2)*(Tableau2[lot]=O9)*Tableau2[Entrées])-SUMPRODUCT((Tableau2[Produits]=$O$2)*(Tableau2[lot]=O9)*Tableau2[Sorties])</f>
        <v>0</v>
      </c>
      <c r="Q9" s="26"/>
      <c r="R9" s="29">
        <f>SUMPRODUCT((Tableau2[Produits]=$Q$2)*(Tableau2[lot]=Q9)*Tableau2[Entrées])-SUMPRODUCT((Tableau2[Produits]=$Q$2)*(Tableau2[lot]=Q9)*Tableau2[Sorties])</f>
        <v>0</v>
      </c>
      <c r="S9" s="26"/>
      <c r="T9" s="29">
        <f>SUMPRODUCT((Tableau2[Produits]=$S$2)*(Tableau2[lot]=S9)*Tableau2[Entrées])-SUMPRODUCT((Tableau2[Produits]=$S$2)*(Tableau2[lot]=S9)*Tableau2[Sorties])</f>
        <v>0</v>
      </c>
      <c r="U9" s="26"/>
      <c r="V9" s="29">
        <f>SUMPRODUCT((Tableau2[Produits]=$U$2)*(Tableau2[lot]=U9)*Tableau2[Entrées])-SUMPRODUCT((Tableau2[Produits]=$U$2)*(Tableau2[lot]=U9)*Tableau2[Sorties])</f>
        <v>0</v>
      </c>
      <c r="W9" s="26"/>
      <c r="X9" s="29">
        <f>SUMPRODUCT((Tableau2[Produits]=$W$2)*(Tableau2[lot]=W9)*Tableau2[Entrées])-SUMPRODUCT((Tableau2[Produits]=$W$2)*(Tableau2[lot]=W9)*Tableau2[Sorties])</f>
        <v>0</v>
      </c>
      <c r="Y9" s="26"/>
      <c r="Z9" s="29">
        <f>SUMPRODUCT((Tableau2[Produits]=$Y$2)*(Tableau2[lot]=Y9)*Tableau2[Entrées])-SUMPRODUCT((Tableau2[Produits]=$Y$2)*(Tableau2[lot]=Y9)*Tableau2[Sorties])</f>
        <v>0</v>
      </c>
      <c r="AA9" s="33"/>
      <c r="AB9" s="34">
        <f>SUMPRODUCT((Tableau2[Produits]=$AA$2)*(Tableau2[lot]=AA9)*Tableau2[Entrées])-SUMPRODUCT((Tableau2[Produits]=$AA$2)*(Tableau2[lot]=AA9)*Tableau2[Sorties])</f>
        <v>0</v>
      </c>
    </row>
    <row r="10" spans="1:28">
      <c r="A10" s="25"/>
      <c r="B10" s="29">
        <f>SUMPRODUCT((Tableau2[Produits]=$A$2)*(Tableau2[lot]=A10)*Tableau2[Entrées])-SUMPRODUCT((Tableau2[Produits]=$A$2)*(Tableau2[lot]=A10)*Tableau2[Sorties])</f>
        <v>0</v>
      </c>
      <c r="C10" s="26"/>
      <c r="D10" s="29">
        <f>SUMPRODUCT((Tableau2[Produits]=$C$2)*(Tableau2[lot]=C10)*Tableau2[Entrées])-SUMPRODUCT((Tableau2[Produits]=$C$2)*(Tableau2[lot]=C10)*Tableau2[Sorties])</f>
        <v>0</v>
      </c>
      <c r="E10" s="26"/>
      <c r="F10" s="29">
        <f>SUMPRODUCT((Tableau2[Produits]=$E$2)*(Tableau2[lot]=E10)*Tableau2[Entrées])-SUMPRODUCT((Tableau2[Produits]=$E$2)*(Tableau2[lot]=E10)*Tableau2[Sorties])</f>
        <v>0</v>
      </c>
      <c r="G10" s="26"/>
      <c r="H10" s="26">
        <f>SUMPRODUCT((Tableau2[Produits]=$G$2)*(Tableau2[lot]=G10)*Tableau2[Entrées])-SUMPRODUCT((Tableau2[Produits]=$G$2)*(Tableau2[lot]=G10)*Tableau2[Sorties])</f>
        <v>0</v>
      </c>
      <c r="I10" s="26"/>
      <c r="J10" s="29">
        <f>SUMPRODUCT((Tableau2[Produits]=$I$2)*(Tableau2[lot]=I10)*Tableau2[Entrées])-SUMPRODUCT((Tableau2[Produits]=$I$2)*(Tableau2[lot]=I10)*Tableau2[Sorties])</f>
        <v>0</v>
      </c>
      <c r="K10" s="26"/>
      <c r="L10" s="29">
        <f>SUMPRODUCT((Tableau2[Produits]=$K$2)*(Tableau2[lot]=K10)*Tableau2[Entrées])-SUMPRODUCT((Tableau2[Produits]=$K$2)*(Tableau2[lot]=K10)*Tableau2[Sorties])</f>
        <v>0</v>
      </c>
      <c r="M10" s="26"/>
      <c r="N10" s="29">
        <f>SUMPRODUCT((Tableau2[Produits]=$M$2)*(Tableau2[lot]=M10)*Tableau2[Entrées])-SUMPRODUCT((Tableau2[Produits]=$M$2)*(Tableau2[lot]=M10)*Tableau2[Sorties])</f>
        <v>0</v>
      </c>
      <c r="O10" s="26"/>
      <c r="P10" s="29">
        <f>SUMPRODUCT((Tableau2[Produits]=$O$2)*(Tableau2[lot]=O10)*Tableau2[Entrées])-SUMPRODUCT((Tableau2[Produits]=$O$2)*(Tableau2[lot]=O10)*Tableau2[Sorties])</f>
        <v>0</v>
      </c>
      <c r="Q10" s="26"/>
      <c r="R10" s="29">
        <f>SUMPRODUCT((Tableau2[Produits]=$Q$2)*(Tableau2[lot]=Q10)*Tableau2[Entrées])-SUMPRODUCT((Tableau2[Produits]=$Q$2)*(Tableau2[lot]=Q10)*Tableau2[Sorties])</f>
        <v>0</v>
      </c>
      <c r="S10" s="26"/>
      <c r="T10" s="29">
        <f>SUMPRODUCT((Tableau2[Produits]=$S$2)*(Tableau2[lot]=S10)*Tableau2[Entrées])-SUMPRODUCT((Tableau2[Produits]=$S$2)*(Tableau2[lot]=S10)*Tableau2[Sorties])</f>
        <v>0</v>
      </c>
      <c r="U10" s="26"/>
      <c r="V10" s="29">
        <f>SUMPRODUCT((Tableau2[Produits]=$U$2)*(Tableau2[lot]=U10)*Tableau2[Entrées])-SUMPRODUCT((Tableau2[Produits]=$U$2)*(Tableau2[lot]=U10)*Tableau2[Sorties])</f>
        <v>0</v>
      </c>
      <c r="W10" s="26"/>
      <c r="X10" s="29">
        <f>SUMPRODUCT((Tableau2[Produits]=$W$2)*(Tableau2[lot]=W10)*Tableau2[Entrées])-SUMPRODUCT((Tableau2[Produits]=$W$2)*(Tableau2[lot]=W10)*Tableau2[Sorties])</f>
        <v>0</v>
      </c>
      <c r="Y10" s="26"/>
      <c r="Z10" s="29">
        <f>SUMPRODUCT((Tableau2[Produits]=$Y$2)*(Tableau2[lot]=Y10)*Tableau2[Entrées])-SUMPRODUCT((Tableau2[Produits]=$Y$2)*(Tableau2[lot]=Y10)*Tableau2[Sorties])</f>
        <v>0</v>
      </c>
      <c r="AA10" s="33"/>
      <c r="AB10" s="50">
        <f>SUMPRODUCT((Tableau2[Produits]=$AA$2)*(Tableau2[lot]=AA10)*Tableau2[Entrées])-SUMPRODUCT((Tableau2[Produits]=$AA$2)*(Tableau2[lot]=AA10)*Tableau2[Sorties])</f>
        <v>0</v>
      </c>
    </row>
    <row r="11" spans="1:28">
      <c r="A11" s="25"/>
      <c r="B11" s="29">
        <f>SUMPRODUCT((Tableau2[Produits]=$A$2)*(Tableau2[lot]=A11)*Tableau2[Entrées])-SUMPRODUCT((Tableau2[Produits]=$A$2)*(Tableau2[lot]=A11)*Tableau2[Sorties])</f>
        <v>0</v>
      </c>
      <c r="C11" s="26"/>
      <c r="D11" s="29">
        <f>SUMPRODUCT((Tableau2[Produits]=$C$2)*(Tableau2[lot]=C11)*Tableau2[Entrées])-SUMPRODUCT((Tableau2[Produits]=$C$2)*(Tableau2[lot]=C11)*Tableau2[Sorties])</f>
        <v>0</v>
      </c>
      <c r="E11" s="26"/>
      <c r="F11" s="29">
        <f>SUMPRODUCT((Tableau2[Produits]=$E$2)*(Tableau2[lot]=E11)*Tableau2[Entrées])-SUMPRODUCT((Tableau2[Produits]=$E$2)*(Tableau2[lot]=E11)*Tableau2[Sorties])</f>
        <v>0</v>
      </c>
      <c r="G11" s="26"/>
      <c r="H11" s="26">
        <f>SUMPRODUCT((Tableau2[Produits]=$G$2)*(Tableau2[lot]=G11)*Tableau2[Entrées])-SUMPRODUCT((Tableau2[Produits]=$G$2)*(Tableau2[lot]=G11)*Tableau2[Sorties])</f>
        <v>0</v>
      </c>
      <c r="I11" s="26"/>
      <c r="J11" s="29">
        <f>SUMPRODUCT((Tableau2[Produits]=$I$2)*(Tableau2[lot]=I11)*Tableau2[Entrées])-SUMPRODUCT((Tableau2[Produits]=$I$2)*(Tableau2[lot]=I11)*Tableau2[Sorties])</f>
        <v>0</v>
      </c>
      <c r="K11" s="26"/>
      <c r="L11" s="29">
        <f>SUMPRODUCT((Tableau2[Produits]=$K$2)*(Tableau2[lot]=K11)*Tableau2[Entrées])-SUMPRODUCT((Tableau2[Produits]=$K$2)*(Tableau2[lot]=K11)*Tableau2[Sorties])</f>
        <v>0</v>
      </c>
      <c r="M11" s="26"/>
      <c r="N11" s="29">
        <f>SUMPRODUCT((Tableau2[Produits]=$M$2)*(Tableau2[lot]=M11)*Tableau2[Entrées])-SUMPRODUCT((Tableau2[Produits]=$M$2)*(Tableau2[lot]=M11)*Tableau2[Sorties])</f>
        <v>0</v>
      </c>
      <c r="O11" s="26"/>
      <c r="P11" s="29">
        <f>SUMPRODUCT((Tableau2[Produits]=$O$2)*(Tableau2[lot]=O11)*Tableau2[Entrées])-SUMPRODUCT((Tableau2[Produits]=$O$2)*(Tableau2[lot]=O11)*Tableau2[Sorties])</f>
        <v>0</v>
      </c>
      <c r="Q11" s="26"/>
      <c r="R11" s="29">
        <f>SUMPRODUCT((Tableau2[Produits]=$Q$2)*(Tableau2[lot]=Q11)*Tableau2[Entrées])-SUMPRODUCT((Tableau2[Produits]=$Q$2)*(Tableau2[lot]=Q11)*Tableau2[Sorties])</f>
        <v>0</v>
      </c>
      <c r="S11" s="26"/>
      <c r="T11" s="29">
        <f>SUMPRODUCT((Tableau2[Produits]=$S$2)*(Tableau2[lot]=S11)*Tableau2[Entrées])-SUMPRODUCT((Tableau2[Produits]=$S$2)*(Tableau2[lot]=S11)*Tableau2[Sorties])</f>
        <v>0</v>
      </c>
      <c r="U11" s="26"/>
      <c r="V11" s="29">
        <f>SUMPRODUCT((Tableau2[Produits]=$U$2)*(Tableau2[lot]=U11)*Tableau2[Entrées])-SUMPRODUCT((Tableau2[Produits]=$U$2)*(Tableau2[lot]=U11)*Tableau2[Sorties])</f>
        <v>0</v>
      </c>
      <c r="W11" s="26"/>
      <c r="X11" s="29">
        <f>SUMPRODUCT((Tableau2[Produits]=$W$2)*(Tableau2[lot]=W11)*Tableau2[Entrées])-SUMPRODUCT((Tableau2[Produits]=$W$2)*(Tableau2[lot]=W11)*Tableau2[Sorties])</f>
        <v>0</v>
      </c>
      <c r="Y11" s="26"/>
      <c r="Z11" s="29">
        <f>SUMPRODUCT((Tableau2[Produits]=$Y$2)*(Tableau2[lot]=Y11)*Tableau2[Entrées])-SUMPRODUCT((Tableau2[Produits]=$Y$2)*(Tableau2[lot]=Y11)*Tableau2[Sorties])</f>
        <v>0</v>
      </c>
      <c r="AA11" s="33"/>
      <c r="AB11" s="34">
        <f>SUMPRODUCT((Tableau2[Produits]=$AA$2)*(Tableau2[lot]=AA11)*Tableau2[Entrées])-SUMPRODUCT((Tableau2[Produits]=$AA$2)*(Tableau2[lot]=AA11)*Tableau2[Sorties])</f>
        <v>0</v>
      </c>
    </row>
    <row r="12" spans="1:28">
      <c r="A12" s="25"/>
      <c r="B12" s="29">
        <f>SUMPRODUCT((Tableau2[Produits]=$A$2)*(Tableau2[lot]=A12)*Tableau2[Entrées])-SUMPRODUCT((Tableau2[Produits]=$A$2)*(Tableau2[lot]=A12)*Tableau2[Sorties])</f>
        <v>0</v>
      </c>
      <c r="C12" s="26"/>
      <c r="D12" s="29">
        <f>SUMPRODUCT((Tableau2[Produits]=$C$2)*(Tableau2[lot]=C12)*Tableau2[Entrées])-SUMPRODUCT((Tableau2[Produits]=$C$2)*(Tableau2[lot]=C12)*Tableau2[Sorties])</f>
        <v>0</v>
      </c>
      <c r="E12" s="26"/>
      <c r="F12" s="29">
        <f>SUMPRODUCT((Tableau2[Produits]=$E$2)*(Tableau2[lot]=E12)*Tableau2[Entrées])-SUMPRODUCT((Tableau2[Produits]=$E$2)*(Tableau2[lot]=E12)*Tableau2[Sorties])</f>
        <v>0</v>
      </c>
      <c r="G12" s="26"/>
      <c r="H12" s="26">
        <f>SUMPRODUCT((Tableau2[Produits]=$G$2)*(Tableau2[lot]=G12)*Tableau2[Entrées])-SUMPRODUCT((Tableau2[Produits]=$G$2)*(Tableau2[lot]=G12)*Tableau2[Sorties])</f>
        <v>0</v>
      </c>
      <c r="I12" s="26"/>
      <c r="J12" s="29">
        <f>SUMPRODUCT((Tableau2[Produits]=$I$2)*(Tableau2[lot]=I12)*Tableau2[Entrées])-SUMPRODUCT((Tableau2[Produits]=$I$2)*(Tableau2[lot]=I12)*Tableau2[Sorties])</f>
        <v>0</v>
      </c>
      <c r="K12" s="26"/>
      <c r="L12" s="29">
        <f>SUMPRODUCT((Tableau2[Produits]=$K$2)*(Tableau2[lot]=K12)*Tableau2[Entrées])-SUMPRODUCT((Tableau2[Produits]=$K$2)*(Tableau2[lot]=K12)*Tableau2[Sorties])</f>
        <v>0</v>
      </c>
      <c r="M12" s="26"/>
      <c r="N12" s="29">
        <f>SUMPRODUCT((Tableau2[Produits]=$M$2)*(Tableau2[lot]=M12)*Tableau2[Entrées])-SUMPRODUCT((Tableau2[Produits]=$M$2)*(Tableau2[lot]=M12)*Tableau2[Sorties])</f>
        <v>0</v>
      </c>
      <c r="O12" s="26"/>
      <c r="P12" s="29">
        <f>SUMPRODUCT((Tableau2[Produits]=$O$2)*(Tableau2[lot]=O12)*Tableau2[Entrées])-SUMPRODUCT((Tableau2[Produits]=$O$2)*(Tableau2[lot]=O12)*Tableau2[Sorties])</f>
        <v>0</v>
      </c>
      <c r="Q12" s="26"/>
      <c r="R12" s="29">
        <f>SUMPRODUCT((Tableau2[Produits]=$Q$2)*(Tableau2[lot]=Q12)*Tableau2[Entrées])-SUMPRODUCT((Tableau2[Produits]=$Q$2)*(Tableau2[lot]=Q12)*Tableau2[Sorties])</f>
        <v>0</v>
      </c>
      <c r="S12" s="26"/>
      <c r="T12" s="29">
        <f>SUMPRODUCT((Tableau2[Produits]=$S$2)*(Tableau2[lot]=S12)*Tableau2[Entrées])-SUMPRODUCT((Tableau2[Produits]=$S$2)*(Tableau2[lot]=S12)*Tableau2[Sorties])</f>
        <v>0</v>
      </c>
      <c r="U12" s="26"/>
      <c r="V12" s="29">
        <f>SUMPRODUCT((Tableau2[Produits]=$U$2)*(Tableau2[lot]=U12)*Tableau2[Entrées])-SUMPRODUCT((Tableau2[Produits]=$U$2)*(Tableau2[lot]=U12)*Tableau2[Sorties])</f>
        <v>0</v>
      </c>
      <c r="W12" s="26"/>
      <c r="X12" s="29">
        <f>SUMPRODUCT((Tableau2[Produits]=$W$2)*(Tableau2[lot]=W12)*Tableau2[Entrées])-SUMPRODUCT((Tableau2[Produits]=$W$2)*(Tableau2[lot]=W12)*Tableau2[Sorties])</f>
        <v>0</v>
      </c>
      <c r="Y12" s="26"/>
      <c r="Z12" s="29">
        <f>SUMPRODUCT((Tableau2[Produits]=$Y$2)*(Tableau2[lot]=Y12)*Tableau2[Entrées])-SUMPRODUCT((Tableau2[Produits]=$Y$2)*(Tableau2[lot]=Y12)*Tableau2[Sorties])</f>
        <v>0</v>
      </c>
      <c r="AA12" s="33"/>
      <c r="AB12" s="50">
        <f>SUMPRODUCT((Tableau2[Produits]=$AA$2)*(Tableau2[lot]=AA12)*Tableau2[Entrées])-SUMPRODUCT((Tableau2[Produits]=$AA$2)*(Tableau2[lot]=AA12)*Tableau2[Sorties])</f>
        <v>0</v>
      </c>
    </row>
    <row r="13" spans="1:28">
      <c r="A13" s="25"/>
      <c r="B13" s="29">
        <f>SUMPRODUCT((Tableau2[Produits]=$A$2)*(Tableau2[lot]=A13)*Tableau2[Entrées])-SUMPRODUCT((Tableau2[Produits]=$A$2)*(Tableau2[lot]=A13)*Tableau2[Sorties])</f>
        <v>0</v>
      </c>
      <c r="C13" s="26"/>
      <c r="D13" s="29">
        <f>SUMPRODUCT((Tableau2[Produits]=$C$2)*(Tableau2[lot]=C13)*Tableau2[Entrées])-SUMPRODUCT((Tableau2[Produits]=$C$2)*(Tableau2[lot]=C13)*Tableau2[Sorties])</f>
        <v>0</v>
      </c>
      <c r="E13" s="26"/>
      <c r="F13" s="29">
        <f>SUMPRODUCT((Tableau2[Produits]=$E$2)*(Tableau2[lot]=E13)*Tableau2[Entrées])-SUMPRODUCT((Tableau2[Produits]=$E$2)*(Tableau2[lot]=E13)*Tableau2[Sorties])</f>
        <v>0</v>
      </c>
      <c r="G13" s="26"/>
      <c r="H13" s="26">
        <f>SUMPRODUCT((Tableau2[Produits]=$G$2)*(Tableau2[lot]=G13)*Tableau2[Entrées])-SUMPRODUCT((Tableau2[Produits]=$G$2)*(Tableau2[lot]=G13)*Tableau2[Sorties])</f>
        <v>0</v>
      </c>
      <c r="I13" s="26"/>
      <c r="J13" s="29">
        <f>SUMPRODUCT((Tableau2[Produits]=$I$2)*(Tableau2[lot]=I13)*Tableau2[Entrées])-SUMPRODUCT((Tableau2[Produits]=$I$2)*(Tableau2[lot]=I13)*Tableau2[Sorties])</f>
        <v>0</v>
      </c>
      <c r="K13" s="26"/>
      <c r="L13" s="29">
        <f>SUMPRODUCT((Tableau2[Produits]=$K$2)*(Tableau2[lot]=K13)*Tableau2[Entrées])-SUMPRODUCT((Tableau2[Produits]=$K$2)*(Tableau2[lot]=K13)*Tableau2[Sorties])</f>
        <v>0</v>
      </c>
      <c r="M13" s="26"/>
      <c r="N13" s="29">
        <f>SUMPRODUCT((Tableau2[Produits]=$M$2)*(Tableau2[lot]=M13)*Tableau2[Entrées])-SUMPRODUCT((Tableau2[Produits]=$M$2)*(Tableau2[lot]=M13)*Tableau2[Sorties])</f>
        <v>0</v>
      </c>
      <c r="O13" s="26"/>
      <c r="P13" s="29">
        <f>SUMPRODUCT((Tableau2[Produits]=$O$2)*(Tableau2[lot]=O13)*Tableau2[Entrées])-SUMPRODUCT((Tableau2[Produits]=$O$2)*(Tableau2[lot]=O13)*Tableau2[Sorties])</f>
        <v>0</v>
      </c>
      <c r="Q13" s="26"/>
      <c r="R13" s="29">
        <f>SUMPRODUCT((Tableau2[Produits]=$Q$2)*(Tableau2[lot]=Q13)*Tableau2[Entrées])-SUMPRODUCT((Tableau2[Produits]=$Q$2)*(Tableau2[lot]=Q13)*Tableau2[Sorties])</f>
        <v>0</v>
      </c>
      <c r="S13" s="26"/>
      <c r="T13" s="29">
        <f>SUMPRODUCT((Tableau2[Produits]=$S$2)*(Tableau2[lot]=S13)*Tableau2[Entrées])-SUMPRODUCT((Tableau2[Produits]=$S$2)*(Tableau2[lot]=S13)*Tableau2[Sorties])</f>
        <v>0</v>
      </c>
      <c r="U13" s="26"/>
      <c r="V13" s="29">
        <f>SUMPRODUCT((Tableau2[Produits]=$U$2)*(Tableau2[lot]=U13)*Tableau2[Entrées])-SUMPRODUCT((Tableau2[Produits]=$U$2)*(Tableau2[lot]=U13)*Tableau2[Sorties])</f>
        <v>0</v>
      </c>
      <c r="W13" s="26"/>
      <c r="X13" s="29">
        <f>SUMPRODUCT((Tableau2[Produits]=$W$2)*(Tableau2[lot]=W13)*Tableau2[Entrées])-SUMPRODUCT((Tableau2[Produits]=$W$2)*(Tableau2[lot]=W13)*Tableau2[Sorties])</f>
        <v>0</v>
      </c>
      <c r="Y13" s="26"/>
      <c r="Z13" s="29">
        <f>SUMPRODUCT((Tableau2[Produits]=$Y$2)*(Tableau2[lot]=Y13)*Tableau2[Entrées])-SUMPRODUCT((Tableau2[Produits]=$Y$2)*(Tableau2[lot]=Y13)*Tableau2[Sorties])</f>
        <v>0</v>
      </c>
      <c r="AA13" s="33"/>
      <c r="AB13" s="34">
        <f>SUMPRODUCT((Tableau2[Produits]=$AA$2)*(Tableau2[lot]=AA13)*Tableau2[Entrées])-SUMPRODUCT((Tableau2[Produits]=$AA$2)*(Tableau2[lot]=AA13)*Tableau2[Sorties])</f>
        <v>0</v>
      </c>
    </row>
    <row r="14" spans="1:28">
      <c r="A14" s="25"/>
      <c r="B14" s="29">
        <f>SUMPRODUCT((Tableau2[Produits]=$A$2)*(Tableau2[lot]=A14)*Tableau2[Entrées])-SUMPRODUCT((Tableau2[Produits]=$A$2)*(Tableau2[lot]=A14)*Tableau2[Sorties])</f>
        <v>0</v>
      </c>
      <c r="C14" s="26"/>
      <c r="D14" s="29">
        <f>SUMPRODUCT((Tableau2[Produits]=$C$2)*(Tableau2[lot]=C14)*Tableau2[Entrées])-SUMPRODUCT((Tableau2[Produits]=$C$2)*(Tableau2[lot]=C14)*Tableau2[Sorties])</f>
        <v>0</v>
      </c>
      <c r="E14" s="26"/>
      <c r="F14" s="29">
        <f>SUMPRODUCT((Tableau2[Produits]=$E$2)*(Tableau2[lot]=E14)*Tableau2[Entrées])-SUMPRODUCT((Tableau2[Produits]=$E$2)*(Tableau2[lot]=E14)*Tableau2[Sorties])</f>
        <v>0</v>
      </c>
      <c r="G14" s="26"/>
      <c r="H14" s="26">
        <f>SUMPRODUCT((Tableau2[Produits]=$G$2)*(Tableau2[lot]=G14)*Tableau2[Entrées])-SUMPRODUCT((Tableau2[Produits]=$G$2)*(Tableau2[lot]=G14)*Tableau2[Sorties])</f>
        <v>0</v>
      </c>
      <c r="I14" s="26"/>
      <c r="J14" s="29">
        <f>SUMPRODUCT((Tableau2[Produits]=$I$2)*(Tableau2[lot]=I14)*Tableau2[Entrées])-SUMPRODUCT((Tableau2[Produits]=$I$2)*(Tableau2[lot]=I14)*Tableau2[Sorties])</f>
        <v>0</v>
      </c>
      <c r="K14" s="26"/>
      <c r="L14" s="29">
        <f>SUMPRODUCT((Tableau2[Produits]=$K$2)*(Tableau2[lot]=K14)*Tableau2[Entrées])-SUMPRODUCT((Tableau2[Produits]=$K$2)*(Tableau2[lot]=K14)*Tableau2[Sorties])</f>
        <v>0</v>
      </c>
      <c r="M14" s="26"/>
      <c r="N14" s="29">
        <f>SUMPRODUCT((Tableau2[Produits]=$M$2)*(Tableau2[lot]=M14)*Tableau2[Entrées])-SUMPRODUCT((Tableau2[Produits]=$M$2)*(Tableau2[lot]=M14)*Tableau2[Sorties])</f>
        <v>0</v>
      </c>
      <c r="O14" s="26"/>
      <c r="P14" s="29">
        <f>SUMPRODUCT((Tableau2[Produits]=$O$2)*(Tableau2[lot]=O14)*Tableau2[Entrées])-SUMPRODUCT((Tableau2[Produits]=$O$2)*(Tableau2[lot]=O14)*Tableau2[Sorties])</f>
        <v>0</v>
      </c>
      <c r="Q14" s="26"/>
      <c r="R14" s="29">
        <f>SUMPRODUCT((Tableau2[Produits]=$Q$2)*(Tableau2[lot]=Q14)*Tableau2[Entrées])-SUMPRODUCT((Tableau2[Produits]=$Q$2)*(Tableau2[lot]=Q14)*Tableau2[Sorties])</f>
        <v>0</v>
      </c>
      <c r="S14" s="26"/>
      <c r="T14" s="29">
        <f>SUMPRODUCT((Tableau2[Produits]=$S$2)*(Tableau2[lot]=S14)*Tableau2[Entrées])-SUMPRODUCT((Tableau2[Produits]=$S$2)*(Tableau2[lot]=S14)*Tableau2[Sorties])</f>
        <v>0</v>
      </c>
      <c r="U14" s="26"/>
      <c r="V14" s="29">
        <f>SUMPRODUCT((Tableau2[Produits]=$U$2)*(Tableau2[lot]=U14)*Tableau2[Entrées])-SUMPRODUCT((Tableau2[Produits]=$U$2)*(Tableau2[lot]=U14)*Tableau2[Sorties])</f>
        <v>0</v>
      </c>
      <c r="W14" s="26"/>
      <c r="X14" s="29">
        <f>SUMPRODUCT((Tableau2[Produits]=$W$2)*(Tableau2[lot]=W14)*Tableau2[Entrées])-SUMPRODUCT((Tableau2[Produits]=$W$2)*(Tableau2[lot]=W14)*Tableau2[Sorties])</f>
        <v>0</v>
      </c>
      <c r="Y14" s="26"/>
      <c r="Z14" s="29">
        <f>SUMPRODUCT((Tableau2[Produits]=$Y$2)*(Tableau2[lot]=Y14)*Tableau2[Entrées])-SUMPRODUCT((Tableau2[Produits]=$Y$2)*(Tableau2[lot]=Y14)*Tableau2[Sorties])</f>
        <v>0</v>
      </c>
      <c r="AA14" s="33"/>
      <c r="AB14" s="50">
        <f>SUMPRODUCT((Tableau2[Produits]=$AA$2)*(Tableau2[lot]=AA14)*Tableau2[Entrées])-SUMPRODUCT((Tableau2[Produits]=$AA$2)*(Tableau2[lot]=AA14)*Tableau2[Sorties])</f>
        <v>0</v>
      </c>
    </row>
    <row r="15" spans="1:28">
      <c r="A15" s="25"/>
      <c r="B15" s="29">
        <f>SUMPRODUCT((Tableau2[Produits]=$A$2)*(Tableau2[lot]=A15)*Tableau2[Entrées])-SUMPRODUCT((Tableau2[Produits]=$A$2)*(Tableau2[lot]=A15)*Tableau2[Sorties])</f>
        <v>0</v>
      </c>
      <c r="C15" s="26"/>
      <c r="D15" s="29">
        <f>SUMPRODUCT((Tableau2[Produits]=$C$2)*(Tableau2[lot]=C15)*Tableau2[Entrées])-SUMPRODUCT((Tableau2[Produits]=$C$2)*(Tableau2[lot]=C15)*Tableau2[Sorties])</f>
        <v>0</v>
      </c>
      <c r="E15" s="26"/>
      <c r="F15" s="29">
        <f>SUMPRODUCT((Tableau2[Produits]=$E$2)*(Tableau2[lot]=E15)*Tableau2[Entrées])-SUMPRODUCT((Tableau2[Produits]=$E$2)*(Tableau2[lot]=E15)*Tableau2[Sorties])</f>
        <v>0</v>
      </c>
      <c r="G15" s="26"/>
      <c r="H15" s="26">
        <f>SUMPRODUCT((Tableau2[Produits]=$G$2)*(Tableau2[lot]=G15)*Tableau2[Entrées])-SUMPRODUCT((Tableau2[Produits]=$G$2)*(Tableau2[lot]=G15)*Tableau2[Sorties])</f>
        <v>0</v>
      </c>
      <c r="I15" s="26"/>
      <c r="J15" s="29">
        <f>SUMPRODUCT((Tableau2[Produits]=$I$2)*(Tableau2[lot]=I15)*Tableau2[Entrées])-SUMPRODUCT((Tableau2[Produits]=$I$2)*(Tableau2[lot]=I15)*Tableau2[Sorties])</f>
        <v>0</v>
      </c>
      <c r="K15" s="26"/>
      <c r="L15" s="29">
        <f>SUMPRODUCT((Tableau2[Produits]=$K$2)*(Tableau2[lot]=K15)*Tableau2[Entrées])-SUMPRODUCT((Tableau2[Produits]=$K$2)*(Tableau2[lot]=K15)*Tableau2[Sorties])</f>
        <v>0</v>
      </c>
      <c r="M15" s="26"/>
      <c r="N15" s="29">
        <f>SUMPRODUCT((Tableau2[Produits]=$M$2)*(Tableau2[lot]=M15)*Tableau2[Entrées])-SUMPRODUCT((Tableau2[Produits]=$M$2)*(Tableau2[lot]=M15)*Tableau2[Sorties])</f>
        <v>0</v>
      </c>
      <c r="O15" s="26"/>
      <c r="P15" s="29">
        <f>SUMPRODUCT((Tableau2[Produits]=$O$2)*(Tableau2[lot]=O15)*Tableau2[Entrées])-SUMPRODUCT((Tableau2[Produits]=$O$2)*(Tableau2[lot]=O15)*Tableau2[Sorties])</f>
        <v>0</v>
      </c>
      <c r="Q15" s="26"/>
      <c r="R15" s="29">
        <f>SUMPRODUCT((Tableau2[Produits]=$Q$2)*(Tableau2[lot]=Q15)*Tableau2[Entrées])-SUMPRODUCT((Tableau2[Produits]=$Q$2)*(Tableau2[lot]=Q15)*Tableau2[Sorties])</f>
        <v>0</v>
      </c>
      <c r="S15" s="26"/>
      <c r="T15" s="29">
        <f>SUMPRODUCT((Tableau2[Produits]=$S$2)*(Tableau2[lot]=S15)*Tableau2[Entrées])-SUMPRODUCT((Tableau2[Produits]=$S$2)*(Tableau2[lot]=S15)*Tableau2[Sorties])</f>
        <v>0</v>
      </c>
      <c r="U15" s="26"/>
      <c r="V15" s="29">
        <f>SUMPRODUCT((Tableau2[Produits]=$U$2)*(Tableau2[lot]=U15)*Tableau2[Entrées])-SUMPRODUCT((Tableau2[Produits]=$U$2)*(Tableau2[lot]=U15)*Tableau2[Sorties])</f>
        <v>0</v>
      </c>
      <c r="W15" s="26"/>
      <c r="X15" s="29">
        <f>SUMPRODUCT((Tableau2[Produits]=$W$2)*(Tableau2[lot]=W15)*Tableau2[Entrées])-SUMPRODUCT((Tableau2[Produits]=$W$2)*(Tableau2[lot]=W15)*Tableau2[Sorties])</f>
        <v>0</v>
      </c>
      <c r="Y15" s="26"/>
      <c r="Z15" s="29">
        <f>SUMPRODUCT((Tableau2[Produits]=$Y$2)*(Tableau2[lot]=Y15)*Tableau2[Entrées])-SUMPRODUCT((Tableau2[Produits]=$Y$2)*(Tableau2[lot]=Y15)*Tableau2[Sorties])</f>
        <v>0</v>
      </c>
      <c r="AA15" s="33"/>
      <c r="AB15" s="34">
        <f>SUMPRODUCT((Tableau2[Produits]=$AA$2)*(Tableau2[lot]=AA15)*Tableau2[Entrées])-SUMPRODUCT((Tableau2[Produits]=$AA$2)*(Tableau2[lot]=AA15)*Tableau2[Sorties])</f>
        <v>0</v>
      </c>
    </row>
    <row r="16" spans="1:28">
      <c r="A16" s="25"/>
      <c r="B16" s="29">
        <f>SUMPRODUCT((Tableau2[Produits]=$A$2)*(Tableau2[lot]=A16)*Tableau2[Entrées])-SUMPRODUCT((Tableau2[Produits]=$A$2)*(Tableau2[lot]=A16)*Tableau2[Sorties])</f>
        <v>0</v>
      </c>
      <c r="C16" s="26"/>
      <c r="D16" s="29">
        <f>SUMPRODUCT((Tableau2[Produits]=$C$2)*(Tableau2[lot]=C16)*Tableau2[Entrées])-SUMPRODUCT((Tableau2[Produits]=$C$2)*(Tableau2[lot]=C16)*Tableau2[Sorties])</f>
        <v>0</v>
      </c>
      <c r="E16" s="26"/>
      <c r="F16" s="29">
        <f>SUMPRODUCT((Tableau2[Produits]=$E$2)*(Tableau2[lot]=E16)*Tableau2[Entrées])-SUMPRODUCT((Tableau2[Produits]=$E$2)*(Tableau2[lot]=E16)*Tableau2[Sorties])</f>
        <v>0</v>
      </c>
      <c r="G16" s="26"/>
      <c r="H16" s="26">
        <f>SUMPRODUCT((Tableau2[Produits]=$G$2)*(Tableau2[lot]=G16)*Tableau2[Entrées])-SUMPRODUCT((Tableau2[Produits]=$G$2)*(Tableau2[lot]=G16)*Tableau2[Sorties])</f>
        <v>0</v>
      </c>
      <c r="I16" s="26"/>
      <c r="J16" s="29">
        <f>SUMPRODUCT((Tableau2[Produits]=$I$2)*(Tableau2[lot]=I16)*Tableau2[Entrées])-SUMPRODUCT((Tableau2[Produits]=$I$2)*(Tableau2[lot]=I16)*Tableau2[Sorties])</f>
        <v>0</v>
      </c>
      <c r="K16" s="26"/>
      <c r="L16" s="29">
        <f>SUMPRODUCT((Tableau2[Produits]=$K$2)*(Tableau2[lot]=K16)*Tableau2[Entrées])-SUMPRODUCT((Tableau2[Produits]=$K$2)*(Tableau2[lot]=K16)*Tableau2[Sorties])</f>
        <v>0</v>
      </c>
      <c r="M16" s="26"/>
      <c r="N16" s="29">
        <f>SUMPRODUCT((Tableau2[Produits]=$M$2)*(Tableau2[lot]=M16)*Tableau2[Entrées])-SUMPRODUCT((Tableau2[Produits]=$M$2)*(Tableau2[lot]=M16)*Tableau2[Sorties])</f>
        <v>0</v>
      </c>
      <c r="O16" s="26"/>
      <c r="P16" s="29">
        <f>SUMPRODUCT((Tableau2[Produits]=$O$2)*(Tableau2[lot]=O16)*Tableau2[Entrées])-SUMPRODUCT((Tableau2[Produits]=$O$2)*(Tableau2[lot]=O16)*Tableau2[Sorties])</f>
        <v>0</v>
      </c>
      <c r="Q16" s="26"/>
      <c r="R16" s="29">
        <f>SUMPRODUCT((Tableau2[Produits]=$Q$2)*(Tableau2[lot]=Q16)*Tableau2[Entrées])-SUMPRODUCT((Tableau2[Produits]=$Q$2)*(Tableau2[lot]=Q16)*Tableau2[Sorties])</f>
        <v>0</v>
      </c>
      <c r="S16" s="26"/>
      <c r="T16" s="29">
        <f>SUMPRODUCT((Tableau2[Produits]=$S$2)*(Tableau2[lot]=S16)*Tableau2[Entrées])-SUMPRODUCT((Tableau2[Produits]=$S$2)*(Tableau2[lot]=S16)*Tableau2[Sorties])</f>
        <v>0</v>
      </c>
      <c r="U16" s="26"/>
      <c r="V16" s="29">
        <f>SUMPRODUCT((Tableau2[Produits]=$U$2)*(Tableau2[lot]=U16)*Tableau2[Entrées])-SUMPRODUCT((Tableau2[Produits]=$U$2)*(Tableau2[lot]=U16)*Tableau2[Sorties])</f>
        <v>0</v>
      </c>
      <c r="W16" s="26"/>
      <c r="X16" s="29">
        <f>SUMPRODUCT((Tableau2[Produits]=$W$2)*(Tableau2[lot]=W16)*Tableau2[Entrées])-SUMPRODUCT((Tableau2[Produits]=$W$2)*(Tableau2[lot]=W16)*Tableau2[Sorties])</f>
        <v>0</v>
      </c>
      <c r="Y16" s="26"/>
      <c r="Z16" s="29">
        <f>SUMPRODUCT((Tableau2[Produits]=$Y$2)*(Tableau2[lot]=Y16)*Tableau2[Entrées])-SUMPRODUCT((Tableau2[Produits]=$Y$2)*(Tableau2[lot]=Y16)*Tableau2[Sorties])</f>
        <v>0</v>
      </c>
      <c r="AA16" s="33"/>
      <c r="AB16" s="50">
        <f>SUMPRODUCT((Tableau2[Produits]=$AA$2)*(Tableau2[lot]=AA16)*Tableau2[Entrées])-SUMPRODUCT((Tableau2[Produits]=$AA$2)*(Tableau2[lot]=AA16)*Tableau2[Sorties])</f>
        <v>0</v>
      </c>
    </row>
    <row r="17" spans="1:28">
      <c r="A17" s="25"/>
      <c r="B17" s="29">
        <f>SUMPRODUCT((Tableau2[Produits]=$A$2)*(Tableau2[lot]=A17)*Tableau2[Entrées])-SUMPRODUCT((Tableau2[Produits]=$A$2)*(Tableau2[lot]=A17)*Tableau2[Sorties])</f>
        <v>0</v>
      </c>
      <c r="C17" s="26"/>
      <c r="D17" s="29">
        <f>SUMPRODUCT((Tableau2[Produits]=$C$2)*(Tableau2[lot]=C17)*Tableau2[Entrées])-SUMPRODUCT((Tableau2[Produits]=$C$2)*(Tableau2[lot]=C17)*Tableau2[Sorties])</f>
        <v>0</v>
      </c>
      <c r="E17" s="26"/>
      <c r="F17" s="29">
        <f>SUMPRODUCT((Tableau2[Produits]=$E$2)*(Tableau2[lot]=E17)*Tableau2[Entrées])-SUMPRODUCT((Tableau2[Produits]=$E$2)*(Tableau2[lot]=E17)*Tableau2[Sorties])</f>
        <v>0</v>
      </c>
      <c r="G17" s="26"/>
      <c r="H17" s="26">
        <f>SUMPRODUCT((Tableau2[Produits]=$G$2)*(Tableau2[lot]=G17)*Tableau2[Entrées])-SUMPRODUCT((Tableau2[Produits]=$G$2)*(Tableau2[lot]=G17)*Tableau2[Sorties])</f>
        <v>0</v>
      </c>
      <c r="I17" s="26"/>
      <c r="J17" s="29">
        <f>SUMPRODUCT((Tableau2[Produits]=$I$2)*(Tableau2[lot]=I17)*Tableau2[Entrées])-SUMPRODUCT((Tableau2[Produits]=$I$2)*(Tableau2[lot]=I17)*Tableau2[Sorties])</f>
        <v>0</v>
      </c>
      <c r="K17" s="26"/>
      <c r="L17" s="29">
        <f>SUMPRODUCT((Tableau2[Produits]=$K$2)*(Tableau2[lot]=K17)*Tableau2[Entrées])-SUMPRODUCT((Tableau2[Produits]=$K$2)*(Tableau2[lot]=K17)*Tableau2[Sorties])</f>
        <v>0</v>
      </c>
      <c r="M17" s="26"/>
      <c r="N17" s="29">
        <f>SUMPRODUCT((Tableau2[Produits]=$M$2)*(Tableau2[lot]=M17)*Tableau2[Entrées])-SUMPRODUCT((Tableau2[Produits]=$M$2)*(Tableau2[lot]=M17)*Tableau2[Sorties])</f>
        <v>0</v>
      </c>
      <c r="O17" s="26"/>
      <c r="P17" s="29">
        <f>SUMPRODUCT((Tableau2[Produits]=$O$2)*(Tableau2[lot]=O17)*Tableau2[Entrées])-SUMPRODUCT((Tableau2[Produits]=$O$2)*(Tableau2[lot]=O17)*Tableau2[Sorties])</f>
        <v>0</v>
      </c>
      <c r="Q17" s="26"/>
      <c r="R17" s="29">
        <f>SUMPRODUCT((Tableau2[Produits]=$Q$2)*(Tableau2[lot]=Q17)*Tableau2[Entrées])-SUMPRODUCT((Tableau2[Produits]=$Q$2)*(Tableau2[lot]=Q17)*Tableau2[Sorties])</f>
        <v>0</v>
      </c>
      <c r="S17" s="26"/>
      <c r="T17" s="29">
        <f>SUMPRODUCT((Tableau2[Produits]=$S$2)*(Tableau2[lot]=S17)*Tableau2[Entrées])-SUMPRODUCT((Tableau2[Produits]=$S$2)*(Tableau2[lot]=S17)*Tableau2[Sorties])</f>
        <v>0</v>
      </c>
      <c r="U17" s="26"/>
      <c r="V17" s="29">
        <f>SUMPRODUCT((Tableau2[Produits]=$U$2)*(Tableau2[lot]=U17)*Tableau2[Entrées])-SUMPRODUCT((Tableau2[Produits]=$U$2)*(Tableau2[lot]=U17)*Tableau2[Sorties])</f>
        <v>0</v>
      </c>
      <c r="W17" s="26"/>
      <c r="X17" s="29">
        <f>SUMPRODUCT((Tableau2[Produits]=$W$2)*(Tableau2[lot]=W17)*Tableau2[Entrées])-SUMPRODUCT((Tableau2[Produits]=$W$2)*(Tableau2[lot]=W17)*Tableau2[Sorties])</f>
        <v>0</v>
      </c>
      <c r="Y17" s="26"/>
      <c r="Z17" s="29">
        <f>SUMPRODUCT((Tableau2[Produits]=$Y$2)*(Tableau2[lot]=Y17)*Tableau2[Entrées])-SUMPRODUCT((Tableau2[Produits]=$Y$2)*(Tableau2[lot]=Y17)*Tableau2[Sorties])</f>
        <v>0</v>
      </c>
      <c r="AA17" s="33"/>
      <c r="AB17" s="34">
        <f>SUMPRODUCT((Tableau2[Produits]=$AA$2)*(Tableau2[lot]=AA17)*Tableau2[Entrées])-SUMPRODUCT((Tableau2[Produits]=$AA$2)*(Tableau2[lot]=AA17)*Tableau2[Sorties])</f>
        <v>0</v>
      </c>
    </row>
    <row r="18" spans="1:28">
      <c r="A18" s="25"/>
      <c r="B18" s="29">
        <f>SUMPRODUCT((Tableau2[Produits]=$A$2)*(Tableau2[lot]=A18)*Tableau2[Entrées])-SUMPRODUCT((Tableau2[Produits]=$A$2)*(Tableau2[lot]=A18)*Tableau2[Sorties])</f>
        <v>0</v>
      </c>
      <c r="C18" s="26"/>
      <c r="D18" s="29">
        <f>SUMPRODUCT((Tableau2[Produits]=$C$2)*(Tableau2[lot]=C18)*Tableau2[Entrées])-SUMPRODUCT((Tableau2[Produits]=$C$2)*(Tableau2[lot]=C18)*Tableau2[Sorties])</f>
        <v>0</v>
      </c>
      <c r="E18" s="26"/>
      <c r="F18" s="29">
        <f>SUMPRODUCT((Tableau2[Produits]=$E$2)*(Tableau2[lot]=E18)*Tableau2[Entrées])-SUMPRODUCT((Tableau2[Produits]=$E$2)*(Tableau2[lot]=E18)*Tableau2[Sorties])</f>
        <v>0</v>
      </c>
      <c r="G18" s="26"/>
      <c r="H18" s="26">
        <f>SUMPRODUCT((Tableau2[Produits]=$G$2)*(Tableau2[lot]=G18)*Tableau2[Entrées])-SUMPRODUCT((Tableau2[Produits]=$G$2)*(Tableau2[lot]=G18)*Tableau2[Sorties])</f>
        <v>0</v>
      </c>
      <c r="I18" s="26"/>
      <c r="J18" s="29">
        <f>SUMPRODUCT((Tableau2[Produits]=$I$2)*(Tableau2[lot]=I18)*Tableau2[Entrées])-SUMPRODUCT((Tableau2[Produits]=$I$2)*(Tableau2[lot]=I18)*Tableau2[Sorties])</f>
        <v>0</v>
      </c>
      <c r="K18" s="26"/>
      <c r="L18" s="29">
        <f>SUMPRODUCT((Tableau2[Produits]=$K$2)*(Tableau2[lot]=K18)*Tableau2[Entrées])-SUMPRODUCT((Tableau2[Produits]=$K$2)*(Tableau2[lot]=K18)*Tableau2[Sorties])</f>
        <v>0</v>
      </c>
      <c r="M18" s="26"/>
      <c r="N18" s="29">
        <f>SUMPRODUCT((Tableau2[Produits]=$M$2)*(Tableau2[lot]=M18)*Tableau2[Entrées])-SUMPRODUCT((Tableau2[Produits]=$M$2)*(Tableau2[lot]=M18)*Tableau2[Sorties])</f>
        <v>0</v>
      </c>
      <c r="O18" s="26"/>
      <c r="P18" s="29">
        <f>SUMPRODUCT((Tableau2[Produits]=$O$2)*(Tableau2[lot]=O18)*Tableau2[Entrées])-SUMPRODUCT((Tableau2[Produits]=$O$2)*(Tableau2[lot]=O18)*Tableau2[Sorties])</f>
        <v>0</v>
      </c>
      <c r="Q18" s="26"/>
      <c r="R18" s="29">
        <f>SUMPRODUCT((Tableau2[Produits]=$Q$2)*(Tableau2[lot]=Q18)*Tableau2[Entrées])-SUMPRODUCT((Tableau2[Produits]=$Q$2)*(Tableau2[lot]=Q18)*Tableau2[Sorties])</f>
        <v>0</v>
      </c>
      <c r="S18" s="26"/>
      <c r="T18" s="29">
        <f>SUMPRODUCT((Tableau2[Produits]=$S$2)*(Tableau2[lot]=S18)*Tableau2[Entrées])-SUMPRODUCT((Tableau2[Produits]=$S$2)*(Tableau2[lot]=S18)*Tableau2[Sorties])</f>
        <v>0</v>
      </c>
      <c r="U18" s="26"/>
      <c r="V18" s="29">
        <f>SUMPRODUCT((Tableau2[Produits]=$U$2)*(Tableau2[lot]=U18)*Tableau2[Entrées])-SUMPRODUCT((Tableau2[Produits]=$U$2)*(Tableau2[lot]=U18)*Tableau2[Sorties])</f>
        <v>0</v>
      </c>
      <c r="W18" s="26"/>
      <c r="X18" s="29">
        <f>SUMPRODUCT((Tableau2[Produits]=$W$2)*(Tableau2[lot]=W18)*Tableau2[Entrées])-SUMPRODUCT((Tableau2[Produits]=$W$2)*(Tableau2[lot]=W18)*Tableau2[Sorties])</f>
        <v>0</v>
      </c>
      <c r="Y18" s="26"/>
      <c r="Z18" s="29">
        <f>SUMPRODUCT((Tableau2[Produits]=$Y$2)*(Tableau2[lot]=Y18)*Tableau2[Entrées])-SUMPRODUCT((Tableau2[Produits]=$Y$2)*(Tableau2[lot]=Y18)*Tableau2[Sorties])</f>
        <v>0</v>
      </c>
      <c r="AA18" s="33"/>
      <c r="AB18" s="50">
        <f>SUMPRODUCT((Tableau2[Produits]=$AA$2)*(Tableau2[lot]=AA18)*Tableau2[Entrées])-SUMPRODUCT((Tableau2[Produits]=$AA$2)*(Tableau2[lot]=AA18)*Tableau2[Sorties])</f>
        <v>0</v>
      </c>
    </row>
    <row r="19" spans="1:28">
      <c r="A19" s="25"/>
      <c r="B19" s="29">
        <f>SUMPRODUCT((Tableau2[Produits]=$A$2)*(Tableau2[lot]=A19)*Tableau2[Entrées])-SUMPRODUCT((Tableau2[Produits]=$A$2)*(Tableau2[lot]=A19)*Tableau2[Sorties])</f>
        <v>0</v>
      </c>
      <c r="C19" s="26"/>
      <c r="D19" s="29">
        <f>SUMPRODUCT((Tableau2[Produits]=$C$2)*(Tableau2[lot]=C19)*Tableau2[Entrées])-SUMPRODUCT((Tableau2[Produits]=$C$2)*(Tableau2[lot]=C19)*Tableau2[Sorties])</f>
        <v>0</v>
      </c>
      <c r="E19" s="26"/>
      <c r="F19" s="29">
        <f>SUMPRODUCT((Tableau2[Produits]=$E$2)*(Tableau2[lot]=E19)*Tableau2[Entrées])-SUMPRODUCT((Tableau2[Produits]=$E$2)*(Tableau2[lot]=E19)*Tableau2[Sorties])</f>
        <v>0</v>
      </c>
      <c r="G19" s="26"/>
      <c r="H19" s="26">
        <f>SUMPRODUCT((Tableau2[Produits]=$G$2)*(Tableau2[lot]=G19)*Tableau2[Entrées])-SUMPRODUCT((Tableau2[Produits]=$G$2)*(Tableau2[lot]=G19)*Tableau2[Sorties])</f>
        <v>0</v>
      </c>
      <c r="I19" s="26"/>
      <c r="J19" s="29">
        <f>SUMPRODUCT((Tableau2[Produits]=$I$2)*(Tableau2[lot]=I19)*Tableau2[Entrées])-SUMPRODUCT((Tableau2[Produits]=$I$2)*(Tableau2[lot]=I19)*Tableau2[Sorties])</f>
        <v>0</v>
      </c>
      <c r="K19" s="26"/>
      <c r="L19" s="29">
        <f>SUMPRODUCT((Tableau2[Produits]=$K$2)*(Tableau2[lot]=K19)*Tableau2[Entrées])-SUMPRODUCT((Tableau2[Produits]=$K$2)*(Tableau2[lot]=K19)*Tableau2[Sorties])</f>
        <v>0</v>
      </c>
      <c r="M19" s="26"/>
      <c r="N19" s="29">
        <f>SUMPRODUCT((Tableau2[Produits]=$M$2)*(Tableau2[lot]=M19)*Tableau2[Entrées])-SUMPRODUCT((Tableau2[Produits]=$M$2)*(Tableau2[lot]=M19)*Tableau2[Sorties])</f>
        <v>0</v>
      </c>
      <c r="O19" s="26"/>
      <c r="P19" s="29">
        <f>SUMPRODUCT((Tableau2[Produits]=$O$2)*(Tableau2[lot]=O19)*Tableau2[Entrées])-SUMPRODUCT((Tableau2[Produits]=$O$2)*(Tableau2[lot]=O19)*Tableau2[Sorties])</f>
        <v>0</v>
      </c>
      <c r="Q19" s="26"/>
      <c r="R19" s="29">
        <f>SUMPRODUCT((Tableau2[Produits]=$Q$2)*(Tableau2[lot]=Q19)*Tableau2[Entrées])-SUMPRODUCT((Tableau2[Produits]=$Q$2)*(Tableau2[lot]=Q19)*Tableau2[Sorties])</f>
        <v>0</v>
      </c>
      <c r="S19" s="26"/>
      <c r="T19" s="29">
        <f>SUMPRODUCT((Tableau2[Produits]=$S$2)*(Tableau2[lot]=S19)*Tableau2[Entrées])-SUMPRODUCT((Tableau2[Produits]=$S$2)*(Tableau2[lot]=S19)*Tableau2[Sorties])</f>
        <v>0</v>
      </c>
      <c r="U19" s="26"/>
      <c r="V19" s="29">
        <f>SUMPRODUCT((Tableau2[Produits]=$U$2)*(Tableau2[lot]=U19)*Tableau2[Entrées])-SUMPRODUCT((Tableau2[Produits]=$U$2)*(Tableau2[lot]=U19)*Tableau2[Sorties])</f>
        <v>0</v>
      </c>
      <c r="W19" s="26"/>
      <c r="X19" s="29">
        <f>SUMPRODUCT((Tableau2[Produits]=$W$2)*(Tableau2[lot]=W19)*Tableau2[Entrées])-SUMPRODUCT((Tableau2[Produits]=$W$2)*(Tableau2[lot]=W19)*Tableau2[Sorties])</f>
        <v>0</v>
      </c>
      <c r="Y19" s="26"/>
      <c r="Z19" s="29">
        <f>SUMPRODUCT((Tableau2[Produits]=$Y$2)*(Tableau2[lot]=Y19)*Tableau2[Entrées])-SUMPRODUCT((Tableau2[Produits]=$Y$2)*(Tableau2[lot]=Y19)*Tableau2[Sorties])</f>
        <v>0</v>
      </c>
      <c r="AA19" s="33"/>
      <c r="AB19" s="34">
        <f>SUMPRODUCT((Tableau2[Produits]=$AA$2)*(Tableau2[lot]=AA19)*Tableau2[Entrées])-SUMPRODUCT((Tableau2[Produits]=$AA$2)*(Tableau2[lot]=AA19)*Tableau2[Sorties])</f>
        <v>0</v>
      </c>
    </row>
    <row r="20" spans="1:28">
      <c r="A20" s="25"/>
      <c r="B20" s="29">
        <f>SUMPRODUCT((Tableau2[Produits]=$A$2)*(Tableau2[lot]=A20)*Tableau2[Entrées])-SUMPRODUCT((Tableau2[Produits]=$A$2)*(Tableau2[lot]=A20)*Tableau2[Sorties])</f>
        <v>0</v>
      </c>
      <c r="C20" s="26"/>
      <c r="D20" s="29">
        <f>SUMPRODUCT((Tableau2[Produits]=$C$2)*(Tableau2[lot]=C20)*Tableau2[Entrées])-SUMPRODUCT((Tableau2[Produits]=$C$2)*(Tableau2[lot]=C20)*Tableau2[Sorties])</f>
        <v>0</v>
      </c>
      <c r="E20" s="26"/>
      <c r="F20" s="29">
        <f>SUMPRODUCT((Tableau2[Produits]=$E$2)*(Tableau2[lot]=E20)*Tableau2[Entrées])-SUMPRODUCT((Tableau2[Produits]=$E$2)*(Tableau2[lot]=E20)*Tableau2[Sorties])</f>
        <v>0</v>
      </c>
      <c r="G20" s="26"/>
      <c r="H20" s="26">
        <f>SUMPRODUCT((Tableau2[Produits]=$G$2)*(Tableau2[lot]=G20)*Tableau2[Entrées])-SUMPRODUCT((Tableau2[Produits]=$G$2)*(Tableau2[lot]=G20)*Tableau2[Sorties])</f>
        <v>0</v>
      </c>
      <c r="I20" s="26"/>
      <c r="J20" s="29">
        <f>SUMPRODUCT((Tableau2[Produits]=$I$2)*(Tableau2[lot]=I20)*Tableau2[Entrées])-SUMPRODUCT((Tableau2[Produits]=$I$2)*(Tableau2[lot]=I20)*Tableau2[Sorties])</f>
        <v>0</v>
      </c>
      <c r="K20" s="26"/>
      <c r="L20" s="29">
        <f>SUMPRODUCT((Tableau2[Produits]=$K$2)*(Tableau2[lot]=K20)*Tableau2[Entrées])-SUMPRODUCT((Tableau2[Produits]=$K$2)*(Tableau2[lot]=K20)*Tableau2[Sorties])</f>
        <v>0</v>
      </c>
      <c r="M20" s="26"/>
      <c r="N20" s="29">
        <f>SUMPRODUCT((Tableau2[Produits]=$M$2)*(Tableau2[lot]=M20)*Tableau2[Entrées])-SUMPRODUCT((Tableau2[Produits]=$M$2)*(Tableau2[lot]=M20)*Tableau2[Sorties])</f>
        <v>0</v>
      </c>
      <c r="O20" s="26"/>
      <c r="P20" s="29">
        <f>SUMPRODUCT((Tableau2[Produits]=$O$2)*(Tableau2[lot]=O20)*Tableau2[Entrées])-SUMPRODUCT((Tableau2[Produits]=$O$2)*(Tableau2[lot]=O20)*Tableau2[Sorties])</f>
        <v>0</v>
      </c>
      <c r="Q20" s="26"/>
      <c r="R20" s="29">
        <f>SUMPRODUCT((Tableau2[Produits]=$Q$2)*(Tableau2[lot]=Q20)*Tableau2[Entrées])-SUMPRODUCT((Tableau2[Produits]=$Q$2)*(Tableau2[lot]=Q20)*Tableau2[Sorties])</f>
        <v>0</v>
      </c>
      <c r="S20" s="26"/>
      <c r="T20" s="29">
        <f>SUMPRODUCT((Tableau2[Produits]=$S$2)*(Tableau2[lot]=S20)*Tableau2[Entrées])-SUMPRODUCT((Tableau2[Produits]=$S$2)*(Tableau2[lot]=S20)*Tableau2[Sorties])</f>
        <v>0</v>
      </c>
      <c r="U20" s="26"/>
      <c r="V20" s="29">
        <f>SUMPRODUCT((Tableau2[Produits]=$U$2)*(Tableau2[lot]=U20)*Tableau2[Entrées])-SUMPRODUCT((Tableau2[Produits]=$U$2)*(Tableau2[lot]=U20)*Tableau2[Sorties])</f>
        <v>0</v>
      </c>
      <c r="W20" s="26"/>
      <c r="X20" s="29">
        <f>SUMPRODUCT((Tableau2[Produits]=$W$2)*(Tableau2[lot]=W20)*Tableau2[Entrées])-SUMPRODUCT((Tableau2[Produits]=$W$2)*(Tableau2[lot]=W20)*Tableau2[Sorties])</f>
        <v>0</v>
      </c>
      <c r="Y20" s="26"/>
      <c r="Z20" s="29">
        <f>SUMPRODUCT((Tableau2[Produits]=$Y$2)*(Tableau2[lot]=Y20)*Tableau2[Entrées])-SUMPRODUCT((Tableau2[Produits]=$Y$2)*(Tableau2[lot]=Y20)*Tableau2[Sorties])</f>
        <v>0</v>
      </c>
      <c r="AA20" s="33"/>
      <c r="AB20" s="50">
        <f>SUMPRODUCT((Tableau2[Produits]=$AA$2)*(Tableau2[lot]=AA20)*Tableau2[Entrées])-SUMPRODUCT((Tableau2[Produits]=$AA$2)*(Tableau2[lot]=AA20)*Tableau2[Sorties])</f>
        <v>0</v>
      </c>
    </row>
    <row r="21" spans="1:28">
      <c r="A21" s="25"/>
      <c r="B21" s="29">
        <f>SUMPRODUCT((Tableau2[Produits]=$A$2)*(Tableau2[lot]=A21)*Tableau2[Entrées])-SUMPRODUCT((Tableau2[Produits]=$A$2)*(Tableau2[lot]=A21)*Tableau2[Sorties])</f>
        <v>0</v>
      </c>
      <c r="C21" s="26"/>
      <c r="D21" s="29">
        <f>SUMPRODUCT((Tableau2[Produits]=$C$2)*(Tableau2[lot]=C21)*Tableau2[Entrées])-SUMPRODUCT((Tableau2[Produits]=$C$2)*(Tableau2[lot]=C21)*Tableau2[Sorties])</f>
        <v>0</v>
      </c>
      <c r="E21" s="26"/>
      <c r="F21" s="29">
        <f>SUMPRODUCT((Tableau2[Produits]=$E$2)*(Tableau2[lot]=E21)*Tableau2[Entrées])-SUMPRODUCT((Tableau2[Produits]=$E$2)*(Tableau2[lot]=E21)*Tableau2[Sorties])</f>
        <v>0</v>
      </c>
      <c r="G21" s="26"/>
      <c r="H21" s="26">
        <f>SUMPRODUCT((Tableau2[Produits]=$G$2)*(Tableau2[lot]=G21)*Tableau2[Entrées])-SUMPRODUCT((Tableau2[Produits]=$G$2)*(Tableau2[lot]=G21)*Tableau2[Sorties])</f>
        <v>0</v>
      </c>
      <c r="I21" s="26"/>
      <c r="J21" s="29">
        <f>SUMPRODUCT((Tableau2[Produits]=$I$2)*(Tableau2[lot]=I21)*Tableau2[Entrées])-SUMPRODUCT((Tableau2[Produits]=$I$2)*(Tableau2[lot]=I21)*Tableau2[Sorties])</f>
        <v>0</v>
      </c>
      <c r="K21" s="26"/>
      <c r="L21" s="29">
        <f>SUMPRODUCT((Tableau2[Produits]=$K$2)*(Tableau2[lot]=K21)*Tableau2[Entrées])-SUMPRODUCT((Tableau2[Produits]=$K$2)*(Tableau2[lot]=K21)*Tableau2[Sorties])</f>
        <v>0</v>
      </c>
      <c r="M21" s="26"/>
      <c r="N21" s="29">
        <f>SUMPRODUCT((Tableau2[Produits]=$M$2)*(Tableau2[lot]=M21)*Tableau2[Entrées])-SUMPRODUCT((Tableau2[Produits]=$M$2)*(Tableau2[lot]=M21)*Tableau2[Sorties])</f>
        <v>0</v>
      </c>
      <c r="O21" s="26"/>
      <c r="P21" s="29">
        <f>SUMPRODUCT((Tableau2[Produits]=$O$2)*(Tableau2[lot]=O21)*Tableau2[Entrées])-SUMPRODUCT((Tableau2[Produits]=$O$2)*(Tableau2[lot]=O21)*Tableau2[Sorties])</f>
        <v>0</v>
      </c>
      <c r="Q21" s="26"/>
      <c r="R21" s="29">
        <f>SUMPRODUCT((Tableau2[Produits]=$Q$2)*(Tableau2[lot]=Q21)*Tableau2[Entrées])-SUMPRODUCT((Tableau2[Produits]=$Q$2)*(Tableau2[lot]=Q21)*Tableau2[Sorties])</f>
        <v>0</v>
      </c>
      <c r="S21" s="26"/>
      <c r="T21" s="29">
        <f>SUMPRODUCT((Tableau2[Produits]=$S$2)*(Tableau2[lot]=S21)*Tableau2[Entrées])-SUMPRODUCT((Tableau2[Produits]=$S$2)*(Tableau2[lot]=S21)*Tableau2[Sorties])</f>
        <v>0</v>
      </c>
      <c r="U21" s="26"/>
      <c r="V21" s="29">
        <f>SUMPRODUCT((Tableau2[Produits]=$U$2)*(Tableau2[lot]=U21)*Tableau2[Entrées])-SUMPRODUCT((Tableau2[Produits]=$U$2)*(Tableau2[lot]=U21)*Tableau2[Sorties])</f>
        <v>0</v>
      </c>
      <c r="W21" s="26"/>
      <c r="X21" s="29">
        <f>SUMPRODUCT((Tableau2[Produits]=$W$2)*(Tableau2[lot]=W21)*Tableau2[Entrées])-SUMPRODUCT((Tableau2[Produits]=$W$2)*(Tableau2[lot]=W21)*Tableau2[Sorties])</f>
        <v>0</v>
      </c>
      <c r="Y21" s="26"/>
      <c r="Z21" s="29">
        <f>SUMPRODUCT((Tableau2[Produits]=$Y$2)*(Tableau2[lot]=Y21)*Tableau2[Entrées])-SUMPRODUCT((Tableau2[Produits]=$Y$2)*(Tableau2[lot]=Y21)*Tableau2[Sorties])</f>
        <v>0</v>
      </c>
      <c r="AA21" s="33"/>
      <c r="AB21" s="34">
        <f>SUMPRODUCT((Tableau2[Produits]=$AA$2)*(Tableau2[lot]=AA21)*Tableau2[Entrées])-SUMPRODUCT((Tableau2[Produits]=$AA$2)*(Tableau2[lot]=AA21)*Tableau2[Sorties])</f>
        <v>0</v>
      </c>
    </row>
    <row r="22" spans="1:28">
      <c r="A22" s="25"/>
      <c r="B22" s="29">
        <f>SUMPRODUCT((Tableau2[Produits]=$A$2)*(Tableau2[lot]=A22)*Tableau2[Entrées])-SUMPRODUCT((Tableau2[Produits]=$A$2)*(Tableau2[lot]=A22)*Tableau2[Sorties])</f>
        <v>0</v>
      </c>
      <c r="C22" s="26"/>
      <c r="D22" s="29">
        <f>SUMPRODUCT((Tableau2[Produits]=$C$2)*(Tableau2[lot]=C22)*Tableau2[Entrées])-SUMPRODUCT((Tableau2[Produits]=$C$2)*(Tableau2[lot]=C22)*Tableau2[Sorties])</f>
        <v>0</v>
      </c>
      <c r="E22" s="26"/>
      <c r="F22" s="29">
        <f>SUMPRODUCT((Tableau2[Produits]=$E$2)*(Tableau2[lot]=E22)*Tableau2[Entrées])-SUMPRODUCT((Tableau2[Produits]=$E$2)*(Tableau2[lot]=E22)*Tableau2[Sorties])</f>
        <v>0</v>
      </c>
      <c r="G22" s="26"/>
      <c r="H22" s="26">
        <f>SUMPRODUCT((Tableau2[Produits]=$G$2)*(Tableau2[lot]=G22)*Tableau2[Entrées])-SUMPRODUCT((Tableau2[Produits]=$G$2)*(Tableau2[lot]=G22)*Tableau2[Sorties])</f>
        <v>0</v>
      </c>
      <c r="I22" s="26"/>
      <c r="J22" s="29">
        <f>SUMPRODUCT((Tableau2[Produits]=$I$2)*(Tableau2[lot]=I22)*Tableau2[Entrées])-SUMPRODUCT((Tableau2[Produits]=$I$2)*(Tableau2[lot]=I22)*Tableau2[Sorties])</f>
        <v>0</v>
      </c>
      <c r="K22" s="26"/>
      <c r="L22" s="29">
        <f>SUMPRODUCT((Tableau2[Produits]=$K$2)*(Tableau2[lot]=K22)*Tableau2[Entrées])-SUMPRODUCT((Tableau2[Produits]=$K$2)*(Tableau2[lot]=K22)*Tableau2[Sorties])</f>
        <v>0</v>
      </c>
      <c r="M22" s="26"/>
      <c r="N22" s="29">
        <f>SUMPRODUCT((Tableau2[Produits]=$M$2)*(Tableau2[lot]=M22)*Tableau2[Entrées])-SUMPRODUCT((Tableau2[Produits]=$M$2)*(Tableau2[lot]=M22)*Tableau2[Sorties])</f>
        <v>0</v>
      </c>
      <c r="O22" s="26"/>
      <c r="P22" s="29">
        <f>SUMPRODUCT((Tableau2[Produits]=$O$2)*(Tableau2[lot]=O22)*Tableau2[Entrées])-SUMPRODUCT((Tableau2[Produits]=$O$2)*(Tableau2[lot]=O22)*Tableau2[Sorties])</f>
        <v>0</v>
      </c>
      <c r="Q22" s="26"/>
      <c r="R22" s="29">
        <f>SUMPRODUCT((Tableau2[Produits]=$Q$2)*(Tableau2[lot]=Q22)*Tableau2[Entrées])-SUMPRODUCT((Tableau2[Produits]=$Q$2)*(Tableau2[lot]=Q22)*Tableau2[Sorties])</f>
        <v>0</v>
      </c>
      <c r="S22" s="26"/>
      <c r="T22" s="29">
        <f>SUMPRODUCT((Tableau2[Produits]=$S$2)*(Tableau2[lot]=S22)*Tableau2[Entrées])-SUMPRODUCT((Tableau2[Produits]=$S$2)*(Tableau2[lot]=S22)*Tableau2[Sorties])</f>
        <v>0</v>
      </c>
      <c r="U22" s="26"/>
      <c r="V22" s="29">
        <f>SUMPRODUCT((Tableau2[Produits]=$U$2)*(Tableau2[lot]=U22)*Tableau2[Entrées])-SUMPRODUCT((Tableau2[Produits]=$U$2)*(Tableau2[lot]=U22)*Tableau2[Sorties])</f>
        <v>0</v>
      </c>
      <c r="W22" s="26"/>
      <c r="X22" s="29">
        <f>SUMPRODUCT((Tableau2[Produits]=$W$2)*(Tableau2[lot]=W22)*Tableau2[Entrées])-SUMPRODUCT((Tableau2[Produits]=$W$2)*(Tableau2[lot]=W22)*Tableau2[Sorties])</f>
        <v>0</v>
      </c>
      <c r="Y22" s="26"/>
      <c r="Z22" s="29">
        <f>SUMPRODUCT((Tableau2[Produits]=$Y$2)*(Tableau2[lot]=Y22)*Tableau2[Entrées])-SUMPRODUCT((Tableau2[Produits]=$Y$2)*(Tableau2[lot]=Y22)*Tableau2[Sorties])</f>
        <v>0</v>
      </c>
      <c r="AA22" s="33"/>
      <c r="AB22" s="50">
        <f>SUMPRODUCT((Tableau2[Produits]=$AA$2)*(Tableau2[lot]=AA22)*Tableau2[Entrées])-SUMPRODUCT((Tableau2[Produits]=$AA$2)*(Tableau2[lot]=AA22)*Tableau2[Sorties])</f>
        <v>0</v>
      </c>
    </row>
    <row r="23" spans="1:28">
      <c r="A23" s="25"/>
      <c r="B23" s="29">
        <f>SUMPRODUCT((Tableau2[Produits]=$A$2)*(Tableau2[lot]=A23)*Tableau2[Entrées])-SUMPRODUCT((Tableau2[Produits]=$A$2)*(Tableau2[lot]=A23)*Tableau2[Sorties])</f>
        <v>0</v>
      </c>
      <c r="C23" s="26"/>
      <c r="D23" s="29">
        <f>SUMPRODUCT((Tableau2[Produits]=$C$2)*(Tableau2[lot]=C23)*Tableau2[Entrées])-SUMPRODUCT((Tableau2[Produits]=$C$2)*(Tableau2[lot]=C23)*Tableau2[Sorties])</f>
        <v>0</v>
      </c>
      <c r="E23" s="26"/>
      <c r="F23" s="29">
        <f>SUMPRODUCT((Tableau2[Produits]=$E$2)*(Tableau2[lot]=E23)*Tableau2[Entrées])-SUMPRODUCT((Tableau2[Produits]=$E$2)*(Tableau2[lot]=E23)*Tableau2[Sorties])</f>
        <v>0</v>
      </c>
      <c r="G23" s="26"/>
      <c r="H23" s="26">
        <f>SUMPRODUCT((Tableau2[Produits]=$G$2)*(Tableau2[lot]=G23)*Tableau2[Entrées])-SUMPRODUCT((Tableau2[Produits]=$G$2)*(Tableau2[lot]=G23)*Tableau2[Sorties])</f>
        <v>0</v>
      </c>
      <c r="I23" s="26"/>
      <c r="J23" s="29">
        <f>SUMPRODUCT((Tableau2[Produits]=$I$2)*(Tableau2[lot]=I23)*Tableau2[Entrées])-SUMPRODUCT((Tableau2[Produits]=$I$2)*(Tableau2[lot]=I23)*Tableau2[Sorties])</f>
        <v>0</v>
      </c>
      <c r="K23" s="26"/>
      <c r="L23" s="29">
        <f>SUMPRODUCT((Tableau2[Produits]=$K$2)*(Tableau2[lot]=K23)*Tableau2[Entrées])-SUMPRODUCT((Tableau2[Produits]=$K$2)*(Tableau2[lot]=K23)*Tableau2[Sorties])</f>
        <v>0</v>
      </c>
      <c r="M23" s="26"/>
      <c r="N23" s="29">
        <f>SUMPRODUCT((Tableau2[Produits]=$M$2)*(Tableau2[lot]=M23)*Tableau2[Entrées])-SUMPRODUCT((Tableau2[Produits]=$M$2)*(Tableau2[lot]=M23)*Tableau2[Sorties])</f>
        <v>0</v>
      </c>
      <c r="O23" s="26"/>
      <c r="P23" s="29">
        <f>SUMPRODUCT((Tableau2[Produits]=$O$2)*(Tableau2[lot]=O23)*Tableau2[Entrées])-SUMPRODUCT((Tableau2[Produits]=$O$2)*(Tableau2[lot]=O23)*Tableau2[Sorties])</f>
        <v>0</v>
      </c>
      <c r="Q23" s="26"/>
      <c r="R23" s="29">
        <f>SUMPRODUCT((Tableau2[Produits]=$Q$2)*(Tableau2[lot]=Q23)*Tableau2[Entrées])-SUMPRODUCT((Tableau2[Produits]=$Q$2)*(Tableau2[lot]=Q23)*Tableau2[Sorties])</f>
        <v>0</v>
      </c>
      <c r="S23" s="26"/>
      <c r="T23" s="29">
        <f>SUMPRODUCT((Tableau2[Produits]=$S$2)*(Tableau2[lot]=S23)*Tableau2[Entrées])-SUMPRODUCT((Tableau2[Produits]=$S$2)*(Tableau2[lot]=S23)*Tableau2[Sorties])</f>
        <v>0</v>
      </c>
      <c r="U23" s="26"/>
      <c r="V23" s="29">
        <f>SUMPRODUCT((Tableau2[Produits]=$U$2)*(Tableau2[lot]=U23)*Tableau2[Entrées])-SUMPRODUCT((Tableau2[Produits]=$U$2)*(Tableau2[lot]=U23)*Tableau2[Sorties])</f>
        <v>0</v>
      </c>
      <c r="W23" s="26"/>
      <c r="X23" s="29">
        <f>SUMPRODUCT((Tableau2[Produits]=$W$2)*(Tableau2[lot]=W23)*Tableau2[Entrées])-SUMPRODUCT((Tableau2[Produits]=$W$2)*(Tableau2[lot]=W23)*Tableau2[Sorties])</f>
        <v>0</v>
      </c>
      <c r="Y23" s="26"/>
      <c r="Z23" s="29">
        <f>SUMPRODUCT((Tableau2[Produits]=$Y$2)*(Tableau2[lot]=Y23)*Tableau2[Entrées])-SUMPRODUCT((Tableau2[Produits]=$Y$2)*(Tableau2[lot]=Y23)*Tableau2[Sorties])</f>
        <v>0</v>
      </c>
      <c r="AA23" s="33"/>
      <c r="AB23" s="34">
        <f>SUMPRODUCT((Tableau2[Produits]=$AA$2)*(Tableau2[lot]=AA23)*Tableau2[Entrées])-SUMPRODUCT((Tableau2[Produits]=$AA$2)*(Tableau2[lot]=AA23)*Tableau2[Sorties])</f>
        <v>0</v>
      </c>
    </row>
    <row r="24" spans="1:28">
      <c r="A24" s="25"/>
      <c r="B24" s="29">
        <f>SUMPRODUCT((Tableau2[Produits]=$A$2)*(Tableau2[lot]=A24)*Tableau2[Entrées])-SUMPRODUCT((Tableau2[Produits]=$A$2)*(Tableau2[lot]=A24)*Tableau2[Sorties])</f>
        <v>0</v>
      </c>
      <c r="C24" s="26"/>
      <c r="D24" s="29">
        <f>SUMPRODUCT((Tableau2[Produits]=$C$2)*(Tableau2[lot]=C24)*Tableau2[Entrées])-SUMPRODUCT((Tableau2[Produits]=$C$2)*(Tableau2[lot]=C24)*Tableau2[Sorties])</f>
        <v>0</v>
      </c>
      <c r="E24" s="26"/>
      <c r="F24" s="29">
        <f>SUMPRODUCT((Tableau2[Produits]=$E$2)*(Tableau2[lot]=E24)*Tableau2[Entrées])-SUMPRODUCT((Tableau2[Produits]=$E$2)*(Tableau2[lot]=E24)*Tableau2[Sorties])</f>
        <v>0</v>
      </c>
      <c r="G24" s="26"/>
      <c r="H24" s="26">
        <f>SUMPRODUCT((Tableau2[Produits]=$G$2)*(Tableau2[lot]=G24)*Tableau2[Entrées])-SUMPRODUCT((Tableau2[Produits]=$G$2)*(Tableau2[lot]=G24)*Tableau2[Sorties])</f>
        <v>0</v>
      </c>
      <c r="I24" s="26"/>
      <c r="J24" s="29">
        <f>SUMPRODUCT((Tableau2[Produits]=$I$2)*(Tableau2[lot]=I24)*Tableau2[Entrées])-SUMPRODUCT((Tableau2[Produits]=$I$2)*(Tableau2[lot]=I24)*Tableau2[Sorties])</f>
        <v>0</v>
      </c>
      <c r="K24" s="26"/>
      <c r="L24" s="29">
        <f>SUMPRODUCT((Tableau2[Produits]=$K$2)*(Tableau2[lot]=K24)*Tableau2[Entrées])-SUMPRODUCT((Tableau2[Produits]=$K$2)*(Tableau2[lot]=K24)*Tableau2[Sorties])</f>
        <v>0</v>
      </c>
      <c r="M24" s="26"/>
      <c r="N24" s="29">
        <f>SUMPRODUCT((Tableau2[Produits]=$M$2)*(Tableau2[lot]=M24)*Tableau2[Entrées])-SUMPRODUCT((Tableau2[Produits]=$M$2)*(Tableau2[lot]=M24)*Tableau2[Sorties])</f>
        <v>0</v>
      </c>
      <c r="O24" s="26"/>
      <c r="P24" s="29">
        <f>SUMPRODUCT((Tableau2[Produits]=$O$2)*(Tableau2[lot]=O24)*Tableau2[Entrées])-SUMPRODUCT((Tableau2[Produits]=$O$2)*(Tableau2[lot]=O24)*Tableau2[Sorties])</f>
        <v>0</v>
      </c>
      <c r="Q24" s="26"/>
      <c r="R24" s="29">
        <f>SUMPRODUCT((Tableau2[Produits]=$Q$2)*(Tableau2[lot]=Q24)*Tableau2[Entrées])-SUMPRODUCT((Tableau2[Produits]=$Q$2)*(Tableau2[lot]=Q24)*Tableau2[Sorties])</f>
        <v>0</v>
      </c>
      <c r="S24" s="26"/>
      <c r="T24" s="29">
        <f>SUMPRODUCT((Tableau2[Produits]=$S$2)*(Tableau2[lot]=S24)*Tableau2[Entrées])-SUMPRODUCT((Tableau2[Produits]=$S$2)*(Tableau2[lot]=S24)*Tableau2[Sorties])</f>
        <v>0</v>
      </c>
      <c r="U24" s="26"/>
      <c r="V24" s="29">
        <f>SUMPRODUCT((Tableau2[Produits]=$U$2)*(Tableau2[lot]=U24)*Tableau2[Entrées])-SUMPRODUCT((Tableau2[Produits]=$U$2)*(Tableau2[lot]=U24)*Tableau2[Sorties])</f>
        <v>0</v>
      </c>
      <c r="W24" s="26"/>
      <c r="X24" s="29">
        <f>SUMPRODUCT((Tableau2[Produits]=$W$2)*(Tableau2[lot]=W24)*Tableau2[Entrées])-SUMPRODUCT((Tableau2[Produits]=$W$2)*(Tableau2[lot]=W24)*Tableau2[Sorties])</f>
        <v>0</v>
      </c>
      <c r="Y24" s="26"/>
      <c r="Z24" s="29">
        <f>SUMPRODUCT((Tableau2[Produits]=$Y$2)*(Tableau2[lot]=Y24)*Tableau2[Entrées])-SUMPRODUCT((Tableau2[Produits]=$Y$2)*(Tableau2[lot]=Y24)*Tableau2[Sorties])</f>
        <v>0</v>
      </c>
      <c r="AA24" s="33"/>
      <c r="AB24" s="50">
        <f>SUMPRODUCT((Tableau2[Produits]=$AA$2)*(Tableau2[lot]=AA24)*Tableau2[Entrées])-SUMPRODUCT((Tableau2[Produits]=$AA$2)*(Tableau2[lot]=AA24)*Tableau2[Sorties])</f>
        <v>0</v>
      </c>
    </row>
    <row r="25" spans="1:28">
      <c r="A25" s="25"/>
      <c r="B25" s="29">
        <f>SUMPRODUCT((Tableau2[Produits]=$A$2)*(Tableau2[lot]=A25)*Tableau2[Entrées])-SUMPRODUCT((Tableau2[Produits]=$A$2)*(Tableau2[lot]=A25)*Tableau2[Sorties])</f>
        <v>0</v>
      </c>
      <c r="C25" s="26"/>
      <c r="D25" s="29">
        <f>SUMPRODUCT((Tableau2[Produits]=$C$2)*(Tableau2[lot]=C25)*Tableau2[Entrées])-SUMPRODUCT((Tableau2[Produits]=$C$2)*(Tableau2[lot]=C25)*Tableau2[Sorties])</f>
        <v>0</v>
      </c>
      <c r="E25" s="26"/>
      <c r="F25" s="29">
        <f>SUMPRODUCT((Tableau2[Produits]=$E$2)*(Tableau2[lot]=E25)*Tableau2[Entrées])-SUMPRODUCT((Tableau2[Produits]=$E$2)*(Tableau2[lot]=E25)*Tableau2[Sorties])</f>
        <v>0</v>
      </c>
      <c r="G25" s="26"/>
      <c r="H25" s="26">
        <f>SUMPRODUCT((Tableau2[Produits]=$G$2)*(Tableau2[lot]=G25)*Tableau2[Entrées])-SUMPRODUCT((Tableau2[Produits]=$G$2)*(Tableau2[lot]=G25)*Tableau2[Sorties])</f>
        <v>0</v>
      </c>
      <c r="I25" s="26"/>
      <c r="J25" s="29">
        <f>SUMPRODUCT((Tableau2[Produits]=$I$2)*(Tableau2[lot]=I25)*Tableau2[Entrées])-SUMPRODUCT((Tableau2[Produits]=$I$2)*(Tableau2[lot]=I25)*Tableau2[Sorties])</f>
        <v>0</v>
      </c>
      <c r="K25" s="26"/>
      <c r="L25" s="29">
        <f>SUMPRODUCT((Tableau2[Produits]=$K$2)*(Tableau2[lot]=K25)*Tableau2[Entrées])-SUMPRODUCT((Tableau2[Produits]=$K$2)*(Tableau2[lot]=K25)*Tableau2[Sorties])</f>
        <v>0</v>
      </c>
      <c r="M25" s="26"/>
      <c r="N25" s="29">
        <f>SUMPRODUCT((Tableau2[Produits]=$M$2)*(Tableau2[lot]=M25)*Tableau2[Entrées])-SUMPRODUCT((Tableau2[Produits]=$M$2)*(Tableau2[lot]=M25)*Tableau2[Sorties])</f>
        <v>0</v>
      </c>
      <c r="O25" s="26"/>
      <c r="P25" s="29">
        <f>SUMPRODUCT((Tableau2[Produits]=$O$2)*(Tableau2[lot]=O25)*Tableau2[Entrées])-SUMPRODUCT((Tableau2[Produits]=$O$2)*(Tableau2[lot]=O25)*Tableau2[Sorties])</f>
        <v>0</v>
      </c>
      <c r="Q25" s="26"/>
      <c r="R25" s="29">
        <f>SUMPRODUCT((Tableau2[Produits]=$Q$2)*(Tableau2[lot]=Q25)*Tableau2[Entrées])-SUMPRODUCT((Tableau2[Produits]=$Q$2)*(Tableau2[lot]=Q25)*Tableau2[Sorties])</f>
        <v>0</v>
      </c>
      <c r="S25" s="26"/>
      <c r="T25" s="29">
        <f>SUMPRODUCT((Tableau2[Produits]=$S$2)*(Tableau2[lot]=S25)*Tableau2[Entrées])-SUMPRODUCT((Tableau2[Produits]=$S$2)*(Tableau2[lot]=S25)*Tableau2[Sorties])</f>
        <v>0</v>
      </c>
      <c r="U25" s="26"/>
      <c r="V25" s="29">
        <f>SUMPRODUCT((Tableau2[Produits]=$U$2)*(Tableau2[lot]=U25)*Tableau2[Entrées])-SUMPRODUCT((Tableau2[Produits]=$U$2)*(Tableau2[lot]=U25)*Tableau2[Sorties])</f>
        <v>0</v>
      </c>
      <c r="W25" s="26"/>
      <c r="X25" s="29">
        <f>SUMPRODUCT((Tableau2[Produits]=$W$2)*(Tableau2[lot]=W25)*Tableau2[Entrées])-SUMPRODUCT((Tableau2[Produits]=$W$2)*(Tableau2[lot]=W25)*Tableau2[Sorties])</f>
        <v>0</v>
      </c>
      <c r="Y25" s="26"/>
      <c r="Z25" s="29">
        <f>SUMPRODUCT((Tableau2[Produits]=$Y$2)*(Tableau2[lot]=Y25)*Tableau2[Entrées])-SUMPRODUCT((Tableau2[Produits]=$Y$2)*(Tableau2[lot]=Y25)*Tableau2[Sorties])</f>
        <v>0</v>
      </c>
      <c r="AA25" s="33"/>
      <c r="AB25" s="34">
        <f>SUMPRODUCT((Tableau2[Produits]=$AA$2)*(Tableau2[lot]=AA25)*Tableau2[Entrées])-SUMPRODUCT((Tableau2[Produits]=$AA$2)*(Tableau2[lot]=AA25)*Tableau2[Sorties])</f>
        <v>0</v>
      </c>
    </row>
    <row r="26" spans="1:28">
      <c r="A26" s="25"/>
      <c r="B26" s="29">
        <f>SUMPRODUCT((Tableau2[Produits]=$A$2)*(Tableau2[lot]=A26)*Tableau2[Entrées])-SUMPRODUCT((Tableau2[Produits]=$A$2)*(Tableau2[lot]=A26)*Tableau2[Sorties])</f>
        <v>0</v>
      </c>
      <c r="C26" s="26"/>
      <c r="D26" s="29">
        <f>SUMPRODUCT((Tableau2[Produits]=$C$2)*(Tableau2[lot]=C26)*Tableau2[Entrées])-SUMPRODUCT((Tableau2[Produits]=$C$2)*(Tableau2[lot]=C26)*Tableau2[Sorties])</f>
        <v>0</v>
      </c>
      <c r="E26" s="26"/>
      <c r="F26" s="29">
        <f>SUMPRODUCT((Tableau2[Produits]=$E$2)*(Tableau2[lot]=E26)*Tableau2[Entrées])-SUMPRODUCT((Tableau2[Produits]=$E$2)*(Tableau2[lot]=E26)*Tableau2[Sorties])</f>
        <v>0</v>
      </c>
      <c r="G26" s="26"/>
      <c r="H26" s="26">
        <f>SUMPRODUCT((Tableau2[Produits]=$G$2)*(Tableau2[lot]=G26)*Tableau2[Entrées])-SUMPRODUCT((Tableau2[Produits]=$G$2)*(Tableau2[lot]=G26)*Tableau2[Sorties])</f>
        <v>0</v>
      </c>
      <c r="I26" s="26"/>
      <c r="J26" s="29">
        <f>SUMPRODUCT((Tableau2[Produits]=$I$2)*(Tableau2[lot]=I26)*Tableau2[Entrées])-SUMPRODUCT((Tableau2[Produits]=$I$2)*(Tableau2[lot]=I26)*Tableau2[Sorties])</f>
        <v>0</v>
      </c>
      <c r="K26" s="26"/>
      <c r="L26" s="29">
        <f>SUMPRODUCT((Tableau2[Produits]=$K$2)*(Tableau2[lot]=K26)*Tableau2[Entrées])-SUMPRODUCT((Tableau2[Produits]=$K$2)*(Tableau2[lot]=K26)*Tableau2[Sorties])</f>
        <v>0</v>
      </c>
      <c r="M26" s="26"/>
      <c r="N26" s="29">
        <f>SUMPRODUCT((Tableau2[Produits]=$M$2)*(Tableau2[lot]=M26)*Tableau2[Entrées])-SUMPRODUCT((Tableau2[Produits]=$M$2)*(Tableau2[lot]=M26)*Tableau2[Sorties])</f>
        <v>0</v>
      </c>
      <c r="O26" s="26"/>
      <c r="P26" s="29">
        <f>SUMPRODUCT((Tableau2[Produits]=$O$2)*(Tableau2[lot]=O26)*Tableau2[Entrées])-SUMPRODUCT((Tableau2[Produits]=$O$2)*(Tableau2[lot]=O26)*Tableau2[Sorties])</f>
        <v>0</v>
      </c>
      <c r="Q26" s="26"/>
      <c r="R26" s="29">
        <f>SUMPRODUCT((Tableau2[Produits]=$Q$2)*(Tableau2[lot]=Q26)*Tableau2[Entrées])-SUMPRODUCT((Tableau2[Produits]=$Q$2)*(Tableau2[lot]=Q26)*Tableau2[Sorties])</f>
        <v>0</v>
      </c>
      <c r="S26" s="26"/>
      <c r="T26" s="29">
        <f>SUMPRODUCT((Tableau2[Produits]=$S$2)*(Tableau2[lot]=S26)*Tableau2[Entrées])-SUMPRODUCT((Tableau2[Produits]=$S$2)*(Tableau2[lot]=S26)*Tableau2[Sorties])</f>
        <v>0</v>
      </c>
      <c r="U26" s="26"/>
      <c r="V26" s="29">
        <f>SUMPRODUCT((Tableau2[Produits]=$U$2)*(Tableau2[lot]=U26)*Tableau2[Entrées])-SUMPRODUCT((Tableau2[Produits]=$U$2)*(Tableau2[lot]=U26)*Tableau2[Sorties])</f>
        <v>0</v>
      </c>
      <c r="W26" s="26"/>
      <c r="X26" s="29">
        <f>SUMPRODUCT((Tableau2[Produits]=$W$2)*(Tableau2[lot]=W26)*Tableau2[Entrées])-SUMPRODUCT((Tableau2[Produits]=$W$2)*(Tableau2[lot]=W26)*Tableau2[Sorties])</f>
        <v>0</v>
      </c>
      <c r="Y26" s="26"/>
      <c r="Z26" s="29">
        <f>SUMPRODUCT((Tableau2[Produits]=$Y$2)*(Tableau2[lot]=Y26)*Tableau2[Entrées])-SUMPRODUCT((Tableau2[Produits]=$Y$2)*(Tableau2[lot]=Y26)*Tableau2[Sorties])</f>
        <v>0</v>
      </c>
      <c r="AA26" s="33"/>
      <c r="AB26" s="50">
        <f>SUMPRODUCT((Tableau2[Produits]=$AA$2)*(Tableau2[lot]=AA26)*Tableau2[Entrées])-SUMPRODUCT((Tableau2[Produits]=$AA$2)*(Tableau2[lot]=AA26)*Tableau2[Sorties])</f>
        <v>0</v>
      </c>
    </row>
    <row r="27" spans="1:28">
      <c r="A27" s="25"/>
      <c r="B27" s="29">
        <f>SUMPRODUCT((Tableau2[Produits]=$A$2)*(Tableau2[lot]=A27)*Tableau2[Entrées])-SUMPRODUCT((Tableau2[Produits]=$A$2)*(Tableau2[lot]=A27)*Tableau2[Sorties])</f>
        <v>0</v>
      </c>
      <c r="C27" s="26"/>
      <c r="D27" s="29">
        <f>SUMPRODUCT((Tableau2[Produits]=$C$2)*(Tableau2[lot]=C27)*Tableau2[Entrées])-SUMPRODUCT((Tableau2[Produits]=$C$2)*(Tableau2[lot]=C27)*Tableau2[Sorties])</f>
        <v>0</v>
      </c>
      <c r="E27" s="26"/>
      <c r="F27" s="29">
        <f>SUMPRODUCT((Tableau2[Produits]=$E$2)*(Tableau2[lot]=E27)*Tableau2[Entrées])-SUMPRODUCT((Tableau2[Produits]=$E$2)*(Tableau2[lot]=E27)*Tableau2[Sorties])</f>
        <v>0</v>
      </c>
      <c r="G27" s="26"/>
      <c r="H27" s="26">
        <f>SUMPRODUCT((Tableau2[Produits]=$G$2)*(Tableau2[lot]=G27)*Tableau2[Entrées])-SUMPRODUCT((Tableau2[Produits]=$G$2)*(Tableau2[lot]=G27)*Tableau2[Sorties])</f>
        <v>0</v>
      </c>
      <c r="I27" s="26"/>
      <c r="J27" s="29">
        <f>SUMPRODUCT((Tableau2[Produits]=$I$2)*(Tableau2[lot]=I27)*Tableau2[Entrées])-SUMPRODUCT((Tableau2[Produits]=$I$2)*(Tableau2[lot]=I27)*Tableau2[Sorties])</f>
        <v>0</v>
      </c>
      <c r="K27" s="26"/>
      <c r="L27" s="29">
        <f>SUMPRODUCT((Tableau2[Produits]=$K$2)*(Tableau2[lot]=K27)*Tableau2[Entrées])-SUMPRODUCT((Tableau2[Produits]=$K$2)*(Tableau2[lot]=K27)*Tableau2[Sorties])</f>
        <v>0</v>
      </c>
      <c r="M27" s="26"/>
      <c r="N27" s="29">
        <f>SUMPRODUCT((Tableau2[Produits]=$M$2)*(Tableau2[lot]=M27)*Tableau2[Entrées])-SUMPRODUCT((Tableau2[Produits]=$M$2)*(Tableau2[lot]=M27)*Tableau2[Sorties])</f>
        <v>0</v>
      </c>
      <c r="O27" s="26"/>
      <c r="P27" s="29">
        <f>SUMPRODUCT((Tableau2[Produits]=$O$2)*(Tableau2[lot]=O27)*Tableau2[Entrées])-SUMPRODUCT((Tableau2[Produits]=$O$2)*(Tableau2[lot]=O27)*Tableau2[Sorties])</f>
        <v>0</v>
      </c>
      <c r="Q27" s="26"/>
      <c r="R27" s="29">
        <f>SUMPRODUCT((Tableau2[Produits]=$Q$2)*(Tableau2[lot]=Q27)*Tableau2[Entrées])-SUMPRODUCT((Tableau2[Produits]=$Q$2)*(Tableau2[lot]=Q27)*Tableau2[Sorties])</f>
        <v>0</v>
      </c>
      <c r="S27" s="26"/>
      <c r="T27" s="29">
        <f>SUMPRODUCT((Tableau2[Produits]=$S$2)*(Tableau2[lot]=S27)*Tableau2[Entrées])-SUMPRODUCT((Tableau2[Produits]=$S$2)*(Tableau2[lot]=S27)*Tableau2[Sorties])</f>
        <v>0</v>
      </c>
      <c r="U27" s="26"/>
      <c r="V27" s="29">
        <f>SUMPRODUCT((Tableau2[Produits]=$U$2)*(Tableau2[lot]=U27)*Tableau2[Entrées])-SUMPRODUCT((Tableau2[Produits]=$U$2)*(Tableau2[lot]=U27)*Tableau2[Sorties])</f>
        <v>0</v>
      </c>
      <c r="W27" s="26"/>
      <c r="X27" s="29">
        <f>SUMPRODUCT((Tableau2[Produits]=$W$2)*(Tableau2[lot]=W27)*Tableau2[Entrées])-SUMPRODUCT((Tableau2[Produits]=$W$2)*(Tableau2[lot]=W27)*Tableau2[Sorties])</f>
        <v>0</v>
      </c>
      <c r="Y27" s="26"/>
      <c r="Z27" s="29">
        <f>SUMPRODUCT((Tableau2[Produits]=$Y$2)*(Tableau2[lot]=Y27)*Tableau2[Entrées])-SUMPRODUCT((Tableau2[Produits]=$Y$2)*(Tableau2[lot]=Y27)*Tableau2[Sorties])</f>
        <v>0</v>
      </c>
      <c r="AA27" s="33"/>
      <c r="AB27" s="34">
        <f>SUMPRODUCT((Tableau2[Produits]=$AA$2)*(Tableau2[lot]=AA27)*Tableau2[Entrées])-SUMPRODUCT((Tableau2[Produits]=$AA$2)*(Tableau2[lot]=AA27)*Tableau2[Sorties])</f>
        <v>0</v>
      </c>
    </row>
    <row r="28" spans="1:28">
      <c r="A28" s="25"/>
      <c r="B28" s="29">
        <f>SUMPRODUCT((Tableau2[Produits]=$A$2)*(Tableau2[lot]=A28)*Tableau2[Entrées])-SUMPRODUCT((Tableau2[Produits]=$A$2)*(Tableau2[lot]=A28)*Tableau2[Sorties])</f>
        <v>0</v>
      </c>
      <c r="C28" s="26"/>
      <c r="D28" s="29">
        <f>SUMPRODUCT((Tableau2[Produits]=$C$2)*(Tableau2[lot]=C28)*Tableau2[Entrées])-SUMPRODUCT((Tableau2[Produits]=$C$2)*(Tableau2[lot]=C28)*Tableau2[Sorties])</f>
        <v>0</v>
      </c>
      <c r="E28" s="26"/>
      <c r="F28" s="29">
        <f>SUMPRODUCT((Tableau2[Produits]=$E$2)*(Tableau2[lot]=E28)*Tableau2[Entrées])-SUMPRODUCT((Tableau2[Produits]=$E$2)*(Tableau2[lot]=E28)*Tableau2[Sorties])</f>
        <v>0</v>
      </c>
      <c r="G28" s="26"/>
      <c r="H28" s="26">
        <f>SUMPRODUCT((Tableau2[Produits]=$G$2)*(Tableau2[lot]=G28)*Tableau2[Entrées])-SUMPRODUCT((Tableau2[Produits]=$G$2)*(Tableau2[lot]=G28)*Tableau2[Sorties])</f>
        <v>0</v>
      </c>
      <c r="I28" s="26"/>
      <c r="J28" s="29">
        <f>SUMPRODUCT((Tableau2[Produits]=$I$2)*(Tableau2[lot]=I28)*Tableau2[Entrées])-SUMPRODUCT((Tableau2[Produits]=$I$2)*(Tableau2[lot]=I28)*Tableau2[Sorties])</f>
        <v>0</v>
      </c>
      <c r="K28" s="26"/>
      <c r="L28" s="29">
        <f>SUMPRODUCT((Tableau2[Produits]=$K$2)*(Tableau2[lot]=K28)*Tableau2[Entrées])-SUMPRODUCT((Tableau2[Produits]=$K$2)*(Tableau2[lot]=K28)*Tableau2[Sorties])</f>
        <v>0</v>
      </c>
      <c r="M28" s="26"/>
      <c r="N28" s="29">
        <f>SUMPRODUCT((Tableau2[Produits]=$M$2)*(Tableau2[lot]=M28)*Tableau2[Entrées])-SUMPRODUCT((Tableau2[Produits]=$M$2)*(Tableau2[lot]=M28)*Tableau2[Sorties])</f>
        <v>0</v>
      </c>
      <c r="O28" s="26"/>
      <c r="P28" s="29">
        <f>SUMPRODUCT((Tableau2[Produits]=$O$2)*(Tableau2[lot]=O28)*Tableau2[Entrées])-SUMPRODUCT((Tableau2[Produits]=$O$2)*(Tableau2[lot]=O28)*Tableau2[Sorties])</f>
        <v>0</v>
      </c>
      <c r="Q28" s="26"/>
      <c r="R28" s="29">
        <f>SUMPRODUCT((Tableau2[Produits]=$Q$2)*(Tableau2[lot]=Q28)*Tableau2[Entrées])-SUMPRODUCT((Tableau2[Produits]=$Q$2)*(Tableau2[lot]=Q28)*Tableau2[Sorties])</f>
        <v>0</v>
      </c>
      <c r="S28" s="26"/>
      <c r="T28" s="29">
        <f>SUMPRODUCT((Tableau2[Produits]=$S$2)*(Tableau2[lot]=S28)*Tableau2[Entrées])-SUMPRODUCT((Tableau2[Produits]=$S$2)*(Tableau2[lot]=S28)*Tableau2[Sorties])</f>
        <v>0</v>
      </c>
      <c r="U28" s="26"/>
      <c r="V28" s="29">
        <f>SUMPRODUCT((Tableau2[Produits]=$U$2)*(Tableau2[lot]=U28)*Tableau2[Entrées])-SUMPRODUCT((Tableau2[Produits]=$U$2)*(Tableau2[lot]=U28)*Tableau2[Sorties])</f>
        <v>0</v>
      </c>
      <c r="W28" s="26"/>
      <c r="X28" s="29">
        <f>SUMPRODUCT((Tableau2[Produits]=$W$2)*(Tableau2[lot]=W28)*Tableau2[Entrées])-SUMPRODUCT((Tableau2[Produits]=$W$2)*(Tableau2[lot]=W28)*Tableau2[Sorties])</f>
        <v>0</v>
      </c>
      <c r="Y28" s="26"/>
      <c r="Z28" s="29">
        <f>SUMPRODUCT((Tableau2[Produits]=$Y$2)*(Tableau2[lot]=Y28)*Tableau2[Entrées])-SUMPRODUCT((Tableau2[Produits]=$Y$2)*(Tableau2[lot]=Y28)*Tableau2[Sorties])</f>
        <v>0</v>
      </c>
      <c r="AA28" s="33"/>
      <c r="AB28" s="50">
        <f>SUMPRODUCT((Tableau2[Produits]=$AA$2)*(Tableau2[lot]=AA28)*Tableau2[Entrées])-SUMPRODUCT((Tableau2[Produits]=$AA$2)*(Tableau2[lot]=AA28)*Tableau2[Sorties])</f>
        <v>0</v>
      </c>
    </row>
    <row r="29" spans="1:28">
      <c r="A29" s="25"/>
      <c r="B29" s="29">
        <f>SUMPRODUCT((Tableau2[Produits]=$A$2)*(Tableau2[lot]=A29)*Tableau2[Entrées])-SUMPRODUCT((Tableau2[Produits]=$A$2)*(Tableau2[lot]=A29)*Tableau2[Sorties])</f>
        <v>0</v>
      </c>
      <c r="C29" s="26"/>
      <c r="D29" s="29">
        <f>SUMPRODUCT((Tableau2[Produits]=$C$2)*(Tableau2[lot]=C29)*Tableau2[Entrées])-SUMPRODUCT((Tableau2[Produits]=$C$2)*(Tableau2[lot]=C29)*Tableau2[Sorties])</f>
        <v>0</v>
      </c>
      <c r="E29" s="26"/>
      <c r="F29" s="29">
        <f>SUMPRODUCT((Tableau2[Produits]=$E$2)*(Tableau2[lot]=E29)*Tableau2[Entrées])-SUMPRODUCT((Tableau2[Produits]=$E$2)*(Tableau2[lot]=E29)*Tableau2[Sorties])</f>
        <v>0</v>
      </c>
      <c r="G29" s="26"/>
      <c r="H29" s="26">
        <f>SUMPRODUCT((Tableau2[Produits]=$G$2)*(Tableau2[lot]=G29)*Tableau2[Entrées])-SUMPRODUCT((Tableau2[Produits]=$G$2)*(Tableau2[lot]=G29)*Tableau2[Sorties])</f>
        <v>0</v>
      </c>
      <c r="I29" s="26"/>
      <c r="J29" s="29">
        <f>SUMPRODUCT((Tableau2[Produits]=$I$2)*(Tableau2[lot]=I29)*Tableau2[Entrées])-SUMPRODUCT((Tableau2[Produits]=$I$2)*(Tableau2[lot]=I29)*Tableau2[Sorties])</f>
        <v>0</v>
      </c>
      <c r="K29" s="26"/>
      <c r="L29" s="29">
        <f>SUMPRODUCT((Tableau2[Produits]=$K$2)*(Tableau2[lot]=K29)*Tableau2[Entrées])-SUMPRODUCT((Tableau2[Produits]=$K$2)*(Tableau2[lot]=K29)*Tableau2[Sorties])</f>
        <v>0</v>
      </c>
      <c r="M29" s="26"/>
      <c r="N29" s="29">
        <f>SUMPRODUCT((Tableau2[Produits]=$M$2)*(Tableau2[lot]=M29)*Tableau2[Entrées])-SUMPRODUCT((Tableau2[Produits]=$M$2)*(Tableau2[lot]=M29)*Tableau2[Sorties])</f>
        <v>0</v>
      </c>
      <c r="O29" s="26"/>
      <c r="P29" s="29">
        <f>SUMPRODUCT((Tableau2[Produits]=$O$2)*(Tableau2[lot]=O29)*Tableau2[Entrées])-SUMPRODUCT((Tableau2[Produits]=$O$2)*(Tableau2[lot]=O29)*Tableau2[Sorties])</f>
        <v>0</v>
      </c>
      <c r="Q29" s="26"/>
      <c r="R29" s="29">
        <f>SUMPRODUCT((Tableau2[Produits]=$Q$2)*(Tableau2[lot]=Q29)*Tableau2[Entrées])-SUMPRODUCT((Tableau2[Produits]=$Q$2)*(Tableau2[lot]=Q29)*Tableau2[Sorties])</f>
        <v>0</v>
      </c>
      <c r="S29" s="26"/>
      <c r="T29" s="29">
        <f>SUMPRODUCT((Tableau2[Produits]=$S$2)*(Tableau2[lot]=S29)*Tableau2[Entrées])-SUMPRODUCT((Tableau2[Produits]=$S$2)*(Tableau2[lot]=S29)*Tableau2[Sorties])</f>
        <v>0</v>
      </c>
      <c r="U29" s="26"/>
      <c r="V29" s="29">
        <f>SUMPRODUCT((Tableau2[Produits]=$U$2)*(Tableau2[lot]=U29)*Tableau2[Entrées])-SUMPRODUCT((Tableau2[Produits]=$U$2)*(Tableau2[lot]=U29)*Tableau2[Sorties])</f>
        <v>0</v>
      </c>
      <c r="W29" s="26"/>
      <c r="X29" s="29">
        <f>SUMPRODUCT((Tableau2[Produits]=$W$2)*(Tableau2[lot]=W29)*Tableau2[Entrées])-SUMPRODUCT((Tableau2[Produits]=$W$2)*(Tableau2[lot]=W29)*Tableau2[Sorties])</f>
        <v>0</v>
      </c>
      <c r="Y29" s="26"/>
      <c r="Z29" s="29">
        <f>SUMPRODUCT((Tableau2[Produits]=$Y$2)*(Tableau2[lot]=Y29)*Tableau2[Entrées])-SUMPRODUCT((Tableau2[Produits]=$Y$2)*(Tableau2[lot]=Y29)*Tableau2[Sorties])</f>
        <v>0</v>
      </c>
      <c r="AA29" s="33"/>
      <c r="AB29" s="34">
        <f>SUMPRODUCT((Tableau2[Produits]=$AA$2)*(Tableau2[lot]=AA29)*Tableau2[Entrées])-SUMPRODUCT((Tableau2[Produits]=$AA$2)*(Tableau2[lot]=AA29)*Tableau2[Sorties])</f>
        <v>0</v>
      </c>
    </row>
    <row r="30" spans="1:28">
      <c r="A30" s="25"/>
      <c r="B30" s="29">
        <f>SUMPRODUCT((Tableau2[Produits]=$A$2)*(Tableau2[lot]=A30)*Tableau2[Entrées])-SUMPRODUCT((Tableau2[Produits]=$A$2)*(Tableau2[lot]=A30)*Tableau2[Sorties])</f>
        <v>0</v>
      </c>
      <c r="C30" s="26"/>
      <c r="D30" s="29">
        <f>SUMPRODUCT((Tableau2[Produits]=$C$2)*(Tableau2[lot]=C30)*Tableau2[Entrées])-SUMPRODUCT((Tableau2[Produits]=$C$2)*(Tableau2[lot]=C30)*Tableau2[Sorties])</f>
        <v>0</v>
      </c>
      <c r="E30" s="26"/>
      <c r="F30" s="29">
        <f>SUMPRODUCT((Tableau2[Produits]=$E$2)*(Tableau2[lot]=E30)*Tableau2[Entrées])-SUMPRODUCT((Tableau2[Produits]=$E$2)*(Tableau2[lot]=E30)*Tableau2[Sorties])</f>
        <v>0</v>
      </c>
      <c r="G30" s="26"/>
      <c r="H30" s="26">
        <f>SUMPRODUCT((Tableau2[Produits]=$G$2)*(Tableau2[lot]=G30)*Tableau2[Entrées])-SUMPRODUCT((Tableau2[Produits]=$G$2)*(Tableau2[lot]=G30)*Tableau2[Sorties])</f>
        <v>0</v>
      </c>
      <c r="I30" s="26"/>
      <c r="J30" s="29">
        <f>SUMPRODUCT((Tableau2[Produits]=$I$2)*(Tableau2[lot]=I30)*Tableau2[Entrées])-SUMPRODUCT((Tableau2[Produits]=$I$2)*(Tableau2[lot]=I30)*Tableau2[Sorties])</f>
        <v>0</v>
      </c>
      <c r="K30" s="26"/>
      <c r="L30" s="29">
        <f>SUMPRODUCT((Tableau2[Produits]=$K$2)*(Tableau2[lot]=K30)*Tableau2[Entrées])-SUMPRODUCT((Tableau2[Produits]=$K$2)*(Tableau2[lot]=K30)*Tableau2[Sorties])</f>
        <v>0</v>
      </c>
      <c r="M30" s="26"/>
      <c r="N30" s="29">
        <f>SUMPRODUCT((Tableau2[Produits]=$M$2)*(Tableau2[lot]=M30)*Tableau2[Entrées])-SUMPRODUCT((Tableau2[Produits]=$M$2)*(Tableau2[lot]=M30)*Tableau2[Sorties])</f>
        <v>0</v>
      </c>
      <c r="O30" s="26"/>
      <c r="P30" s="29">
        <f>SUMPRODUCT((Tableau2[Produits]=$O$2)*(Tableau2[lot]=O30)*Tableau2[Entrées])-SUMPRODUCT((Tableau2[Produits]=$O$2)*(Tableau2[lot]=O30)*Tableau2[Sorties])</f>
        <v>0</v>
      </c>
      <c r="Q30" s="26"/>
      <c r="R30" s="29">
        <f>SUMPRODUCT((Tableau2[Produits]=$Q$2)*(Tableau2[lot]=Q30)*Tableau2[Entrées])-SUMPRODUCT((Tableau2[Produits]=$Q$2)*(Tableau2[lot]=Q30)*Tableau2[Sorties])</f>
        <v>0</v>
      </c>
      <c r="S30" s="26"/>
      <c r="T30" s="29">
        <f>SUMPRODUCT((Tableau2[Produits]=$S$2)*(Tableau2[lot]=S30)*Tableau2[Entrées])-SUMPRODUCT((Tableau2[Produits]=$S$2)*(Tableau2[lot]=S30)*Tableau2[Sorties])</f>
        <v>0</v>
      </c>
      <c r="U30" s="26"/>
      <c r="V30" s="29">
        <f>SUMPRODUCT((Tableau2[Produits]=$U$2)*(Tableau2[lot]=U30)*Tableau2[Entrées])-SUMPRODUCT((Tableau2[Produits]=$U$2)*(Tableau2[lot]=U30)*Tableau2[Sorties])</f>
        <v>0</v>
      </c>
      <c r="W30" s="26"/>
      <c r="X30" s="29">
        <f>SUMPRODUCT((Tableau2[Produits]=$W$2)*(Tableau2[lot]=W30)*Tableau2[Entrées])-SUMPRODUCT((Tableau2[Produits]=$W$2)*(Tableau2[lot]=W30)*Tableau2[Sorties])</f>
        <v>0</v>
      </c>
      <c r="Y30" s="26"/>
      <c r="Z30" s="29">
        <f>SUMPRODUCT((Tableau2[Produits]=$Y$2)*(Tableau2[lot]=Y30)*Tableau2[Entrées])-SUMPRODUCT((Tableau2[Produits]=$Y$2)*(Tableau2[lot]=Y30)*Tableau2[Sorties])</f>
        <v>0</v>
      </c>
      <c r="AA30" s="33"/>
      <c r="AB30" s="50">
        <f>SUMPRODUCT((Tableau2[Produits]=$AA$2)*(Tableau2[lot]=AA30)*Tableau2[Entrées])-SUMPRODUCT((Tableau2[Produits]=$AA$2)*(Tableau2[lot]=AA30)*Tableau2[Sorties])</f>
        <v>0</v>
      </c>
    </row>
    <row r="31" spans="1:28">
      <c r="A31" s="25"/>
      <c r="B31" s="29">
        <f>SUMPRODUCT((Tableau2[Produits]=$A$2)*(Tableau2[lot]=A31)*Tableau2[Entrées])-SUMPRODUCT((Tableau2[Produits]=$A$2)*(Tableau2[lot]=A31)*Tableau2[Sorties])</f>
        <v>0</v>
      </c>
      <c r="C31" s="26"/>
      <c r="D31" s="29">
        <f>SUMPRODUCT((Tableau2[Produits]=$C$2)*(Tableau2[lot]=C31)*Tableau2[Entrées])-SUMPRODUCT((Tableau2[Produits]=$C$2)*(Tableau2[lot]=C31)*Tableau2[Sorties])</f>
        <v>0</v>
      </c>
      <c r="E31" s="26"/>
      <c r="F31" s="29">
        <f>SUMPRODUCT((Tableau2[Produits]=$E$2)*(Tableau2[lot]=E31)*Tableau2[Entrées])-SUMPRODUCT((Tableau2[Produits]=$E$2)*(Tableau2[lot]=E31)*Tableau2[Sorties])</f>
        <v>0</v>
      </c>
      <c r="G31" s="26"/>
      <c r="H31" s="26">
        <f>SUMPRODUCT((Tableau2[Produits]=$G$2)*(Tableau2[lot]=G31)*Tableau2[Entrées])-SUMPRODUCT((Tableau2[Produits]=$G$2)*(Tableau2[lot]=G31)*Tableau2[Sorties])</f>
        <v>0</v>
      </c>
      <c r="I31" s="26"/>
      <c r="J31" s="29">
        <f>SUMPRODUCT((Tableau2[Produits]=$I$2)*(Tableau2[lot]=I31)*Tableau2[Entrées])-SUMPRODUCT((Tableau2[Produits]=$I$2)*(Tableau2[lot]=I31)*Tableau2[Sorties])</f>
        <v>0</v>
      </c>
      <c r="K31" s="26"/>
      <c r="L31" s="29">
        <f>SUMPRODUCT((Tableau2[Produits]=$K$2)*(Tableau2[lot]=K31)*Tableau2[Entrées])-SUMPRODUCT((Tableau2[Produits]=$K$2)*(Tableau2[lot]=K31)*Tableau2[Sorties])</f>
        <v>0</v>
      </c>
      <c r="M31" s="26"/>
      <c r="N31" s="29">
        <f>SUMPRODUCT((Tableau2[Produits]=$M$2)*(Tableau2[lot]=M31)*Tableau2[Entrées])-SUMPRODUCT((Tableau2[Produits]=$M$2)*(Tableau2[lot]=M31)*Tableau2[Sorties])</f>
        <v>0</v>
      </c>
      <c r="O31" s="26"/>
      <c r="P31" s="29">
        <f>SUMPRODUCT((Tableau2[Produits]=$O$2)*(Tableau2[lot]=O31)*Tableau2[Entrées])-SUMPRODUCT((Tableau2[Produits]=$O$2)*(Tableau2[lot]=O31)*Tableau2[Sorties])</f>
        <v>0</v>
      </c>
      <c r="Q31" s="26"/>
      <c r="R31" s="29">
        <f>SUMPRODUCT((Tableau2[Produits]=$Q$2)*(Tableau2[lot]=Q31)*Tableau2[Entrées])-SUMPRODUCT((Tableau2[Produits]=$Q$2)*(Tableau2[lot]=Q31)*Tableau2[Sorties])</f>
        <v>0</v>
      </c>
      <c r="S31" s="26"/>
      <c r="T31" s="29">
        <f>SUMPRODUCT((Tableau2[Produits]=$S$2)*(Tableau2[lot]=S31)*Tableau2[Entrées])-SUMPRODUCT((Tableau2[Produits]=$S$2)*(Tableau2[lot]=S31)*Tableau2[Sorties])</f>
        <v>0</v>
      </c>
      <c r="U31" s="26"/>
      <c r="V31" s="29">
        <f>SUMPRODUCT((Tableau2[Produits]=$U$2)*(Tableau2[lot]=U31)*Tableau2[Entrées])-SUMPRODUCT((Tableau2[Produits]=$U$2)*(Tableau2[lot]=U31)*Tableau2[Sorties])</f>
        <v>0</v>
      </c>
      <c r="W31" s="26"/>
      <c r="X31" s="29">
        <f>SUMPRODUCT((Tableau2[Produits]=$W$2)*(Tableau2[lot]=W31)*Tableau2[Entrées])-SUMPRODUCT((Tableau2[Produits]=$W$2)*(Tableau2[lot]=W31)*Tableau2[Sorties])</f>
        <v>0</v>
      </c>
      <c r="Y31" s="26"/>
      <c r="Z31" s="29">
        <f>SUMPRODUCT((Tableau2[Produits]=$Y$2)*(Tableau2[lot]=Y31)*Tableau2[Entrées])-SUMPRODUCT((Tableau2[Produits]=$Y$2)*(Tableau2[lot]=Y31)*Tableau2[Sorties])</f>
        <v>0</v>
      </c>
      <c r="AA31" s="33"/>
      <c r="AB31" s="34">
        <f>SUMPRODUCT((Tableau2[Produits]=$AA$2)*(Tableau2[lot]=AA31)*Tableau2[Entrées])-SUMPRODUCT((Tableau2[Produits]=$AA$2)*(Tableau2[lot]=AA31)*Tableau2[Sorties])</f>
        <v>0</v>
      </c>
    </row>
    <row r="32" spans="1:28">
      <c r="A32" s="25"/>
      <c r="B32" s="29">
        <f>SUMPRODUCT((Tableau2[Produits]=$A$2)*(Tableau2[lot]=A32)*Tableau2[Entrées])-SUMPRODUCT((Tableau2[Produits]=$A$2)*(Tableau2[lot]=A32)*Tableau2[Sorties])</f>
        <v>0</v>
      </c>
      <c r="C32" s="26"/>
      <c r="D32" s="29">
        <f>SUMPRODUCT((Tableau2[Produits]=$C$2)*(Tableau2[lot]=C32)*Tableau2[Entrées])-SUMPRODUCT((Tableau2[Produits]=$C$2)*(Tableau2[lot]=C32)*Tableau2[Sorties])</f>
        <v>0</v>
      </c>
      <c r="E32" s="26"/>
      <c r="F32" s="29">
        <f>SUMPRODUCT((Tableau2[Produits]=$E$2)*(Tableau2[lot]=E32)*Tableau2[Entrées])-SUMPRODUCT((Tableau2[Produits]=$E$2)*(Tableau2[lot]=E32)*Tableau2[Sorties])</f>
        <v>0</v>
      </c>
      <c r="G32" s="26"/>
      <c r="H32" s="26">
        <f>SUMPRODUCT((Tableau2[Produits]=$G$2)*(Tableau2[lot]=G32)*Tableau2[Entrées])-SUMPRODUCT((Tableau2[Produits]=$G$2)*(Tableau2[lot]=G32)*Tableau2[Sorties])</f>
        <v>0</v>
      </c>
      <c r="I32" s="26"/>
      <c r="J32" s="29">
        <f>SUMPRODUCT((Tableau2[Produits]=$I$2)*(Tableau2[lot]=I32)*Tableau2[Entrées])-SUMPRODUCT((Tableau2[Produits]=$I$2)*(Tableau2[lot]=I32)*Tableau2[Sorties])</f>
        <v>0</v>
      </c>
      <c r="K32" s="26"/>
      <c r="L32" s="29">
        <f>SUMPRODUCT((Tableau2[Produits]=$K$2)*(Tableau2[lot]=K32)*Tableau2[Entrées])-SUMPRODUCT((Tableau2[Produits]=$K$2)*(Tableau2[lot]=K32)*Tableau2[Sorties])</f>
        <v>0</v>
      </c>
      <c r="M32" s="26"/>
      <c r="N32" s="29">
        <f>SUMPRODUCT((Tableau2[Produits]=$M$2)*(Tableau2[lot]=M32)*Tableau2[Entrées])-SUMPRODUCT((Tableau2[Produits]=$M$2)*(Tableau2[lot]=M32)*Tableau2[Sorties])</f>
        <v>0</v>
      </c>
      <c r="O32" s="26"/>
      <c r="P32" s="29">
        <f>SUMPRODUCT((Tableau2[Produits]=$O$2)*(Tableau2[lot]=O32)*Tableau2[Entrées])-SUMPRODUCT((Tableau2[Produits]=$O$2)*(Tableau2[lot]=O32)*Tableau2[Sorties])</f>
        <v>0</v>
      </c>
      <c r="Q32" s="26"/>
      <c r="R32" s="29">
        <f>SUMPRODUCT((Tableau2[Produits]=$Q$2)*(Tableau2[lot]=Q32)*Tableau2[Entrées])-SUMPRODUCT((Tableau2[Produits]=$Q$2)*(Tableau2[lot]=Q32)*Tableau2[Sorties])</f>
        <v>0</v>
      </c>
      <c r="S32" s="26"/>
      <c r="T32" s="29">
        <f>SUMPRODUCT((Tableau2[Produits]=$S$2)*(Tableau2[lot]=S32)*Tableau2[Entrées])-SUMPRODUCT((Tableau2[Produits]=$S$2)*(Tableau2[lot]=S32)*Tableau2[Sorties])</f>
        <v>0</v>
      </c>
      <c r="U32" s="26"/>
      <c r="V32" s="29">
        <f>SUMPRODUCT((Tableau2[Produits]=$U$2)*(Tableau2[lot]=U32)*Tableau2[Entrées])-SUMPRODUCT((Tableau2[Produits]=$U$2)*(Tableau2[lot]=U32)*Tableau2[Sorties])</f>
        <v>0</v>
      </c>
      <c r="W32" s="26"/>
      <c r="X32" s="29">
        <f>SUMPRODUCT((Tableau2[Produits]=$W$2)*(Tableau2[lot]=W32)*Tableau2[Entrées])-SUMPRODUCT((Tableau2[Produits]=$W$2)*(Tableau2[lot]=W32)*Tableau2[Sorties])</f>
        <v>0</v>
      </c>
      <c r="Y32" s="26"/>
      <c r="Z32" s="29">
        <f>SUMPRODUCT((Tableau2[Produits]=$Y$2)*(Tableau2[lot]=Y32)*Tableau2[Entrées])-SUMPRODUCT((Tableau2[Produits]=$Y$2)*(Tableau2[lot]=Y32)*Tableau2[Sorties])</f>
        <v>0</v>
      </c>
      <c r="AA32" s="33"/>
      <c r="AB32" s="50">
        <f>SUMPRODUCT((Tableau2[Produits]=$AA$2)*(Tableau2[lot]=AA32)*Tableau2[Entrées])-SUMPRODUCT((Tableau2[Produits]=$AA$2)*(Tableau2[lot]=AA32)*Tableau2[Sorties])</f>
        <v>0</v>
      </c>
    </row>
    <row r="33" spans="1:28">
      <c r="A33" s="25"/>
      <c r="B33" s="29">
        <f>SUMPRODUCT((Tableau2[Produits]=$A$2)*(Tableau2[lot]=A33)*Tableau2[Entrées])-SUMPRODUCT((Tableau2[Produits]=$A$2)*(Tableau2[lot]=A33)*Tableau2[Sorties])</f>
        <v>0</v>
      </c>
      <c r="C33" s="26"/>
      <c r="D33" s="29">
        <f>SUMPRODUCT((Tableau2[Produits]=$C$2)*(Tableau2[lot]=C33)*Tableau2[Entrées])-SUMPRODUCT((Tableau2[Produits]=$C$2)*(Tableau2[lot]=C33)*Tableau2[Sorties])</f>
        <v>0</v>
      </c>
      <c r="E33" s="26"/>
      <c r="F33" s="29">
        <f>SUMPRODUCT((Tableau2[Produits]=$E$2)*(Tableau2[lot]=E33)*Tableau2[Entrées])-SUMPRODUCT((Tableau2[Produits]=$E$2)*(Tableau2[lot]=E33)*Tableau2[Sorties])</f>
        <v>0</v>
      </c>
      <c r="G33" s="26"/>
      <c r="H33" s="26">
        <f>SUMPRODUCT((Tableau2[Produits]=$G$2)*(Tableau2[lot]=G33)*Tableau2[Entrées])-SUMPRODUCT((Tableau2[Produits]=$G$2)*(Tableau2[lot]=G33)*Tableau2[Sorties])</f>
        <v>0</v>
      </c>
      <c r="I33" s="26"/>
      <c r="J33" s="29">
        <f>SUMPRODUCT((Tableau2[Produits]=$I$2)*(Tableau2[lot]=I33)*Tableau2[Entrées])-SUMPRODUCT((Tableau2[Produits]=$I$2)*(Tableau2[lot]=I33)*Tableau2[Sorties])</f>
        <v>0</v>
      </c>
      <c r="K33" s="26"/>
      <c r="L33" s="29">
        <f>SUMPRODUCT((Tableau2[Produits]=$K$2)*(Tableau2[lot]=K33)*Tableau2[Entrées])-SUMPRODUCT((Tableau2[Produits]=$K$2)*(Tableau2[lot]=K33)*Tableau2[Sorties])</f>
        <v>0</v>
      </c>
      <c r="M33" s="26"/>
      <c r="N33" s="29">
        <f>SUMPRODUCT((Tableau2[Produits]=$M$2)*(Tableau2[lot]=M33)*Tableau2[Entrées])-SUMPRODUCT((Tableau2[Produits]=$M$2)*(Tableau2[lot]=M33)*Tableau2[Sorties])</f>
        <v>0</v>
      </c>
      <c r="O33" s="26"/>
      <c r="P33" s="29">
        <f>SUMPRODUCT((Tableau2[Produits]=$O$2)*(Tableau2[lot]=O33)*Tableau2[Entrées])-SUMPRODUCT((Tableau2[Produits]=$O$2)*(Tableau2[lot]=O33)*Tableau2[Sorties])</f>
        <v>0</v>
      </c>
      <c r="Q33" s="26"/>
      <c r="R33" s="29">
        <f>SUMPRODUCT((Tableau2[Produits]=$Q$2)*(Tableau2[lot]=Q33)*Tableau2[Entrées])-SUMPRODUCT((Tableau2[Produits]=$Q$2)*(Tableau2[lot]=Q33)*Tableau2[Sorties])</f>
        <v>0</v>
      </c>
      <c r="S33" s="26"/>
      <c r="T33" s="29">
        <f>SUMPRODUCT((Tableau2[Produits]=$S$2)*(Tableau2[lot]=S33)*Tableau2[Entrées])-SUMPRODUCT((Tableau2[Produits]=$S$2)*(Tableau2[lot]=S33)*Tableau2[Sorties])</f>
        <v>0</v>
      </c>
      <c r="U33" s="26"/>
      <c r="V33" s="29">
        <f>SUMPRODUCT((Tableau2[Produits]=$U$2)*(Tableau2[lot]=U33)*Tableau2[Entrées])-SUMPRODUCT((Tableau2[Produits]=$U$2)*(Tableau2[lot]=U33)*Tableau2[Sorties])</f>
        <v>0</v>
      </c>
      <c r="W33" s="26"/>
      <c r="X33" s="29">
        <f>SUMPRODUCT((Tableau2[Produits]=$W$2)*(Tableau2[lot]=W33)*Tableau2[Entrées])-SUMPRODUCT((Tableau2[Produits]=$W$2)*(Tableau2[lot]=W33)*Tableau2[Sorties])</f>
        <v>0</v>
      </c>
      <c r="Y33" s="26"/>
      <c r="Z33" s="29">
        <f>SUMPRODUCT((Tableau2[Produits]=$Y$2)*(Tableau2[lot]=Y33)*Tableau2[Entrées])-SUMPRODUCT((Tableau2[Produits]=$Y$2)*(Tableau2[lot]=Y33)*Tableau2[Sorties])</f>
        <v>0</v>
      </c>
      <c r="AA33" s="33"/>
      <c r="AB33" s="34">
        <f>SUMPRODUCT((Tableau2[Produits]=$AA$2)*(Tableau2[lot]=AA33)*Tableau2[Entrées])-SUMPRODUCT((Tableau2[Produits]=$AA$2)*(Tableau2[lot]=AA33)*Tableau2[Sorties])</f>
        <v>0</v>
      </c>
    </row>
    <row r="34" spans="1:28">
      <c r="A34" s="25"/>
      <c r="B34" s="29">
        <f>SUMPRODUCT((Tableau2[Produits]=$A$2)*(Tableau2[lot]=A34)*Tableau2[Entrées])-SUMPRODUCT((Tableau2[Produits]=$A$2)*(Tableau2[lot]=A34)*Tableau2[Sorties])</f>
        <v>0</v>
      </c>
      <c r="C34" s="26"/>
      <c r="D34" s="29">
        <f>SUMPRODUCT((Tableau2[Produits]=$C$2)*(Tableau2[lot]=C34)*Tableau2[Entrées])-SUMPRODUCT((Tableau2[Produits]=$C$2)*(Tableau2[lot]=C34)*Tableau2[Sorties])</f>
        <v>0</v>
      </c>
      <c r="E34" s="26"/>
      <c r="F34" s="29">
        <f>SUMPRODUCT((Tableau2[Produits]=$E$2)*(Tableau2[lot]=E34)*Tableau2[Entrées])-SUMPRODUCT((Tableau2[Produits]=$E$2)*(Tableau2[lot]=E34)*Tableau2[Sorties])</f>
        <v>0</v>
      </c>
      <c r="G34" s="26"/>
      <c r="H34" s="26">
        <f>SUMPRODUCT((Tableau2[Produits]=$G$2)*(Tableau2[lot]=G34)*Tableau2[Entrées])-SUMPRODUCT((Tableau2[Produits]=$G$2)*(Tableau2[lot]=G34)*Tableau2[Sorties])</f>
        <v>0</v>
      </c>
      <c r="I34" s="26"/>
      <c r="J34" s="29">
        <f>SUMPRODUCT((Tableau2[Produits]=$I$2)*(Tableau2[lot]=I34)*Tableau2[Entrées])-SUMPRODUCT((Tableau2[Produits]=$I$2)*(Tableau2[lot]=I34)*Tableau2[Sorties])</f>
        <v>0</v>
      </c>
      <c r="K34" s="26"/>
      <c r="L34" s="29">
        <f>SUMPRODUCT((Tableau2[Produits]=$K$2)*(Tableau2[lot]=K34)*Tableau2[Entrées])-SUMPRODUCT((Tableau2[Produits]=$K$2)*(Tableau2[lot]=K34)*Tableau2[Sorties])</f>
        <v>0</v>
      </c>
      <c r="M34" s="26"/>
      <c r="N34" s="29">
        <f>SUMPRODUCT((Tableau2[Produits]=$M$2)*(Tableau2[lot]=M34)*Tableau2[Entrées])-SUMPRODUCT((Tableau2[Produits]=$M$2)*(Tableau2[lot]=M34)*Tableau2[Sorties])</f>
        <v>0</v>
      </c>
      <c r="O34" s="26"/>
      <c r="P34" s="29">
        <f>SUMPRODUCT((Tableau2[Produits]=$O$2)*(Tableau2[lot]=O34)*Tableau2[Entrées])-SUMPRODUCT((Tableau2[Produits]=$O$2)*(Tableau2[lot]=O34)*Tableau2[Sorties])</f>
        <v>0</v>
      </c>
      <c r="Q34" s="26"/>
      <c r="R34" s="29">
        <f>SUMPRODUCT((Tableau2[Produits]=$Q$2)*(Tableau2[lot]=Q34)*Tableau2[Entrées])-SUMPRODUCT((Tableau2[Produits]=$Q$2)*(Tableau2[lot]=Q34)*Tableau2[Sorties])</f>
        <v>0</v>
      </c>
      <c r="S34" s="26"/>
      <c r="T34" s="29">
        <f>SUMPRODUCT((Tableau2[Produits]=$S$2)*(Tableau2[lot]=S34)*Tableau2[Entrées])-SUMPRODUCT((Tableau2[Produits]=$S$2)*(Tableau2[lot]=S34)*Tableau2[Sorties])</f>
        <v>0</v>
      </c>
      <c r="U34" s="26"/>
      <c r="V34" s="29">
        <f>SUMPRODUCT((Tableau2[Produits]=$U$2)*(Tableau2[lot]=U34)*Tableau2[Entrées])-SUMPRODUCT((Tableau2[Produits]=$U$2)*(Tableau2[lot]=U34)*Tableau2[Sorties])</f>
        <v>0</v>
      </c>
      <c r="W34" s="26"/>
      <c r="X34" s="29">
        <f>SUMPRODUCT((Tableau2[Produits]=$W$2)*(Tableau2[lot]=W34)*Tableau2[Entrées])-SUMPRODUCT((Tableau2[Produits]=$W$2)*(Tableau2[lot]=W34)*Tableau2[Sorties])</f>
        <v>0</v>
      </c>
      <c r="Y34" s="26"/>
      <c r="Z34" s="29">
        <f>SUMPRODUCT((Tableau2[Produits]=$Y$2)*(Tableau2[lot]=Y34)*Tableau2[Entrées])-SUMPRODUCT((Tableau2[Produits]=$Y$2)*(Tableau2[lot]=Y34)*Tableau2[Sorties])</f>
        <v>0</v>
      </c>
      <c r="AA34" s="33"/>
      <c r="AB34" s="50">
        <f>SUMPRODUCT((Tableau2[Produits]=$AA$2)*(Tableau2[lot]=AA34)*Tableau2[Entrées])-SUMPRODUCT((Tableau2[Produits]=$AA$2)*(Tableau2[lot]=AA34)*Tableau2[Sorties])</f>
        <v>0</v>
      </c>
    </row>
    <row r="35" spans="1:28">
      <c r="A35" s="25"/>
      <c r="B35" s="29">
        <f>SUMPRODUCT((Tableau2[Produits]=$A$2)*(Tableau2[lot]=A35)*Tableau2[Entrées])-SUMPRODUCT((Tableau2[Produits]=$A$2)*(Tableau2[lot]=A35)*Tableau2[Sorties])</f>
        <v>0</v>
      </c>
      <c r="C35" s="26"/>
      <c r="D35" s="29">
        <f>SUMPRODUCT((Tableau2[Produits]=$C$2)*(Tableau2[lot]=C35)*Tableau2[Entrées])-SUMPRODUCT((Tableau2[Produits]=$C$2)*(Tableau2[lot]=C35)*Tableau2[Sorties])</f>
        <v>0</v>
      </c>
      <c r="E35" s="26"/>
      <c r="F35" s="29">
        <f>SUMPRODUCT((Tableau2[Produits]=$E$2)*(Tableau2[lot]=E35)*Tableau2[Entrées])-SUMPRODUCT((Tableau2[Produits]=$E$2)*(Tableau2[lot]=E35)*Tableau2[Sorties])</f>
        <v>0</v>
      </c>
      <c r="G35" s="26"/>
      <c r="H35" s="26">
        <f>SUMPRODUCT((Tableau2[Produits]=$G$2)*(Tableau2[lot]=G35)*Tableau2[Entrées])-SUMPRODUCT((Tableau2[Produits]=$G$2)*(Tableau2[lot]=G35)*Tableau2[Sorties])</f>
        <v>0</v>
      </c>
      <c r="I35" s="26"/>
      <c r="J35" s="29">
        <f>SUMPRODUCT((Tableau2[Produits]=$I$2)*(Tableau2[lot]=I35)*Tableau2[Entrées])-SUMPRODUCT((Tableau2[Produits]=$I$2)*(Tableau2[lot]=I35)*Tableau2[Sorties])</f>
        <v>0</v>
      </c>
      <c r="K35" s="26"/>
      <c r="L35" s="29">
        <f>SUMPRODUCT((Tableau2[Produits]=$K$2)*(Tableau2[lot]=K35)*Tableau2[Entrées])-SUMPRODUCT((Tableau2[Produits]=$K$2)*(Tableau2[lot]=K35)*Tableau2[Sorties])</f>
        <v>0</v>
      </c>
      <c r="M35" s="26"/>
      <c r="N35" s="29">
        <f>SUMPRODUCT((Tableau2[Produits]=$M$2)*(Tableau2[lot]=M35)*Tableau2[Entrées])-SUMPRODUCT((Tableau2[Produits]=$M$2)*(Tableau2[lot]=M35)*Tableau2[Sorties])</f>
        <v>0</v>
      </c>
      <c r="O35" s="26"/>
      <c r="P35" s="29">
        <f>SUMPRODUCT((Tableau2[Produits]=$O$2)*(Tableau2[lot]=O35)*Tableau2[Entrées])-SUMPRODUCT((Tableau2[Produits]=$O$2)*(Tableau2[lot]=O35)*Tableau2[Sorties])</f>
        <v>0</v>
      </c>
      <c r="Q35" s="26"/>
      <c r="R35" s="29">
        <f>SUMPRODUCT((Tableau2[Produits]=$Q$2)*(Tableau2[lot]=Q35)*Tableau2[Entrées])-SUMPRODUCT((Tableau2[Produits]=$Q$2)*(Tableau2[lot]=Q35)*Tableau2[Sorties])</f>
        <v>0</v>
      </c>
      <c r="S35" s="26"/>
      <c r="T35" s="29">
        <f>SUMPRODUCT((Tableau2[Produits]=$S$2)*(Tableau2[lot]=S35)*Tableau2[Entrées])-SUMPRODUCT((Tableau2[Produits]=$S$2)*(Tableau2[lot]=S35)*Tableau2[Sorties])</f>
        <v>0</v>
      </c>
      <c r="U35" s="26"/>
      <c r="V35" s="29">
        <f>SUMPRODUCT((Tableau2[Produits]=$U$2)*(Tableau2[lot]=U35)*Tableau2[Entrées])-SUMPRODUCT((Tableau2[Produits]=$U$2)*(Tableau2[lot]=U35)*Tableau2[Sorties])</f>
        <v>0</v>
      </c>
      <c r="W35" s="26"/>
      <c r="X35" s="29">
        <f>SUMPRODUCT((Tableau2[Produits]=$W$2)*(Tableau2[lot]=W35)*Tableau2[Entrées])-SUMPRODUCT((Tableau2[Produits]=$W$2)*(Tableau2[lot]=W35)*Tableau2[Sorties])</f>
        <v>0</v>
      </c>
      <c r="Y35" s="26"/>
      <c r="Z35" s="29">
        <f>SUMPRODUCT((Tableau2[Produits]=$Y$2)*(Tableau2[lot]=Y35)*Tableau2[Entrées])-SUMPRODUCT((Tableau2[Produits]=$Y$2)*(Tableau2[lot]=Y35)*Tableau2[Sorties])</f>
        <v>0</v>
      </c>
      <c r="AA35" s="33"/>
      <c r="AB35" s="34">
        <f>SUMPRODUCT((Tableau2[Produits]=$AA$2)*(Tableau2[lot]=AA35)*Tableau2[Entrées])-SUMPRODUCT((Tableau2[Produits]=$AA$2)*(Tableau2[lot]=AA35)*Tableau2[Sorties])</f>
        <v>0</v>
      </c>
    </row>
    <row r="36" spans="1:28">
      <c r="A36" s="25"/>
      <c r="B36" s="29">
        <f>SUMPRODUCT((Tableau2[Produits]=$A$2)*(Tableau2[lot]=A36)*Tableau2[Entrées])-SUMPRODUCT((Tableau2[Produits]=$A$2)*(Tableau2[lot]=A36)*Tableau2[Sorties])</f>
        <v>0</v>
      </c>
      <c r="C36" s="26"/>
      <c r="D36" s="29">
        <f>SUMPRODUCT((Tableau2[Produits]=$C$2)*(Tableau2[lot]=C36)*Tableau2[Entrées])-SUMPRODUCT((Tableau2[Produits]=$C$2)*(Tableau2[lot]=C36)*Tableau2[Sorties])</f>
        <v>0</v>
      </c>
      <c r="E36" s="26"/>
      <c r="F36" s="29">
        <f>SUMPRODUCT((Tableau2[Produits]=$E$2)*(Tableau2[lot]=E36)*Tableau2[Entrées])-SUMPRODUCT((Tableau2[Produits]=$E$2)*(Tableau2[lot]=E36)*Tableau2[Sorties])</f>
        <v>0</v>
      </c>
      <c r="G36" s="26"/>
      <c r="H36" s="26">
        <f>SUMPRODUCT((Tableau2[Produits]=$G$2)*(Tableau2[lot]=G36)*Tableau2[Entrées])-SUMPRODUCT((Tableau2[Produits]=$G$2)*(Tableau2[lot]=G36)*Tableau2[Sorties])</f>
        <v>0</v>
      </c>
      <c r="I36" s="26"/>
      <c r="J36" s="29">
        <f>SUMPRODUCT((Tableau2[Produits]=$I$2)*(Tableau2[lot]=I36)*Tableau2[Entrées])-SUMPRODUCT((Tableau2[Produits]=$I$2)*(Tableau2[lot]=I36)*Tableau2[Sorties])</f>
        <v>0</v>
      </c>
      <c r="K36" s="26"/>
      <c r="L36" s="29">
        <f>SUMPRODUCT((Tableau2[Produits]=$K$2)*(Tableau2[lot]=K36)*Tableau2[Entrées])-SUMPRODUCT((Tableau2[Produits]=$K$2)*(Tableau2[lot]=K36)*Tableau2[Sorties])</f>
        <v>0</v>
      </c>
      <c r="M36" s="26"/>
      <c r="N36" s="29">
        <f>SUMPRODUCT((Tableau2[Produits]=$M$2)*(Tableau2[lot]=M36)*Tableau2[Entrées])-SUMPRODUCT((Tableau2[Produits]=$M$2)*(Tableau2[lot]=M36)*Tableau2[Sorties])</f>
        <v>0</v>
      </c>
      <c r="O36" s="26"/>
      <c r="P36" s="29">
        <f>SUMPRODUCT((Tableau2[Produits]=$O$2)*(Tableau2[lot]=O36)*Tableau2[Entrées])-SUMPRODUCT((Tableau2[Produits]=$O$2)*(Tableau2[lot]=O36)*Tableau2[Sorties])</f>
        <v>0</v>
      </c>
      <c r="Q36" s="26"/>
      <c r="R36" s="29">
        <f>SUMPRODUCT((Tableau2[Produits]=$Q$2)*(Tableau2[lot]=Q36)*Tableau2[Entrées])-SUMPRODUCT((Tableau2[Produits]=$Q$2)*(Tableau2[lot]=Q36)*Tableau2[Sorties])</f>
        <v>0</v>
      </c>
      <c r="S36" s="26"/>
      <c r="T36" s="29">
        <f>SUMPRODUCT((Tableau2[Produits]=$S$2)*(Tableau2[lot]=S36)*Tableau2[Entrées])-SUMPRODUCT((Tableau2[Produits]=$S$2)*(Tableau2[lot]=S36)*Tableau2[Sorties])</f>
        <v>0</v>
      </c>
      <c r="U36" s="26"/>
      <c r="V36" s="29">
        <f>SUMPRODUCT((Tableau2[Produits]=$U$2)*(Tableau2[lot]=U36)*Tableau2[Entrées])-SUMPRODUCT((Tableau2[Produits]=$U$2)*(Tableau2[lot]=U36)*Tableau2[Sorties])</f>
        <v>0</v>
      </c>
      <c r="W36" s="26"/>
      <c r="X36" s="29">
        <f>SUMPRODUCT((Tableau2[Produits]=$W$2)*(Tableau2[lot]=W36)*Tableau2[Entrées])-SUMPRODUCT((Tableau2[Produits]=$W$2)*(Tableau2[lot]=W36)*Tableau2[Sorties])</f>
        <v>0</v>
      </c>
      <c r="Y36" s="26"/>
      <c r="Z36" s="29">
        <f>SUMPRODUCT((Tableau2[Produits]=$Y$2)*(Tableau2[lot]=Y36)*Tableau2[Entrées])-SUMPRODUCT((Tableau2[Produits]=$Y$2)*(Tableau2[lot]=Y36)*Tableau2[Sorties])</f>
        <v>0</v>
      </c>
      <c r="AA36" s="33"/>
      <c r="AB36" s="50">
        <f>SUMPRODUCT((Tableau2[Produits]=$AA$2)*(Tableau2[lot]=AA36)*Tableau2[Entrées])-SUMPRODUCT((Tableau2[Produits]=$AA$2)*(Tableau2[lot]=AA36)*Tableau2[Sorties])</f>
        <v>0</v>
      </c>
    </row>
    <row r="37" spans="1:28">
      <c r="A37" s="25"/>
      <c r="B37" s="29">
        <f>SUMPRODUCT((Tableau2[Produits]=$A$2)*(Tableau2[lot]=A37)*Tableau2[Entrées])-SUMPRODUCT((Tableau2[Produits]=$A$2)*(Tableau2[lot]=A37)*Tableau2[Sorties])</f>
        <v>0</v>
      </c>
      <c r="C37" s="26"/>
      <c r="D37" s="29">
        <f>SUMPRODUCT((Tableau2[Produits]=$C$2)*(Tableau2[lot]=C37)*Tableau2[Entrées])-SUMPRODUCT((Tableau2[Produits]=$C$2)*(Tableau2[lot]=C37)*Tableau2[Sorties])</f>
        <v>0</v>
      </c>
      <c r="E37" s="26"/>
      <c r="F37" s="29">
        <f>SUMPRODUCT((Tableau2[Produits]=$E$2)*(Tableau2[lot]=E37)*Tableau2[Entrées])-SUMPRODUCT((Tableau2[Produits]=$E$2)*(Tableau2[lot]=E37)*Tableau2[Sorties])</f>
        <v>0</v>
      </c>
      <c r="G37" s="26"/>
      <c r="H37" s="26">
        <f>SUMPRODUCT((Tableau2[Produits]=$G$2)*(Tableau2[lot]=G37)*Tableau2[Entrées])-SUMPRODUCT((Tableau2[Produits]=$G$2)*(Tableau2[lot]=G37)*Tableau2[Sorties])</f>
        <v>0</v>
      </c>
      <c r="I37" s="26"/>
      <c r="J37" s="29">
        <f>SUMPRODUCT((Tableau2[Produits]=$I$2)*(Tableau2[lot]=I37)*Tableau2[Entrées])-SUMPRODUCT((Tableau2[Produits]=$I$2)*(Tableau2[lot]=I37)*Tableau2[Sorties])</f>
        <v>0</v>
      </c>
      <c r="K37" s="26"/>
      <c r="L37" s="29">
        <f>SUMPRODUCT((Tableau2[Produits]=$K$2)*(Tableau2[lot]=K37)*Tableau2[Entrées])-SUMPRODUCT((Tableau2[Produits]=$K$2)*(Tableau2[lot]=K37)*Tableau2[Sorties])</f>
        <v>0</v>
      </c>
      <c r="M37" s="26"/>
      <c r="N37" s="29">
        <f>SUMPRODUCT((Tableau2[Produits]=$M$2)*(Tableau2[lot]=M37)*Tableau2[Entrées])-SUMPRODUCT((Tableau2[Produits]=$M$2)*(Tableau2[lot]=M37)*Tableau2[Sorties])</f>
        <v>0</v>
      </c>
      <c r="O37" s="26"/>
      <c r="P37" s="29">
        <f>SUMPRODUCT((Tableau2[Produits]=$O$2)*(Tableau2[lot]=O37)*Tableau2[Entrées])-SUMPRODUCT((Tableau2[Produits]=$O$2)*(Tableau2[lot]=O37)*Tableau2[Sorties])</f>
        <v>0</v>
      </c>
      <c r="Q37" s="26"/>
      <c r="R37" s="29">
        <f>SUMPRODUCT((Tableau2[Produits]=$Q$2)*(Tableau2[lot]=Q37)*Tableau2[Entrées])-SUMPRODUCT((Tableau2[Produits]=$Q$2)*(Tableau2[lot]=Q37)*Tableau2[Sorties])</f>
        <v>0</v>
      </c>
      <c r="S37" s="26"/>
      <c r="T37" s="29">
        <f>SUMPRODUCT((Tableau2[Produits]=$S$2)*(Tableau2[lot]=S37)*Tableau2[Entrées])-SUMPRODUCT((Tableau2[Produits]=$S$2)*(Tableau2[lot]=S37)*Tableau2[Sorties])</f>
        <v>0</v>
      </c>
      <c r="U37" s="26"/>
      <c r="V37" s="29">
        <f>SUMPRODUCT((Tableau2[Produits]=$U$2)*(Tableau2[lot]=U37)*Tableau2[Entrées])-SUMPRODUCT((Tableau2[Produits]=$U$2)*(Tableau2[lot]=U37)*Tableau2[Sorties])</f>
        <v>0</v>
      </c>
      <c r="W37" s="26"/>
      <c r="X37" s="29">
        <f>SUMPRODUCT((Tableau2[Produits]=$W$2)*(Tableau2[lot]=W37)*Tableau2[Entrées])-SUMPRODUCT((Tableau2[Produits]=$W$2)*(Tableau2[lot]=W37)*Tableau2[Sorties])</f>
        <v>0</v>
      </c>
      <c r="Y37" s="26"/>
      <c r="Z37" s="29">
        <f>SUMPRODUCT((Tableau2[Produits]=$Y$2)*(Tableau2[lot]=Y37)*Tableau2[Entrées])-SUMPRODUCT((Tableau2[Produits]=$Y$2)*(Tableau2[lot]=Y37)*Tableau2[Sorties])</f>
        <v>0</v>
      </c>
      <c r="AA37" s="33"/>
      <c r="AB37" s="34">
        <f>SUMPRODUCT((Tableau2[Produits]=$AA$2)*(Tableau2[lot]=AA37)*Tableau2[Entrées])-SUMPRODUCT((Tableau2[Produits]=$AA$2)*(Tableau2[lot]=AA37)*Tableau2[Sorties])</f>
        <v>0</v>
      </c>
    </row>
    <row r="38" spans="1:28">
      <c r="A38" s="25"/>
      <c r="B38" s="29">
        <f>SUMPRODUCT((Tableau2[Produits]=$A$2)*(Tableau2[lot]=A38)*Tableau2[Entrées])-SUMPRODUCT((Tableau2[Produits]=$A$2)*(Tableau2[lot]=A38)*Tableau2[Sorties])</f>
        <v>0</v>
      </c>
      <c r="C38" s="26"/>
      <c r="D38" s="29">
        <f>SUMPRODUCT((Tableau2[Produits]=$C$2)*(Tableau2[lot]=C38)*Tableau2[Entrées])-SUMPRODUCT((Tableau2[Produits]=$C$2)*(Tableau2[lot]=C38)*Tableau2[Sorties])</f>
        <v>0</v>
      </c>
      <c r="E38" s="26"/>
      <c r="F38" s="29">
        <f>SUMPRODUCT((Tableau2[Produits]=$E$2)*(Tableau2[lot]=E38)*Tableau2[Entrées])-SUMPRODUCT((Tableau2[Produits]=$E$2)*(Tableau2[lot]=E38)*Tableau2[Sorties])</f>
        <v>0</v>
      </c>
      <c r="G38" s="26"/>
      <c r="H38" s="26">
        <f>SUMPRODUCT((Tableau2[Produits]=$G$2)*(Tableau2[lot]=G38)*Tableau2[Entrées])-SUMPRODUCT((Tableau2[Produits]=$G$2)*(Tableau2[lot]=G38)*Tableau2[Sorties])</f>
        <v>0</v>
      </c>
      <c r="I38" s="26"/>
      <c r="J38" s="29">
        <f>SUMPRODUCT((Tableau2[Produits]=$I$2)*(Tableau2[lot]=I38)*Tableau2[Entrées])-SUMPRODUCT((Tableau2[Produits]=$I$2)*(Tableau2[lot]=I38)*Tableau2[Sorties])</f>
        <v>0</v>
      </c>
      <c r="K38" s="26"/>
      <c r="L38" s="29">
        <f>SUMPRODUCT((Tableau2[Produits]=$K$2)*(Tableau2[lot]=K38)*Tableau2[Entrées])-SUMPRODUCT((Tableau2[Produits]=$K$2)*(Tableau2[lot]=K38)*Tableau2[Sorties])</f>
        <v>0</v>
      </c>
      <c r="M38" s="26"/>
      <c r="N38" s="29">
        <f>SUMPRODUCT((Tableau2[Produits]=$M$2)*(Tableau2[lot]=M38)*Tableau2[Entrées])-SUMPRODUCT((Tableau2[Produits]=$M$2)*(Tableau2[lot]=M38)*Tableau2[Sorties])</f>
        <v>0</v>
      </c>
      <c r="O38" s="26"/>
      <c r="P38" s="29">
        <f>SUMPRODUCT((Tableau2[Produits]=$O$2)*(Tableau2[lot]=O38)*Tableau2[Entrées])-SUMPRODUCT((Tableau2[Produits]=$O$2)*(Tableau2[lot]=O38)*Tableau2[Sorties])</f>
        <v>0</v>
      </c>
      <c r="Q38" s="26"/>
      <c r="R38" s="29">
        <f>SUMPRODUCT((Tableau2[Produits]=$Q$2)*(Tableau2[lot]=Q38)*Tableau2[Entrées])-SUMPRODUCT((Tableau2[Produits]=$Q$2)*(Tableau2[lot]=Q38)*Tableau2[Sorties])</f>
        <v>0</v>
      </c>
      <c r="S38" s="26"/>
      <c r="T38" s="29">
        <f>SUMPRODUCT((Tableau2[Produits]=$S$2)*(Tableau2[lot]=S38)*Tableau2[Entrées])-SUMPRODUCT((Tableau2[Produits]=$S$2)*(Tableau2[lot]=S38)*Tableau2[Sorties])</f>
        <v>0</v>
      </c>
      <c r="U38" s="26"/>
      <c r="V38" s="29">
        <f>SUMPRODUCT((Tableau2[Produits]=$U$2)*(Tableau2[lot]=U38)*Tableau2[Entrées])-SUMPRODUCT((Tableau2[Produits]=$U$2)*(Tableau2[lot]=U38)*Tableau2[Sorties])</f>
        <v>0</v>
      </c>
      <c r="W38" s="26"/>
      <c r="X38" s="29">
        <f>SUMPRODUCT((Tableau2[Produits]=$W$2)*(Tableau2[lot]=W38)*Tableau2[Entrées])-SUMPRODUCT((Tableau2[Produits]=$W$2)*(Tableau2[lot]=W38)*Tableau2[Sorties])</f>
        <v>0</v>
      </c>
      <c r="Y38" s="26"/>
      <c r="Z38" s="29">
        <f>SUMPRODUCT((Tableau2[Produits]=$Y$2)*(Tableau2[lot]=Y38)*Tableau2[Entrées])-SUMPRODUCT((Tableau2[Produits]=$Y$2)*(Tableau2[lot]=Y38)*Tableau2[Sorties])</f>
        <v>0</v>
      </c>
      <c r="AA38" s="33"/>
      <c r="AB38" s="50">
        <f>SUMPRODUCT((Tableau2[Produits]=$AA$2)*(Tableau2[lot]=AA38)*Tableau2[Entrées])-SUMPRODUCT((Tableau2[Produits]=$AA$2)*(Tableau2[lot]=AA38)*Tableau2[Sorties])</f>
        <v>0</v>
      </c>
    </row>
    <row r="39" spans="1:28">
      <c r="A39" s="25"/>
      <c r="B39" s="29">
        <f>SUMPRODUCT((Tableau2[Produits]=$A$2)*(Tableau2[lot]=A39)*Tableau2[Entrées])-SUMPRODUCT((Tableau2[Produits]=$A$2)*(Tableau2[lot]=A39)*Tableau2[Sorties])</f>
        <v>0</v>
      </c>
      <c r="C39" s="26"/>
      <c r="D39" s="29">
        <f>SUMPRODUCT((Tableau2[Produits]=$C$2)*(Tableau2[lot]=C39)*Tableau2[Entrées])-SUMPRODUCT((Tableau2[Produits]=$C$2)*(Tableau2[lot]=C39)*Tableau2[Sorties])</f>
        <v>0</v>
      </c>
      <c r="E39" s="26"/>
      <c r="F39" s="29">
        <f>SUMPRODUCT((Tableau2[Produits]=$E$2)*(Tableau2[lot]=E39)*Tableau2[Entrées])-SUMPRODUCT((Tableau2[Produits]=$E$2)*(Tableau2[lot]=E39)*Tableau2[Sorties])</f>
        <v>0</v>
      </c>
      <c r="G39" s="26"/>
      <c r="H39" s="26">
        <f>SUMPRODUCT((Tableau2[Produits]=$G$2)*(Tableau2[lot]=G39)*Tableau2[Entrées])-SUMPRODUCT((Tableau2[Produits]=$G$2)*(Tableau2[lot]=G39)*Tableau2[Sorties])</f>
        <v>0</v>
      </c>
      <c r="I39" s="26"/>
      <c r="J39" s="29">
        <f>SUMPRODUCT((Tableau2[Produits]=$I$2)*(Tableau2[lot]=I39)*Tableau2[Entrées])-SUMPRODUCT((Tableau2[Produits]=$I$2)*(Tableau2[lot]=I39)*Tableau2[Sorties])</f>
        <v>0</v>
      </c>
      <c r="K39" s="26"/>
      <c r="L39" s="29">
        <f>SUMPRODUCT((Tableau2[Produits]=$K$2)*(Tableau2[lot]=K39)*Tableau2[Entrées])-SUMPRODUCT((Tableau2[Produits]=$K$2)*(Tableau2[lot]=K39)*Tableau2[Sorties])</f>
        <v>0</v>
      </c>
      <c r="M39" s="26"/>
      <c r="N39" s="29">
        <f>SUMPRODUCT((Tableau2[Produits]=$M$2)*(Tableau2[lot]=M39)*Tableau2[Entrées])-SUMPRODUCT((Tableau2[Produits]=$M$2)*(Tableau2[lot]=M39)*Tableau2[Sorties])</f>
        <v>0</v>
      </c>
      <c r="O39" s="26"/>
      <c r="P39" s="29">
        <f>SUMPRODUCT((Tableau2[Produits]=$O$2)*(Tableau2[lot]=O39)*Tableau2[Entrées])-SUMPRODUCT((Tableau2[Produits]=$O$2)*(Tableau2[lot]=O39)*Tableau2[Sorties])</f>
        <v>0</v>
      </c>
      <c r="Q39" s="26"/>
      <c r="R39" s="29">
        <f>SUMPRODUCT((Tableau2[Produits]=$Q$2)*(Tableau2[lot]=Q39)*Tableau2[Entrées])-SUMPRODUCT((Tableau2[Produits]=$Q$2)*(Tableau2[lot]=Q39)*Tableau2[Sorties])</f>
        <v>0</v>
      </c>
      <c r="S39" s="26"/>
      <c r="T39" s="29">
        <f>SUMPRODUCT((Tableau2[Produits]=$S$2)*(Tableau2[lot]=S39)*Tableau2[Entrées])-SUMPRODUCT((Tableau2[Produits]=$S$2)*(Tableau2[lot]=S39)*Tableau2[Sorties])</f>
        <v>0</v>
      </c>
      <c r="U39" s="26"/>
      <c r="V39" s="29">
        <f>SUMPRODUCT((Tableau2[Produits]=$U$2)*(Tableau2[lot]=U39)*Tableau2[Entrées])-SUMPRODUCT((Tableau2[Produits]=$U$2)*(Tableau2[lot]=U39)*Tableau2[Sorties])</f>
        <v>0</v>
      </c>
      <c r="W39" s="26"/>
      <c r="X39" s="29">
        <f>SUMPRODUCT((Tableau2[Produits]=$W$2)*(Tableau2[lot]=W39)*Tableau2[Entrées])-SUMPRODUCT((Tableau2[Produits]=$W$2)*(Tableau2[lot]=W39)*Tableau2[Sorties])</f>
        <v>0</v>
      </c>
      <c r="Y39" s="26"/>
      <c r="Z39" s="29">
        <f>SUMPRODUCT((Tableau2[Produits]=$Y$2)*(Tableau2[lot]=Y39)*Tableau2[Entrées])-SUMPRODUCT((Tableau2[Produits]=$Y$2)*(Tableau2[lot]=Y39)*Tableau2[Sorties])</f>
        <v>0</v>
      </c>
      <c r="AA39" s="33"/>
      <c r="AB39" s="34">
        <f>SUMPRODUCT((Tableau2[Produits]=$AA$2)*(Tableau2[lot]=AA39)*Tableau2[Entrées])-SUMPRODUCT((Tableau2[Produits]=$AA$2)*(Tableau2[lot]=AA39)*Tableau2[Sorties])</f>
        <v>0</v>
      </c>
    </row>
    <row r="40" spans="1:28">
      <c r="A40" s="25"/>
      <c r="B40" s="29">
        <f>SUMPRODUCT((Tableau2[Produits]=$A$2)*(Tableau2[lot]=A40)*Tableau2[Entrées])-SUMPRODUCT((Tableau2[Produits]=$A$2)*(Tableau2[lot]=A40)*Tableau2[Sorties])</f>
        <v>0</v>
      </c>
      <c r="C40" s="26"/>
      <c r="D40" s="29">
        <f>SUMPRODUCT((Tableau2[Produits]=$C$2)*(Tableau2[lot]=C40)*Tableau2[Entrées])-SUMPRODUCT((Tableau2[Produits]=$C$2)*(Tableau2[lot]=C40)*Tableau2[Sorties])</f>
        <v>0</v>
      </c>
      <c r="E40" s="26"/>
      <c r="F40" s="29">
        <f>SUMPRODUCT((Tableau2[Produits]=$E$2)*(Tableau2[lot]=E40)*Tableau2[Entrées])-SUMPRODUCT((Tableau2[Produits]=$E$2)*(Tableau2[lot]=E40)*Tableau2[Sorties])</f>
        <v>0</v>
      </c>
      <c r="G40" s="26"/>
      <c r="H40" s="26">
        <f>SUMPRODUCT((Tableau2[Produits]=$G$2)*(Tableau2[lot]=G40)*Tableau2[Entrées])-SUMPRODUCT((Tableau2[Produits]=$G$2)*(Tableau2[lot]=G40)*Tableau2[Sorties])</f>
        <v>0</v>
      </c>
      <c r="I40" s="26"/>
      <c r="J40" s="29">
        <f>SUMPRODUCT((Tableau2[Produits]=$I$2)*(Tableau2[lot]=I40)*Tableau2[Entrées])-SUMPRODUCT((Tableau2[Produits]=$I$2)*(Tableau2[lot]=I40)*Tableau2[Sorties])</f>
        <v>0</v>
      </c>
      <c r="K40" s="26"/>
      <c r="L40" s="29">
        <f>SUMPRODUCT((Tableau2[Produits]=$K$2)*(Tableau2[lot]=K40)*Tableau2[Entrées])-SUMPRODUCT((Tableau2[Produits]=$K$2)*(Tableau2[lot]=K40)*Tableau2[Sorties])</f>
        <v>0</v>
      </c>
      <c r="M40" s="26"/>
      <c r="N40" s="29">
        <f>SUMPRODUCT((Tableau2[Produits]=$M$2)*(Tableau2[lot]=M40)*Tableau2[Entrées])-SUMPRODUCT((Tableau2[Produits]=$M$2)*(Tableau2[lot]=M40)*Tableau2[Sorties])</f>
        <v>0</v>
      </c>
      <c r="O40" s="26"/>
      <c r="P40" s="29">
        <f>SUMPRODUCT((Tableau2[Produits]=$O$2)*(Tableau2[lot]=O40)*Tableau2[Entrées])-SUMPRODUCT((Tableau2[Produits]=$O$2)*(Tableau2[lot]=O40)*Tableau2[Sorties])</f>
        <v>0</v>
      </c>
      <c r="Q40" s="26"/>
      <c r="R40" s="29">
        <f>SUMPRODUCT((Tableau2[Produits]=$Q$2)*(Tableau2[lot]=Q40)*Tableau2[Entrées])-SUMPRODUCT((Tableau2[Produits]=$Q$2)*(Tableau2[lot]=Q40)*Tableau2[Sorties])</f>
        <v>0</v>
      </c>
      <c r="S40" s="26"/>
      <c r="T40" s="29">
        <f>SUMPRODUCT((Tableau2[Produits]=$S$2)*(Tableau2[lot]=S40)*Tableau2[Entrées])-SUMPRODUCT((Tableau2[Produits]=$S$2)*(Tableau2[lot]=S40)*Tableau2[Sorties])</f>
        <v>0</v>
      </c>
      <c r="U40" s="26"/>
      <c r="V40" s="29">
        <f>SUMPRODUCT((Tableau2[Produits]=$U$2)*(Tableau2[lot]=U40)*Tableau2[Entrées])-SUMPRODUCT((Tableau2[Produits]=$U$2)*(Tableau2[lot]=U40)*Tableau2[Sorties])</f>
        <v>0</v>
      </c>
      <c r="W40" s="26"/>
      <c r="X40" s="29">
        <f>SUMPRODUCT((Tableau2[Produits]=$W$2)*(Tableau2[lot]=W40)*Tableau2[Entrées])-SUMPRODUCT((Tableau2[Produits]=$W$2)*(Tableau2[lot]=W40)*Tableau2[Sorties])</f>
        <v>0</v>
      </c>
      <c r="Y40" s="26"/>
      <c r="Z40" s="29">
        <f>SUMPRODUCT((Tableau2[Produits]=$Y$2)*(Tableau2[lot]=Y40)*Tableau2[Entrées])-SUMPRODUCT((Tableau2[Produits]=$Y$2)*(Tableau2[lot]=Y40)*Tableau2[Sorties])</f>
        <v>0</v>
      </c>
      <c r="AA40" s="33"/>
      <c r="AB40" s="50">
        <f>SUMPRODUCT((Tableau2[Produits]=$AA$2)*(Tableau2[lot]=AA40)*Tableau2[Entrées])-SUMPRODUCT((Tableau2[Produits]=$AA$2)*(Tableau2[lot]=AA40)*Tableau2[Sorties])</f>
        <v>0</v>
      </c>
    </row>
    <row r="41" spans="1:28">
      <c r="A41" s="25"/>
      <c r="B41" s="29">
        <f>SUMPRODUCT((Tableau2[Produits]=$A$2)*(Tableau2[lot]=A41)*Tableau2[Entrées])-SUMPRODUCT((Tableau2[Produits]=$A$2)*(Tableau2[lot]=A41)*Tableau2[Sorties])</f>
        <v>0</v>
      </c>
      <c r="C41" s="26"/>
      <c r="D41" s="29">
        <f>SUMPRODUCT((Tableau2[Produits]=$C$2)*(Tableau2[lot]=C41)*Tableau2[Entrées])-SUMPRODUCT((Tableau2[Produits]=$C$2)*(Tableau2[lot]=C41)*Tableau2[Sorties])</f>
        <v>0</v>
      </c>
      <c r="E41" s="26"/>
      <c r="F41" s="29">
        <f>SUMPRODUCT((Tableau2[Produits]=$E$2)*(Tableau2[lot]=E41)*Tableau2[Entrées])-SUMPRODUCT((Tableau2[Produits]=$E$2)*(Tableau2[lot]=E41)*Tableau2[Sorties])</f>
        <v>0</v>
      </c>
      <c r="G41" s="26"/>
      <c r="H41" s="26">
        <f>SUMPRODUCT((Tableau2[Produits]=$G$2)*(Tableau2[lot]=G41)*Tableau2[Entrées])-SUMPRODUCT((Tableau2[Produits]=$G$2)*(Tableau2[lot]=G41)*Tableau2[Sorties])</f>
        <v>0</v>
      </c>
      <c r="I41" s="26"/>
      <c r="J41" s="29">
        <f>SUMPRODUCT((Tableau2[Produits]=$I$2)*(Tableau2[lot]=I41)*Tableau2[Entrées])-SUMPRODUCT((Tableau2[Produits]=$I$2)*(Tableau2[lot]=I41)*Tableau2[Sorties])</f>
        <v>0</v>
      </c>
      <c r="K41" s="26"/>
      <c r="L41" s="29">
        <f>SUMPRODUCT((Tableau2[Produits]=$K$2)*(Tableau2[lot]=K41)*Tableau2[Entrées])-SUMPRODUCT((Tableau2[Produits]=$K$2)*(Tableau2[lot]=K41)*Tableau2[Sorties])</f>
        <v>0</v>
      </c>
      <c r="M41" s="26"/>
      <c r="N41" s="29">
        <f>SUMPRODUCT((Tableau2[Produits]=$M$2)*(Tableau2[lot]=M41)*Tableau2[Entrées])-SUMPRODUCT((Tableau2[Produits]=$M$2)*(Tableau2[lot]=M41)*Tableau2[Sorties])</f>
        <v>0</v>
      </c>
      <c r="O41" s="26"/>
      <c r="P41" s="29">
        <f>SUMPRODUCT((Tableau2[Produits]=$O$2)*(Tableau2[lot]=O41)*Tableau2[Entrées])-SUMPRODUCT((Tableau2[Produits]=$O$2)*(Tableau2[lot]=O41)*Tableau2[Sorties])</f>
        <v>0</v>
      </c>
      <c r="Q41" s="26"/>
      <c r="R41" s="29">
        <f>SUMPRODUCT((Tableau2[Produits]=$Q$2)*(Tableau2[lot]=Q41)*Tableau2[Entrées])-SUMPRODUCT((Tableau2[Produits]=$Q$2)*(Tableau2[lot]=Q41)*Tableau2[Sorties])</f>
        <v>0</v>
      </c>
      <c r="S41" s="26"/>
      <c r="T41" s="29">
        <f>SUMPRODUCT((Tableau2[Produits]=$S$2)*(Tableau2[lot]=S41)*Tableau2[Entrées])-SUMPRODUCT((Tableau2[Produits]=$S$2)*(Tableau2[lot]=S41)*Tableau2[Sorties])</f>
        <v>0</v>
      </c>
      <c r="U41" s="26"/>
      <c r="V41" s="29">
        <f>SUMPRODUCT((Tableau2[Produits]=$U$2)*(Tableau2[lot]=U41)*Tableau2[Entrées])-SUMPRODUCT((Tableau2[Produits]=$U$2)*(Tableau2[lot]=U41)*Tableau2[Sorties])</f>
        <v>0</v>
      </c>
      <c r="W41" s="26"/>
      <c r="X41" s="29">
        <f>SUMPRODUCT((Tableau2[Produits]=$W$2)*(Tableau2[lot]=W41)*Tableau2[Entrées])-SUMPRODUCT((Tableau2[Produits]=$W$2)*(Tableau2[lot]=W41)*Tableau2[Sorties])</f>
        <v>0</v>
      </c>
      <c r="Y41" s="26"/>
      <c r="Z41" s="29">
        <f>SUMPRODUCT((Tableau2[Produits]=$Y$2)*(Tableau2[lot]=Y41)*Tableau2[Entrées])-SUMPRODUCT((Tableau2[Produits]=$Y$2)*(Tableau2[lot]=Y41)*Tableau2[Sorties])</f>
        <v>0</v>
      </c>
      <c r="AA41" s="33"/>
      <c r="AB41" s="34">
        <f>SUMPRODUCT((Tableau2[Produits]=$AA$2)*(Tableau2[lot]=AA41)*Tableau2[Entrées])-SUMPRODUCT((Tableau2[Produits]=$AA$2)*(Tableau2[lot]=AA41)*Tableau2[Sorties])</f>
        <v>0</v>
      </c>
    </row>
    <row r="42" spans="1:28">
      <c r="A42" s="25"/>
      <c r="B42" s="29">
        <f>SUMPRODUCT((Tableau2[Produits]=$A$2)*(Tableau2[lot]=A42)*Tableau2[Entrées])-SUMPRODUCT((Tableau2[Produits]=$A$2)*(Tableau2[lot]=A42)*Tableau2[Sorties])</f>
        <v>0</v>
      </c>
      <c r="C42" s="26"/>
      <c r="D42" s="29">
        <f>SUMPRODUCT((Tableau2[Produits]=$C$2)*(Tableau2[lot]=C42)*Tableau2[Entrées])-SUMPRODUCT((Tableau2[Produits]=$C$2)*(Tableau2[lot]=C42)*Tableau2[Sorties])</f>
        <v>0</v>
      </c>
      <c r="E42" s="26"/>
      <c r="F42" s="29">
        <f>SUMPRODUCT((Tableau2[Produits]=$E$2)*(Tableau2[lot]=E42)*Tableau2[Entrées])-SUMPRODUCT((Tableau2[Produits]=$E$2)*(Tableau2[lot]=E42)*Tableau2[Sorties])</f>
        <v>0</v>
      </c>
      <c r="G42" s="26"/>
      <c r="H42" s="26">
        <f>SUMPRODUCT((Tableau2[Produits]=$G$2)*(Tableau2[lot]=G42)*Tableau2[Entrées])-SUMPRODUCT((Tableau2[Produits]=$G$2)*(Tableau2[lot]=G42)*Tableau2[Sorties])</f>
        <v>0</v>
      </c>
      <c r="I42" s="26"/>
      <c r="J42" s="29">
        <f>SUMPRODUCT((Tableau2[Produits]=$I$2)*(Tableau2[lot]=I42)*Tableau2[Entrées])-SUMPRODUCT((Tableau2[Produits]=$I$2)*(Tableau2[lot]=I42)*Tableau2[Sorties])</f>
        <v>0</v>
      </c>
      <c r="K42" s="26"/>
      <c r="L42" s="29">
        <f>SUMPRODUCT((Tableau2[Produits]=$K$2)*(Tableau2[lot]=K42)*Tableau2[Entrées])-SUMPRODUCT((Tableau2[Produits]=$K$2)*(Tableau2[lot]=K42)*Tableau2[Sorties])</f>
        <v>0</v>
      </c>
      <c r="M42" s="26"/>
      <c r="N42" s="29">
        <f>SUMPRODUCT((Tableau2[Produits]=$M$2)*(Tableau2[lot]=M42)*Tableau2[Entrées])-SUMPRODUCT((Tableau2[Produits]=$M$2)*(Tableau2[lot]=M42)*Tableau2[Sorties])</f>
        <v>0</v>
      </c>
      <c r="O42" s="26"/>
      <c r="P42" s="29">
        <f>SUMPRODUCT((Tableau2[Produits]=$O$2)*(Tableau2[lot]=O42)*Tableau2[Entrées])-SUMPRODUCT((Tableau2[Produits]=$O$2)*(Tableau2[lot]=O42)*Tableau2[Sorties])</f>
        <v>0</v>
      </c>
      <c r="Q42" s="26"/>
      <c r="R42" s="29">
        <f>SUMPRODUCT((Tableau2[Produits]=$Q$2)*(Tableau2[lot]=Q42)*Tableau2[Entrées])-SUMPRODUCT((Tableau2[Produits]=$Q$2)*(Tableau2[lot]=Q42)*Tableau2[Sorties])</f>
        <v>0</v>
      </c>
      <c r="S42" s="26"/>
      <c r="T42" s="29">
        <f>SUMPRODUCT((Tableau2[Produits]=$S$2)*(Tableau2[lot]=S42)*Tableau2[Entrées])-SUMPRODUCT((Tableau2[Produits]=$S$2)*(Tableau2[lot]=S42)*Tableau2[Sorties])</f>
        <v>0</v>
      </c>
      <c r="U42" s="26"/>
      <c r="V42" s="29">
        <f>SUMPRODUCT((Tableau2[Produits]=$U$2)*(Tableau2[lot]=U42)*Tableau2[Entrées])-SUMPRODUCT((Tableau2[Produits]=$U$2)*(Tableau2[lot]=U42)*Tableau2[Sorties])</f>
        <v>0</v>
      </c>
      <c r="W42" s="26"/>
      <c r="X42" s="29">
        <f>SUMPRODUCT((Tableau2[Produits]=$W$2)*(Tableau2[lot]=W42)*Tableau2[Entrées])-SUMPRODUCT((Tableau2[Produits]=$W$2)*(Tableau2[lot]=W42)*Tableau2[Sorties])</f>
        <v>0</v>
      </c>
      <c r="Y42" s="26"/>
      <c r="Z42" s="29">
        <f>SUMPRODUCT((Tableau2[Produits]=$Y$2)*(Tableau2[lot]=Y42)*Tableau2[Entrées])-SUMPRODUCT((Tableau2[Produits]=$Y$2)*(Tableau2[lot]=Y42)*Tableau2[Sorties])</f>
        <v>0</v>
      </c>
      <c r="AA42" s="33"/>
      <c r="AB42" s="50">
        <f>SUMPRODUCT((Tableau2[Produits]=$AA$2)*(Tableau2[lot]=AA42)*Tableau2[Entrées])-SUMPRODUCT((Tableau2[Produits]=$AA$2)*(Tableau2[lot]=AA42)*Tableau2[Sorties])</f>
        <v>0</v>
      </c>
    </row>
    <row r="43" spans="1:28">
      <c r="A43" s="25"/>
      <c r="B43" s="29">
        <f>SUMPRODUCT((Tableau2[Produits]=$A$2)*(Tableau2[lot]=A43)*Tableau2[Entrées])-SUMPRODUCT((Tableau2[Produits]=$A$2)*(Tableau2[lot]=A43)*Tableau2[Sorties])</f>
        <v>0</v>
      </c>
      <c r="C43" s="26"/>
      <c r="D43" s="29">
        <f>SUMPRODUCT((Tableau2[Produits]=$C$2)*(Tableau2[lot]=C43)*Tableau2[Entrées])-SUMPRODUCT((Tableau2[Produits]=$C$2)*(Tableau2[lot]=C43)*Tableau2[Sorties])</f>
        <v>0</v>
      </c>
      <c r="E43" s="26"/>
      <c r="F43" s="29">
        <f>SUMPRODUCT((Tableau2[Produits]=$E$2)*(Tableau2[lot]=E43)*Tableau2[Entrées])-SUMPRODUCT((Tableau2[Produits]=$E$2)*(Tableau2[lot]=E43)*Tableau2[Sorties])</f>
        <v>0</v>
      </c>
      <c r="G43" s="26"/>
      <c r="H43" s="26">
        <f>SUMPRODUCT((Tableau2[Produits]=$G$2)*(Tableau2[lot]=G43)*Tableau2[Entrées])-SUMPRODUCT((Tableau2[Produits]=$G$2)*(Tableau2[lot]=G43)*Tableau2[Sorties])</f>
        <v>0</v>
      </c>
      <c r="I43" s="26"/>
      <c r="J43" s="29">
        <f>SUMPRODUCT((Tableau2[Produits]=$I$2)*(Tableau2[lot]=I43)*Tableau2[Entrées])-SUMPRODUCT((Tableau2[Produits]=$I$2)*(Tableau2[lot]=I43)*Tableau2[Sorties])</f>
        <v>0</v>
      </c>
      <c r="K43" s="26"/>
      <c r="L43" s="29">
        <f>SUMPRODUCT((Tableau2[Produits]=$K$2)*(Tableau2[lot]=K43)*Tableau2[Entrées])-SUMPRODUCT((Tableau2[Produits]=$K$2)*(Tableau2[lot]=K43)*Tableau2[Sorties])</f>
        <v>0</v>
      </c>
      <c r="M43" s="26"/>
      <c r="N43" s="29">
        <f>SUMPRODUCT((Tableau2[Produits]=$M$2)*(Tableau2[lot]=M43)*Tableau2[Entrées])-SUMPRODUCT((Tableau2[Produits]=$M$2)*(Tableau2[lot]=M43)*Tableau2[Sorties])</f>
        <v>0</v>
      </c>
      <c r="O43" s="26"/>
      <c r="P43" s="29">
        <f>SUMPRODUCT((Tableau2[Produits]=$O$2)*(Tableau2[lot]=O43)*Tableau2[Entrées])-SUMPRODUCT((Tableau2[Produits]=$O$2)*(Tableau2[lot]=O43)*Tableau2[Sorties])</f>
        <v>0</v>
      </c>
      <c r="Q43" s="26"/>
      <c r="R43" s="29">
        <f>SUMPRODUCT((Tableau2[Produits]=$Q$2)*(Tableau2[lot]=Q43)*Tableau2[Entrées])-SUMPRODUCT((Tableau2[Produits]=$Q$2)*(Tableau2[lot]=Q43)*Tableau2[Sorties])</f>
        <v>0</v>
      </c>
      <c r="S43" s="26"/>
      <c r="T43" s="29">
        <f>SUMPRODUCT((Tableau2[Produits]=$S$2)*(Tableau2[lot]=S43)*Tableau2[Entrées])-SUMPRODUCT((Tableau2[Produits]=$S$2)*(Tableau2[lot]=S43)*Tableau2[Sorties])</f>
        <v>0</v>
      </c>
      <c r="U43" s="26"/>
      <c r="V43" s="29">
        <f>SUMPRODUCT((Tableau2[Produits]=$U$2)*(Tableau2[lot]=U43)*Tableau2[Entrées])-SUMPRODUCT((Tableau2[Produits]=$U$2)*(Tableau2[lot]=U43)*Tableau2[Sorties])</f>
        <v>0</v>
      </c>
      <c r="W43" s="26"/>
      <c r="X43" s="29">
        <f>SUMPRODUCT((Tableau2[Produits]=$W$2)*(Tableau2[lot]=W43)*Tableau2[Entrées])-SUMPRODUCT((Tableau2[Produits]=$W$2)*(Tableau2[lot]=W43)*Tableau2[Sorties])</f>
        <v>0</v>
      </c>
      <c r="Y43" s="26"/>
      <c r="Z43" s="29">
        <f>SUMPRODUCT((Tableau2[Produits]=$Y$2)*(Tableau2[lot]=Y43)*Tableau2[Entrées])-SUMPRODUCT((Tableau2[Produits]=$Y$2)*(Tableau2[lot]=Y43)*Tableau2[Sorties])</f>
        <v>0</v>
      </c>
      <c r="AA43" s="33"/>
      <c r="AB43" s="34">
        <f>SUMPRODUCT((Tableau2[Produits]=$AA$2)*(Tableau2[lot]=AA43)*Tableau2[Entrées])-SUMPRODUCT((Tableau2[Produits]=$AA$2)*(Tableau2[lot]=AA43)*Tableau2[Sorties])</f>
        <v>0</v>
      </c>
    </row>
    <row r="44" spans="1:28">
      <c r="A44" s="25"/>
      <c r="B44" s="29">
        <f>SUMPRODUCT((Tableau2[Produits]=$A$2)*(Tableau2[lot]=A44)*Tableau2[Entrées])-SUMPRODUCT((Tableau2[Produits]=$A$2)*(Tableau2[lot]=A44)*Tableau2[Sorties])</f>
        <v>0</v>
      </c>
      <c r="C44" s="26"/>
      <c r="D44" s="29">
        <f>SUMPRODUCT((Tableau2[Produits]=$C$2)*(Tableau2[lot]=C44)*Tableau2[Entrées])-SUMPRODUCT((Tableau2[Produits]=$C$2)*(Tableau2[lot]=C44)*Tableau2[Sorties])</f>
        <v>0</v>
      </c>
      <c r="E44" s="26"/>
      <c r="F44" s="29">
        <f>SUMPRODUCT((Tableau2[Produits]=$E$2)*(Tableau2[lot]=E44)*Tableau2[Entrées])-SUMPRODUCT((Tableau2[Produits]=$E$2)*(Tableau2[lot]=E44)*Tableau2[Sorties])</f>
        <v>0</v>
      </c>
      <c r="G44" s="26"/>
      <c r="H44" s="26">
        <f>SUMPRODUCT((Tableau2[Produits]=$G$2)*(Tableau2[lot]=G44)*Tableau2[Entrées])-SUMPRODUCT((Tableau2[Produits]=$G$2)*(Tableau2[lot]=G44)*Tableau2[Sorties])</f>
        <v>0</v>
      </c>
      <c r="I44" s="26"/>
      <c r="J44" s="29">
        <f>SUMPRODUCT((Tableau2[Produits]=$I$2)*(Tableau2[lot]=I44)*Tableau2[Entrées])-SUMPRODUCT((Tableau2[Produits]=$I$2)*(Tableau2[lot]=I44)*Tableau2[Sorties])</f>
        <v>0</v>
      </c>
      <c r="K44" s="26"/>
      <c r="L44" s="29">
        <f>SUMPRODUCT((Tableau2[Produits]=$K$2)*(Tableau2[lot]=K44)*Tableau2[Entrées])-SUMPRODUCT((Tableau2[Produits]=$K$2)*(Tableau2[lot]=K44)*Tableau2[Sorties])</f>
        <v>0</v>
      </c>
      <c r="M44" s="26"/>
      <c r="N44" s="29">
        <f>SUMPRODUCT((Tableau2[Produits]=$M$2)*(Tableau2[lot]=M44)*Tableau2[Entrées])-SUMPRODUCT((Tableau2[Produits]=$M$2)*(Tableau2[lot]=M44)*Tableau2[Sorties])</f>
        <v>0</v>
      </c>
      <c r="O44" s="26"/>
      <c r="P44" s="29">
        <f>SUMPRODUCT((Tableau2[Produits]=$O$2)*(Tableau2[lot]=O44)*Tableau2[Entrées])-SUMPRODUCT((Tableau2[Produits]=$O$2)*(Tableau2[lot]=O44)*Tableau2[Sorties])</f>
        <v>0</v>
      </c>
      <c r="Q44" s="26"/>
      <c r="R44" s="29">
        <f>SUMPRODUCT((Tableau2[Produits]=$Q$2)*(Tableau2[lot]=Q44)*Tableau2[Entrées])-SUMPRODUCT((Tableau2[Produits]=$Q$2)*(Tableau2[lot]=Q44)*Tableau2[Sorties])</f>
        <v>0</v>
      </c>
      <c r="S44" s="26"/>
      <c r="T44" s="29">
        <f>SUMPRODUCT((Tableau2[Produits]=$S$2)*(Tableau2[lot]=S44)*Tableau2[Entrées])-SUMPRODUCT((Tableau2[Produits]=$S$2)*(Tableau2[lot]=S44)*Tableau2[Sorties])</f>
        <v>0</v>
      </c>
      <c r="U44" s="26"/>
      <c r="V44" s="29">
        <f>SUMPRODUCT((Tableau2[Produits]=$U$2)*(Tableau2[lot]=U44)*Tableau2[Entrées])-SUMPRODUCT((Tableau2[Produits]=$U$2)*(Tableau2[lot]=U44)*Tableau2[Sorties])</f>
        <v>0</v>
      </c>
      <c r="W44" s="26"/>
      <c r="X44" s="29">
        <f>SUMPRODUCT((Tableau2[Produits]=$W$2)*(Tableau2[lot]=W44)*Tableau2[Entrées])-SUMPRODUCT((Tableau2[Produits]=$W$2)*(Tableau2[lot]=W44)*Tableau2[Sorties])</f>
        <v>0</v>
      </c>
      <c r="Y44" s="26"/>
      <c r="Z44" s="29">
        <f>SUMPRODUCT((Tableau2[Produits]=$Y$2)*(Tableau2[lot]=Y44)*Tableau2[Entrées])-SUMPRODUCT((Tableau2[Produits]=$Y$2)*(Tableau2[lot]=Y44)*Tableau2[Sorties])</f>
        <v>0</v>
      </c>
      <c r="AA44" s="33"/>
      <c r="AB44" s="50">
        <f>SUMPRODUCT((Tableau2[Produits]=$AA$2)*(Tableau2[lot]=AA44)*Tableau2[Entrées])-SUMPRODUCT((Tableau2[Produits]=$AA$2)*(Tableau2[lot]=AA44)*Tableau2[Sorties])</f>
        <v>0</v>
      </c>
    </row>
    <row r="45" spans="1:28">
      <c r="A45" s="25"/>
      <c r="B45" s="29">
        <f>SUMPRODUCT((Tableau2[Produits]=$A$2)*(Tableau2[lot]=A45)*Tableau2[Entrées])-SUMPRODUCT((Tableau2[Produits]=$A$2)*(Tableau2[lot]=A45)*Tableau2[Sorties])</f>
        <v>0</v>
      </c>
      <c r="C45" s="26"/>
      <c r="D45" s="29">
        <f>SUMPRODUCT((Tableau2[Produits]=$C$2)*(Tableau2[lot]=C45)*Tableau2[Entrées])-SUMPRODUCT((Tableau2[Produits]=$C$2)*(Tableau2[lot]=C45)*Tableau2[Sorties])</f>
        <v>0</v>
      </c>
      <c r="E45" s="26"/>
      <c r="F45" s="29">
        <f>SUMPRODUCT((Tableau2[Produits]=$E$2)*(Tableau2[lot]=E45)*Tableau2[Entrées])-SUMPRODUCT((Tableau2[Produits]=$E$2)*(Tableau2[lot]=E45)*Tableau2[Sorties])</f>
        <v>0</v>
      </c>
      <c r="G45" s="26"/>
      <c r="H45" s="26">
        <f>SUMPRODUCT((Tableau2[Produits]=$G$2)*(Tableau2[lot]=G45)*Tableau2[Entrées])-SUMPRODUCT((Tableau2[Produits]=$G$2)*(Tableau2[lot]=G45)*Tableau2[Sorties])</f>
        <v>0</v>
      </c>
      <c r="I45" s="26"/>
      <c r="J45" s="29">
        <f>SUMPRODUCT((Tableau2[Produits]=$I$2)*(Tableau2[lot]=I45)*Tableau2[Entrées])-SUMPRODUCT((Tableau2[Produits]=$I$2)*(Tableau2[lot]=I45)*Tableau2[Sorties])</f>
        <v>0</v>
      </c>
      <c r="K45" s="26"/>
      <c r="L45" s="29">
        <f>SUMPRODUCT((Tableau2[Produits]=$K$2)*(Tableau2[lot]=K45)*Tableau2[Entrées])-SUMPRODUCT((Tableau2[Produits]=$K$2)*(Tableau2[lot]=K45)*Tableau2[Sorties])</f>
        <v>0</v>
      </c>
      <c r="M45" s="26"/>
      <c r="N45" s="29">
        <f>SUMPRODUCT((Tableau2[Produits]=$M$2)*(Tableau2[lot]=M45)*Tableau2[Entrées])-SUMPRODUCT((Tableau2[Produits]=$M$2)*(Tableau2[lot]=M45)*Tableau2[Sorties])</f>
        <v>0</v>
      </c>
      <c r="O45" s="26"/>
      <c r="P45" s="29">
        <f>SUMPRODUCT((Tableau2[Produits]=$O$2)*(Tableau2[lot]=O45)*Tableau2[Entrées])-SUMPRODUCT((Tableau2[Produits]=$O$2)*(Tableau2[lot]=O45)*Tableau2[Sorties])</f>
        <v>0</v>
      </c>
      <c r="Q45" s="26"/>
      <c r="R45" s="29">
        <f>SUMPRODUCT((Tableau2[Produits]=$Q$2)*(Tableau2[lot]=Q45)*Tableau2[Entrées])-SUMPRODUCT((Tableau2[Produits]=$Q$2)*(Tableau2[lot]=Q45)*Tableau2[Sorties])</f>
        <v>0</v>
      </c>
      <c r="S45" s="26"/>
      <c r="T45" s="29">
        <f>SUMPRODUCT((Tableau2[Produits]=$S$2)*(Tableau2[lot]=S45)*Tableau2[Entrées])-SUMPRODUCT((Tableau2[Produits]=$S$2)*(Tableau2[lot]=S45)*Tableau2[Sorties])</f>
        <v>0</v>
      </c>
      <c r="U45" s="26"/>
      <c r="V45" s="29">
        <f>SUMPRODUCT((Tableau2[Produits]=$U$2)*(Tableau2[lot]=U45)*Tableau2[Entrées])-SUMPRODUCT((Tableau2[Produits]=$U$2)*(Tableau2[lot]=U45)*Tableau2[Sorties])</f>
        <v>0</v>
      </c>
      <c r="W45" s="26"/>
      <c r="X45" s="29">
        <f>SUMPRODUCT((Tableau2[Produits]=$W$2)*(Tableau2[lot]=W45)*Tableau2[Entrées])-SUMPRODUCT((Tableau2[Produits]=$W$2)*(Tableau2[lot]=W45)*Tableau2[Sorties])</f>
        <v>0</v>
      </c>
      <c r="Y45" s="26"/>
      <c r="Z45" s="29">
        <f>SUMPRODUCT((Tableau2[Produits]=$Y$2)*(Tableau2[lot]=Y45)*Tableau2[Entrées])-SUMPRODUCT((Tableau2[Produits]=$Y$2)*(Tableau2[lot]=Y45)*Tableau2[Sorties])</f>
        <v>0</v>
      </c>
      <c r="AA45" s="33"/>
      <c r="AB45" s="34">
        <f>SUMPRODUCT((Tableau2[Produits]=$AA$2)*(Tableau2[lot]=AA45)*Tableau2[Entrées])-SUMPRODUCT((Tableau2[Produits]=$AA$2)*(Tableau2[lot]=AA45)*Tableau2[Sorties])</f>
        <v>0</v>
      </c>
    </row>
    <row r="46" spans="1:28">
      <c r="A46" s="25"/>
      <c r="B46" s="29">
        <f>SUMPRODUCT((Tableau2[Produits]=$A$2)*(Tableau2[lot]=A46)*Tableau2[Entrées])-SUMPRODUCT((Tableau2[Produits]=$A$2)*(Tableau2[lot]=A46)*Tableau2[Sorties])</f>
        <v>0</v>
      </c>
      <c r="C46" s="26"/>
      <c r="D46" s="29">
        <f>SUMPRODUCT((Tableau2[Produits]=$C$2)*(Tableau2[lot]=C46)*Tableau2[Entrées])-SUMPRODUCT((Tableau2[Produits]=$C$2)*(Tableau2[lot]=C46)*Tableau2[Sorties])</f>
        <v>0</v>
      </c>
      <c r="E46" s="26"/>
      <c r="F46" s="29">
        <f>SUMPRODUCT((Tableau2[Produits]=$E$2)*(Tableau2[lot]=E46)*Tableau2[Entrées])-SUMPRODUCT((Tableau2[Produits]=$E$2)*(Tableau2[lot]=E46)*Tableau2[Sorties])</f>
        <v>0</v>
      </c>
      <c r="G46" s="26"/>
      <c r="H46" s="26">
        <f>SUMPRODUCT((Tableau2[Produits]=$G$2)*(Tableau2[lot]=G46)*Tableau2[Entrées])-SUMPRODUCT((Tableau2[Produits]=$G$2)*(Tableau2[lot]=G46)*Tableau2[Sorties])</f>
        <v>0</v>
      </c>
      <c r="I46" s="26"/>
      <c r="J46" s="29">
        <f>SUMPRODUCT((Tableau2[Produits]=$I$2)*(Tableau2[lot]=I46)*Tableau2[Entrées])-SUMPRODUCT((Tableau2[Produits]=$I$2)*(Tableau2[lot]=I46)*Tableau2[Sorties])</f>
        <v>0</v>
      </c>
      <c r="K46" s="26"/>
      <c r="L46" s="29">
        <f>SUMPRODUCT((Tableau2[Produits]=$K$2)*(Tableau2[lot]=K46)*Tableau2[Entrées])-SUMPRODUCT((Tableau2[Produits]=$K$2)*(Tableau2[lot]=K46)*Tableau2[Sorties])</f>
        <v>0</v>
      </c>
      <c r="M46" s="26"/>
      <c r="N46" s="29">
        <f>SUMPRODUCT((Tableau2[Produits]=$M$2)*(Tableau2[lot]=M46)*Tableau2[Entrées])-SUMPRODUCT((Tableau2[Produits]=$M$2)*(Tableau2[lot]=M46)*Tableau2[Sorties])</f>
        <v>0</v>
      </c>
      <c r="O46" s="26"/>
      <c r="P46" s="29">
        <f>SUMPRODUCT((Tableau2[Produits]=$O$2)*(Tableau2[lot]=O46)*Tableau2[Entrées])-SUMPRODUCT((Tableau2[Produits]=$O$2)*(Tableau2[lot]=O46)*Tableau2[Sorties])</f>
        <v>0</v>
      </c>
      <c r="Q46" s="26"/>
      <c r="R46" s="29">
        <f>SUMPRODUCT((Tableau2[Produits]=$Q$2)*(Tableau2[lot]=Q46)*Tableau2[Entrées])-SUMPRODUCT((Tableau2[Produits]=$Q$2)*(Tableau2[lot]=Q46)*Tableau2[Sorties])</f>
        <v>0</v>
      </c>
      <c r="S46" s="26"/>
      <c r="T46" s="29">
        <f>SUMPRODUCT((Tableau2[Produits]=$S$2)*(Tableau2[lot]=S46)*Tableau2[Entrées])-SUMPRODUCT((Tableau2[Produits]=$S$2)*(Tableau2[lot]=S46)*Tableau2[Sorties])</f>
        <v>0</v>
      </c>
      <c r="U46" s="26"/>
      <c r="V46" s="29">
        <f>SUMPRODUCT((Tableau2[Produits]=$U$2)*(Tableau2[lot]=U46)*Tableau2[Entrées])-SUMPRODUCT((Tableau2[Produits]=$U$2)*(Tableau2[lot]=U46)*Tableau2[Sorties])</f>
        <v>0</v>
      </c>
      <c r="W46" s="26"/>
      <c r="X46" s="29">
        <f>SUMPRODUCT((Tableau2[Produits]=$W$2)*(Tableau2[lot]=W46)*Tableau2[Entrées])-SUMPRODUCT((Tableau2[Produits]=$W$2)*(Tableau2[lot]=W46)*Tableau2[Sorties])</f>
        <v>0</v>
      </c>
      <c r="Y46" s="26"/>
      <c r="Z46" s="29">
        <f>SUMPRODUCT((Tableau2[Produits]=$Y$2)*(Tableau2[lot]=Y46)*Tableau2[Entrées])-SUMPRODUCT((Tableau2[Produits]=$Y$2)*(Tableau2[lot]=Y46)*Tableau2[Sorties])</f>
        <v>0</v>
      </c>
      <c r="AA46" s="33"/>
      <c r="AB46" s="50">
        <f>SUMPRODUCT((Tableau2[Produits]=$AA$2)*(Tableau2[lot]=AA46)*Tableau2[Entrées])-SUMPRODUCT((Tableau2[Produits]=$AA$2)*(Tableau2[lot]=AA46)*Tableau2[Sorties])</f>
        <v>0</v>
      </c>
    </row>
    <row r="47" spans="1:28">
      <c r="A47" s="25"/>
      <c r="B47" s="29">
        <f>SUMPRODUCT((Tableau2[Produits]=$A$2)*(Tableau2[lot]=A47)*Tableau2[Entrées])-SUMPRODUCT((Tableau2[Produits]=$A$2)*(Tableau2[lot]=A47)*Tableau2[Sorties])</f>
        <v>0</v>
      </c>
      <c r="C47" s="26"/>
      <c r="D47" s="29">
        <f>SUMPRODUCT((Tableau2[Produits]=$C$2)*(Tableau2[lot]=C47)*Tableau2[Entrées])-SUMPRODUCT((Tableau2[Produits]=$C$2)*(Tableau2[lot]=C47)*Tableau2[Sorties])</f>
        <v>0</v>
      </c>
      <c r="E47" s="26"/>
      <c r="F47" s="29">
        <f>SUMPRODUCT((Tableau2[Produits]=$E$2)*(Tableau2[lot]=E47)*Tableau2[Entrées])-SUMPRODUCT((Tableau2[Produits]=$E$2)*(Tableau2[lot]=E47)*Tableau2[Sorties])</f>
        <v>0</v>
      </c>
      <c r="G47" s="26"/>
      <c r="H47" s="26">
        <f>SUMPRODUCT((Tableau2[Produits]=$G$2)*(Tableau2[lot]=G47)*Tableau2[Entrées])-SUMPRODUCT((Tableau2[Produits]=$G$2)*(Tableau2[lot]=G47)*Tableau2[Sorties])</f>
        <v>0</v>
      </c>
      <c r="I47" s="26"/>
      <c r="J47" s="29">
        <f>SUMPRODUCT((Tableau2[Produits]=$I$2)*(Tableau2[lot]=I47)*Tableau2[Entrées])-SUMPRODUCT((Tableau2[Produits]=$I$2)*(Tableau2[lot]=I47)*Tableau2[Sorties])</f>
        <v>0</v>
      </c>
      <c r="K47" s="26"/>
      <c r="L47" s="29">
        <f>SUMPRODUCT((Tableau2[Produits]=$K$2)*(Tableau2[lot]=K47)*Tableau2[Entrées])-SUMPRODUCT((Tableau2[Produits]=$K$2)*(Tableau2[lot]=K47)*Tableau2[Sorties])</f>
        <v>0</v>
      </c>
      <c r="M47" s="26"/>
      <c r="N47" s="29">
        <f>SUMPRODUCT((Tableau2[Produits]=$M$2)*(Tableau2[lot]=M47)*Tableau2[Entrées])-SUMPRODUCT((Tableau2[Produits]=$M$2)*(Tableau2[lot]=M47)*Tableau2[Sorties])</f>
        <v>0</v>
      </c>
      <c r="O47" s="26"/>
      <c r="P47" s="29">
        <f>SUMPRODUCT((Tableau2[Produits]=$O$2)*(Tableau2[lot]=O47)*Tableau2[Entrées])-SUMPRODUCT((Tableau2[Produits]=$O$2)*(Tableau2[lot]=O47)*Tableau2[Sorties])</f>
        <v>0</v>
      </c>
      <c r="Q47" s="26"/>
      <c r="R47" s="29">
        <f>SUMPRODUCT((Tableau2[Produits]=$Q$2)*(Tableau2[lot]=Q47)*Tableau2[Entrées])-SUMPRODUCT((Tableau2[Produits]=$Q$2)*(Tableau2[lot]=Q47)*Tableau2[Sorties])</f>
        <v>0</v>
      </c>
      <c r="S47" s="26"/>
      <c r="T47" s="29">
        <f>SUMPRODUCT((Tableau2[Produits]=$S$2)*(Tableau2[lot]=S47)*Tableau2[Entrées])-SUMPRODUCT((Tableau2[Produits]=$S$2)*(Tableau2[lot]=S47)*Tableau2[Sorties])</f>
        <v>0</v>
      </c>
      <c r="U47" s="26"/>
      <c r="V47" s="29">
        <f>SUMPRODUCT((Tableau2[Produits]=$U$2)*(Tableau2[lot]=U47)*Tableau2[Entrées])-SUMPRODUCT((Tableau2[Produits]=$U$2)*(Tableau2[lot]=U47)*Tableau2[Sorties])</f>
        <v>0</v>
      </c>
      <c r="W47" s="26"/>
      <c r="X47" s="29">
        <f>SUMPRODUCT((Tableau2[Produits]=$W$2)*(Tableau2[lot]=W47)*Tableau2[Entrées])-SUMPRODUCT((Tableau2[Produits]=$W$2)*(Tableau2[lot]=W47)*Tableau2[Sorties])</f>
        <v>0</v>
      </c>
      <c r="Y47" s="26"/>
      <c r="Z47" s="29">
        <f>SUMPRODUCT((Tableau2[Produits]=$Y$2)*(Tableau2[lot]=Y47)*Tableau2[Entrées])-SUMPRODUCT((Tableau2[Produits]=$Y$2)*(Tableau2[lot]=Y47)*Tableau2[Sorties])</f>
        <v>0</v>
      </c>
      <c r="AA47" s="33"/>
      <c r="AB47" s="34">
        <f>SUMPRODUCT((Tableau2[Produits]=$AA$2)*(Tableau2[lot]=AA47)*Tableau2[Entrées])-SUMPRODUCT((Tableau2[Produits]=$AA$2)*(Tableau2[lot]=AA47)*Tableau2[Sorties])</f>
        <v>0</v>
      </c>
    </row>
    <row r="48" spans="1:28">
      <c r="A48" s="25"/>
      <c r="B48" s="29">
        <f>SUMPRODUCT((Tableau2[Produits]=$A$2)*(Tableau2[lot]=A48)*Tableau2[Entrées])-SUMPRODUCT((Tableau2[Produits]=$A$2)*(Tableau2[lot]=A48)*Tableau2[Sorties])</f>
        <v>0</v>
      </c>
      <c r="C48" s="26"/>
      <c r="D48" s="29">
        <f>SUMPRODUCT((Tableau2[Produits]=$C$2)*(Tableau2[lot]=C48)*Tableau2[Entrées])-SUMPRODUCT((Tableau2[Produits]=$C$2)*(Tableau2[lot]=C48)*Tableau2[Sorties])</f>
        <v>0</v>
      </c>
      <c r="E48" s="26"/>
      <c r="F48" s="29">
        <f>SUMPRODUCT((Tableau2[Produits]=$E$2)*(Tableau2[lot]=E48)*Tableau2[Entrées])-SUMPRODUCT((Tableau2[Produits]=$E$2)*(Tableau2[lot]=E48)*Tableau2[Sorties])</f>
        <v>0</v>
      </c>
      <c r="G48" s="26"/>
      <c r="H48" s="26">
        <f>SUMPRODUCT((Tableau2[Produits]=$G$2)*(Tableau2[lot]=G48)*Tableau2[Entrées])-SUMPRODUCT((Tableau2[Produits]=$G$2)*(Tableau2[lot]=G48)*Tableau2[Sorties])</f>
        <v>0</v>
      </c>
      <c r="I48" s="26"/>
      <c r="J48" s="29">
        <f>SUMPRODUCT((Tableau2[Produits]=$I$2)*(Tableau2[lot]=I48)*Tableau2[Entrées])-SUMPRODUCT((Tableau2[Produits]=$I$2)*(Tableau2[lot]=I48)*Tableau2[Sorties])</f>
        <v>0</v>
      </c>
      <c r="K48" s="26"/>
      <c r="L48" s="29">
        <f>SUMPRODUCT((Tableau2[Produits]=$K$2)*(Tableau2[lot]=K48)*Tableau2[Entrées])-SUMPRODUCT((Tableau2[Produits]=$K$2)*(Tableau2[lot]=K48)*Tableau2[Sorties])</f>
        <v>0</v>
      </c>
      <c r="M48" s="26"/>
      <c r="N48" s="29">
        <f>SUMPRODUCT((Tableau2[Produits]=$M$2)*(Tableau2[lot]=M48)*Tableau2[Entrées])-SUMPRODUCT((Tableau2[Produits]=$M$2)*(Tableau2[lot]=M48)*Tableau2[Sorties])</f>
        <v>0</v>
      </c>
      <c r="O48" s="26"/>
      <c r="P48" s="29">
        <f>SUMPRODUCT((Tableau2[Produits]=$O$2)*(Tableau2[lot]=O48)*Tableau2[Entrées])-SUMPRODUCT((Tableau2[Produits]=$O$2)*(Tableau2[lot]=O48)*Tableau2[Sorties])</f>
        <v>0</v>
      </c>
      <c r="Q48" s="26"/>
      <c r="R48" s="29">
        <f>SUMPRODUCT((Tableau2[Produits]=$Q$2)*(Tableau2[lot]=Q48)*Tableau2[Entrées])-SUMPRODUCT((Tableau2[Produits]=$Q$2)*(Tableau2[lot]=Q48)*Tableau2[Sorties])</f>
        <v>0</v>
      </c>
      <c r="S48" s="26"/>
      <c r="T48" s="29">
        <f>SUMPRODUCT((Tableau2[Produits]=$S$2)*(Tableau2[lot]=S48)*Tableau2[Entrées])-SUMPRODUCT((Tableau2[Produits]=$S$2)*(Tableau2[lot]=S48)*Tableau2[Sorties])</f>
        <v>0</v>
      </c>
      <c r="U48" s="26"/>
      <c r="V48" s="29">
        <f>SUMPRODUCT((Tableau2[Produits]=$U$2)*(Tableau2[lot]=U48)*Tableau2[Entrées])-SUMPRODUCT((Tableau2[Produits]=$U$2)*(Tableau2[lot]=U48)*Tableau2[Sorties])</f>
        <v>0</v>
      </c>
      <c r="W48" s="26"/>
      <c r="X48" s="29">
        <f>SUMPRODUCT((Tableau2[Produits]=$W$2)*(Tableau2[lot]=W48)*Tableau2[Entrées])-SUMPRODUCT((Tableau2[Produits]=$W$2)*(Tableau2[lot]=W48)*Tableau2[Sorties])</f>
        <v>0</v>
      </c>
      <c r="Y48" s="26"/>
      <c r="Z48" s="29">
        <f>SUMPRODUCT((Tableau2[Produits]=$Y$2)*(Tableau2[lot]=Y48)*Tableau2[Entrées])-SUMPRODUCT((Tableau2[Produits]=$Y$2)*(Tableau2[lot]=Y48)*Tableau2[Sorties])</f>
        <v>0</v>
      </c>
      <c r="AA48" s="33"/>
      <c r="AB48" s="50">
        <f>SUMPRODUCT((Tableau2[Produits]=$AA$2)*(Tableau2[lot]=AA48)*Tableau2[Entrées])-SUMPRODUCT((Tableau2[Produits]=$AA$2)*(Tableau2[lot]=AA48)*Tableau2[Sorties])</f>
        <v>0</v>
      </c>
    </row>
    <row r="49" spans="1:28">
      <c r="A49" s="25"/>
      <c r="B49" s="29">
        <f>SUMPRODUCT((Tableau2[Produits]=$A$2)*(Tableau2[lot]=A49)*Tableau2[Entrées])-SUMPRODUCT((Tableau2[Produits]=$A$2)*(Tableau2[lot]=A49)*Tableau2[Sorties])</f>
        <v>0</v>
      </c>
      <c r="C49" s="26"/>
      <c r="D49" s="29">
        <f>SUMPRODUCT((Tableau2[Produits]=$C$2)*(Tableau2[lot]=C49)*Tableau2[Entrées])-SUMPRODUCT((Tableau2[Produits]=$C$2)*(Tableau2[lot]=C49)*Tableau2[Sorties])</f>
        <v>0</v>
      </c>
      <c r="E49" s="26"/>
      <c r="F49" s="29">
        <f>SUMPRODUCT((Tableau2[Produits]=$E$2)*(Tableau2[lot]=E49)*Tableau2[Entrées])-SUMPRODUCT((Tableau2[Produits]=$E$2)*(Tableau2[lot]=E49)*Tableau2[Sorties])</f>
        <v>0</v>
      </c>
      <c r="G49" s="26"/>
      <c r="H49" s="26">
        <f>SUMPRODUCT((Tableau2[Produits]=$G$2)*(Tableau2[lot]=G49)*Tableau2[Entrées])-SUMPRODUCT((Tableau2[Produits]=$G$2)*(Tableau2[lot]=G49)*Tableau2[Sorties])</f>
        <v>0</v>
      </c>
      <c r="I49" s="26"/>
      <c r="J49" s="29">
        <f>SUMPRODUCT((Tableau2[Produits]=$I$2)*(Tableau2[lot]=I49)*Tableau2[Entrées])-SUMPRODUCT((Tableau2[Produits]=$I$2)*(Tableau2[lot]=I49)*Tableau2[Sorties])</f>
        <v>0</v>
      </c>
      <c r="K49" s="26"/>
      <c r="L49" s="29">
        <f>SUMPRODUCT((Tableau2[Produits]=$K$2)*(Tableau2[lot]=K49)*Tableau2[Entrées])-SUMPRODUCT((Tableau2[Produits]=$K$2)*(Tableau2[lot]=K49)*Tableau2[Sorties])</f>
        <v>0</v>
      </c>
      <c r="M49" s="26"/>
      <c r="N49" s="29">
        <f>SUMPRODUCT((Tableau2[Produits]=$M$2)*(Tableau2[lot]=M49)*Tableau2[Entrées])-SUMPRODUCT((Tableau2[Produits]=$M$2)*(Tableau2[lot]=M49)*Tableau2[Sorties])</f>
        <v>0</v>
      </c>
      <c r="O49" s="26"/>
      <c r="P49" s="29">
        <f>SUMPRODUCT((Tableau2[Produits]=$O$2)*(Tableau2[lot]=O49)*Tableau2[Entrées])-SUMPRODUCT((Tableau2[Produits]=$O$2)*(Tableau2[lot]=O49)*Tableau2[Sorties])</f>
        <v>0</v>
      </c>
      <c r="Q49" s="26"/>
      <c r="R49" s="29">
        <f>SUMPRODUCT((Tableau2[Produits]=$Q$2)*(Tableau2[lot]=Q49)*Tableau2[Entrées])-SUMPRODUCT((Tableau2[Produits]=$Q$2)*(Tableau2[lot]=Q49)*Tableau2[Sorties])</f>
        <v>0</v>
      </c>
      <c r="S49" s="26"/>
      <c r="T49" s="29">
        <f>SUMPRODUCT((Tableau2[Produits]=$S$2)*(Tableau2[lot]=S49)*Tableau2[Entrées])-SUMPRODUCT((Tableau2[Produits]=$S$2)*(Tableau2[lot]=S49)*Tableau2[Sorties])</f>
        <v>0</v>
      </c>
      <c r="U49" s="26"/>
      <c r="V49" s="29">
        <f>SUMPRODUCT((Tableau2[Produits]=$U$2)*(Tableau2[lot]=U49)*Tableau2[Entrées])-SUMPRODUCT((Tableau2[Produits]=$U$2)*(Tableau2[lot]=U49)*Tableau2[Sorties])</f>
        <v>0</v>
      </c>
      <c r="W49" s="26"/>
      <c r="X49" s="29">
        <f>SUMPRODUCT((Tableau2[Produits]=$W$2)*(Tableau2[lot]=W49)*Tableau2[Entrées])-SUMPRODUCT((Tableau2[Produits]=$W$2)*(Tableau2[lot]=W49)*Tableau2[Sorties])</f>
        <v>0</v>
      </c>
      <c r="Y49" s="26"/>
      <c r="Z49" s="29">
        <f>SUMPRODUCT((Tableau2[Produits]=$Y$2)*(Tableau2[lot]=Y49)*Tableau2[Entrées])-SUMPRODUCT((Tableau2[Produits]=$Y$2)*(Tableau2[lot]=Y49)*Tableau2[Sorties])</f>
        <v>0</v>
      </c>
      <c r="AA49" s="33"/>
      <c r="AB49" s="34">
        <f>SUMPRODUCT((Tableau2[Produits]=$AA$2)*(Tableau2[lot]=AA49)*Tableau2[Entrées])-SUMPRODUCT((Tableau2[Produits]=$AA$2)*(Tableau2[lot]=AA49)*Tableau2[Sorties])</f>
        <v>0</v>
      </c>
    </row>
    <row r="50" spans="1:28">
      <c r="A50" s="25"/>
      <c r="B50" s="29">
        <f>SUMPRODUCT((Tableau2[Produits]=$A$2)*(Tableau2[lot]=A50)*Tableau2[Entrées])-SUMPRODUCT((Tableau2[Produits]=$A$2)*(Tableau2[lot]=A50)*Tableau2[Sorties])</f>
        <v>0</v>
      </c>
      <c r="C50" s="26"/>
      <c r="D50" s="29">
        <f>SUMPRODUCT((Tableau2[Produits]=$C$2)*(Tableau2[lot]=C50)*Tableau2[Entrées])-SUMPRODUCT((Tableau2[Produits]=$C$2)*(Tableau2[lot]=C50)*Tableau2[Sorties])</f>
        <v>0</v>
      </c>
      <c r="E50" s="26"/>
      <c r="F50" s="29">
        <f>SUMPRODUCT((Tableau2[Produits]=$E$2)*(Tableau2[lot]=E50)*Tableau2[Entrées])-SUMPRODUCT((Tableau2[Produits]=$E$2)*(Tableau2[lot]=E50)*Tableau2[Sorties])</f>
        <v>0</v>
      </c>
      <c r="G50" s="26"/>
      <c r="H50" s="26">
        <f>SUMPRODUCT((Tableau2[Produits]=$G$2)*(Tableau2[lot]=G50)*Tableau2[Entrées])-SUMPRODUCT((Tableau2[Produits]=$G$2)*(Tableau2[lot]=G50)*Tableau2[Sorties])</f>
        <v>0</v>
      </c>
      <c r="I50" s="26"/>
      <c r="J50" s="29">
        <f>SUMPRODUCT((Tableau2[Produits]=$I$2)*(Tableau2[lot]=I50)*Tableau2[Entrées])-SUMPRODUCT((Tableau2[Produits]=$I$2)*(Tableau2[lot]=I50)*Tableau2[Sorties])</f>
        <v>0</v>
      </c>
      <c r="K50" s="26"/>
      <c r="L50" s="29">
        <f>SUMPRODUCT((Tableau2[Produits]=$K$2)*(Tableau2[lot]=K50)*Tableau2[Entrées])-SUMPRODUCT((Tableau2[Produits]=$K$2)*(Tableau2[lot]=K50)*Tableau2[Sorties])</f>
        <v>0</v>
      </c>
      <c r="M50" s="26"/>
      <c r="N50" s="29">
        <f>SUMPRODUCT((Tableau2[Produits]=$M$2)*(Tableau2[lot]=M50)*Tableau2[Entrées])-SUMPRODUCT((Tableau2[Produits]=$M$2)*(Tableau2[lot]=M50)*Tableau2[Sorties])</f>
        <v>0</v>
      </c>
      <c r="O50" s="26"/>
      <c r="P50" s="29">
        <f>SUMPRODUCT((Tableau2[Produits]=$O$2)*(Tableau2[lot]=O50)*Tableau2[Entrées])-SUMPRODUCT((Tableau2[Produits]=$O$2)*(Tableau2[lot]=O50)*Tableau2[Sorties])</f>
        <v>0</v>
      </c>
      <c r="Q50" s="26"/>
      <c r="R50" s="29">
        <f>SUMPRODUCT((Tableau2[Produits]=$Q$2)*(Tableau2[lot]=Q50)*Tableau2[Entrées])-SUMPRODUCT((Tableau2[Produits]=$Q$2)*(Tableau2[lot]=Q50)*Tableau2[Sorties])</f>
        <v>0</v>
      </c>
      <c r="S50" s="26"/>
      <c r="T50" s="29">
        <f>SUMPRODUCT((Tableau2[Produits]=$S$2)*(Tableau2[lot]=S50)*Tableau2[Entrées])-SUMPRODUCT((Tableau2[Produits]=$S$2)*(Tableau2[lot]=S50)*Tableau2[Sorties])</f>
        <v>0</v>
      </c>
      <c r="U50" s="26"/>
      <c r="V50" s="29">
        <f>SUMPRODUCT((Tableau2[Produits]=$U$2)*(Tableau2[lot]=U50)*Tableau2[Entrées])-SUMPRODUCT((Tableau2[Produits]=$U$2)*(Tableau2[lot]=U50)*Tableau2[Sorties])</f>
        <v>0</v>
      </c>
      <c r="W50" s="26"/>
      <c r="X50" s="29">
        <f>SUMPRODUCT((Tableau2[Produits]=$W$2)*(Tableau2[lot]=W50)*Tableau2[Entrées])-SUMPRODUCT((Tableau2[Produits]=$W$2)*(Tableau2[lot]=W50)*Tableau2[Sorties])</f>
        <v>0</v>
      </c>
      <c r="Y50" s="26"/>
      <c r="Z50" s="29">
        <f>SUMPRODUCT((Tableau2[Produits]=$Y$2)*(Tableau2[lot]=Y50)*Tableau2[Entrées])-SUMPRODUCT((Tableau2[Produits]=$Y$2)*(Tableau2[lot]=Y50)*Tableau2[Sorties])</f>
        <v>0</v>
      </c>
      <c r="AA50" s="33"/>
      <c r="AB50" s="50">
        <f>SUMPRODUCT((Tableau2[Produits]=$AA$2)*(Tableau2[lot]=AA50)*Tableau2[Entrées])-SUMPRODUCT((Tableau2[Produits]=$AA$2)*(Tableau2[lot]=AA50)*Tableau2[Sorties])</f>
        <v>0</v>
      </c>
    </row>
    <row r="53" spans="1:28">
      <c r="H53" s="36" t="s">
        <v>55</v>
      </c>
    </row>
    <row r="56" spans="1:28">
      <c r="AB56" s="42"/>
    </row>
  </sheetData>
  <phoneticPr fontId="4" type="noConversion"/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ENTREE-SORTIE</vt:lpstr>
      <vt:lpstr>MVTS</vt:lpstr>
      <vt:lpstr>LISTES</vt:lpstr>
      <vt:lpstr>RECAP</vt:lpstr>
      <vt:lpstr>colx</vt:lpstr>
      <vt:lpstr>monchamp</vt:lpstr>
      <vt:lpstr>saisie</vt:lpstr>
      <vt:lpstr>Saisie_S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</dc:creator>
  <cp:lastModifiedBy>AFEH56</cp:lastModifiedBy>
  <dcterms:created xsi:type="dcterms:W3CDTF">2019-06-12T14:52:06Z</dcterms:created>
  <dcterms:modified xsi:type="dcterms:W3CDTF">2019-11-20T18:36:38Z</dcterms:modified>
</cp:coreProperties>
</file>