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425" windowHeight="11025"/>
  </bookViews>
  <sheets>
    <sheet name="ENTREE-SORTIE" sheetId="1" r:id="rId1"/>
    <sheet name="MVTS" sheetId="7" r:id="rId2"/>
    <sheet name="RECAP" sheetId="6" r:id="rId3"/>
    <sheet name="NOMS" sheetId="5" r:id="rId4"/>
    <sheet name="STOCK RESTANT" sheetId="4" r:id="rId5"/>
    <sheet name="RECAP2" sheetId="3" r:id="rId6"/>
  </sheets>
  <definedNames>
    <definedName name="colx">'ENTREE-SORTIE'!$B$28</definedName>
    <definedName name="Essai">IF('ENTREE-SORTIE'!$B$4=RECAP2!$A$2,OFFSET(RECAP2!$A$4,,,COUNTA(RECAP2!$A:$A)-1))</definedName>
    <definedName name="Lots">OFFSET('ENTREE-SORTIE'!$A$100,,,COUNTA('ENTREE-SORTIE'!$A:$A))</definedName>
    <definedName name="monchamp">'ENTREE-SORTIE'!$H$1</definedName>
    <definedName name="Noms">OFFSET(NOMS!$A$2,,,COUNTA(NOMS!$A:$A)-1)</definedName>
    <definedName name="Produits">OFFSET('STOCK RESTANT'!$A$2,,,COUNTA('STOCK RESTANT'!$A:$A)-1)</definedName>
    <definedName name="saisie">'ENTREE-SORTIE'!$B$3:$B$7</definedName>
    <definedName name="Saisie_S">'ENTREE-SORTIE'!$B$20:$B$24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6" l="1"/>
  <c r="D6" i="6"/>
  <c r="E6" i="6"/>
  <c r="F6" i="6"/>
  <c r="G6" i="6"/>
  <c r="H6" i="6"/>
  <c r="I6" i="6"/>
  <c r="J6" i="6"/>
  <c r="K6" i="6"/>
  <c r="L6" i="6"/>
  <c r="M6" i="6"/>
  <c r="N6" i="6"/>
  <c r="O6" i="6"/>
  <c r="P6" i="6"/>
  <c r="Q6" i="6"/>
  <c r="B6" i="6" l="1"/>
  <c r="L3" i="3"/>
  <c r="L4" i="3"/>
  <c r="N4" i="3"/>
  <c r="R4" i="3"/>
  <c r="V4" i="3"/>
  <c r="Z4" i="3"/>
  <c r="B3" i="3"/>
  <c r="C2" i="6"/>
  <c r="C3" i="6"/>
  <c r="C4" i="6"/>
  <c r="C5" i="6"/>
  <c r="Q2" i="6"/>
  <c r="Q3" i="6"/>
  <c r="Q4" i="6"/>
  <c r="Q5" i="6"/>
  <c r="P2" i="6"/>
  <c r="P3" i="6"/>
  <c r="P4" i="6"/>
  <c r="P5" i="6"/>
  <c r="O2" i="6"/>
  <c r="O3" i="6"/>
  <c r="O4" i="6"/>
  <c r="O5" i="6"/>
  <c r="N2" i="6"/>
  <c r="N3" i="6"/>
  <c r="N4" i="6"/>
  <c r="N5" i="6"/>
  <c r="M2" i="6"/>
  <c r="M3" i="6"/>
  <c r="M4" i="6"/>
  <c r="M5" i="6"/>
  <c r="L2" i="6"/>
  <c r="L3" i="6"/>
  <c r="L4" i="6"/>
  <c r="L5" i="6"/>
  <c r="K2" i="6"/>
  <c r="K3" i="6"/>
  <c r="K4" i="6"/>
  <c r="K5" i="6"/>
  <c r="J2" i="6"/>
  <c r="J3" i="6"/>
  <c r="J4" i="6"/>
  <c r="J5" i="6"/>
  <c r="I2" i="6"/>
  <c r="I3" i="6"/>
  <c r="I4" i="6"/>
  <c r="I5" i="6"/>
  <c r="H2" i="6"/>
  <c r="H3" i="6"/>
  <c r="H4" i="6"/>
  <c r="H5" i="6"/>
  <c r="G2" i="6"/>
  <c r="G3" i="6"/>
  <c r="G4" i="6"/>
  <c r="G5" i="6"/>
  <c r="F2" i="6"/>
  <c r="F3" i="6"/>
  <c r="F4" i="6"/>
  <c r="F5" i="6"/>
  <c r="E2" i="6"/>
  <c r="E3" i="6"/>
  <c r="E4" i="6"/>
  <c r="E5" i="6"/>
  <c r="D2" i="6"/>
  <c r="D3" i="6"/>
  <c r="D4" i="6"/>
  <c r="D5" i="6"/>
  <c r="B28" i="1"/>
  <c r="J4" i="3" l="1"/>
  <c r="J3" i="3"/>
  <c r="N5" i="3"/>
  <c r="N3" i="3"/>
  <c r="R5" i="3"/>
  <c r="R3" i="3"/>
  <c r="V5" i="3"/>
  <c r="V3" i="3"/>
  <c r="Z5" i="3"/>
  <c r="Z3" i="3"/>
  <c r="P4" i="3"/>
  <c r="P3" i="3"/>
  <c r="T5" i="3"/>
  <c r="T3" i="3"/>
  <c r="X5" i="3"/>
  <c r="X3" i="3"/>
  <c r="A23" i="1"/>
  <c r="A27" i="1" s="1"/>
  <c r="J5" i="3"/>
  <c r="B5" i="3"/>
  <c r="L5" i="3"/>
  <c r="X4" i="3"/>
  <c r="B13" i="4" s="1"/>
  <c r="T4" i="3"/>
  <c r="P5" i="3"/>
  <c r="B9" i="4" s="1"/>
  <c r="B4" i="3"/>
  <c r="B4" i="6"/>
  <c r="B2" i="6"/>
  <c r="B5" i="6"/>
  <c r="B3" i="6"/>
  <c r="H3" i="3"/>
  <c r="F3" i="3"/>
  <c r="B14" i="4"/>
  <c r="B12" i="4"/>
  <c r="B11" i="4"/>
  <c r="B10" i="4"/>
  <c r="B8" i="4"/>
  <c r="B7" i="4"/>
  <c r="B6" i="4"/>
  <c r="C19" i="1" l="1"/>
  <c r="C20" i="1" s="1"/>
  <c r="D3" i="3"/>
  <c r="B27" i="1"/>
  <c r="F4" i="3"/>
  <c r="F5" i="3"/>
  <c r="B4" i="4" s="1"/>
  <c r="D4" i="3"/>
  <c r="D5" i="3"/>
  <c r="H4" i="3"/>
  <c r="H5" i="3"/>
  <c r="B16" i="4"/>
  <c r="B18" i="4"/>
  <c r="B20" i="4"/>
  <c r="B22" i="4"/>
  <c r="B24" i="4"/>
  <c r="B26" i="4"/>
  <c r="B28" i="4"/>
  <c r="B15" i="4"/>
  <c r="B17" i="4"/>
  <c r="B19" i="4"/>
  <c r="B21" i="4"/>
  <c r="B23" i="4"/>
  <c r="B25" i="4"/>
  <c r="B27" i="4"/>
  <c r="B2" i="4"/>
  <c r="B3" i="1"/>
  <c r="B3" i="4" l="1"/>
  <c r="B5" i="4"/>
  <c r="B20" i="1"/>
</calcChain>
</file>

<file path=xl/comments1.xml><?xml version="1.0" encoding="utf-8"?>
<comments xmlns="http://schemas.openxmlformats.org/spreadsheetml/2006/main">
  <authors>
    <author>Henri</author>
  </authors>
  <commentList>
    <comment ref="B23" authorId="0">
      <text>
        <r>
          <rPr>
            <b/>
            <sz val="9"/>
            <color indexed="81"/>
            <rFont val="Tahoma"/>
          </rPr>
          <t>Information:</t>
        </r>
        <r>
          <rPr>
            <sz val="9"/>
            <color indexed="81"/>
            <rFont val="Tahoma"/>
          </rPr>
          <t xml:space="preserve">
Cliquer sur l'étoile pour obtenir la liste des lots pour ce produit,</t>
        </r>
      </text>
    </comment>
  </commentList>
</comments>
</file>

<file path=xl/sharedStrings.xml><?xml version="1.0" encoding="utf-8"?>
<sst xmlns="http://schemas.openxmlformats.org/spreadsheetml/2006/main" count="219" uniqueCount="89">
  <si>
    <t>DATE</t>
  </si>
  <si>
    <t>PRODUIT</t>
  </si>
  <si>
    <t>QUANTITE</t>
  </si>
  <si>
    <t>LOT</t>
  </si>
  <si>
    <t>AFFICHE AUTO</t>
  </si>
  <si>
    <t>RESTE EN STOCK (par lots)</t>
  </si>
  <si>
    <t>DBP601A</t>
  </si>
  <si>
    <t>DBP601</t>
  </si>
  <si>
    <t>DBP 308TI</t>
  </si>
  <si>
    <t>DBP 5000TI</t>
  </si>
  <si>
    <t>Lot 1</t>
  </si>
  <si>
    <t>Lot 2</t>
  </si>
  <si>
    <t>RESTE EN STOCK par Produit</t>
  </si>
  <si>
    <t>ILLIMITE</t>
  </si>
  <si>
    <t>ENTREE STOCK</t>
  </si>
  <si>
    <t>SORTIE STOCK</t>
  </si>
  <si>
    <t>NOM</t>
  </si>
  <si>
    <t>NOMS</t>
  </si>
  <si>
    <t>PAUL</t>
  </si>
  <si>
    <t>JACQUES</t>
  </si>
  <si>
    <t>SEVERINE</t>
  </si>
  <si>
    <t>Produits</t>
  </si>
  <si>
    <t>Qté totale</t>
  </si>
  <si>
    <t>Tableau des entrées et sorties</t>
  </si>
  <si>
    <t>Date</t>
  </si>
  <si>
    <t>Entrées</t>
  </si>
  <si>
    <t>Sorties</t>
  </si>
  <si>
    <t>lot</t>
  </si>
  <si>
    <t>Nom</t>
  </si>
  <si>
    <t>LOT 1</t>
  </si>
  <si>
    <t>LOT 2</t>
  </si>
  <si>
    <t>LOT 3</t>
  </si>
  <si>
    <t>LOT 4</t>
  </si>
  <si>
    <t>LOT 5</t>
  </si>
  <si>
    <t>LOT 6</t>
  </si>
  <si>
    <t>LOT 7</t>
  </si>
  <si>
    <t>LOT 8</t>
  </si>
  <si>
    <t>LOT 9</t>
  </si>
  <si>
    <t>LOT 10</t>
  </si>
  <si>
    <t>LOT 11</t>
  </si>
  <si>
    <t>LOT 12</t>
  </si>
  <si>
    <t>LOT 13</t>
  </si>
  <si>
    <t>LOT 14</t>
  </si>
  <si>
    <t>LOTS</t>
  </si>
  <si>
    <t>LOT 15</t>
  </si>
  <si>
    <t>LOT 16</t>
  </si>
  <si>
    <t>LOT 17</t>
  </si>
  <si>
    <t>LOT 18</t>
  </si>
  <si>
    <t>LOT 19</t>
  </si>
  <si>
    <t>LOT 20</t>
  </si>
  <si>
    <t>LOT 21</t>
  </si>
  <si>
    <t>LOT 22</t>
  </si>
  <si>
    <t>LOT 23</t>
  </si>
  <si>
    <t>LOT 24</t>
  </si>
  <si>
    <t>LOT 25</t>
  </si>
  <si>
    <t>LOT 26</t>
  </si>
  <si>
    <t>LOT 27</t>
  </si>
  <si>
    <t>LOT 28</t>
  </si>
  <si>
    <t>LOT 29</t>
  </si>
  <si>
    <t>LOT 0</t>
  </si>
  <si>
    <t>DPB 1</t>
  </si>
  <si>
    <t>DPB 2</t>
  </si>
  <si>
    <t>DPB 3</t>
  </si>
  <si>
    <t>DPB 4</t>
  </si>
  <si>
    <t>DPB 5</t>
  </si>
  <si>
    <t>DPB 6</t>
  </si>
  <si>
    <t>DPB 7</t>
  </si>
  <si>
    <t>DPB 8</t>
  </si>
  <si>
    <t>DPB 9</t>
  </si>
  <si>
    <t>DPB 10</t>
  </si>
  <si>
    <t>DPB 11</t>
  </si>
  <si>
    <t>DPB 12</t>
  </si>
  <si>
    <t>DPB 13</t>
  </si>
  <si>
    <t>DPB 14</t>
  </si>
  <si>
    <t>Lot 0</t>
  </si>
  <si>
    <t>Qté1</t>
  </si>
  <si>
    <t>Qté 2</t>
  </si>
  <si>
    <t>Qté 3</t>
  </si>
  <si>
    <t>Qté 4</t>
  </si>
  <si>
    <t>Qté 5</t>
  </si>
  <si>
    <t>Qté 6</t>
  </si>
  <si>
    <t>Qté 7</t>
  </si>
  <si>
    <t>Qté 8</t>
  </si>
  <si>
    <t>Qté 9</t>
  </si>
  <si>
    <t>Qté 10</t>
  </si>
  <si>
    <t>Qté 11</t>
  </si>
  <si>
    <t>Qté 12</t>
  </si>
  <si>
    <t>Qté 13</t>
  </si>
  <si>
    <t>Produit à lot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</si>
</sst>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 tint="0.1499984740745262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Verdana"/>
      <family val="2"/>
    </font>
    <font>
      <sz val="9"/>
      <color indexed="81"/>
      <name val="Tahoma"/>
    </font>
    <font>
      <b/>
      <sz val="9"/>
      <color indexed="81"/>
      <name val="Tahoma"/>
    </font>
  </fonts>
  <fills count="10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/>
    <xf numFmtId="0" fontId="8" fillId="2" borderId="0" xfId="0" applyFont="1" applyFill="1" applyAlignment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readingOrder="2"/>
    </xf>
    <xf numFmtId="0" fontId="0" fillId="0" borderId="0" xfId="0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4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/>
    </xf>
    <xf numFmtId="0" fontId="0" fillId="8" borderId="3" xfId="0" applyFill="1" applyBorder="1" applyAlignment="1">
      <alignment horizontal="center" vertical="center" wrapText="1"/>
    </xf>
    <xf numFmtId="0" fontId="0" fillId="9" borderId="6" xfId="0" applyFill="1" applyBorder="1" applyAlignment="1"/>
    <xf numFmtId="0" fontId="0" fillId="0" borderId="7" xfId="0" applyBorder="1" applyAlignment="1"/>
    <xf numFmtId="0" fontId="0" fillId="9" borderId="8" xfId="0" applyFill="1" applyBorder="1" applyAlignment="1"/>
    <xf numFmtId="0" fontId="0" fillId="0" borderId="6" xfId="0" applyBorder="1" applyAlignment="1"/>
    <xf numFmtId="0" fontId="0" fillId="8" borderId="9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0" fontId="0" fillId="8" borderId="4" xfId="0" applyFill="1" applyBorder="1" applyAlignment="1" applyProtection="1">
      <alignment horizontal="center" vertical="center" wrapText="1"/>
      <protection locked="0"/>
    </xf>
    <xf numFmtId="0" fontId="0" fillId="8" borderId="9" xfId="0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</cellXfs>
  <cellStyles count="1">
    <cellStyle name="Normal" xfId="0" builtinId="0"/>
  </cellStyles>
  <dxfs count="42"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relative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7</xdr:row>
      <xdr:rowOff>123825</xdr:rowOff>
    </xdr:from>
    <xdr:to>
      <xdr:col>2</xdr:col>
      <xdr:colOff>590550</xdr:colOff>
      <xdr:row>9</xdr:row>
      <xdr:rowOff>76200</xdr:rowOff>
    </xdr:to>
    <xdr:sp macro="[0]!Feuil1.Essai_E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666875" y="164782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2</xdr:col>
      <xdr:colOff>171450</xdr:colOff>
      <xdr:row>25</xdr:row>
      <xdr:rowOff>104775</xdr:rowOff>
    </xdr:from>
    <xdr:to>
      <xdr:col>2</xdr:col>
      <xdr:colOff>619125</xdr:colOff>
      <xdr:row>27</xdr:row>
      <xdr:rowOff>57150</xdr:rowOff>
    </xdr:to>
    <xdr:sp macro="[0]!Feuil1.Essai_S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4743450" y="162877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2</xdr:col>
      <xdr:colOff>123825</xdr:colOff>
      <xdr:row>21</xdr:row>
      <xdr:rowOff>152400</xdr:rowOff>
    </xdr:from>
    <xdr:to>
      <xdr:col>2</xdr:col>
      <xdr:colOff>838200</xdr:colOff>
      <xdr:row>23</xdr:row>
      <xdr:rowOff>114300</xdr:rowOff>
    </xdr:to>
    <xdr:sp macro="[0]!Feuil1.Transfert_Lot" textlink="">
      <xdr:nvSpPr>
        <xdr:cNvPr id="4" name="Étoile à 5 branches 3"/>
        <xdr:cNvSpPr/>
      </xdr:nvSpPr>
      <xdr:spPr>
        <a:xfrm>
          <a:off x="3790950" y="5543550"/>
          <a:ext cx="714375" cy="581025"/>
        </a:xfrm>
        <a:prstGeom prst="star5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4</xdr:row>
      <xdr:rowOff>123825</xdr:rowOff>
    </xdr:from>
    <xdr:to>
      <xdr:col>2</xdr:col>
      <xdr:colOff>695325</xdr:colOff>
      <xdr:row>15</xdr:row>
      <xdr:rowOff>133351</xdr:rowOff>
    </xdr:to>
    <xdr:cxnSp macro="">
      <xdr:nvCxnSpPr>
        <xdr:cNvPr id="3" name="Connecteur droit avec flèche 2"/>
        <xdr:cNvCxnSpPr/>
      </xdr:nvCxnSpPr>
      <xdr:spPr>
        <a:xfrm flipH="1" flipV="1">
          <a:off x="2009775" y="885825"/>
          <a:ext cx="190500" cy="21050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0</xdr:rowOff>
    </xdr:from>
    <xdr:to>
      <xdr:col>7</xdr:col>
      <xdr:colOff>139700</xdr:colOff>
      <xdr:row>16</xdr:row>
      <xdr:rowOff>88900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D24E70C5-B0D4-E44B-B825-70F0878AF99F}"/>
            </a:ext>
          </a:extLst>
        </xdr:cNvPr>
        <xdr:cNvSpPr/>
      </xdr:nvSpPr>
      <xdr:spPr>
        <a:xfrm>
          <a:off x="3302000" y="3200400"/>
          <a:ext cx="2616200" cy="698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NOM</a:t>
          </a:r>
          <a:r>
            <a:rPr lang="fr-FR" sz="1100" baseline="0"/>
            <a:t> DES PRODUITS REPRIS EN PAGE 1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19050</xdr:rowOff>
    </xdr:from>
    <xdr:to>
      <xdr:col>7</xdr:col>
      <xdr:colOff>200025</xdr:colOff>
      <xdr:row>15</xdr:row>
      <xdr:rowOff>76200</xdr:rowOff>
    </xdr:to>
    <xdr:cxnSp macro="">
      <xdr:nvCxnSpPr>
        <xdr:cNvPr id="3" name="Connecteur droit avec flèche 2"/>
        <xdr:cNvCxnSpPr/>
      </xdr:nvCxnSpPr>
      <xdr:spPr>
        <a:xfrm flipH="1" flipV="1">
          <a:off x="5467350" y="781050"/>
          <a:ext cx="200025" cy="21526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2" displayName="Tableau2" ref="A2:F18" totalsRowShown="0" headerRowDxfId="40" dataDxfId="39">
  <autoFilter ref="A2:F18"/>
  <tableColumns count="6">
    <tableColumn id="1" name="Date" dataDxfId="38"/>
    <tableColumn id="2" name="Produits" dataDxfId="37"/>
    <tableColumn id="3" name="Entrées" dataDxfId="36"/>
    <tableColumn id="4" name="Sorties" dataDxfId="35"/>
    <tableColumn id="5" name="lot" dataDxfId="34"/>
    <tableColumn id="6" name="Nom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Q6" totalsRowShown="0">
  <autoFilter ref="A1:Q6"/>
  <tableColumns count="17">
    <tableColumn id="1" name="Produits"/>
    <tableColumn id="2" name="Qté totale" dataDxfId="32">
      <calculatedColumnFormula>IF(Tableau3[LOT 0]=0,SUM(D2:Q2),Tableau3[LOT 0])</calculatedColumnFormula>
    </tableColumn>
    <tableColumn id="17" name="LOT 0" dataDxfId="31">
      <calculatedColumnFormula>SUMPRODUCT((Tableau2[Produits]=A2)*(Tableau2[lot]="")*Tableau2[Entrées])-SUMPRODUCT((Tableau2[Produits]=A2)*(Tableau2[lot]="")*Tableau2[Sorties])</calculatedColumnFormula>
    </tableColumn>
    <tableColumn id="3" name="LOT 1" dataDxfId="30">
      <calculatedColumnFormula>SUMPRODUCT((Tableau2[Produits]=A2)*(Tableau2[lot]=$D$1)*Tableau2[Entrées])-SUMPRODUCT((Tableau2[Produits]=A2)*(Tableau2[lot]=$D$1)*Tableau2[Sorties])</calculatedColumnFormula>
    </tableColumn>
    <tableColumn id="4" name="LOT 2" dataDxfId="29">
      <calculatedColumnFormula>SUMPRODUCT((Tableau2[Produits]=A2)*(Tableau2[lot]=$E$1)*Tableau2[Entrées])-SUMPRODUCT((Tableau2[Produits]=A2)*(Tableau2[lot]=$E$1)*Tableau2[Sorties])</calculatedColumnFormula>
    </tableColumn>
    <tableColumn id="5" name="LOT 3" dataDxfId="28">
      <calculatedColumnFormula>SUMPRODUCT((Tableau2[Produits]=A2)*(Tableau2[lot]=$F$1)*Tableau2[Entrées])-SUMPRODUCT((Tableau2[Produits]=A2)*(Tableau2[lot]=$F$1)*Tableau2[Sorties])</calculatedColumnFormula>
    </tableColumn>
    <tableColumn id="6" name="LOT 4" dataDxfId="27">
      <calculatedColumnFormula>SUMPRODUCT((Tableau2[Produits]=A2)*(Tableau2[lot]=$G$1)*Tableau2[Entrées])-SUMPRODUCT((Tableau2[Produits]=A2)*(Tableau2[lot]=$G$1)*Tableau2[Sorties])</calculatedColumnFormula>
    </tableColumn>
    <tableColumn id="7" name="LOT 5" dataDxfId="26">
      <calculatedColumnFormula>SUMPRODUCT((Tableau2[Produits]=A2)*(Tableau2[lot]=$H$1)*Tableau2[Entrées])-SUMPRODUCT((Tableau2[Produits]=A2)*(Tableau2[lot]=$H$1)*Tableau2[Sorties])</calculatedColumnFormula>
    </tableColumn>
    <tableColumn id="8" name="LOT 6" dataDxfId="25">
      <calculatedColumnFormula>SUMPRODUCT((Tableau2[Produits]=A2)*(Tableau2[lot]=$I$1)*Tableau2[Entrées])-SUMPRODUCT((Tableau2[Produits]=A2)*(Tableau2[lot]=$I$1)*Tableau2[Sorties])</calculatedColumnFormula>
    </tableColumn>
    <tableColumn id="9" name="LOT 7" dataDxfId="24">
      <calculatedColumnFormula>SUMPRODUCT((Tableau2[Produits]=A2)*(Tableau2[lot]=$J$1)*Tableau2[Entrées])-SUMPRODUCT((Tableau2[Produits]=A2)*(Tableau2[lot]=$J$1)*Tableau2[Sorties])</calculatedColumnFormula>
    </tableColumn>
    <tableColumn id="10" name="LOT 8" dataDxfId="23">
      <calculatedColumnFormula>SUMPRODUCT((Tableau2[Produits]=A2)*(Tableau2[lot]=$K$1)*Tableau2[Entrées])-SUMPRODUCT((Tableau2[Produits]=A2)*(Tableau2[lot]=$K$1)*Tableau2[Sorties])</calculatedColumnFormula>
    </tableColumn>
    <tableColumn id="11" name="LOT 9" dataDxfId="22">
      <calculatedColumnFormula>SUMPRODUCT((Tableau2[Produits]=A2)*(Tableau2[lot]=$L$1)*Tableau2[Entrées])-SUMPRODUCT((Tableau2[Produits]=A2)*(Tableau2[lot]=$L$1)*Tableau2[Sorties])</calculatedColumnFormula>
    </tableColumn>
    <tableColumn id="12" name="LOT 10" dataDxfId="21">
      <calculatedColumnFormula>SUMPRODUCT((Tableau2[Produits]=A2)*(Tableau2[lot]=$M$1)*Tableau2[Entrées])-SUMPRODUCT((Tableau2[Produits]=A2)*(Tableau2[lot]=$M$1)*Tableau2[Sorties])</calculatedColumnFormula>
    </tableColumn>
    <tableColumn id="13" name="LOT 11" dataDxfId="20">
      <calculatedColumnFormula>SUMPRODUCT((Tableau2[Produits]=A2)*(Tableau2[lot]=$N$1)*Tableau2[Entrées])-SUMPRODUCT((Tableau2[Produits]=A2)*(Tableau2[lot]=$N$1)*Tableau2[Sorties])</calculatedColumnFormula>
    </tableColumn>
    <tableColumn id="14" name="LOT 12" dataDxfId="19">
      <calculatedColumnFormula>SUMPRODUCT((Tableau2[Produits]=A2)*(Tableau2[lot]=$O$1)*Tableau2[Entrées])-SUMPRODUCT((Tableau2[Produits]=A2)*(Tableau2[lot]=$O$1)*Tableau2[Sorties])</calculatedColumnFormula>
    </tableColumn>
    <tableColumn id="15" name="LOT 13" dataDxfId="18">
      <calculatedColumnFormula>SUMPRODUCT((Tableau2[Produits]=A2)*(Tableau2[lot]=$P$1)*Tableau2[Entrées])-SUMPRODUCT((Tableau2[Produits]=A2)*(Tableau2[lot]=$P$1)*Tableau2[Sorties])</calculatedColumnFormula>
    </tableColumn>
    <tableColumn id="16" name="LOT 14" dataDxfId="17">
      <calculatedColumnFormula>SUMPRODUCT((Tableau2[Produits]=A2)*(Tableau2[lot]=$Q$1)*Tableau2[Entrées])-SUMPRODUCT((Tableau2[Produits]=A2)*(Tableau2[lot]=$Q$1)*Tableau2[Sorties])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A2:Z5" totalsRowShown="0" headerRowDxfId="16" headerRowBorderDxfId="15" tableBorderDxfId="14" totalsRowBorderDxfId="13">
  <autoFilter ref="A2:Z5"/>
  <tableColumns count="26">
    <tableColumn id="1" name="DBP601" dataDxfId="12"/>
    <tableColumn id="2" name="Qté1">
      <calculatedColumnFormula>SUMPRODUCT((Tableau2[Produits]=$A$2)*(Tableau2[lot]=A3)*Tableau2[Entrées])-SUMPRODUCT((Tableau2[Produits]=$A$2)*(Tableau2[lot]=A3)*Tableau2[Sorties])</calculatedColumnFormula>
    </tableColumn>
    <tableColumn id="3" name="DBP601A" dataDxfId="11"/>
    <tableColumn id="4" name="Qté 2">
      <calculatedColumnFormula>SUMPRODUCT((Tableau2[Produits]=$C$2)*(Tableau2[lot]=A3)*Tableau2[Entrées])-SUMPRODUCT((Tableau2[Produits]=$C$2)*(Tableau2[lot]=A3)*Tableau2[Sorties])</calculatedColumnFormula>
    </tableColumn>
    <tableColumn id="5" name="DBP 308TI" dataDxfId="10"/>
    <tableColumn id="6" name="Qté 3">
      <calculatedColumnFormula>SUMPRODUCT((Tableau2[Produits]=$E$2)*(Tableau2[lot]=A3)*Tableau2[Entrées])-SUMPRODUCT((Tableau2[Produits]=$E$2)*(Tableau2[lot]=A3)*Tableau2[Sorties])</calculatedColumnFormula>
    </tableColumn>
    <tableColumn id="7" name="DBP 5000TI" dataDxfId="9"/>
    <tableColumn id="8" name="Qté 4">
      <calculatedColumnFormula>SUMPRODUCT((Tableau2[Produits]=$G$2)*(Tableau2[lot]=A3)*Tableau2[Entrées])-SUMPRODUCT((Tableau2[Produits]=$G$2)*(Tableau2[lot]=A3)*Tableau2[Sorties])</calculatedColumnFormula>
    </tableColumn>
    <tableColumn id="9" name="DPB 1" dataDxfId="8"/>
    <tableColumn id="10" name="Qté 5">
      <calculatedColumnFormula>SUMPRODUCT((Tableau2[Produits]=$I$2)*(Tableau2[lot]=A3)*Tableau2[Entrées])-SUMPRODUCT((Tableau2[Produits]=$I$2)*(Tableau2[lot]=A3)*Tableau2[Sorties])</calculatedColumnFormula>
    </tableColumn>
    <tableColumn id="11" name="DPB 2" dataDxfId="7"/>
    <tableColumn id="12" name="Qté 6">
      <calculatedColumnFormula>SUMPRODUCT((Tableau2[Produits]=$K$2)*(Tableau2[lot]=A3)*Tableau2[Entrées])-SUMPRODUCT((Tableau2[Produits]=$K$2)*(Tableau2[lot]=A3)*Tableau2[Sorties])</calculatedColumnFormula>
    </tableColumn>
    <tableColumn id="13" name="DPB 3" dataDxfId="6"/>
    <tableColumn id="14" name="Qté 7">
      <calculatedColumnFormula>SUMPRODUCT((Tableau2[Produits]=$M$2)*(Tableau2[lot]=A3)*Tableau2[Entrées])-SUMPRODUCT((Tableau2[Produits]=$M$2)*(Tableau2[lot]=A3)*Tableau2[Sorties])</calculatedColumnFormula>
    </tableColumn>
    <tableColumn id="15" name="DPB 4" dataDxfId="5"/>
    <tableColumn id="16" name="Qté 8">
      <calculatedColumnFormula>SUMPRODUCT((Tableau2[Produits]=$O$2)*(Tableau2[lot]=A3)*Tableau2[Entrées])-SUMPRODUCT((Tableau2[Produits]=$O$2)*(Tableau2[lot]=A3)*Tableau2[Sorties])</calculatedColumnFormula>
    </tableColumn>
    <tableColumn id="17" name="DPB 5" dataDxfId="4"/>
    <tableColumn id="18" name="Qté 9">
      <calculatedColumnFormula>SUMPRODUCT((Tableau2[Produits]=$Q$2)*(Tableau2[lot]=A3)*Tableau2[Entrées])-SUMPRODUCT((Tableau2[Produits]=$Q$2)*(Tableau2[lot]=A3)*Tableau2[Sorties])</calculatedColumnFormula>
    </tableColumn>
    <tableColumn id="19" name="DPB 6" dataDxfId="3"/>
    <tableColumn id="20" name="Qté 10">
      <calculatedColumnFormula>SUMPRODUCT((Tableau2[Produits]=$S$2)*(Tableau2[lot]=A3)*Tableau2[Entrées])-SUMPRODUCT((Tableau2[Produits]=$S$2)*(Tableau2[lot]=A3)*Tableau2[Sorties])</calculatedColumnFormula>
    </tableColumn>
    <tableColumn id="21" name="DPB 7" dataDxfId="2"/>
    <tableColumn id="22" name="Qté 11">
      <calculatedColumnFormula>SUMPRODUCT((Tableau2[Produits]=$U$2)*(Tableau2[lot]=A3)*Tableau2[Entrées])-SUMPRODUCT((Tableau2[Produits]=$U$2)*(Tableau2[lot]=A3)*Tableau2[Sorties])</calculatedColumnFormula>
    </tableColumn>
    <tableColumn id="23" name="DPB 8" dataDxfId="1"/>
    <tableColumn id="24" name="Qté 12">
      <calculatedColumnFormula>SUMPRODUCT((Tableau2[Produits]=$W$2)*(Tableau2[lot]=A3)*Tableau2[Entrées])-SUMPRODUCT((Tableau2[Produits]=$W$2)*(Tableau2[lot]=A3)*Tableau2[Sorties])</calculatedColumnFormula>
    </tableColumn>
    <tableColumn id="25" name="DPB 9" dataDxfId="0"/>
    <tableColumn id="26" name="Qté 13">
      <calculatedColumnFormula>SUMPRODUCT((Tableau2[Produits]=$Y$2)*(Tableau2[lot]=A3)*Tableau2[Entrées])-SUMPRODUCT((Tableau2[Produits]=$Y$2)*(Tableau2[lot]=A3)*Tableau2[Sorties])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00"/>
  <sheetViews>
    <sheetView tabSelected="1" workbookViewId="0">
      <selection activeCell="A100" sqref="A100:A116"/>
    </sheetView>
  </sheetViews>
  <sheetFormatPr baseColWidth="10" defaultColWidth="11.42578125" defaultRowHeight="15" x14ac:dyDescent="0.25"/>
  <cols>
    <col min="1" max="1" width="30.5703125" style="1" customWidth="1"/>
    <col min="2" max="2" width="24.42578125" style="1" customWidth="1"/>
    <col min="3" max="3" width="21.42578125" style="1" customWidth="1"/>
    <col min="4" max="4" width="4" style="1" customWidth="1"/>
    <col min="5" max="6" width="13.42578125" style="1" customWidth="1"/>
    <col min="7" max="7" width="7.5703125" style="1" customWidth="1"/>
    <col min="8" max="8" width="49.7109375" style="1" customWidth="1"/>
    <col min="9" max="12" width="11.42578125" style="1"/>
    <col min="13" max="13" width="9.42578125" style="1" customWidth="1"/>
    <col min="14" max="14" width="11.42578125" style="1"/>
    <col min="15" max="15" width="13.42578125" style="1" customWidth="1"/>
    <col min="16" max="16384" width="11.42578125" style="1"/>
  </cols>
  <sheetData>
    <row r="1" spans="1:14" ht="51" customHeight="1" x14ac:dyDescent="0.25">
      <c r="A1" s="39" t="s">
        <v>14</v>
      </c>
      <c r="B1" s="39"/>
      <c r="C1" s="39"/>
      <c r="F1"/>
      <c r="G1"/>
      <c r="H1" s="26"/>
    </row>
    <row r="2" spans="1:14" x14ac:dyDescent="0.25">
      <c r="A2" s="2"/>
      <c r="B2" s="2"/>
      <c r="C2" s="2"/>
      <c r="H2"/>
    </row>
    <row r="3" spans="1:14" ht="24.95" customHeight="1" x14ac:dyDescent="0.25">
      <c r="A3" s="3" t="s">
        <v>0</v>
      </c>
      <c r="B3" s="19">
        <f ca="1">TODAY()</f>
        <v>43780</v>
      </c>
      <c r="C3" s="2"/>
      <c r="H3"/>
    </row>
    <row r="4" spans="1:14" ht="24.95" customHeight="1" x14ac:dyDescent="0.25">
      <c r="A4" s="3" t="s">
        <v>1</v>
      </c>
      <c r="B4" s="20"/>
      <c r="C4" s="2"/>
    </row>
    <row r="5" spans="1:14" ht="24.95" customHeight="1" x14ac:dyDescent="0.25">
      <c r="A5" s="3" t="s">
        <v>2</v>
      </c>
      <c r="B5" s="20"/>
      <c r="C5" s="2"/>
    </row>
    <row r="6" spans="1:14" ht="24.95" customHeight="1" x14ac:dyDescent="0.25">
      <c r="A6" s="3" t="s">
        <v>3</v>
      </c>
      <c r="B6" s="20"/>
      <c r="C6" s="25"/>
    </row>
    <row r="7" spans="1:14" ht="24.95" customHeight="1" x14ac:dyDescent="0.25">
      <c r="A7" s="3" t="s">
        <v>16</v>
      </c>
      <c r="B7" s="21"/>
      <c r="C7" s="2"/>
    </row>
    <row r="8" spans="1:14" x14ac:dyDescent="0.25">
      <c r="A8" s="2"/>
      <c r="B8" s="2"/>
      <c r="C8" s="2"/>
      <c r="J8" s="12"/>
      <c r="N8" s="12"/>
    </row>
    <row r="9" spans="1:14" x14ac:dyDescent="0.25">
      <c r="A9" s="2"/>
      <c r="B9" s="2"/>
      <c r="C9" s="2"/>
    </row>
    <row r="10" spans="1:14" x14ac:dyDescent="0.25">
      <c r="A10" s="2"/>
      <c r="B10" s="2"/>
      <c r="C10" s="2"/>
    </row>
    <row r="11" spans="1:14" ht="5.0999999999999996" customHeight="1" x14ac:dyDescent="0.25"/>
    <row r="12" spans="1:14" ht="5.0999999999999996" customHeight="1" x14ac:dyDescent="0.25"/>
    <row r="13" spans="1:14" ht="5.0999999999999996" customHeight="1" x14ac:dyDescent="0.25"/>
    <row r="14" spans="1:14" ht="15.95" customHeight="1" x14ac:dyDescent="0.25"/>
    <row r="18" spans="1:14" ht="51" customHeight="1" x14ac:dyDescent="0.25">
      <c r="A18" s="40" t="s">
        <v>15</v>
      </c>
      <c r="B18" s="40"/>
      <c r="C18" s="40"/>
    </row>
    <row r="19" spans="1:14" x14ac:dyDescent="0.25">
      <c r="A19" s="2"/>
      <c r="B19" s="2"/>
      <c r="C19" s="18">
        <f>SUMPRODUCT((RECAP2!A2:Z2=B21)*COLUMN(RECAP2!A2:Z2))</f>
        <v>1</v>
      </c>
      <c r="E19"/>
    </row>
    <row r="20" spans="1:14" ht="24.95" customHeight="1" x14ac:dyDescent="0.3">
      <c r="A20" s="3" t="s">
        <v>0</v>
      </c>
      <c r="B20" s="19">
        <f ca="1">TODAY()</f>
        <v>43780</v>
      </c>
      <c r="C20" s="18" t="str">
        <f>SUBSTITUTE(SUBSTITUTE(ADDRESS(1,C19),"$",""),"1","")</f>
        <v>A</v>
      </c>
      <c r="F20" s="17"/>
    </row>
    <row r="21" spans="1:14" ht="24.95" customHeight="1" x14ac:dyDescent="0.25">
      <c r="A21" s="3" t="s">
        <v>1</v>
      </c>
      <c r="B21" s="20" t="s">
        <v>7</v>
      </c>
      <c r="C21" s="2"/>
      <c r="E21"/>
    </row>
    <row r="22" spans="1:14" ht="24.95" customHeight="1" x14ac:dyDescent="0.25">
      <c r="A22" s="3" t="s">
        <v>2</v>
      </c>
      <c r="B22" s="20"/>
      <c r="C22" s="2"/>
      <c r="E22"/>
    </row>
    <row r="23" spans="1:14" ht="24.6" customHeight="1" x14ac:dyDescent="0.25">
      <c r="A23" s="6" t="str">
        <f>IFERROR(IF(VLOOKUP(B21,Tableau3[],3,FALSE)=0,"LOT",""),"")</f>
        <v>LOT</v>
      </c>
      <c r="B23" s="20"/>
      <c r="C23" s="2"/>
      <c r="E23"/>
    </row>
    <row r="24" spans="1:14" ht="24" customHeight="1" x14ac:dyDescent="0.25">
      <c r="A24" s="6" t="s">
        <v>16</v>
      </c>
      <c r="B24" s="20"/>
      <c r="C24" s="2"/>
      <c r="E24"/>
    </row>
    <row r="25" spans="1:14" x14ac:dyDescent="0.25">
      <c r="A25" s="8"/>
      <c r="B25" s="8"/>
      <c r="C25" s="2"/>
      <c r="E25"/>
    </row>
    <row r="26" spans="1:14" x14ac:dyDescent="0.25">
      <c r="A26" s="3"/>
      <c r="B26" s="8" t="s">
        <v>4</v>
      </c>
      <c r="C26" s="2"/>
      <c r="E26"/>
    </row>
    <row r="27" spans="1:14" x14ac:dyDescent="0.25">
      <c r="A27" s="3" t="str">
        <f>IF(A23="","STOCK DISPO",IF(B23="","STOCK DISPO","STOCK DISPO " &amp; B23))</f>
        <v>STOCK DISPO</v>
      </c>
      <c r="B27" s="4">
        <f>IFERROR(IF(A23="",VLOOKUP(B21,Tableau3[],3,FALSE),IF(B23&lt;&gt;"",VLOOKUP(B21,Tableau3[],colx,FALSE),VLOOKUP(B21,Tableau3[],2,FALSE))),"")</f>
        <v>10</v>
      </c>
      <c r="C27" s="2"/>
      <c r="E27"/>
    </row>
    <row r="28" spans="1:14" x14ac:dyDescent="0.25">
      <c r="A28" s="2"/>
      <c r="B28" s="18">
        <f>SUMPRODUCT((Tableau3[#Headers]=B23)*COLUMN(Tableau3[#Headers]))</f>
        <v>0</v>
      </c>
      <c r="C28" s="2"/>
      <c r="E28"/>
      <c r="J28" s="12"/>
    </row>
    <row r="29" spans="1:14" x14ac:dyDescent="0.25">
      <c r="E29"/>
      <c r="J29" s="12"/>
      <c r="N29" s="12"/>
    </row>
    <row r="30" spans="1:14" x14ac:dyDescent="0.25">
      <c r="E30"/>
      <c r="J30" s="12"/>
    </row>
    <row r="31" spans="1:14" x14ac:dyDescent="0.25">
      <c r="E31"/>
      <c r="J31" s="12"/>
    </row>
    <row r="32" spans="1:14" x14ac:dyDescent="0.25">
      <c r="E32"/>
      <c r="J32" s="12"/>
    </row>
    <row r="33" spans="5:5" x14ac:dyDescent="0.25">
      <c r="E33"/>
    </row>
    <row r="34" spans="5:5" x14ac:dyDescent="0.25">
      <c r="E34"/>
    </row>
    <row r="35" spans="5:5" x14ac:dyDescent="0.25">
      <c r="E35"/>
    </row>
    <row r="36" spans="5:5" x14ac:dyDescent="0.25">
      <c r="E36"/>
    </row>
    <row r="37" spans="5:5" x14ac:dyDescent="0.25">
      <c r="E37"/>
    </row>
    <row r="38" spans="5:5" x14ac:dyDescent="0.25">
      <c r="E38"/>
    </row>
    <row r="39" spans="5:5" x14ac:dyDescent="0.25">
      <c r="E39"/>
    </row>
    <row r="40" spans="5:5" x14ac:dyDescent="0.25">
      <c r="E40"/>
    </row>
    <row r="100" spans="1:1" x14ac:dyDescent="0.25">
      <c r="A100" s="45" t="s">
        <v>10</v>
      </c>
    </row>
    <row r="101" spans="1:1" x14ac:dyDescent="0.25">
      <c r="A101" s="46" t="s">
        <v>11</v>
      </c>
    </row>
    <row r="102" spans="1:1" x14ac:dyDescent="0.25">
      <c r="A102" s="47"/>
    </row>
    <row r="103" spans="1:1" x14ac:dyDescent="0.25">
      <c r="A103" s="47"/>
    </row>
    <row r="104" spans="1:1" x14ac:dyDescent="0.25">
      <c r="A104" s="47"/>
    </row>
    <row r="105" spans="1:1" x14ac:dyDescent="0.25">
      <c r="A105" s="47"/>
    </row>
    <row r="106" spans="1:1" x14ac:dyDescent="0.25">
      <c r="A106" s="47"/>
    </row>
    <row r="107" spans="1:1" x14ac:dyDescent="0.25">
      <c r="A107" s="47"/>
    </row>
    <row r="108" spans="1:1" x14ac:dyDescent="0.25">
      <c r="A108" s="47"/>
    </row>
    <row r="109" spans="1:1" x14ac:dyDescent="0.25">
      <c r="A109" s="47"/>
    </row>
    <row r="110" spans="1:1" x14ac:dyDescent="0.25">
      <c r="A110" s="47"/>
    </row>
    <row r="111" spans="1:1" x14ac:dyDescent="0.25">
      <c r="A111" s="47"/>
    </row>
    <row r="112" spans="1:1" x14ac:dyDescent="0.25">
      <c r="A112" s="47"/>
    </row>
    <row r="113" spans="1:1" x14ac:dyDescent="0.25">
      <c r="A113" s="47"/>
    </row>
    <row r="114" spans="1:1" x14ac:dyDescent="0.25">
      <c r="A114" s="47"/>
    </row>
    <row r="115" spans="1:1" x14ac:dyDescent="0.25">
      <c r="A115" s="47"/>
    </row>
    <row r="116" spans="1:1" x14ac:dyDescent="0.25">
      <c r="A116" s="47"/>
    </row>
    <row r="117" spans="1:1" x14ac:dyDescent="0.25">
      <c r="A117" s="47"/>
    </row>
    <row r="118" spans="1:1" x14ac:dyDescent="0.25">
      <c r="A118" s="48"/>
    </row>
    <row r="119" spans="1:1" x14ac:dyDescent="0.25">
      <c r="A119" s="48"/>
    </row>
    <row r="120" spans="1:1" x14ac:dyDescent="0.25">
      <c r="A120" s="48"/>
    </row>
    <row r="121" spans="1:1" x14ac:dyDescent="0.25">
      <c r="A121" s="48"/>
    </row>
    <row r="122" spans="1:1" x14ac:dyDescent="0.25">
      <c r="A122" s="48"/>
    </row>
    <row r="123" spans="1:1" x14ac:dyDescent="0.25">
      <c r="A123" s="48"/>
    </row>
    <row r="124" spans="1:1" x14ac:dyDescent="0.25">
      <c r="A124" s="48"/>
    </row>
    <row r="125" spans="1:1" x14ac:dyDescent="0.25">
      <c r="A125" s="48"/>
    </row>
    <row r="126" spans="1:1" x14ac:dyDescent="0.25">
      <c r="A126" s="48"/>
    </row>
    <row r="127" spans="1:1" x14ac:dyDescent="0.25">
      <c r="A127" s="48"/>
    </row>
    <row r="128" spans="1:1" x14ac:dyDescent="0.25">
      <c r="A128" s="48"/>
    </row>
    <row r="129" spans="1:1" x14ac:dyDescent="0.25">
      <c r="A129" s="48"/>
    </row>
    <row r="130" spans="1:1" x14ac:dyDescent="0.25">
      <c r="A130" s="48"/>
    </row>
    <row r="131" spans="1:1" x14ac:dyDescent="0.25">
      <c r="A131" s="48"/>
    </row>
    <row r="132" spans="1:1" x14ac:dyDescent="0.25">
      <c r="A132" s="48"/>
    </row>
    <row r="133" spans="1:1" x14ac:dyDescent="0.25">
      <c r="A133" s="48"/>
    </row>
    <row r="134" spans="1:1" x14ac:dyDescent="0.25">
      <c r="A134" s="48"/>
    </row>
    <row r="135" spans="1:1" x14ac:dyDescent="0.25">
      <c r="A135" s="48"/>
    </row>
    <row r="136" spans="1:1" x14ac:dyDescent="0.25">
      <c r="A136" s="48"/>
    </row>
    <row r="137" spans="1:1" x14ac:dyDescent="0.25">
      <c r="A137" s="48"/>
    </row>
    <row r="138" spans="1:1" x14ac:dyDescent="0.25">
      <c r="A138" s="48"/>
    </row>
    <row r="139" spans="1:1" x14ac:dyDescent="0.25">
      <c r="A139" s="48"/>
    </row>
    <row r="140" spans="1:1" x14ac:dyDescent="0.25">
      <c r="A140" s="48"/>
    </row>
    <row r="141" spans="1:1" x14ac:dyDescent="0.25">
      <c r="A141" s="48"/>
    </row>
    <row r="142" spans="1:1" x14ac:dyDescent="0.25">
      <c r="A142" s="48"/>
    </row>
    <row r="143" spans="1:1" x14ac:dyDescent="0.25">
      <c r="A143" s="48"/>
    </row>
    <row r="144" spans="1:1" x14ac:dyDescent="0.25">
      <c r="A144" s="48"/>
    </row>
    <row r="145" spans="1:1" x14ac:dyDescent="0.25">
      <c r="A145" s="48"/>
    </row>
    <row r="146" spans="1:1" x14ac:dyDescent="0.25">
      <c r="A146" s="48"/>
    </row>
    <row r="147" spans="1:1" x14ac:dyDescent="0.25">
      <c r="A147" s="48"/>
    </row>
    <row r="148" spans="1:1" x14ac:dyDescent="0.25">
      <c r="A148" s="48"/>
    </row>
    <row r="149" spans="1:1" x14ac:dyDescent="0.25">
      <c r="A149" s="48"/>
    </row>
    <row r="150" spans="1:1" x14ac:dyDescent="0.25">
      <c r="A150" s="48"/>
    </row>
    <row r="151" spans="1:1" x14ac:dyDescent="0.25">
      <c r="A151" s="48"/>
    </row>
    <row r="152" spans="1:1" x14ac:dyDescent="0.25">
      <c r="A152" s="48"/>
    </row>
    <row r="153" spans="1:1" x14ac:dyDescent="0.25">
      <c r="A153" s="48"/>
    </row>
    <row r="154" spans="1:1" x14ac:dyDescent="0.25">
      <c r="A154" s="48"/>
    </row>
    <row r="155" spans="1:1" x14ac:dyDescent="0.25">
      <c r="A155" s="48"/>
    </row>
    <row r="156" spans="1:1" x14ac:dyDescent="0.25">
      <c r="A156" s="48"/>
    </row>
    <row r="157" spans="1:1" x14ac:dyDescent="0.25">
      <c r="A157" s="48"/>
    </row>
    <row r="158" spans="1:1" x14ac:dyDescent="0.25">
      <c r="A158" s="48"/>
    </row>
    <row r="159" spans="1:1" x14ac:dyDescent="0.25">
      <c r="A159" s="48"/>
    </row>
    <row r="160" spans="1:1" x14ac:dyDescent="0.25">
      <c r="A160" s="48"/>
    </row>
    <row r="161" spans="1:1" x14ac:dyDescent="0.25">
      <c r="A161" s="48"/>
    </row>
    <row r="162" spans="1:1" x14ac:dyDescent="0.25">
      <c r="A162" s="48"/>
    </row>
    <row r="163" spans="1:1" x14ac:dyDescent="0.25">
      <c r="A163" s="48"/>
    </row>
    <row r="164" spans="1:1" x14ac:dyDescent="0.25">
      <c r="A164" s="48"/>
    </row>
    <row r="165" spans="1:1" x14ac:dyDescent="0.25">
      <c r="A165" s="48"/>
    </row>
    <row r="166" spans="1:1" x14ac:dyDescent="0.25">
      <c r="A166" s="48"/>
    </row>
    <row r="167" spans="1:1" x14ac:dyDescent="0.25">
      <c r="A167" s="48"/>
    </row>
    <row r="168" spans="1:1" x14ac:dyDescent="0.25">
      <c r="A168" s="48"/>
    </row>
    <row r="169" spans="1:1" x14ac:dyDescent="0.25">
      <c r="A169" s="48"/>
    </row>
    <row r="170" spans="1:1" x14ac:dyDescent="0.25">
      <c r="A170" s="48"/>
    </row>
    <row r="171" spans="1:1" x14ac:dyDescent="0.25">
      <c r="A171" s="48"/>
    </row>
    <row r="172" spans="1:1" x14ac:dyDescent="0.25">
      <c r="A172" s="48"/>
    </row>
    <row r="173" spans="1:1" x14ac:dyDescent="0.25">
      <c r="A173" s="48"/>
    </row>
    <row r="174" spans="1:1" x14ac:dyDescent="0.25">
      <c r="A174" s="48"/>
    </row>
    <row r="175" spans="1:1" x14ac:dyDescent="0.25">
      <c r="A175" s="48"/>
    </row>
    <row r="176" spans="1:1" x14ac:dyDescent="0.25">
      <c r="A176" s="48"/>
    </row>
    <row r="177" spans="1:1" x14ac:dyDescent="0.25">
      <c r="A177" s="48"/>
    </row>
    <row r="178" spans="1:1" x14ac:dyDescent="0.25">
      <c r="A178" s="48"/>
    </row>
    <row r="179" spans="1:1" x14ac:dyDescent="0.25">
      <c r="A179" s="48"/>
    </row>
    <row r="180" spans="1:1" x14ac:dyDescent="0.25">
      <c r="A180" s="48"/>
    </row>
    <row r="181" spans="1:1" x14ac:dyDescent="0.25">
      <c r="A181" s="48"/>
    </row>
    <row r="182" spans="1:1" x14ac:dyDescent="0.25">
      <c r="A182" s="48"/>
    </row>
    <row r="183" spans="1:1" x14ac:dyDescent="0.25">
      <c r="A183" s="48"/>
    </row>
    <row r="184" spans="1:1" x14ac:dyDescent="0.25">
      <c r="A184" s="48"/>
    </row>
    <row r="185" spans="1:1" x14ac:dyDescent="0.25">
      <c r="A185" s="48"/>
    </row>
    <row r="186" spans="1:1" x14ac:dyDescent="0.25">
      <c r="A186" s="48"/>
    </row>
    <row r="187" spans="1:1" x14ac:dyDescent="0.25">
      <c r="A187" s="48"/>
    </row>
    <row r="188" spans="1:1" x14ac:dyDescent="0.25">
      <c r="A188" s="48"/>
    </row>
    <row r="189" spans="1:1" x14ac:dyDescent="0.25">
      <c r="A189" s="48"/>
    </row>
    <row r="190" spans="1:1" x14ac:dyDescent="0.25">
      <c r="A190" s="48"/>
    </row>
    <row r="191" spans="1:1" x14ac:dyDescent="0.25">
      <c r="A191" s="48"/>
    </row>
    <row r="192" spans="1:1" x14ac:dyDescent="0.25">
      <c r="A192" s="48"/>
    </row>
    <row r="193" spans="1:1" x14ac:dyDescent="0.25">
      <c r="A193" s="48"/>
    </row>
    <row r="194" spans="1:1" x14ac:dyDescent="0.25">
      <c r="A194" s="48"/>
    </row>
    <row r="195" spans="1:1" x14ac:dyDescent="0.25">
      <c r="A195" s="48"/>
    </row>
    <row r="196" spans="1:1" x14ac:dyDescent="0.25">
      <c r="A196" s="48"/>
    </row>
    <row r="197" spans="1:1" x14ac:dyDescent="0.25">
      <c r="A197" s="48"/>
    </row>
    <row r="198" spans="1:1" x14ac:dyDescent="0.25">
      <c r="A198" s="48"/>
    </row>
    <row r="199" spans="1:1" x14ac:dyDescent="0.25">
      <c r="A199" s="48"/>
    </row>
    <row r="200" spans="1:1" x14ac:dyDescent="0.25">
      <c r="A200" s="48"/>
    </row>
  </sheetData>
  <sheetProtection sheet="1" objects="1" scenarios="1"/>
  <mergeCells count="2">
    <mergeCell ref="A1:C1"/>
    <mergeCell ref="A18:C18"/>
  </mergeCells>
  <phoneticPr fontId="4" type="noConversion"/>
  <conditionalFormatting sqref="B23">
    <cfRule type="expression" dxfId="41" priority="1">
      <formula>$A$23=""</formula>
    </cfRule>
  </conditionalFormatting>
  <dataValidations count="3">
    <dataValidation type="list" allowBlank="1" showInputMessage="1" showErrorMessage="1" sqref="B4 B21">
      <formula1>Produits</formula1>
    </dataValidation>
    <dataValidation type="list" allowBlank="1" showInputMessage="1" showErrorMessage="1" sqref="B7 B24">
      <formula1>Noms</formula1>
    </dataValidation>
    <dataValidation type="list" allowBlank="1" showInputMessage="1" showErrorMessage="1" sqref="B6 B23">
      <formula1>Lots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NOMS!$A$2:$A$36</xm:f>
          </x14:formula1>
          <xm:sqref>B7</xm:sqref>
        </x14:dataValidation>
        <x14:dataValidation type="list" allowBlank="1" showInputMessage="1" showErrorMessage="1">
          <x14:formula1>
            <xm:f>'STOCK RESTANT'!$A$5:$A$17</xm:f>
          </x14:formula1>
          <xm:sqref>B21</xm:sqref>
        </x14:dataValidation>
        <x14:dataValidation type="list" allowBlank="1" showInputMessage="1" showErrorMessage="1">
          <x14:formula1>
            <xm:f>'STOCK RESTANT'!$A$5:$A$19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8"/>
  <sheetViews>
    <sheetView workbookViewId="0">
      <selection activeCell="E20" sqref="E20"/>
    </sheetView>
  </sheetViews>
  <sheetFormatPr baseColWidth="10" defaultRowHeight="15" x14ac:dyDescent="0.25"/>
  <cols>
    <col min="1" max="1" width="16.5703125" style="13" customWidth="1"/>
    <col min="2" max="2" width="27.5703125" style="13" customWidth="1"/>
    <col min="3" max="6" width="10.85546875" style="13"/>
  </cols>
  <sheetData>
    <row r="1" spans="1:6" x14ac:dyDescent="0.25">
      <c r="A1" s="41" t="s">
        <v>23</v>
      </c>
      <c r="B1" s="41"/>
      <c r="C1" s="41"/>
      <c r="D1" s="41"/>
      <c r="E1" s="41"/>
      <c r="F1" s="41"/>
    </row>
    <row r="2" spans="1:6" x14ac:dyDescent="0.25">
      <c r="A2" s="13" t="s">
        <v>24</v>
      </c>
      <c r="B2" s="13" t="s">
        <v>21</v>
      </c>
      <c r="C2" s="13" t="s">
        <v>25</v>
      </c>
      <c r="D2" s="13" t="s">
        <v>26</v>
      </c>
      <c r="E2" s="13" t="s">
        <v>27</v>
      </c>
      <c r="F2" s="13" t="s">
        <v>28</v>
      </c>
    </row>
    <row r="3" spans="1:6" x14ac:dyDescent="0.25">
      <c r="A3" s="14">
        <v>43777</v>
      </c>
      <c r="B3" s="13" t="s">
        <v>7</v>
      </c>
      <c r="C3" s="13">
        <v>10</v>
      </c>
      <c r="E3" s="13" t="s">
        <v>29</v>
      </c>
      <c r="F3" s="13" t="s">
        <v>18</v>
      </c>
    </row>
    <row r="4" spans="1:6" x14ac:dyDescent="0.25">
      <c r="A4" s="15">
        <v>43777</v>
      </c>
      <c r="B4" s="16" t="s">
        <v>6</v>
      </c>
      <c r="C4" s="16">
        <v>10</v>
      </c>
      <c r="D4" s="16"/>
      <c r="E4" s="16" t="s">
        <v>29</v>
      </c>
      <c r="F4" s="16" t="s">
        <v>18</v>
      </c>
    </row>
    <row r="5" spans="1:6" x14ac:dyDescent="0.25">
      <c r="A5" s="15">
        <v>43777</v>
      </c>
      <c r="B5" s="16" t="s">
        <v>7</v>
      </c>
      <c r="C5" s="16"/>
      <c r="D5" s="16">
        <v>8</v>
      </c>
      <c r="E5" s="16" t="s">
        <v>29</v>
      </c>
      <c r="F5" s="16" t="s">
        <v>18</v>
      </c>
    </row>
    <row r="6" spans="1:6" x14ac:dyDescent="0.25">
      <c r="A6" s="15">
        <v>43777</v>
      </c>
      <c r="B6" s="16" t="s">
        <v>6</v>
      </c>
      <c r="C6" s="16"/>
      <c r="D6" s="16">
        <v>2</v>
      </c>
      <c r="E6" s="16" t="s">
        <v>29</v>
      </c>
      <c r="F6" s="16" t="s">
        <v>18</v>
      </c>
    </row>
    <row r="7" spans="1:6" x14ac:dyDescent="0.25">
      <c r="A7" s="15">
        <v>43778</v>
      </c>
      <c r="B7" s="16" t="s">
        <v>6</v>
      </c>
      <c r="C7" s="16"/>
      <c r="D7" s="16">
        <v>2</v>
      </c>
      <c r="E7" s="16" t="s">
        <v>29</v>
      </c>
      <c r="F7" s="16" t="s">
        <v>18</v>
      </c>
    </row>
    <row r="8" spans="1:6" x14ac:dyDescent="0.25">
      <c r="A8" s="15">
        <v>43778</v>
      </c>
      <c r="B8" s="16" t="s">
        <v>7</v>
      </c>
      <c r="C8" s="16">
        <v>10</v>
      </c>
      <c r="D8" s="16"/>
      <c r="E8" s="16" t="s">
        <v>30</v>
      </c>
      <c r="F8" s="16" t="s">
        <v>19</v>
      </c>
    </row>
    <row r="9" spans="1:6" x14ac:dyDescent="0.25">
      <c r="A9" s="15">
        <v>43778</v>
      </c>
      <c r="B9" s="16" t="s">
        <v>7</v>
      </c>
      <c r="C9" s="16"/>
      <c r="D9" s="16">
        <v>1</v>
      </c>
      <c r="E9" s="16" t="s">
        <v>30</v>
      </c>
      <c r="F9" s="16" t="s">
        <v>18</v>
      </c>
    </row>
    <row r="10" spans="1:6" x14ac:dyDescent="0.25">
      <c r="A10" s="15">
        <v>43778</v>
      </c>
      <c r="B10" s="16" t="s">
        <v>7</v>
      </c>
      <c r="C10" s="16"/>
      <c r="D10" s="16">
        <v>1</v>
      </c>
      <c r="E10" s="16" t="s">
        <v>29</v>
      </c>
      <c r="F10" s="16" t="s">
        <v>18</v>
      </c>
    </row>
    <row r="11" spans="1:6" x14ac:dyDescent="0.25">
      <c r="A11" s="15">
        <v>43779</v>
      </c>
      <c r="B11" s="16" t="s">
        <v>9</v>
      </c>
      <c r="C11" s="16">
        <v>10</v>
      </c>
      <c r="D11" s="16"/>
      <c r="E11" s="16"/>
      <c r="F11" s="16" t="s">
        <v>18</v>
      </c>
    </row>
    <row r="12" spans="1:6" x14ac:dyDescent="0.25">
      <c r="A12" s="15">
        <v>43779</v>
      </c>
      <c r="B12" s="16" t="s">
        <v>9</v>
      </c>
      <c r="C12" s="16">
        <v>10</v>
      </c>
      <c r="D12" s="16"/>
      <c r="E12" s="16"/>
      <c r="F12" s="16" t="s">
        <v>18</v>
      </c>
    </row>
    <row r="13" spans="1:6" x14ac:dyDescent="0.25">
      <c r="A13" s="15">
        <v>43779</v>
      </c>
      <c r="B13" s="16" t="s">
        <v>7</v>
      </c>
      <c r="C13" s="16">
        <v>10</v>
      </c>
      <c r="D13" s="16"/>
      <c r="E13" s="16" t="s">
        <v>29</v>
      </c>
      <c r="F13" s="16" t="s">
        <v>18</v>
      </c>
    </row>
    <row r="14" spans="1:6" x14ac:dyDescent="0.25">
      <c r="A14" s="15">
        <v>43779</v>
      </c>
      <c r="B14" s="16" t="s">
        <v>7</v>
      </c>
      <c r="C14" s="16"/>
      <c r="D14" s="16">
        <v>10</v>
      </c>
      <c r="E14" s="16" t="s">
        <v>29</v>
      </c>
      <c r="F14" s="16" t="s">
        <v>18</v>
      </c>
    </row>
    <row r="15" spans="1:6" x14ac:dyDescent="0.25">
      <c r="A15" s="14">
        <v>43780</v>
      </c>
      <c r="B15" s="27" t="s">
        <v>60</v>
      </c>
      <c r="C15" s="27">
        <v>100</v>
      </c>
      <c r="D15" s="27"/>
      <c r="E15" s="27" t="s">
        <v>29</v>
      </c>
      <c r="F15" s="27" t="s">
        <v>20</v>
      </c>
    </row>
    <row r="16" spans="1:6" x14ac:dyDescent="0.25">
      <c r="A16" s="14">
        <v>43780</v>
      </c>
      <c r="B16" s="27" t="s">
        <v>60</v>
      </c>
      <c r="C16" s="27"/>
      <c r="D16" s="27">
        <v>10</v>
      </c>
      <c r="E16" s="27" t="s">
        <v>29</v>
      </c>
      <c r="F16" s="27" t="s">
        <v>18</v>
      </c>
    </row>
    <row r="17" spans="1:6" x14ac:dyDescent="0.25">
      <c r="A17" s="14">
        <v>43780</v>
      </c>
      <c r="B17" s="27" t="s">
        <v>60</v>
      </c>
      <c r="C17" s="27"/>
      <c r="D17" s="27">
        <v>10</v>
      </c>
      <c r="E17" s="27" t="s">
        <v>29</v>
      </c>
      <c r="F17" s="27" t="s">
        <v>18</v>
      </c>
    </row>
    <row r="18" spans="1:6" x14ac:dyDescent="0.25">
      <c r="A18" s="14">
        <v>43780</v>
      </c>
      <c r="B18" s="27" t="s">
        <v>60</v>
      </c>
      <c r="C18" s="27"/>
      <c r="D18" s="27">
        <v>10</v>
      </c>
      <c r="E18" s="27" t="s">
        <v>29</v>
      </c>
      <c r="F18" s="27" t="s">
        <v>18</v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16"/>
  <sheetViews>
    <sheetView workbookViewId="0">
      <selection activeCell="E12" sqref="E12"/>
    </sheetView>
  </sheetViews>
  <sheetFormatPr baseColWidth="10" defaultRowHeight="15" x14ac:dyDescent="0.25"/>
  <cols>
    <col min="2" max="2" width="11.140625" style="13" customWidth="1"/>
    <col min="3" max="3" width="11.140625" style="23" customWidth="1"/>
    <col min="4" max="17" width="10.85546875" style="13"/>
  </cols>
  <sheetData>
    <row r="1" spans="1:17" x14ac:dyDescent="0.25">
      <c r="A1" t="s">
        <v>21</v>
      </c>
      <c r="B1" s="13" t="s">
        <v>22</v>
      </c>
      <c r="C1" s="23" t="s">
        <v>59</v>
      </c>
      <c r="D1" s="13" t="s">
        <v>29</v>
      </c>
      <c r="E1" s="13" t="s">
        <v>30</v>
      </c>
      <c r="F1" s="13" t="s">
        <v>31</v>
      </c>
      <c r="G1" s="13" t="s">
        <v>32</v>
      </c>
      <c r="H1" s="13" t="s">
        <v>33</v>
      </c>
      <c r="I1" s="13" t="s">
        <v>34</v>
      </c>
      <c r="J1" s="13" t="s">
        <v>35</v>
      </c>
      <c r="K1" s="13" t="s">
        <v>36</v>
      </c>
      <c r="L1" s="13" t="s">
        <v>37</v>
      </c>
      <c r="M1" s="13" t="s">
        <v>38</v>
      </c>
      <c r="N1" s="13" t="s">
        <v>39</v>
      </c>
      <c r="O1" s="13" t="s">
        <v>40</v>
      </c>
      <c r="P1" s="13" t="s">
        <v>41</v>
      </c>
      <c r="Q1" s="13" t="s">
        <v>42</v>
      </c>
    </row>
    <row r="2" spans="1:17" x14ac:dyDescent="0.25">
      <c r="A2" t="s">
        <v>7</v>
      </c>
      <c r="B2" s="22">
        <f>IF(Tableau3[LOT 0]=0,SUM(D2:Q2),Tableau3[LOT 0])</f>
        <v>10</v>
      </c>
      <c r="C2" s="22">
        <f>SUMPRODUCT((Tableau2[Produits]=A2)*(Tableau2[lot]="")*Tableau2[Entrées])-SUMPRODUCT((Tableau2[Produits]=A2)*(Tableau2[lot]="")*Tableau2[Sorties])</f>
        <v>0</v>
      </c>
      <c r="D2" s="22">
        <f>SUMPRODUCT((Tableau2[Produits]=A2)*(Tableau2[lot]=$D$1)*Tableau2[Entrées])-SUMPRODUCT((Tableau2[Produits]=A2)*(Tableau2[lot]=$D$1)*Tableau2[Sorties])</f>
        <v>1</v>
      </c>
      <c r="E2" s="22">
        <f>SUMPRODUCT((Tableau2[Produits]=A2)*(Tableau2[lot]=$E$1)*Tableau2[Entrées])-SUMPRODUCT((Tableau2[Produits]=A2)*(Tableau2[lot]=$E$1)*Tableau2[Sorties])</f>
        <v>9</v>
      </c>
      <c r="F2" s="22">
        <f>SUMPRODUCT((Tableau2[Produits]=A2)*(Tableau2[lot]=$F$1)*Tableau2[Entrées])-SUMPRODUCT((Tableau2[Produits]=A2)*(Tableau2[lot]=$F$1)*Tableau2[Sorties])</f>
        <v>0</v>
      </c>
      <c r="G2" s="22">
        <f>SUMPRODUCT((Tableau2[Produits]=A2)*(Tableau2[lot]=$G$1)*Tableau2[Entrées])-SUMPRODUCT((Tableau2[Produits]=A2)*(Tableau2[lot]=$G$1)*Tableau2[Sorties])</f>
        <v>0</v>
      </c>
      <c r="H2" s="22">
        <f>SUMPRODUCT((Tableau2[Produits]=A2)*(Tableau2[lot]=$H$1)*Tableau2[Entrées])-SUMPRODUCT((Tableau2[Produits]=A2)*(Tableau2[lot]=$H$1)*Tableau2[Sorties])</f>
        <v>0</v>
      </c>
      <c r="I2" s="22">
        <f>SUMPRODUCT((Tableau2[Produits]=A2)*(Tableau2[lot]=$I$1)*Tableau2[Entrées])-SUMPRODUCT((Tableau2[Produits]=A2)*(Tableau2[lot]=$I$1)*Tableau2[Sorties])</f>
        <v>0</v>
      </c>
      <c r="J2" s="22">
        <f>SUMPRODUCT((Tableau2[Produits]=A2)*(Tableau2[lot]=$J$1)*Tableau2[Entrées])-SUMPRODUCT((Tableau2[Produits]=A2)*(Tableau2[lot]=$J$1)*Tableau2[Sorties])</f>
        <v>0</v>
      </c>
      <c r="K2" s="22">
        <f>SUMPRODUCT((Tableau2[Produits]=A2)*(Tableau2[lot]=$K$1)*Tableau2[Entrées])-SUMPRODUCT((Tableau2[Produits]=A2)*(Tableau2[lot]=$K$1)*Tableau2[Sorties])</f>
        <v>0</v>
      </c>
      <c r="L2" s="22">
        <f>SUMPRODUCT((Tableau2[Produits]=A2)*(Tableau2[lot]=$L$1)*Tableau2[Entrées])-SUMPRODUCT((Tableau2[Produits]=A2)*(Tableau2[lot]=$L$1)*Tableau2[Sorties])</f>
        <v>0</v>
      </c>
      <c r="M2" s="22">
        <f>SUMPRODUCT((Tableau2[Produits]=A2)*(Tableau2[lot]=$M$1)*Tableau2[Entrées])-SUMPRODUCT((Tableau2[Produits]=A2)*(Tableau2[lot]=$M$1)*Tableau2[Sorties])</f>
        <v>0</v>
      </c>
      <c r="N2" s="22">
        <f>SUMPRODUCT((Tableau2[Produits]=A2)*(Tableau2[lot]=$N$1)*Tableau2[Entrées])-SUMPRODUCT((Tableau2[Produits]=A2)*(Tableau2[lot]=$N$1)*Tableau2[Sorties])</f>
        <v>0</v>
      </c>
      <c r="O2" s="22">
        <f>SUMPRODUCT((Tableau2[Produits]=A2)*(Tableau2[lot]=$O$1)*Tableau2[Entrées])-SUMPRODUCT((Tableau2[Produits]=A2)*(Tableau2[lot]=$O$1)*Tableau2[Sorties])</f>
        <v>0</v>
      </c>
      <c r="P2" s="22">
        <f>SUMPRODUCT((Tableau2[Produits]=A2)*(Tableau2[lot]=$P$1)*Tableau2[Entrées])-SUMPRODUCT((Tableau2[Produits]=A2)*(Tableau2[lot]=$P$1)*Tableau2[Sorties])</f>
        <v>0</v>
      </c>
      <c r="Q2" s="22">
        <f>SUMPRODUCT((Tableau2[Produits]=A2)*(Tableau2[lot]=$Q$1)*Tableau2[Entrées])-SUMPRODUCT((Tableau2[Produits]=A2)*(Tableau2[lot]=$Q$1)*Tableau2[Sorties])</f>
        <v>0</v>
      </c>
    </row>
    <row r="3" spans="1:17" x14ac:dyDescent="0.25">
      <c r="A3" t="s">
        <v>6</v>
      </c>
      <c r="B3" s="22">
        <f>IF(Tableau3[LOT 0]=0,SUM(D3:Q3),Tableau3[LOT 0])</f>
        <v>6</v>
      </c>
      <c r="C3" s="22">
        <f>SUMPRODUCT((Tableau2[Produits]=A3)*(Tableau2[lot]="")*Tableau2[Entrées])-SUMPRODUCT((Tableau2[Produits]=A3)*(Tableau2[lot]="")*Tableau2[Sorties])</f>
        <v>0</v>
      </c>
      <c r="D3" s="22">
        <f>SUMPRODUCT((Tableau2[Produits]=A3)*(Tableau2[lot]=$D$1)*Tableau2[Entrées])-SUMPRODUCT((Tableau2[Produits]=A3)*(Tableau2[lot]=$D$1)*Tableau2[Sorties])</f>
        <v>6</v>
      </c>
      <c r="E3" s="22">
        <f>SUMPRODUCT((Tableau2[Produits]=A3)*(Tableau2[lot]=$E$1)*Tableau2[Entrées])-SUMPRODUCT((Tableau2[Produits]=A3)*(Tableau2[lot]=$E$1)*Tableau2[Sorties])</f>
        <v>0</v>
      </c>
      <c r="F3" s="22">
        <f>SUMPRODUCT((Tableau2[Produits]=A3)*(Tableau2[lot]=$F$1)*Tableau2[Entrées])-SUMPRODUCT((Tableau2[Produits]=A3)*(Tableau2[lot]=$F$1)*Tableau2[Sorties])</f>
        <v>0</v>
      </c>
      <c r="G3" s="22">
        <f>SUMPRODUCT((Tableau2[Produits]=A3)*(Tableau2[lot]=$G$1)*Tableau2[Entrées])-SUMPRODUCT((Tableau2[Produits]=A3)*(Tableau2[lot]=$G$1)*Tableau2[Sorties])</f>
        <v>0</v>
      </c>
      <c r="H3" s="22">
        <f>SUMPRODUCT((Tableau2[Produits]=A3)*(Tableau2[lot]=$H$1)*Tableau2[Entrées])-SUMPRODUCT((Tableau2[Produits]=A3)*(Tableau2[lot]=$H$1)*Tableau2[Sorties])</f>
        <v>0</v>
      </c>
      <c r="I3" s="22">
        <f>SUMPRODUCT((Tableau2[Produits]=A3)*(Tableau2[lot]=$I$1)*Tableau2[Entrées])-SUMPRODUCT((Tableau2[Produits]=A3)*(Tableau2[lot]=$I$1)*Tableau2[Sorties])</f>
        <v>0</v>
      </c>
      <c r="J3" s="22">
        <f>SUMPRODUCT((Tableau2[Produits]=A3)*(Tableau2[lot]=$J$1)*Tableau2[Entrées])-SUMPRODUCT((Tableau2[Produits]=A3)*(Tableau2[lot]=$J$1)*Tableau2[Sorties])</f>
        <v>0</v>
      </c>
      <c r="K3" s="22">
        <f>SUMPRODUCT((Tableau2[Produits]=A3)*(Tableau2[lot]=$K$1)*Tableau2[Entrées])-SUMPRODUCT((Tableau2[Produits]=A3)*(Tableau2[lot]=$K$1)*Tableau2[Sorties])</f>
        <v>0</v>
      </c>
      <c r="L3" s="22">
        <f>SUMPRODUCT((Tableau2[Produits]=A3)*(Tableau2[lot]=$L$1)*Tableau2[Entrées])-SUMPRODUCT((Tableau2[Produits]=A3)*(Tableau2[lot]=$L$1)*Tableau2[Sorties])</f>
        <v>0</v>
      </c>
      <c r="M3" s="22">
        <f>SUMPRODUCT((Tableau2[Produits]=A3)*(Tableau2[lot]=$M$1)*Tableau2[Entrées])-SUMPRODUCT((Tableau2[Produits]=A3)*(Tableau2[lot]=$M$1)*Tableau2[Sorties])</f>
        <v>0</v>
      </c>
      <c r="N3" s="22">
        <f>SUMPRODUCT((Tableau2[Produits]=A3)*(Tableau2[lot]=$N$1)*Tableau2[Entrées])-SUMPRODUCT((Tableau2[Produits]=A3)*(Tableau2[lot]=$N$1)*Tableau2[Sorties])</f>
        <v>0</v>
      </c>
      <c r="O3" s="22">
        <f>SUMPRODUCT((Tableau2[Produits]=A3)*(Tableau2[lot]=$O$1)*Tableau2[Entrées])-SUMPRODUCT((Tableau2[Produits]=A3)*(Tableau2[lot]=$O$1)*Tableau2[Sorties])</f>
        <v>0</v>
      </c>
      <c r="P3" s="22">
        <f>SUMPRODUCT((Tableau2[Produits]=A3)*(Tableau2[lot]=$P$1)*Tableau2[Entrées])-SUMPRODUCT((Tableau2[Produits]=A3)*(Tableau2[lot]=$P$1)*Tableau2[Sorties])</f>
        <v>0</v>
      </c>
      <c r="Q3" s="22">
        <f>SUMPRODUCT((Tableau2[Produits]=A3)*(Tableau2[lot]=$Q$1)*Tableau2[Entrées])-SUMPRODUCT((Tableau2[Produits]=A3)*(Tableau2[lot]=$Q$1)*Tableau2[Sorties])</f>
        <v>0</v>
      </c>
    </row>
    <row r="4" spans="1:17" x14ac:dyDescent="0.25">
      <c r="A4" t="s">
        <v>8</v>
      </c>
      <c r="B4" s="22">
        <f>IF(Tableau3[LOT 0]=0,SUM(D4:Q4),Tableau3[LOT 0])</f>
        <v>0</v>
      </c>
      <c r="C4" s="22">
        <f>SUMPRODUCT((Tableau2[Produits]=A4)*(Tableau2[lot]="")*Tableau2[Entrées])-SUMPRODUCT((Tableau2[Produits]=A4)*(Tableau2[lot]="")*Tableau2[Sorties])</f>
        <v>0</v>
      </c>
      <c r="D4" s="22">
        <f>SUMPRODUCT((Tableau2[Produits]=A4)*(Tableau2[lot]=$D$1)*Tableau2[Entrées])-SUMPRODUCT((Tableau2[Produits]=A4)*(Tableau2[lot]=$D$1)*Tableau2[Sorties])</f>
        <v>0</v>
      </c>
      <c r="E4" s="22">
        <f>SUMPRODUCT((Tableau2[Produits]=A4)*(Tableau2[lot]=$E$1)*Tableau2[Entrées])-SUMPRODUCT((Tableau2[Produits]=A4)*(Tableau2[lot]=$E$1)*Tableau2[Sorties])</f>
        <v>0</v>
      </c>
      <c r="F4" s="22">
        <f>SUMPRODUCT((Tableau2[Produits]=A4)*(Tableau2[lot]=$F$1)*Tableau2[Entrées])-SUMPRODUCT((Tableau2[Produits]=A4)*(Tableau2[lot]=$F$1)*Tableau2[Sorties])</f>
        <v>0</v>
      </c>
      <c r="G4" s="22">
        <f>SUMPRODUCT((Tableau2[Produits]=A4)*(Tableau2[lot]=$G$1)*Tableau2[Entrées])-SUMPRODUCT((Tableau2[Produits]=A4)*(Tableau2[lot]=$G$1)*Tableau2[Sorties])</f>
        <v>0</v>
      </c>
      <c r="H4" s="22">
        <f>SUMPRODUCT((Tableau2[Produits]=A4)*(Tableau2[lot]=$H$1)*Tableau2[Entrées])-SUMPRODUCT((Tableau2[Produits]=A4)*(Tableau2[lot]=$H$1)*Tableau2[Sorties])</f>
        <v>0</v>
      </c>
      <c r="I4" s="22">
        <f>SUMPRODUCT((Tableau2[Produits]=A4)*(Tableau2[lot]=$I$1)*Tableau2[Entrées])-SUMPRODUCT((Tableau2[Produits]=A4)*(Tableau2[lot]=$I$1)*Tableau2[Sorties])</f>
        <v>0</v>
      </c>
      <c r="J4" s="22">
        <f>SUMPRODUCT((Tableau2[Produits]=A4)*(Tableau2[lot]=$J$1)*Tableau2[Entrées])-SUMPRODUCT((Tableau2[Produits]=A4)*(Tableau2[lot]=$J$1)*Tableau2[Sorties])</f>
        <v>0</v>
      </c>
      <c r="K4" s="22">
        <f>SUMPRODUCT((Tableau2[Produits]=A4)*(Tableau2[lot]=$K$1)*Tableau2[Entrées])-SUMPRODUCT((Tableau2[Produits]=A4)*(Tableau2[lot]=$K$1)*Tableau2[Sorties])</f>
        <v>0</v>
      </c>
      <c r="L4" s="22">
        <f>SUMPRODUCT((Tableau2[Produits]=A4)*(Tableau2[lot]=$L$1)*Tableau2[Entrées])-SUMPRODUCT((Tableau2[Produits]=A4)*(Tableau2[lot]=$L$1)*Tableau2[Sorties])</f>
        <v>0</v>
      </c>
      <c r="M4" s="22">
        <f>SUMPRODUCT((Tableau2[Produits]=A4)*(Tableau2[lot]=$M$1)*Tableau2[Entrées])-SUMPRODUCT((Tableau2[Produits]=A4)*(Tableau2[lot]=$M$1)*Tableau2[Sorties])</f>
        <v>0</v>
      </c>
      <c r="N4" s="22">
        <f>SUMPRODUCT((Tableau2[Produits]=A4)*(Tableau2[lot]=$N$1)*Tableau2[Entrées])-SUMPRODUCT((Tableau2[Produits]=A4)*(Tableau2[lot]=$N$1)*Tableau2[Sorties])</f>
        <v>0</v>
      </c>
      <c r="O4" s="22">
        <f>SUMPRODUCT((Tableau2[Produits]=A4)*(Tableau2[lot]=$O$1)*Tableau2[Entrées])-SUMPRODUCT((Tableau2[Produits]=A4)*(Tableau2[lot]=$O$1)*Tableau2[Sorties])</f>
        <v>0</v>
      </c>
      <c r="P4" s="22">
        <f>SUMPRODUCT((Tableau2[Produits]=A4)*(Tableau2[lot]=$P$1)*Tableau2[Entrées])-SUMPRODUCT((Tableau2[Produits]=A4)*(Tableau2[lot]=$P$1)*Tableau2[Sorties])</f>
        <v>0</v>
      </c>
      <c r="Q4" s="22">
        <f>SUMPRODUCT((Tableau2[Produits]=A4)*(Tableau2[lot]=$Q$1)*Tableau2[Entrées])-SUMPRODUCT((Tableau2[Produits]=A4)*(Tableau2[lot]=$Q$1)*Tableau2[Sorties])</f>
        <v>0</v>
      </c>
    </row>
    <row r="5" spans="1:17" x14ac:dyDescent="0.25">
      <c r="A5" t="s">
        <v>9</v>
      </c>
      <c r="B5" s="22">
        <f>IF(Tableau3[LOT 0]=0,SUM(D5:Q5),Tableau3[LOT 0])</f>
        <v>20</v>
      </c>
      <c r="C5" s="22">
        <f>SUMPRODUCT((Tableau2[Produits]=A5)*(Tableau2[lot]="")*Tableau2[Entrées])-SUMPRODUCT((Tableau2[Produits]=A5)*(Tableau2[lot]="")*Tableau2[Sorties])</f>
        <v>20</v>
      </c>
      <c r="D5" s="22">
        <f>SUMPRODUCT((Tableau2[Produits]=A5)*(Tableau2[lot]=$D$1)*Tableau2[Entrées])-SUMPRODUCT((Tableau2[Produits]=A5)*(Tableau2[lot]=$D$1)*Tableau2[Sorties])</f>
        <v>0</v>
      </c>
      <c r="E5" s="22">
        <f>SUMPRODUCT((Tableau2[Produits]=A5)*(Tableau2[lot]=$E$1)*Tableau2[Entrées])-SUMPRODUCT((Tableau2[Produits]=A5)*(Tableau2[lot]=$E$1)*Tableau2[Sorties])</f>
        <v>0</v>
      </c>
      <c r="F5" s="22">
        <f>SUMPRODUCT((Tableau2[Produits]=A5)*(Tableau2[lot]=$F$1)*Tableau2[Entrées])-SUMPRODUCT((Tableau2[Produits]=A5)*(Tableau2[lot]=$F$1)*Tableau2[Sorties])</f>
        <v>0</v>
      </c>
      <c r="G5" s="22">
        <f>SUMPRODUCT((Tableau2[Produits]=A5)*(Tableau2[lot]=$G$1)*Tableau2[Entrées])-SUMPRODUCT((Tableau2[Produits]=A5)*(Tableau2[lot]=$G$1)*Tableau2[Sorties])</f>
        <v>0</v>
      </c>
      <c r="H5" s="22">
        <f>SUMPRODUCT((Tableau2[Produits]=A5)*(Tableau2[lot]=$H$1)*Tableau2[Entrées])-SUMPRODUCT((Tableau2[Produits]=A5)*(Tableau2[lot]=$H$1)*Tableau2[Sorties])</f>
        <v>0</v>
      </c>
      <c r="I5" s="22">
        <f>SUMPRODUCT((Tableau2[Produits]=A5)*(Tableau2[lot]=$I$1)*Tableau2[Entrées])-SUMPRODUCT((Tableau2[Produits]=A5)*(Tableau2[lot]=$I$1)*Tableau2[Sorties])</f>
        <v>0</v>
      </c>
      <c r="J5" s="22">
        <f>SUMPRODUCT((Tableau2[Produits]=A5)*(Tableau2[lot]=$J$1)*Tableau2[Entrées])-SUMPRODUCT((Tableau2[Produits]=A5)*(Tableau2[lot]=$J$1)*Tableau2[Sorties])</f>
        <v>0</v>
      </c>
      <c r="K5" s="22">
        <f>SUMPRODUCT((Tableau2[Produits]=A5)*(Tableau2[lot]=$K$1)*Tableau2[Entrées])-SUMPRODUCT((Tableau2[Produits]=A5)*(Tableau2[lot]=$K$1)*Tableau2[Sorties])</f>
        <v>0</v>
      </c>
      <c r="L5" s="22">
        <f>SUMPRODUCT((Tableau2[Produits]=A5)*(Tableau2[lot]=$L$1)*Tableau2[Entrées])-SUMPRODUCT((Tableau2[Produits]=A5)*(Tableau2[lot]=$L$1)*Tableau2[Sorties])</f>
        <v>0</v>
      </c>
      <c r="M5" s="22">
        <f>SUMPRODUCT((Tableau2[Produits]=A5)*(Tableau2[lot]=$M$1)*Tableau2[Entrées])-SUMPRODUCT((Tableau2[Produits]=A5)*(Tableau2[lot]=$M$1)*Tableau2[Sorties])</f>
        <v>0</v>
      </c>
      <c r="N5" s="22">
        <f>SUMPRODUCT((Tableau2[Produits]=A5)*(Tableau2[lot]=$N$1)*Tableau2[Entrées])-SUMPRODUCT((Tableau2[Produits]=A5)*(Tableau2[lot]=$N$1)*Tableau2[Sorties])</f>
        <v>0</v>
      </c>
      <c r="O5" s="22">
        <f>SUMPRODUCT((Tableau2[Produits]=A5)*(Tableau2[lot]=$O$1)*Tableau2[Entrées])-SUMPRODUCT((Tableau2[Produits]=A5)*(Tableau2[lot]=$O$1)*Tableau2[Sorties])</f>
        <v>0</v>
      </c>
      <c r="P5" s="22">
        <f>SUMPRODUCT((Tableau2[Produits]=A5)*(Tableau2[lot]=$P$1)*Tableau2[Entrées])-SUMPRODUCT((Tableau2[Produits]=A5)*(Tableau2[lot]=$P$1)*Tableau2[Sorties])</f>
        <v>0</v>
      </c>
      <c r="Q5" s="22">
        <f>SUMPRODUCT((Tableau2[Produits]=A5)*(Tableau2[lot]=$Q$1)*Tableau2[Entrées])-SUMPRODUCT((Tableau2[Produits]=A5)*(Tableau2[lot]=$Q$1)*Tableau2[Sorties])</f>
        <v>0</v>
      </c>
    </row>
    <row r="6" spans="1:17" x14ac:dyDescent="0.25">
      <c r="A6" t="s">
        <v>60</v>
      </c>
      <c r="B6" s="22">
        <f>IF(Tableau3[LOT 0]=0,SUM(D6:Q6),Tableau3[LOT 0])</f>
        <v>70</v>
      </c>
      <c r="C6" s="22">
        <f>SUMPRODUCT((Tableau2[Produits]=A6)*(Tableau2[lot]="")*Tableau2[Entrées])-SUMPRODUCT((Tableau2[Produits]=A6)*(Tableau2[lot]="")*Tableau2[Sorties])</f>
        <v>0</v>
      </c>
      <c r="D6" s="22">
        <f>SUMPRODUCT((Tableau2[Produits]=A6)*(Tableau2[lot]=$D$1)*Tableau2[Entrées])-SUMPRODUCT((Tableau2[Produits]=A6)*(Tableau2[lot]=$D$1)*Tableau2[Sorties])</f>
        <v>70</v>
      </c>
      <c r="E6" s="22">
        <f>SUMPRODUCT((Tableau2[Produits]=A6)*(Tableau2[lot]=$E$1)*Tableau2[Entrées])-SUMPRODUCT((Tableau2[Produits]=A6)*(Tableau2[lot]=$E$1)*Tableau2[Sorties])</f>
        <v>0</v>
      </c>
      <c r="F6" s="22">
        <f>SUMPRODUCT((Tableau2[Produits]=A6)*(Tableau2[lot]=$F$1)*Tableau2[Entrées])-SUMPRODUCT((Tableau2[Produits]=A6)*(Tableau2[lot]=$F$1)*Tableau2[Sorties])</f>
        <v>0</v>
      </c>
      <c r="G6" s="22">
        <f>SUMPRODUCT((Tableau2[Produits]=A6)*(Tableau2[lot]=$G$1)*Tableau2[Entrées])-SUMPRODUCT((Tableau2[Produits]=A6)*(Tableau2[lot]=$G$1)*Tableau2[Sorties])</f>
        <v>0</v>
      </c>
      <c r="H6" s="22">
        <f>SUMPRODUCT((Tableau2[Produits]=A6)*(Tableau2[lot]=$H$1)*Tableau2[Entrées])-SUMPRODUCT((Tableau2[Produits]=A6)*(Tableau2[lot]=$H$1)*Tableau2[Sorties])</f>
        <v>0</v>
      </c>
      <c r="I6" s="22">
        <f>SUMPRODUCT((Tableau2[Produits]=A6)*(Tableau2[lot]=$I$1)*Tableau2[Entrées])-SUMPRODUCT((Tableau2[Produits]=A6)*(Tableau2[lot]=$I$1)*Tableau2[Sorties])</f>
        <v>0</v>
      </c>
      <c r="J6" s="22">
        <f>SUMPRODUCT((Tableau2[Produits]=A6)*(Tableau2[lot]=$J$1)*Tableau2[Entrées])-SUMPRODUCT((Tableau2[Produits]=A6)*(Tableau2[lot]=$J$1)*Tableau2[Sorties])</f>
        <v>0</v>
      </c>
      <c r="K6" s="22">
        <f>SUMPRODUCT((Tableau2[Produits]=A6)*(Tableau2[lot]=$K$1)*Tableau2[Entrées])-SUMPRODUCT((Tableau2[Produits]=A6)*(Tableau2[lot]=$K$1)*Tableau2[Sorties])</f>
        <v>0</v>
      </c>
      <c r="L6" s="22">
        <f>SUMPRODUCT((Tableau2[Produits]=A6)*(Tableau2[lot]=$L$1)*Tableau2[Entrées])-SUMPRODUCT((Tableau2[Produits]=A6)*(Tableau2[lot]=$L$1)*Tableau2[Sorties])</f>
        <v>0</v>
      </c>
      <c r="M6" s="22">
        <f>SUMPRODUCT((Tableau2[Produits]=A6)*(Tableau2[lot]=$M$1)*Tableau2[Entrées])-SUMPRODUCT((Tableau2[Produits]=A6)*(Tableau2[lot]=$M$1)*Tableau2[Sorties])</f>
        <v>0</v>
      </c>
      <c r="N6" s="22">
        <f>SUMPRODUCT((Tableau2[Produits]=A6)*(Tableau2[lot]=$N$1)*Tableau2[Entrées])-SUMPRODUCT((Tableau2[Produits]=A6)*(Tableau2[lot]=$N$1)*Tableau2[Sorties])</f>
        <v>0</v>
      </c>
      <c r="O6" s="22">
        <f>SUMPRODUCT((Tableau2[Produits]=A6)*(Tableau2[lot]=$O$1)*Tableau2[Entrées])-SUMPRODUCT((Tableau2[Produits]=A6)*(Tableau2[lot]=$O$1)*Tableau2[Sorties])</f>
        <v>0</v>
      </c>
      <c r="P6" s="22">
        <f>SUMPRODUCT((Tableau2[Produits]=A6)*(Tableau2[lot]=$P$1)*Tableau2[Entrées])-SUMPRODUCT((Tableau2[Produits]=A6)*(Tableau2[lot]=$P$1)*Tableau2[Sorties])</f>
        <v>0</v>
      </c>
      <c r="Q6" s="22">
        <f>SUMPRODUCT((Tableau2[Produits]=A6)*(Tableau2[lot]=$Q$1)*Tableau2[Entrées])-SUMPRODUCT((Tableau2[Produits]=A6)*(Tableau2[lot]=$Q$1)*Tableau2[Sorties])</f>
        <v>0</v>
      </c>
    </row>
    <row r="16" spans="1:17" x14ac:dyDescent="0.25">
      <c r="D16" s="13" t="s">
        <v>88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30"/>
  <sheetViews>
    <sheetView workbookViewId="0">
      <selection activeCell="E24" sqref="E24"/>
    </sheetView>
  </sheetViews>
  <sheetFormatPr baseColWidth="10" defaultRowHeight="15" x14ac:dyDescent="0.25"/>
  <sheetData>
    <row r="1" spans="1:2" x14ac:dyDescent="0.25">
      <c r="A1" t="s">
        <v>17</v>
      </c>
      <c r="B1" t="s">
        <v>43</v>
      </c>
    </row>
    <row r="2" spans="1:2" x14ac:dyDescent="0.25">
      <c r="A2" t="s">
        <v>18</v>
      </c>
      <c r="B2" t="s">
        <v>29</v>
      </c>
    </row>
    <row r="3" spans="1:2" x14ac:dyDescent="0.25">
      <c r="A3" t="s">
        <v>19</v>
      </c>
      <c r="B3" t="s">
        <v>30</v>
      </c>
    </row>
    <row r="4" spans="1:2" x14ac:dyDescent="0.25">
      <c r="A4" t="s">
        <v>20</v>
      </c>
      <c r="B4" t="s">
        <v>31</v>
      </c>
    </row>
    <row r="5" spans="1:2" x14ac:dyDescent="0.25">
      <c r="A5" t="s">
        <v>13</v>
      </c>
      <c r="B5" t="s">
        <v>32</v>
      </c>
    </row>
    <row r="6" spans="1:2" x14ac:dyDescent="0.25">
      <c r="B6" t="s">
        <v>33</v>
      </c>
    </row>
    <row r="7" spans="1:2" x14ac:dyDescent="0.25">
      <c r="B7" t="s">
        <v>34</v>
      </c>
    </row>
    <row r="8" spans="1:2" x14ac:dyDescent="0.25">
      <c r="B8" t="s">
        <v>35</v>
      </c>
    </row>
    <row r="9" spans="1:2" x14ac:dyDescent="0.25">
      <c r="B9" t="s">
        <v>36</v>
      </c>
    </row>
    <row r="10" spans="1:2" x14ac:dyDescent="0.25">
      <c r="B10" t="s">
        <v>37</v>
      </c>
    </row>
    <row r="11" spans="1:2" x14ac:dyDescent="0.25">
      <c r="B11" t="s">
        <v>38</v>
      </c>
    </row>
    <row r="12" spans="1:2" x14ac:dyDescent="0.25">
      <c r="B12" t="s">
        <v>39</v>
      </c>
    </row>
    <row r="13" spans="1:2" x14ac:dyDescent="0.25">
      <c r="B13" t="s">
        <v>40</v>
      </c>
    </row>
    <row r="14" spans="1:2" x14ac:dyDescent="0.25">
      <c r="B14" t="s">
        <v>41</v>
      </c>
    </row>
    <row r="15" spans="1:2" x14ac:dyDescent="0.25">
      <c r="B15" t="s">
        <v>42</v>
      </c>
    </row>
    <row r="16" spans="1:2" x14ac:dyDescent="0.25">
      <c r="B16" t="s">
        <v>44</v>
      </c>
    </row>
    <row r="17" spans="2:2" x14ac:dyDescent="0.25">
      <c r="B17" t="s">
        <v>45</v>
      </c>
    </row>
    <row r="18" spans="2:2" x14ac:dyDescent="0.25">
      <c r="B18" t="s">
        <v>46</v>
      </c>
    </row>
    <row r="19" spans="2:2" x14ac:dyDescent="0.25">
      <c r="B19" t="s">
        <v>47</v>
      </c>
    </row>
    <row r="20" spans="2:2" x14ac:dyDescent="0.25">
      <c r="B20" t="s">
        <v>48</v>
      </c>
    </row>
    <row r="21" spans="2:2" x14ac:dyDescent="0.25">
      <c r="B21" t="s">
        <v>49</v>
      </c>
    </row>
    <row r="22" spans="2:2" x14ac:dyDescent="0.25">
      <c r="B22" t="s">
        <v>50</v>
      </c>
    </row>
    <row r="23" spans="2:2" x14ac:dyDescent="0.25">
      <c r="B23" t="s">
        <v>51</v>
      </c>
    </row>
    <row r="24" spans="2:2" x14ac:dyDescent="0.25">
      <c r="B24" t="s">
        <v>52</v>
      </c>
    </row>
    <row r="25" spans="2:2" x14ac:dyDescent="0.25">
      <c r="B25" t="s">
        <v>53</v>
      </c>
    </row>
    <row r="26" spans="2:2" x14ac:dyDescent="0.25">
      <c r="B26" t="s">
        <v>54</v>
      </c>
    </row>
    <row r="27" spans="2:2" x14ac:dyDescent="0.25">
      <c r="B27" t="s">
        <v>55</v>
      </c>
    </row>
    <row r="28" spans="2:2" x14ac:dyDescent="0.25">
      <c r="B28" t="s">
        <v>56</v>
      </c>
    </row>
    <row r="29" spans="2:2" x14ac:dyDescent="0.25">
      <c r="B29" t="s">
        <v>57</v>
      </c>
    </row>
    <row r="30" spans="2:2" x14ac:dyDescent="0.25">
      <c r="B30" t="s">
        <v>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8"/>
  <sheetViews>
    <sheetView workbookViewId="0">
      <selection activeCell="D11" sqref="D11"/>
    </sheetView>
  </sheetViews>
  <sheetFormatPr baseColWidth="10" defaultRowHeight="15" x14ac:dyDescent="0.25"/>
  <cols>
    <col min="1" max="1" width="20.28515625" customWidth="1"/>
    <col min="2" max="2" width="13.42578125" customWidth="1"/>
  </cols>
  <sheetData>
    <row r="1" spans="1:2" x14ac:dyDescent="0.25">
      <c r="A1" s="42" t="s">
        <v>12</v>
      </c>
      <c r="B1" s="42"/>
    </row>
    <row r="2" spans="1:2" x14ac:dyDescent="0.25">
      <c r="A2" s="5" t="s">
        <v>7</v>
      </c>
      <c r="B2" s="5">
        <f>SUM(RECAP2!$B$4:$B$89)</f>
        <v>10</v>
      </c>
    </row>
    <row r="3" spans="1:2" x14ac:dyDescent="0.25">
      <c r="A3" s="11" t="s">
        <v>6</v>
      </c>
      <c r="B3" s="24">
        <f>SUM(RECAP2!$D$4:$D$89)</f>
        <v>6</v>
      </c>
    </row>
    <row r="4" spans="1:2" x14ac:dyDescent="0.25">
      <c r="A4" s="9" t="s">
        <v>8</v>
      </c>
      <c r="B4" s="24">
        <f>SUM(RECAP2!$F$4:$F$89)</f>
        <v>0</v>
      </c>
    </row>
    <row r="5" spans="1:2" x14ac:dyDescent="0.25">
      <c r="A5" s="9" t="s">
        <v>9</v>
      </c>
      <c r="B5" s="24">
        <f>SUM(RECAP2!$H$4:$H$89)</f>
        <v>0</v>
      </c>
    </row>
    <row r="6" spans="1:2" x14ac:dyDescent="0.25">
      <c r="A6" s="24" t="s">
        <v>60</v>
      </c>
      <c r="B6" s="24">
        <f>SUM(RECAP2!$J$4:$J$89)</f>
        <v>70</v>
      </c>
    </row>
    <row r="7" spans="1:2" x14ac:dyDescent="0.25">
      <c r="A7" s="24" t="s">
        <v>61</v>
      </c>
      <c r="B7" s="24">
        <f>SUM(RECAP2!$L$4:$L$89)</f>
        <v>0</v>
      </c>
    </row>
    <row r="8" spans="1:2" x14ac:dyDescent="0.25">
      <c r="A8" s="24" t="s">
        <v>62</v>
      </c>
      <c r="B8" s="24">
        <f>SUM(RECAP2!$N$4:$N$89)</f>
        <v>0</v>
      </c>
    </row>
    <row r="9" spans="1:2" x14ac:dyDescent="0.25">
      <c r="A9" s="24" t="s">
        <v>63</v>
      </c>
      <c r="B9" s="24">
        <f>SUM(RECAP2!$P$4:$P$89)</f>
        <v>0</v>
      </c>
    </row>
    <row r="10" spans="1:2" x14ac:dyDescent="0.25">
      <c r="A10" s="24" t="s">
        <v>64</v>
      </c>
      <c r="B10" s="24">
        <f>SUM(RECAP2!$R$4:$R$89)</f>
        <v>0</v>
      </c>
    </row>
    <row r="11" spans="1:2" x14ac:dyDescent="0.25">
      <c r="A11" s="24" t="s">
        <v>65</v>
      </c>
      <c r="B11" s="24">
        <f>SUM(RECAP2!$T$4:$T$89)</f>
        <v>0</v>
      </c>
    </row>
    <row r="12" spans="1:2" x14ac:dyDescent="0.25">
      <c r="A12" s="24" t="s">
        <v>66</v>
      </c>
      <c r="B12" s="24">
        <f>SUM(RECAP2!$V$4:$V$89)</f>
        <v>0</v>
      </c>
    </row>
    <row r="13" spans="1:2" x14ac:dyDescent="0.25">
      <c r="A13" s="24" t="s">
        <v>67</v>
      </c>
      <c r="B13" s="24">
        <f>SUM(RECAP2!$X$4:$X$89)</f>
        <v>0</v>
      </c>
    </row>
    <row r="14" spans="1:2" x14ac:dyDescent="0.25">
      <c r="A14" s="24" t="s">
        <v>68</v>
      </c>
      <c r="B14" s="24">
        <f>SUM(RECAP2!$Z$4:$Z$89)</f>
        <v>0</v>
      </c>
    </row>
    <row r="15" spans="1:2" x14ac:dyDescent="0.25">
      <c r="A15" s="24" t="s">
        <v>69</v>
      </c>
      <c r="B15" s="24">
        <f>SUM(RECAP2!$B$4:$B$89)</f>
        <v>10</v>
      </c>
    </row>
    <row r="16" spans="1:2" x14ac:dyDescent="0.25">
      <c r="A16" s="24" t="s">
        <v>70</v>
      </c>
      <c r="B16" s="24">
        <f>SUM(RECAP2!$B$4:$B$89)</f>
        <v>10</v>
      </c>
    </row>
    <row r="17" spans="1:2" x14ac:dyDescent="0.25">
      <c r="A17" s="24" t="s">
        <v>71</v>
      </c>
      <c r="B17" s="24">
        <f>SUM(RECAP2!$B$4:$B$89)</f>
        <v>10</v>
      </c>
    </row>
    <row r="18" spans="1:2" x14ac:dyDescent="0.25">
      <c r="A18" s="24" t="s">
        <v>72</v>
      </c>
      <c r="B18" s="24">
        <f>SUM(RECAP2!$B$4:$B$89)</f>
        <v>10</v>
      </c>
    </row>
    <row r="19" spans="1:2" x14ac:dyDescent="0.25">
      <c r="A19" s="24" t="s">
        <v>73</v>
      </c>
      <c r="B19" s="24">
        <f>SUM(RECAP2!$B$4:$B$89)</f>
        <v>10</v>
      </c>
    </row>
    <row r="20" spans="1:2" x14ac:dyDescent="0.25">
      <c r="A20" s="11" t="s">
        <v>13</v>
      </c>
      <c r="B20" s="24">
        <f>SUM(RECAP2!$B$4:$B$89)</f>
        <v>10</v>
      </c>
    </row>
    <row r="21" spans="1:2" x14ac:dyDescent="0.25">
      <c r="A21" s="11" t="s">
        <v>13</v>
      </c>
      <c r="B21" s="24">
        <f>SUM(RECAP2!$B$4:$B$89)</f>
        <v>10</v>
      </c>
    </row>
    <row r="22" spans="1:2" x14ac:dyDescent="0.25">
      <c r="A22" s="11" t="s">
        <v>13</v>
      </c>
      <c r="B22" s="24">
        <f>SUM(RECAP2!$B$4:$B$89)</f>
        <v>10</v>
      </c>
    </row>
    <row r="23" spans="1:2" x14ac:dyDescent="0.25">
      <c r="A23" s="11" t="s">
        <v>13</v>
      </c>
      <c r="B23" s="24">
        <f>SUM(RECAP2!$B$4:$B$89)</f>
        <v>10</v>
      </c>
    </row>
    <row r="24" spans="1:2" x14ac:dyDescent="0.25">
      <c r="A24" s="11" t="s">
        <v>13</v>
      </c>
      <c r="B24" s="24">
        <f>SUM(RECAP2!$B$4:$B$89)</f>
        <v>10</v>
      </c>
    </row>
    <row r="25" spans="1:2" x14ac:dyDescent="0.25">
      <c r="A25" s="11" t="s">
        <v>13</v>
      </c>
      <c r="B25" s="24">
        <f>SUM(RECAP2!$B$4:$B$89)</f>
        <v>10</v>
      </c>
    </row>
    <row r="26" spans="1:2" x14ac:dyDescent="0.25">
      <c r="A26" s="11" t="s">
        <v>13</v>
      </c>
      <c r="B26" s="24">
        <f>SUM(RECAP2!$B$4:$B$89)</f>
        <v>10</v>
      </c>
    </row>
    <row r="27" spans="1:2" x14ac:dyDescent="0.25">
      <c r="A27" s="11" t="s">
        <v>13</v>
      </c>
      <c r="B27" s="24">
        <f>SUM(RECAP2!$B$4:$B$89)</f>
        <v>10</v>
      </c>
    </row>
    <row r="28" spans="1:2" x14ac:dyDescent="0.25">
      <c r="A28" s="11" t="s">
        <v>13</v>
      </c>
      <c r="B28" s="24">
        <f>SUM(RECAP2!$B$4:$B$89)</f>
        <v>10</v>
      </c>
    </row>
  </sheetData>
  <mergeCells count="1">
    <mergeCell ref="A1:B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16"/>
  <sheetViews>
    <sheetView workbookViewId="0">
      <selection activeCell="H19" sqref="H19"/>
    </sheetView>
  </sheetViews>
  <sheetFormatPr baseColWidth="10" defaultRowHeight="15" x14ac:dyDescent="0.25"/>
  <cols>
    <col min="2" max="2" width="11.5703125" customWidth="1"/>
    <col min="4" max="4" width="11.5703125" customWidth="1"/>
    <col min="5" max="5" width="11.7109375" customWidth="1"/>
    <col min="6" max="6" width="11.5703125" customWidth="1"/>
    <col min="7" max="7" width="12.7109375" customWidth="1"/>
    <col min="8" max="8" width="11.5703125" customWidth="1"/>
    <col min="10" max="10" width="11.5703125" customWidth="1"/>
    <col min="12" max="12" width="11.5703125" customWidth="1"/>
    <col min="14" max="14" width="11.5703125" customWidth="1"/>
    <col min="16" max="16" width="11.5703125" customWidth="1"/>
    <col min="18" max="18" width="11.5703125" customWidth="1"/>
    <col min="20" max="20" width="12.5703125" customWidth="1"/>
    <col min="22" max="22" width="12.5703125" customWidth="1"/>
    <col min="24" max="24" width="12.5703125" customWidth="1"/>
    <col min="26" max="26" width="12.5703125" customWidth="1"/>
  </cols>
  <sheetData>
    <row r="1" spans="1:26" x14ac:dyDescent="0.25">
      <c r="A1" s="43" t="s">
        <v>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</row>
    <row r="2" spans="1:26" x14ac:dyDescent="0.25">
      <c r="A2" s="32" t="s">
        <v>7</v>
      </c>
      <c r="B2" s="33" t="s">
        <v>75</v>
      </c>
      <c r="C2" s="34" t="s">
        <v>6</v>
      </c>
      <c r="D2" s="33" t="s">
        <v>76</v>
      </c>
      <c r="E2" s="34" t="s">
        <v>8</v>
      </c>
      <c r="F2" s="33" t="s">
        <v>77</v>
      </c>
      <c r="G2" s="34" t="s">
        <v>9</v>
      </c>
      <c r="H2" s="33" t="s">
        <v>78</v>
      </c>
      <c r="I2" s="34" t="s">
        <v>60</v>
      </c>
      <c r="J2" s="33" t="s">
        <v>79</v>
      </c>
      <c r="K2" s="34" t="s">
        <v>61</v>
      </c>
      <c r="L2" s="33" t="s">
        <v>80</v>
      </c>
      <c r="M2" s="34" t="s">
        <v>62</v>
      </c>
      <c r="N2" s="33" t="s">
        <v>81</v>
      </c>
      <c r="O2" s="34" t="s">
        <v>63</v>
      </c>
      <c r="P2" s="33" t="s">
        <v>82</v>
      </c>
      <c r="Q2" s="34" t="s">
        <v>64</v>
      </c>
      <c r="R2" s="33" t="s">
        <v>83</v>
      </c>
      <c r="S2" s="34" t="s">
        <v>65</v>
      </c>
      <c r="T2" s="33" t="s">
        <v>84</v>
      </c>
      <c r="U2" s="34" t="s">
        <v>66</v>
      </c>
      <c r="V2" s="33" t="s">
        <v>85</v>
      </c>
      <c r="W2" s="34" t="s">
        <v>67</v>
      </c>
      <c r="X2" s="33" t="s">
        <v>86</v>
      </c>
      <c r="Y2" s="34" t="s">
        <v>68</v>
      </c>
      <c r="Z2" s="35" t="s">
        <v>87</v>
      </c>
    </row>
    <row r="3" spans="1:26" x14ac:dyDescent="0.25">
      <c r="A3" s="29" t="s">
        <v>74</v>
      </c>
      <c r="B3" s="28">
        <f>SUMPRODUCT((Tableau2[Produits]=A2)*(Tableau2[lot]="")*Tableau2[Entrées])-SUMPRODUCT((Tableau2[Produits]=A2)*(Tableau2[lot]="")*Tableau2[Sorties])</f>
        <v>0</v>
      </c>
      <c r="C3" s="10" t="s">
        <v>74</v>
      </c>
      <c r="D3" s="28">
        <f>SUMPRODUCT((Tableau2[Produits]=C2)*(Tableau2[lot]="")*Tableau2[Entrées])-SUMPRODUCT((Tableau2[Produits]=C2)*(Tableau2[lot]="")*Tableau2[Sorties])</f>
        <v>0</v>
      </c>
      <c r="E3" s="10" t="s">
        <v>74</v>
      </c>
      <c r="F3" s="28">
        <f>SUMPRODUCT((Tableau2[Produits]=E2)*(Tableau2[lot]="")*Tableau2[Entrées])-SUMPRODUCT((Tableau2[Produits]=E2)*(Tableau2[lot]="")*Tableau2[Sorties])</f>
        <v>0</v>
      </c>
      <c r="G3" s="10" t="s">
        <v>74</v>
      </c>
      <c r="H3" s="28">
        <f>SUMPRODUCT((Tableau2[Produits]=G2)*(Tableau2[lot]="")*Tableau2[Entrées])-SUMPRODUCT((Tableau2[Produits]=G2)*(Tableau2[lot]="")*Tableau2[Sorties])</f>
        <v>20</v>
      </c>
      <c r="I3" s="10" t="s">
        <v>74</v>
      </c>
      <c r="J3" s="28">
        <f>SUMPRODUCT((Tableau2[Produits]=I2)*(Tableau2[lot]="")*Tableau2[Entrées])-SUMPRODUCT((Tableau2[Produits]=I2)*(Tableau2[lot]="")*Tableau2[Sorties])</f>
        <v>0</v>
      </c>
      <c r="K3" s="10" t="s">
        <v>74</v>
      </c>
      <c r="L3" s="28">
        <f>SUMPRODUCT((Tableau2[Produits]=K2)*(Tableau2[lot]="")*Tableau2[Entrées])-SUMPRODUCT((Tableau2[Produits]=K2)*(Tableau2[lot]="")*Tableau2[Sorties])</f>
        <v>0</v>
      </c>
      <c r="M3" s="10" t="s">
        <v>74</v>
      </c>
      <c r="N3" s="28">
        <f>SUMPRODUCT((Tableau2[Produits]=M2)*(Tableau2[lot]="")*Tableau2[Entrées])-SUMPRODUCT((Tableau2[Produits]=M2)*(Tableau2[lot]="")*Tableau2[Sorties])</f>
        <v>0</v>
      </c>
      <c r="O3" s="10" t="s">
        <v>74</v>
      </c>
      <c r="P3" s="28">
        <f>SUMPRODUCT((Tableau2[Produits]=O2)*(Tableau2[lot]="")*Tableau2[Entrées])-SUMPRODUCT((Tableau2[Produits]=O2)*(Tableau2[lot]="")*Tableau2[Sorties])</f>
        <v>0</v>
      </c>
      <c r="Q3" s="10" t="s">
        <v>74</v>
      </c>
      <c r="R3" s="28">
        <f>SUMPRODUCT((Tableau2[Produits]=Q2)*(Tableau2[lot]="")*Tableau2[Entrées])-SUMPRODUCT((Tableau2[Produits]=Q2)*(Tableau2[lot]="")*Tableau2[Sorties])</f>
        <v>0</v>
      </c>
      <c r="S3" s="10" t="s">
        <v>74</v>
      </c>
      <c r="T3" s="28">
        <f>SUMPRODUCT((Tableau2[Produits]=S2)*(Tableau2[lot]="")*Tableau2[Entrées])-SUMPRODUCT((Tableau2[Produits]=S2)*(Tableau2[lot]="")*Tableau2[Sorties])</f>
        <v>0</v>
      </c>
      <c r="U3" s="10" t="s">
        <v>74</v>
      </c>
      <c r="V3" s="28">
        <f>SUMPRODUCT((Tableau2[Produits]=U2)*(Tableau2[lot]="")*Tableau2[Entrées])-SUMPRODUCT((Tableau2[Produits]=U2)*(Tableau2[lot]="")*Tableau2[Sorties])</f>
        <v>0</v>
      </c>
      <c r="W3" s="10" t="s">
        <v>74</v>
      </c>
      <c r="X3" s="28">
        <f>SUMPRODUCT((Tableau2[Produits]=W2)*(Tableau2[lot]="")*Tableau2[Entrées])-SUMPRODUCT((Tableau2[Produits]=W2)*(Tableau2[lot]="")*Tableau2[Sorties])</f>
        <v>0</v>
      </c>
      <c r="Y3" s="10" t="s">
        <v>74</v>
      </c>
      <c r="Z3" s="30">
        <f>SUMPRODUCT((Tableau2[Produits]=Y2)*(Tableau2[lot]="")*Tableau2[Entrées])-SUMPRODUCT((Tableau2[Produits]=Y2)*(Tableau2[lot]="")*Tableau2[Sorties])</f>
        <v>0</v>
      </c>
    </row>
    <row r="4" spans="1:26" x14ac:dyDescent="0.25">
      <c r="A4" s="29" t="s">
        <v>10</v>
      </c>
      <c r="B4" s="7">
        <f>SUMPRODUCT((Tableau2[Produits]=$A$2)*(Tableau2[lot]=A4)*Tableau2[Entrées])-SUMPRODUCT((Tableau2[Produits]=$A$2)*(Tableau2[lot]=A4)*Tableau2[Sorties])</f>
        <v>1</v>
      </c>
      <c r="C4" s="10" t="s">
        <v>10</v>
      </c>
      <c r="D4" s="10">
        <f>SUMPRODUCT((Tableau2[Produits]=$C$2)*(Tableau2[lot]=A4)*Tableau2[Entrées])-SUMPRODUCT((Tableau2[Produits]=$C$2)*(Tableau2[lot]=A4)*Tableau2[Sorties])</f>
        <v>6</v>
      </c>
      <c r="E4" s="10" t="s">
        <v>10</v>
      </c>
      <c r="F4" s="10">
        <f>SUMPRODUCT((Tableau2[Produits]=$E$2)*(Tableau2[lot]=A4)*Tableau2[Entrées])-SUMPRODUCT((Tableau2[Produits]=$E$2)*(Tableau2[lot]=A4)*Tableau2[Sorties])</f>
        <v>0</v>
      </c>
      <c r="G4" s="10"/>
      <c r="H4" s="10">
        <f>SUMPRODUCT((Tableau2[Produits]=$G$2)*(Tableau2[lot]=A4)*Tableau2[Entrées])-SUMPRODUCT((Tableau2[Produits]=$G$2)*(Tableau2[lot]=A4)*Tableau2[Sorties])</f>
        <v>0</v>
      </c>
      <c r="I4" s="10" t="s">
        <v>10</v>
      </c>
      <c r="J4" s="10">
        <f>SUMPRODUCT((Tableau2[Produits]=$I$2)*(Tableau2[lot]=A4)*Tableau2[Entrées])-SUMPRODUCT((Tableau2[Produits]=$I$2)*(Tableau2[lot]=A4)*Tableau2[Sorties])</f>
        <v>70</v>
      </c>
      <c r="K4" s="10" t="s">
        <v>10</v>
      </c>
      <c r="L4" s="10">
        <f>SUMPRODUCT((Tableau2[Produits]=$K$2)*(Tableau2[lot]=A4)*Tableau2[Entrées])-SUMPRODUCT((Tableau2[Produits]=$K$2)*(Tableau2[lot]=A4)*Tableau2[Sorties])</f>
        <v>0</v>
      </c>
      <c r="M4" s="10" t="s">
        <v>10</v>
      </c>
      <c r="N4" s="10">
        <f>SUMPRODUCT((Tableau2[Produits]=$M$2)*(Tableau2[lot]=A4)*Tableau2[Entrées])-SUMPRODUCT((Tableau2[Produits]=$M$2)*(Tableau2[lot]=A4)*Tableau2[Sorties])</f>
        <v>0</v>
      </c>
      <c r="O4" s="10" t="s">
        <v>10</v>
      </c>
      <c r="P4" s="10">
        <f>SUMPRODUCT((Tableau2[Produits]=$O$2)*(Tableau2[lot]=A4)*Tableau2[Entrées])-SUMPRODUCT((Tableau2[Produits]=$O$2)*(Tableau2[lot]=A4)*Tableau2[Sorties])</f>
        <v>0</v>
      </c>
      <c r="Q4" s="10" t="s">
        <v>10</v>
      </c>
      <c r="R4" s="10">
        <f>SUMPRODUCT((Tableau2[Produits]=$Q$2)*(Tableau2[lot]=A4)*Tableau2[Entrées])-SUMPRODUCT((Tableau2[Produits]=$Q$2)*(Tableau2[lot]=A4)*Tableau2[Sorties])</f>
        <v>0</v>
      </c>
      <c r="S4" s="10" t="s">
        <v>10</v>
      </c>
      <c r="T4" s="10">
        <f>SUMPRODUCT((Tableau2[Produits]=$S$2)*(Tableau2[lot]=A4)*Tableau2[Entrées])-SUMPRODUCT((Tableau2[Produits]=$S$2)*(Tableau2[lot]=A4)*Tableau2[Sorties])</f>
        <v>0</v>
      </c>
      <c r="U4" s="10" t="s">
        <v>10</v>
      </c>
      <c r="V4" s="10">
        <f>SUMPRODUCT((Tableau2[Produits]=$U$2)*(Tableau2[lot]=A4)*Tableau2[Entrées])-SUMPRODUCT((Tableau2[Produits]=$U$2)*(Tableau2[lot]=A4)*Tableau2[Sorties])</f>
        <v>0</v>
      </c>
      <c r="W4" s="10" t="s">
        <v>10</v>
      </c>
      <c r="X4" s="10">
        <f>SUMPRODUCT((Tableau2[Produits]=$W$2)*(Tableau2[lot]=A4)*Tableau2[Entrées])-SUMPRODUCT((Tableau2[Produits]=$W$2)*(Tableau2[lot]=A4)*Tableau2[Sorties])</f>
        <v>0</v>
      </c>
      <c r="Y4" s="10" t="s">
        <v>10</v>
      </c>
      <c r="Z4" s="31">
        <f>SUMPRODUCT((Tableau2[Produits]=$Y$2)*(Tableau2[lot]=A4)*Tableau2[Entrées])-SUMPRODUCT((Tableau2[Produits]=$Y$2)*(Tableau2[lot]=A4)*Tableau2[Sorties])</f>
        <v>0</v>
      </c>
    </row>
    <row r="5" spans="1:26" x14ac:dyDescent="0.25">
      <c r="A5" s="36" t="s">
        <v>11</v>
      </c>
      <c r="B5" s="37">
        <f>SUMPRODUCT((Tableau2[Produits]=$A$2)*(Tableau2[lot]=A5)*Tableau2[Entrées])-SUMPRODUCT((Tableau2[Produits]=$A$2)*(Tableau2[lot]=A5)*Tableau2[Sorties])</f>
        <v>9</v>
      </c>
      <c r="C5" s="37" t="s">
        <v>11</v>
      </c>
      <c r="D5" s="37">
        <f>SUMPRODUCT((Tableau2[Produits]=$C$2)*(Tableau2[lot]=A5)*Tableau2[Entrées])-SUMPRODUCT((Tableau2[Produits]=$C$2)*(Tableau2[lot]=A5)*Tableau2[Sorties])</f>
        <v>0</v>
      </c>
      <c r="E5" s="37" t="s">
        <v>11</v>
      </c>
      <c r="F5" s="37">
        <f>SUMPRODUCT((Tableau2[Produits]=$E$2)*(Tableau2[lot]=A5)*Tableau2[Entrées])-SUMPRODUCT((Tableau2[Produits]=$E$2)*(Tableau2[lot]=A5)*Tableau2[Sorties])</f>
        <v>0</v>
      </c>
      <c r="G5" s="37"/>
      <c r="H5" s="37">
        <f>SUMPRODUCT((Tableau2[Produits]=$G$2)*(Tableau2[lot]=A5)*Tableau2[Entrées])-SUMPRODUCT((Tableau2[Produits]=$G$2)*(Tableau2[lot]=A5)*Tableau2[Sorties])</f>
        <v>0</v>
      </c>
      <c r="I5" s="37" t="s">
        <v>11</v>
      </c>
      <c r="J5" s="37">
        <f>SUMPRODUCT((Tableau2[Produits]=$I$2)*(Tableau2[lot]=A5)*Tableau2[Entrées])-SUMPRODUCT((Tableau2[Produits]=$I$2)*(Tableau2[lot]=A5)*Tableau2[Sorties])</f>
        <v>0</v>
      </c>
      <c r="K5" s="37" t="s">
        <v>11</v>
      </c>
      <c r="L5" s="37">
        <f>SUMPRODUCT((Tableau2[Produits]=$K$2)*(Tableau2[lot]=A5)*Tableau2[Entrées])-SUMPRODUCT((Tableau2[Produits]=$K$2)*(Tableau2[lot]=A5)*Tableau2[Sorties])</f>
        <v>0</v>
      </c>
      <c r="M5" s="37" t="s">
        <v>11</v>
      </c>
      <c r="N5" s="37">
        <f>SUMPRODUCT((Tableau2[Produits]=$M$2)*(Tableau2[lot]=A5)*Tableau2[Entrées])-SUMPRODUCT((Tableau2[Produits]=$M$2)*(Tableau2[lot]=A5)*Tableau2[Sorties])</f>
        <v>0</v>
      </c>
      <c r="O5" s="37" t="s">
        <v>11</v>
      </c>
      <c r="P5" s="37">
        <f>SUMPRODUCT((Tableau2[Produits]=$O$2)*(Tableau2[lot]=A5)*Tableau2[Entrées])-SUMPRODUCT((Tableau2[Produits]=$O$2)*(Tableau2[lot]=A5)*Tableau2[Sorties])</f>
        <v>0</v>
      </c>
      <c r="Q5" s="37" t="s">
        <v>11</v>
      </c>
      <c r="R5" s="37">
        <f>SUMPRODUCT((Tableau2[Produits]=$Q$2)*(Tableau2[lot]=A5)*Tableau2[Entrées])-SUMPRODUCT((Tableau2[Produits]=$Q$2)*(Tableau2[lot]=A5)*Tableau2[Sorties])</f>
        <v>0</v>
      </c>
      <c r="S5" s="37" t="s">
        <v>11</v>
      </c>
      <c r="T5" s="37">
        <f>SUMPRODUCT((Tableau2[Produits]=$S$2)*(Tableau2[lot]=A5)*Tableau2[Entrées])-SUMPRODUCT((Tableau2[Produits]=$S$2)*(Tableau2[lot]=A5)*Tableau2[Sorties])</f>
        <v>0</v>
      </c>
      <c r="U5" s="37" t="s">
        <v>11</v>
      </c>
      <c r="V5" s="37">
        <f>SUMPRODUCT((Tableau2[Produits]=$U$2)*(Tableau2[lot]=A5)*Tableau2[Entrées])-SUMPRODUCT((Tableau2[Produits]=$U$2)*(Tableau2[lot]=A5)*Tableau2[Sorties])</f>
        <v>0</v>
      </c>
      <c r="W5" s="37" t="s">
        <v>11</v>
      </c>
      <c r="X5" s="37">
        <f>SUMPRODUCT((Tableau2[Produits]=$W$2)*(Tableau2[lot]=A5)*Tableau2[Entrées])-SUMPRODUCT((Tableau2[Produits]=$W$2)*(Tableau2[lot]=A5)*Tableau2[Sorties])</f>
        <v>0</v>
      </c>
      <c r="Y5" s="37" t="s">
        <v>11</v>
      </c>
      <c r="Z5" s="38">
        <f>SUMPRODUCT((Tableau2[Produits]=$Y$2)*(Tableau2[lot]=A5)*Tableau2[Entrées])-SUMPRODUCT((Tableau2[Produits]=$Y$2)*(Tableau2[lot]=A5)*Tableau2[Sorties])</f>
        <v>0</v>
      </c>
    </row>
    <row r="16" spans="1:26" x14ac:dyDescent="0.25">
      <c r="H16" t="s">
        <v>88</v>
      </c>
    </row>
  </sheetData>
  <mergeCells count="1">
    <mergeCell ref="A1:Z1"/>
  </mergeCells>
  <phoneticPr fontId="4" type="noConversion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ENTREE-SORTIE</vt:lpstr>
      <vt:lpstr>MVTS</vt:lpstr>
      <vt:lpstr>RECAP</vt:lpstr>
      <vt:lpstr>NOMS</vt:lpstr>
      <vt:lpstr>STOCK RESTANT</vt:lpstr>
      <vt:lpstr>RECAP2</vt:lpstr>
      <vt:lpstr>colx</vt:lpstr>
      <vt:lpstr>monchamp</vt:lpstr>
      <vt:lpstr>saisie</vt:lpstr>
      <vt:lpstr>Saisie_S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Yakovenko</dc:creator>
  <cp:lastModifiedBy>Henri</cp:lastModifiedBy>
  <dcterms:created xsi:type="dcterms:W3CDTF">2019-06-12T14:52:06Z</dcterms:created>
  <dcterms:modified xsi:type="dcterms:W3CDTF">2019-11-11T16:16:45Z</dcterms:modified>
</cp:coreProperties>
</file>