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25" windowHeight="11025"/>
  </bookViews>
  <sheets>
    <sheet name="Feuil1" sheetId="1" r:id="rId1"/>
    <sheet name="Résultats" sheetId="2" r:id="rId2"/>
  </sheets>
  <definedNames>
    <definedName name="Fact1">Tableau1[[PAYE PAR ]:[Quote-part]]</definedName>
    <definedName name="Groupes">OFFSET(Résultats!$A$2,,,COUNTA(Résultats!$A:$A)-1)</definedName>
    <definedName name="refac1">Tableau1[[à]:[TVAC]]</definedName>
    <definedName name="refac2">Tableau1[[à2]:[TVAC10]]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U3" i="1"/>
  <c r="U4" i="1"/>
  <c r="U5" i="1"/>
  <c r="U6" i="1"/>
  <c r="U7" i="1"/>
  <c r="V3" i="1"/>
  <c r="V4" i="1"/>
  <c r="V5" i="1"/>
  <c r="V6" i="1"/>
  <c r="V7" i="1"/>
  <c r="P7" i="1"/>
  <c r="P6" i="1"/>
  <c r="B3" i="2"/>
  <c r="B4" i="2"/>
  <c r="B2" i="2"/>
  <c r="P5" i="1" l="1"/>
  <c r="P4" i="1"/>
  <c r="P3" i="1"/>
</calcChain>
</file>

<file path=xl/sharedStrings.xml><?xml version="1.0" encoding="utf-8"?>
<sst xmlns="http://schemas.openxmlformats.org/spreadsheetml/2006/main" count="60" uniqueCount="39">
  <si>
    <t>FACTURE</t>
  </si>
  <si>
    <t>VIABILISATION</t>
  </si>
  <si>
    <t>LAGOULE</t>
  </si>
  <si>
    <t>N° FACTURE</t>
  </si>
  <si>
    <t>DATE FACT.</t>
  </si>
  <si>
    <t>DATE PAI.</t>
  </si>
  <si>
    <t>FOURNISSEUR</t>
  </si>
  <si>
    <t>TYPE</t>
  </si>
  <si>
    <t xml:space="preserve">PAYE PAR </t>
  </si>
  <si>
    <t>OBJET</t>
  </si>
  <si>
    <t xml:space="preserve">HTVA </t>
  </si>
  <si>
    <t xml:space="preserve">TVAC </t>
  </si>
  <si>
    <t>HTVA</t>
  </si>
  <si>
    <t>TVAC</t>
  </si>
  <si>
    <t>INSALEAK</t>
  </si>
  <si>
    <t>FSLLEAKA</t>
  </si>
  <si>
    <t>REDLEAK</t>
  </si>
  <si>
    <t xml:space="preserve">ALIMENTATION </t>
  </si>
  <si>
    <t xml:space="preserve">HONORAIRES </t>
  </si>
  <si>
    <t>REFAC1</t>
  </si>
  <si>
    <t>REFAC2</t>
  </si>
  <si>
    <t>à</t>
  </si>
  <si>
    <t>Quote-part</t>
  </si>
  <si>
    <t>https://forum.excel-pratique.com/excel/somme-en-fonction-d-un-texte-t99609.html</t>
  </si>
  <si>
    <t>N° Facture2</t>
  </si>
  <si>
    <t>DATE FACT.3</t>
  </si>
  <si>
    <t>DATE PAI.4</t>
  </si>
  <si>
    <t>N° Facture5</t>
  </si>
  <si>
    <t>DATE FACT.7</t>
  </si>
  <si>
    <t>DATE PAI.8</t>
  </si>
  <si>
    <t>HTVA9</t>
  </si>
  <si>
    <t>TVAC10</t>
  </si>
  <si>
    <t>à2</t>
  </si>
  <si>
    <t>RESULTATS PAR GROUPE</t>
  </si>
  <si>
    <t>12345b</t>
  </si>
  <si>
    <t>12345c</t>
  </si>
  <si>
    <t>ESSAI1</t>
  </si>
  <si>
    <t>ESSAI2</t>
  </si>
  <si>
    <t>65432a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</si>
</sst>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.##000\ &quot;€&quot;"/>
    <numFmt numFmtId="165" formatCode="#,##0.0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11"/>
      <name val="Calibri"/>
      <scheme val="minor"/>
    </font>
    <font>
      <sz val="11"/>
      <name val="Calibri"/>
      <scheme val="minor"/>
    </font>
    <font>
      <sz val="11"/>
      <color rgb="FFFF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57">
    <xf numFmtId="0" fontId="0" fillId="0" borderId="0" xfId="0"/>
    <xf numFmtId="14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49" fontId="4" fillId="2" borderId="2" xfId="1" applyNumberFormat="1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/>
    </xf>
    <xf numFmtId="43" fontId="2" fillId="3" borderId="4" xfId="1" applyNumberFormat="1" applyFont="1" applyFill="1" applyBorder="1" applyAlignment="1">
      <alignment horizontal="center"/>
    </xf>
    <xf numFmtId="2" fontId="2" fillId="3" borderId="4" xfId="0" applyNumberFormat="1" applyFont="1" applyFill="1" applyBorder="1" applyAlignment="1">
      <alignment horizontal="center"/>
    </xf>
    <xf numFmtId="2" fontId="4" fillId="2" borderId="2" xfId="2" applyNumberFormat="1" applyFont="1" applyFill="1" applyBorder="1" applyAlignment="1">
      <alignment horizontal="left" vertical="center"/>
    </xf>
    <xf numFmtId="2" fontId="0" fillId="0" borderId="0" xfId="0" applyNumberFormat="1"/>
    <xf numFmtId="165" fontId="2" fillId="3" borderId="5" xfId="0" applyNumberFormat="1" applyFont="1" applyFill="1" applyBorder="1" applyAlignment="1">
      <alignment horizontal="center"/>
    </xf>
    <xf numFmtId="14" fontId="4" fillId="2" borderId="2" xfId="2" applyNumberFormat="1" applyFont="1" applyFill="1" applyBorder="1" applyAlignment="1">
      <alignment horizontal="left" vertical="center"/>
    </xf>
    <xf numFmtId="14" fontId="0" fillId="0" borderId="0" xfId="0" applyNumberFormat="1"/>
    <xf numFmtId="2" fontId="2" fillId="3" borderId="5" xfId="0" applyNumberFormat="1" applyFont="1" applyFill="1" applyBorder="1" applyAlignment="1">
      <alignment horizontal="center"/>
    </xf>
    <xf numFmtId="2" fontId="4" fillId="2" borderId="2" xfId="2" applyNumberFormat="1" applyFont="1" applyFill="1" applyBorder="1" applyAlignment="1">
      <alignment horizontal="right" vertical="center"/>
    </xf>
    <xf numFmtId="2" fontId="2" fillId="3" borderId="4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2" fontId="6" fillId="0" borderId="0" xfId="1" applyNumberFormat="1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wrapText="1"/>
    </xf>
    <xf numFmtId="2" fontId="7" fillId="2" borderId="2" xfId="2" applyNumberFormat="1" applyFont="1" applyFill="1" applyBorder="1" applyAlignment="1">
      <alignment horizontal="left" vertical="center"/>
    </xf>
    <xf numFmtId="0" fontId="5" fillId="3" borderId="4" xfId="0" applyNumberFormat="1" applyFont="1" applyFill="1" applyBorder="1" applyAlignment="1">
      <alignment horizontal="center" wrapText="1"/>
    </xf>
    <xf numFmtId="0" fontId="0" fillId="0" borderId="0" xfId="0" applyNumberFormat="1"/>
    <xf numFmtId="14" fontId="2" fillId="3" borderId="4" xfId="0" applyNumberFormat="1" applyFont="1" applyFill="1" applyBorder="1" applyAlignment="1">
      <alignment horizontal="center" wrapText="1"/>
    </xf>
    <xf numFmtId="2" fontId="2" fillId="3" borderId="5" xfId="0" applyNumberFormat="1" applyFont="1" applyFill="1" applyBorder="1" applyAlignment="1">
      <alignment horizontal="center" wrapText="1"/>
    </xf>
    <xf numFmtId="165" fontId="2" fillId="3" borderId="5" xfId="0" applyNumberFormat="1" applyFont="1" applyFill="1" applyBorder="1" applyAlignment="1">
      <alignment horizontal="center" wrapText="1"/>
    </xf>
    <xf numFmtId="0" fontId="8" fillId="0" borderId="0" xfId="3"/>
    <xf numFmtId="0" fontId="5" fillId="2" borderId="1" xfId="0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left" vertical="center"/>
    </xf>
    <xf numFmtId="2" fontId="5" fillId="2" borderId="0" xfId="2" applyNumberFormat="1" applyFont="1" applyFill="1" applyBorder="1" applyAlignment="1">
      <alignment horizontal="right" vertical="center"/>
    </xf>
    <xf numFmtId="0" fontId="0" fillId="7" borderId="0" xfId="0" applyFill="1"/>
    <xf numFmtId="2" fontId="0" fillId="7" borderId="0" xfId="0" applyNumberFormat="1" applyFill="1"/>
    <xf numFmtId="14" fontId="0" fillId="7" borderId="0" xfId="0" applyNumberFormat="1" applyFill="1"/>
    <xf numFmtId="0" fontId="10" fillId="2" borderId="2" xfId="0" applyFont="1" applyFill="1" applyBorder="1" applyAlignment="1">
      <alignment horizontal="center" vertical="center"/>
    </xf>
    <xf numFmtId="2" fontId="9" fillId="0" borderId="0" xfId="0" applyNumberFormat="1" applyFont="1"/>
    <xf numFmtId="14" fontId="0" fillId="5" borderId="0" xfId="0" applyNumberFormat="1" applyFill="1" applyAlignment="1">
      <alignment horizontal="center"/>
    </xf>
    <xf numFmtId="165" fontId="3" fillId="6" borderId="0" xfId="1" applyNumberFormat="1" applyFont="1" applyFill="1" applyBorder="1" applyAlignment="1">
      <alignment horizontal="center" vertical="center"/>
    </xf>
    <xf numFmtId="165" fontId="3" fillId="4" borderId="0" xfId="0" applyNumberFormat="1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/>
    </xf>
    <xf numFmtId="0" fontId="11" fillId="2" borderId="6" xfId="0" applyFont="1" applyFill="1" applyBorder="1" applyAlignment="1">
      <alignment horizontal="left" vertical="center"/>
    </xf>
    <xf numFmtId="14" fontId="12" fillId="2" borderId="7" xfId="0" applyNumberFormat="1" applyFont="1" applyFill="1" applyBorder="1" applyAlignment="1">
      <alignment horizontal="left" vertical="center"/>
    </xf>
    <xf numFmtId="49" fontId="12" fillId="2" borderId="7" xfId="1" applyNumberFormat="1" applyFont="1" applyFill="1" applyBorder="1" applyAlignment="1">
      <alignment horizontal="left" vertical="center"/>
    </xf>
    <xf numFmtId="164" fontId="12" fillId="2" borderId="7" xfId="1" applyNumberFormat="1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left" vertical="center"/>
    </xf>
    <xf numFmtId="2" fontId="12" fillId="2" borderId="7" xfId="2" applyNumberFormat="1" applyFont="1" applyFill="1" applyBorder="1" applyAlignment="1">
      <alignment horizontal="right" vertical="center"/>
    </xf>
    <xf numFmtId="2" fontId="13" fillId="2" borderId="7" xfId="2" applyNumberFormat="1" applyFont="1" applyFill="1" applyBorder="1" applyAlignment="1">
      <alignment horizontal="left" vertical="center"/>
    </xf>
    <xf numFmtId="0" fontId="11" fillId="2" borderId="7" xfId="2" applyNumberFormat="1" applyFont="1" applyFill="1" applyBorder="1" applyAlignment="1">
      <alignment horizontal="left" vertical="center"/>
    </xf>
    <xf numFmtId="2" fontId="12" fillId="2" borderId="7" xfId="2" applyNumberFormat="1" applyFont="1" applyFill="1" applyBorder="1" applyAlignment="1">
      <alignment horizontal="left" vertical="center"/>
    </xf>
    <xf numFmtId="14" fontId="12" fillId="2" borderId="7" xfId="2" applyNumberFormat="1" applyFont="1" applyFill="1" applyBorder="1" applyAlignment="1">
      <alignment horizontal="left" vertical="center"/>
    </xf>
    <xf numFmtId="2" fontId="11" fillId="2" borderId="0" xfId="2" applyNumberFormat="1" applyFont="1" applyFill="1" applyBorder="1" applyAlignment="1">
      <alignment horizontal="right" vertical="center"/>
    </xf>
    <xf numFmtId="0" fontId="0" fillId="7" borderId="0" xfId="0" applyFill="1" applyBorder="1"/>
    <xf numFmtId="0" fontId="0" fillId="0" borderId="0" xfId="0" applyBorder="1"/>
    <xf numFmtId="2" fontId="0" fillId="7" borderId="0" xfId="0" applyNumberFormat="1" applyFill="1" applyBorder="1"/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numFmt numFmtId="2" formatCode="0.00"/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.##000\ &quot;€&quot;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16</xdr:row>
      <xdr:rowOff>114301</xdr:rowOff>
    </xdr:from>
    <xdr:to>
      <xdr:col>6</xdr:col>
      <xdr:colOff>1743075</xdr:colOff>
      <xdr:row>24</xdr:row>
      <xdr:rowOff>57151</xdr:rowOff>
    </xdr:to>
    <xdr:sp macro="" textlink="">
      <xdr:nvSpPr>
        <xdr:cNvPr id="2" name="ZoneTexte 1"/>
        <xdr:cNvSpPr txBox="1"/>
      </xdr:nvSpPr>
      <xdr:spPr>
        <a:xfrm>
          <a:off x="4886325" y="3143251"/>
          <a:ext cx="3390900" cy="146685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Principe:</a:t>
          </a:r>
        </a:p>
        <a:p>
          <a:r>
            <a:rPr lang="fr-FR" sz="1100"/>
            <a:t>Si Refacturation unique la colonne</a:t>
          </a:r>
          <a:r>
            <a:rPr lang="fr-FR" sz="1100" baseline="0"/>
            <a:t> P est la moité de la colonne I  et la colonne  V est nulle.</a:t>
          </a:r>
        </a:p>
        <a:p>
          <a:r>
            <a:rPr lang="fr-FR" sz="1100" baseline="0"/>
            <a:t>Si Refacturation aux 2 autres  groupes , les colonnes P et I sont le tiers de la colonne I .</a:t>
          </a:r>
        </a:p>
        <a:p>
          <a:r>
            <a:rPr lang="fr-FR" sz="1100" baseline="0"/>
            <a:t>Les Totaux se font dans l'onglet "Résultats" avec la fonction SOMMEPROD.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V7" totalsRowShown="0" dataDxfId="21">
  <autoFilter ref="A2:V7"/>
  <tableColumns count="22">
    <tableColumn id="1" name="N° FACTURE" dataDxfId="20"/>
    <tableColumn id="2" name="DATE FACT." dataDxfId="19"/>
    <tableColumn id="3" name="DATE PAI." dataDxfId="18"/>
    <tableColumn id="4" name="FOURNISSEUR" dataDxfId="17" dataCellStyle="Milliers"/>
    <tableColumn id="5" name="TYPE" dataDxfId="16" dataCellStyle="Milliers"/>
    <tableColumn id="6" name="PAYE PAR " dataDxfId="15"/>
    <tableColumn id="7" name="OBJET" dataDxfId="14"/>
    <tableColumn id="8" name="HTVA " dataDxfId="13" dataCellStyle="Monétaire"/>
    <tableColumn id="9" name="TVAC " dataDxfId="12" dataCellStyle="Monétaire"/>
    <tableColumn id="10" name="Quote-part" dataDxfId="11" dataCellStyle="Monétaire"/>
    <tableColumn id="11" name="N° Facture2" dataDxfId="10" dataCellStyle="Monétaire"/>
    <tableColumn id="12" name="à" dataDxfId="9" dataCellStyle="Monétaire"/>
    <tableColumn id="13" name="DATE FACT.3" dataDxfId="8" dataCellStyle="Monétaire"/>
    <tableColumn id="14" name="DATE PAI.4" dataDxfId="7" dataCellStyle="Monétaire"/>
    <tableColumn id="15" name="HTVA" dataDxfId="0" dataCellStyle="Monétaire">
      <calculatedColumnFormula>IF(H3="",0,H3*J3)</calculatedColumnFormula>
    </tableColumn>
    <tableColumn id="16" name="TVAC" dataDxfId="6" dataCellStyle="Monétaire">
      <calculatedColumnFormula>I3*J3</calculatedColumnFormula>
    </tableColumn>
    <tableColumn id="17" name="N° Facture5" dataDxfId="5" dataCellStyle="Monétaire"/>
    <tableColumn id="18" name="à2" dataDxfId="4"/>
    <tableColumn id="19" name="DATE FACT.7"/>
    <tableColumn id="20" name="DATE PAI.8" dataDxfId="3"/>
    <tableColumn id="21" name="HTVA9" dataDxfId="1">
      <calculatedColumnFormula>IF(OR(H3="",R3=""),0,H3*J3)</calculatedColumnFormula>
    </tableColumn>
    <tableColumn id="22" name="TVAC10" dataDxfId="2">
      <calculatedColumnFormula>IF(J3=1/2,0,I3*J3)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omme-en-fonction-d-un-texte-t99609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Views>
    <sheetView tabSelected="1" zoomScaleNormal="100" workbookViewId="0">
      <selection activeCell="X1" sqref="X1"/>
    </sheetView>
  </sheetViews>
  <sheetFormatPr baseColWidth="10" defaultRowHeight="15"/>
  <cols>
    <col min="1" max="1" width="17.28515625" customWidth="1"/>
    <col min="2" max="2" width="17.140625" customWidth="1"/>
    <col min="3" max="3" width="14.85546875" customWidth="1"/>
    <col min="4" max="4" width="21.42578125" customWidth="1"/>
    <col min="5" max="5" width="11.42578125" customWidth="1"/>
    <col min="6" max="6" width="15.85546875" customWidth="1"/>
    <col min="7" max="7" width="28.42578125" customWidth="1"/>
    <col min="8" max="9" width="10.85546875" style="18" customWidth="1"/>
    <col min="10" max="10" width="13.7109375" style="11" customWidth="1"/>
    <col min="11" max="11" width="16.7109375" style="25" customWidth="1"/>
    <col min="12" max="12" width="13.5703125" style="11" customWidth="1"/>
    <col min="13" max="13" width="18.5703125" style="14" customWidth="1"/>
    <col min="14" max="14" width="16.28515625" style="14" customWidth="1"/>
    <col min="15" max="15" width="9.85546875" style="18" customWidth="1"/>
    <col min="16" max="16" width="9.85546875" style="11" customWidth="1"/>
    <col min="17" max="17" width="16.7109375" style="11" customWidth="1"/>
    <col min="18" max="18" width="11.5703125" customWidth="1"/>
    <col min="19" max="19" width="18.5703125" customWidth="1"/>
    <col min="20" max="20" width="16.28515625" customWidth="1"/>
    <col min="21" max="21" width="11.28515625" customWidth="1"/>
    <col min="22" max="22" width="12.28515625" style="11" customWidth="1"/>
  </cols>
  <sheetData>
    <row r="1" spans="1:24" ht="14.45">
      <c r="H1" s="39" t="s">
        <v>0</v>
      </c>
      <c r="I1" s="39"/>
      <c r="J1" s="21"/>
      <c r="K1" s="40" t="s">
        <v>19</v>
      </c>
      <c r="L1" s="40"/>
      <c r="M1" s="40"/>
      <c r="N1" s="40"/>
      <c r="O1" s="40"/>
      <c r="P1" s="40"/>
      <c r="Q1" s="38" t="s">
        <v>20</v>
      </c>
      <c r="R1" s="38"/>
      <c r="S1" s="38"/>
      <c r="T1" s="38"/>
      <c r="U1" s="38"/>
      <c r="V1" s="38"/>
      <c r="X1" s="29" t="s">
        <v>23</v>
      </c>
    </row>
    <row r="2" spans="1:24" ht="15.75" thickBot="1">
      <c r="A2" s="19" t="s">
        <v>3</v>
      </c>
      <c r="B2" s="20" t="s">
        <v>4</v>
      </c>
      <c r="C2" s="20" t="s">
        <v>5</v>
      </c>
      <c r="D2" s="8" t="s">
        <v>6</v>
      </c>
      <c r="E2" s="8" t="s">
        <v>7</v>
      </c>
      <c r="F2" s="7" t="s">
        <v>8</v>
      </c>
      <c r="G2" s="7" t="s">
        <v>9</v>
      </c>
      <c r="H2" s="17" t="s">
        <v>10</v>
      </c>
      <c r="I2" s="17" t="s">
        <v>11</v>
      </c>
      <c r="J2" s="22" t="s">
        <v>22</v>
      </c>
      <c r="K2" s="24" t="s">
        <v>24</v>
      </c>
      <c r="L2" s="9" t="s">
        <v>21</v>
      </c>
      <c r="M2" s="26" t="s">
        <v>25</v>
      </c>
      <c r="N2" s="26" t="s">
        <v>26</v>
      </c>
      <c r="O2" s="17" t="s">
        <v>12</v>
      </c>
      <c r="P2" s="9" t="s">
        <v>13</v>
      </c>
      <c r="Q2" s="27" t="s">
        <v>27</v>
      </c>
      <c r="R2" s="12" t="s">
        <v>32</v>
      </c>
      <c r="S2" s="28" t="s">
        <v>28</v>
      </c>
      <c r="T2" s="28" t="s">
        <v>29</v>
      </c>
      <c r="U2" s="12" t="s">
        <v>30</v>
      </c>
      <c r="V2" s="15" t="s">
        <v>31</v>
      </c>
    </row>
    <row r="3" spans="1:24" thickTop="1">
      <c r="A3" s="30">
        <v>524126</v>
      </c>
      <c r="B3" s="1">
        <v>42947</v>
      </c>
      <c r="C3" s="1"/>
      <c r="D3" s="2" t="s">
        <v>2</v>
      </c>
      <c r="E3" s="3" t="s">
        <v>0</v>
      </c>
      <c r="F3" s="4" t="s">
        <v>14</v>
      </c>
      <c r="G3" s="5" t="s">
        <v>1</v>
      </c>
      <c r="H3" s="16"/>
      <c r="I3" s="16">
        <v>100</v>
      </c>
      <c r="J3" s="23">
        <v>0.5</v>
      </c>
      <c r="K3" s="31">
        <v>58224</v>
      </c>
      <c r="L3" s="10" t="s">
        <v>15</v>
      </c>
      <c r="M3" s="13">
        <v>42991</v>
      </c>
      <c r="N3" s="13"/>
      <c r="O3" s="16">
        <f t="shared" ref="O3:O7" si="0">IF(H3="",0,H3*J3)</f>
        <v>0</v>
      </c>
      <c r="P3" s="16">
        <f>I3*J3</f>
        <v>50</v>
      </c>
      <c r="Q3" s="32"/>
      <c r="R3" s="33"/>
      <c r="S3" s="33"/>
      <c r="T3" s="33"/>
      <c r="U3" s="33">
        <f t="shared" ref="U3:U7" si="1">IF(OR(H3="",R3=""),0,H3*J3)</f>
        <v>0</v>
      </c>
      <c r="V3" s="34">
        <f t="shared" ref="V3:V6" si="2">IF(J3=1/2,0,I3*J3)</f>
        <v>0</v>
      </c>
    </row>
    <row r="4" spans="1:24" ht="14.45">
      <c r="A4" s="30">
        <v>58512</v>
      </c>
      <c r="B4" s="1">
        <v>42921</v>
      </c>
      <c r="C4" s="1">
        <v>42965</v>
      </c>
      <c r="D4" s="6" t="s">
        <v>2</v>
      </c>
      <c r="E4" s="3" t="s">
        <v>0</v>
      </c>
      <c r="F4" s="4" t="s">
        <v>15</v>
      </c>
      <c r="G4" s="5" t="s">
        <v>17</v>
      </c>
      <c r="H4" s="16"/>
      <c r="I4" s="16">
        <v>300</v>
      </c>
      <c r="J4" s="23">
        <v>0.5</v>
      </c>
      <c r="K4" s="31">
        <v>245215</v>
      </c>
      <c r="L4" s="10" t="s">
        <v>14</v>
      </c>
      <c r="M4" s="13">
        <v>43017</v>
      </c>
      <c r="N4" s="13"/>
      <c r="O4" s="16">
        <f t="shared" si="0"/>
        <v>0</v>
      </c>
      <c r="P4" s="16">
        <f>I4*J4</f>
        <v>150</v>
      </c>
      <c r="Q4" s="32"/>
      <c r="R4" s="33"/>
      <c r="S4" s="33"/>
      <c r="T4" s="33"/>
      <c r="U4" s="33">
        <f t="shared" si="1"/>
        <v>0</v>
      </c>
      <c r="V4" s="34">
        <f t="shared" si="2"/>
        <v>0</v>
      </c>
    </row>
    <row r="5" spans="1:24" ht="14.45">
      <c r="A5" s="30">
        <v>218421</v>
      </c>
      <c r="B5" s="1">
        <v>42698</v>
      </c>
      <c r="C5" s="1"/>
      <c r="D5" s="6" t="s">
        <v>2</v>
      </c>
      <c r="E5" s="3" t="s">
        <v>0</v>
      </c>
      <c r="F5" s="4" t="s">
        <v>16</v>
      </c>
      <c r="G5" s="5" t="s">
        <v>18</v>
      </c>
      <c r="H5" s="16">
        <v>1200</v>
      </c>
      <c r="I5" s="16">
        <v>1452</v>
      </c>
      <c r="J5" s="23">
        <v>0.33333333333333331</v>
      </c>
      <c r="K5" s="31">
        <v>484458</v>
      </c>
      <c r="L5" s="10" t="s">
        <v>15</v>
      </c>
      <c r="M5" s="13">
        <v>43077</v>
      </c>
      <c r="N5" s="13">
        <v>42712</v>
      </c>
      <c r="O5" s="16">
        <f t="shared" si="0"/>
        <v>400</v>
      </c>
      <c r="P5" s="16">
        <f>I5*J5</f>
        <v>484</v>
      </c>
      <c r="Q5" s="32"/>
      <c r="R5" s="33" t="s">
        <v>14</v>
      </c>
      <c r="S5" s="35">
        <v>42712</v>
      </c>
      <c r="T5" s="33"/>
      <c r="U5" s="33">
        <f t="shared" si="1"/>
        <v>400</v>
      </c>
      <c r="V5" s="34">
        <f t="shared" si="2"/>
        <v>484</v>
      </c>
    </row>
    <row r="6" spans="1:24">
      <c r="A6" s="42">
        <v>1234567</v>
      </c>
      <c r="B6" s="43">
        <v>43018</v>
      </c>
      <c r="C6" s="43"/>
      <c r="D6" s="44" t="s">
        <v>36</v>
      </c>
      <c r="E6" s="45" t="s">
        <v>0</v>
      </c>
      <c r="F6" s="46" t="s">
        <v>16</v>
      </c>
      <c r="G6" s="47" t="s">
        <v>36</v>
      </c>
      <c r="H6" s="48">
        <v>1500</v>
      </c>
      <c r="I6" s="48">
        <v>1815</v>
      </c>
      <c r="J6" s="49">
        <v>0.33</v>
      </c>
      <c r="K6" s="50" t="s">
        <v>34</v>
      </c>
      <c r="L6" s="51" t="s">
        <v>14</v>
      </c>
      <c r="M6" s="52">
        <v>43018</v>
      </c>
      <c r="N6" s="52"/>
      <c r="O6" s="48">
        <f t="shared" si="0"/>
        <v>495</v>
      </c>
      <c r="P6" s="48">
        <f>I6*J6</f>
        <v>598.95000000000005</v>
      </c>
      <c r="Q6" s="53" t="s">
        <v>35</v>
      </c>
      <c r="R6" s="54" t="s">
        <v>15</v>
      </c>
      <c r="S6" s="55"/>
      <c r="T6" s="54"/>
      <c r="U6" s="33">
        <f t="shared" si="1"/>
        <v>495</v>
      </c>
      <c r="V6" s="56">
        <f t="shared" si="2"/>
        <v>598.95000000000005</v>
      </c>
    </row>
    <row r="7" spans="1:24">
      <c r="A7" s="42">
        <v>7654321</v>
      </c>
      <c r="B7" s="43">
        <v>43018</v>
      </c>
      <c r="C7" s="43"/>
      <c r="D7" s="44" t="s">
        <v>37</v>
      </c>
      <c r="E7" s="45" t="s">
        <v>0</v>
      </c>
      <c r="F7" s="46" t="s">
        <v>15</v>
      </c>
      <c r="G7" s="47" t="s">
        <v>37</v>
      </c>
      <c r="H7" s="48">
        <v>500</v>
      </c>
      <c r="I7" s="48">
        <v>605</v>
      </c>
      <c r="J7" s="49">
        <v>0.5</v>
      </c>
      <c r="K7" s="50" t="s">
        <v>38</v>
      </c>
      <c r="L7" s="51" t="s">
        <v>16</v>
      </c>
      <c r="M7" s="52">
        <v>43018</v>
      </c>
      <c r="N7" s="52"/>
      <c r="O7" s="48">
        <f t="shared" si="0"/>
        <v>250</v>
      </c>
      <c r="P7" s="48">
        <f>I7*J7</f>
        <v>302.5</v>
      </c>
      <c r="Q7" s="53"/>
      <c r="R7" s="54"/>
      <c r="S7" s="55"/>
      <c r="T7" s="54"/>
      <c r="U7" s="33">
        <f t="shared" si="1"/>
        <v>0</v>
      </c>
      <c r="V7" s="56">
        <f>IF(J7=1/2,0,I7*J7)</f>
        <v>0</v>
      </c>
    </row>
  </sheetData>
  <mergeCells count="3">
    <mergeCell ref="Q1:V1"/>
    <mergeCell ref="H1:I1"/>
    <mergeCell ref="K1:P1"/>
  </mergeCells>
  <dataValidations count="1">
    <dataValidation type="list" allowBlank="1" showInputMessage="1" showErrorMessage="1" sqref="F3:F7 L3:L7 R3:R7">
      <formula1>Groupes</formula1>
    </dataValidation>
  </dataValidations>
  <hyperlinks>
    <hyperlink ref="X1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" sqref="B2:B4"/>
    </sheetView>
  </sheetViews>
  <sheetFormatPr baseColWidth="10" defaultRowHeight="15"/>
  <cols>
    <col min="1" max="1" width="26.7109375" customWidth="1"/>
    <col min="2" max="2" width="15.140625" customWidth="1"/>
  </cols>
  <sheetData>
    <row r="1" spans="1:2" ht="23.25">
      <c r="A1" s="41" t="s">
        <v>33</v>
      </c>
      <c r="B1" s="41"/>
    </row>
    <row r="2" spans="1:2" ht="23.25">
      <c r="A2" s="36" t="s">
        <v>14</v>
      </c>
      <c r="B2" s="37">
        <f>SUMPRODUCT((Fact1=A2)*(Tableau1[[TVAC ]]*Tableau1[Quote-part]))+SUMPRODUCT((refac1=A2)*(Tableau1[TVAC]))+SUMPRODUCT((refac2=A2)*(Tableau1[TVAC10]))</f>
        <v>1282.95</v>
      </c>
    </row>
    <row r="3" spans="1:2" ht="23.25">
      <c r="A3" s="36" t="s">
        <v>15</v>
      </c>
      <c r="B3" s="37">
        <f>SUMPRODUCT((Fact1=A3)*(Tableau1[[TVAC ]]*Tableau1[Quote-part]))+SUMPRODUCT((refac1=A3)*(Tableau1[TVAC]))+SUMPRODUCT((refac2=A3)*(Tableau1[TVAC10]))</f>
        <v>1585.45</v>
      </c>
    </row>
    <row r="4" spans="1:2" ht="23.25">
      <c r="A4" s="36" t="s">
        <v>16</v>
      </c>
      <c r="B4" s="37">
        <f>SUMPRODUCT((Fact1=A4)*(Tableau1[[TVAC ]]*Tableau1[Quote-part]))+SUMPRODUCT((refac1=A4)*(Tableau1[TVAC]))+SUMPRODUCT((refac2=A4)*(Tableau1[TVAC10]))</f>
        <v>1385.45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Résultats</vt:lpstr>
      <vt:lpstr>Fact1</vt:lpstr>
      <vt:lpstr>refac1</vt:lpstr>
      <vt:lpstr>refac2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L.</dc:creator>
  <cp:lastModifiedBy>PC</cp:lastModifiedBy>
  <dcterms:created xsi:type="dcterms:W3CDTF">2017-10-10T12:45:22Z</dcterms:created>
  <dcterms:modified xsi:type="dcterms:W3CDTF">2017-10-10T21:32:12Z</dcterms:modified>
</cp:coreProperties>
</file>