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/>
  <bookViews>
    <workbookView xWindow="0" yWindow="0" windowWidth="19420" windowHeight="11020"/>
  </bookViews>
  <sheets>
    <sheet name="Base" sheetId="3" r:id="rId1"/>
    <sheet name="Saisie" sheetId="5" r:id="rId2"/>
    <sheet name="CA" sheetId="6" r:id="rId3"/>
  </sheets>
  <definedNames>
    <definedName name="Code">OFFSET(Base!$C$2,,,COUNTA(Base!$C:$C)-1)</definedName>
    <definedName name="CodeBis">OFFSET(CA!$A$2,,,COUNTA(CA!$A:$A)-1)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6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B2"/>
  <c r="A2"/>
  <c r="F2" i="3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B4" i="5" l="1"/>
  <c r="B27" i="3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<sst xmlns="http://schemas.openxmlformats.org/spreadsheetml/2006/main" count="40" uniqueCount="38">
  <si>
    <t xml:space="preserve">Raison sociale </t>
  </si>
  <si>
    <t>Code Client</t>
  </si>
  <si>
    <t>Date d'ouverture</t>
  </si>
  <si>
    <t xml:space="preserve">CARROSSERIE DE L'HIPPODROME                                           </t>
  </si>
  <si>
    <t xml:space="preserve">SAINT GUENOLE AUTOMOBILES                                             </t>
  </si>
  <si>
    <t xml:space="preserve">MECA EXPRESS LOUARN THIERRY                                           </t>
  </si>
  <si>
    <t xml:space="preserve">GARAGE BOURGUENNEC PHILIPPE                                           </t>
  </si>
  <si>
    <t xml:space="preserve">MECA PASSION 29                                                       </t>
  </si>
  <si>
    <t xml:space="preserve">CONAN NIKOLAZ STRATIMER                                               </t>
  </si>
  <si>
    <t xml:space="preserve">GARAGE MERRIEN                                                        </t>
  </si>
  <si>
    <t xml:space="preserve">AUTOMOBILES FOUESNANTAISES                                            </t>
  </si>
  <si>
    <t xml:space="preserve">AUTOMECA SERVICES                                                     </t>
  </si>
  <si>
    <t xml:space="preserve">EURL MADEC CARROSSERIE LE GUILLOU                                     </t>
  </si>
  <si>
    <t xml:space="preserve">KERVIDANOU AUTOMOBILE                                                 </t>
  </si>
  <si>
    <t xml:space="preserve">OUEST AUTO SERVICES  AMERICAN CAR WASH                                </t>
  </si>
  <si>
    <t xml:space="preserve">SARL OLIVIER QUEMERE                                                  </t>
  </si>
  <si>
    <t xml:space="preserve">CARROSSERIE LE FUR RONAN                                              </t>
  </si>
  <si>
    <t xml:space="preserve">BRETAGNE OCCASIONS GARAGE LOUEDEC                                     </t>
  </si>
  <si>
    <t xml:space="preserve">US DREAM MOTORS                                                       </t>
  </si>
  <si>
    <t xml:space="preserve">EURL BEL AIR AUTO                                                     </t>
  </si>
  <si>
    <t xml:space="preserve">GUENOLE - RELAIS TOTAL GGE DU MINAOUET                                </t>
  </si>
  <si>
    <t xml:space="preserve">COMPTOIR DU PNEU 29                                                   </t>
  </si>
  <si>
    <t xml:space="preserve">SARL CARROSSERIE CORNIC                                               </t>
  </si>
  <si>
    <t>CA 2018</t>
  </si>
  <si>
    <t xml:space="preserve">GARAGE DE L HELGOUALC H                                               </t>
  </si>
  <si>
    <t xml:space="preserve">CARROSSERIE PHILIPOT                                                  </t>
  </si>
  <si>
    <t xml:space="preserve">DELARUE GUENDAL DG CARROSSERIE                                        </t>
  </si>
  <si>
    <t xml:space="preserve">MALCHAUX GILBERT                                                      </t>
  </si>
  <si>
    <t xml:space="preserve">GARAGE DU COSQUER                                                     </t>
  </si>
  <si>
    <t xml:space="preserve">SERVICE AUTO SECOURS                                                  </t>
  </si>
  <si>
    <t>Date1</t>
  </si>
  <si>
    <t>CA1</t>
  </si>
  <si>
    <t>Code client</t>
  </si>
  <si>
    <t>https://forum.excel-pratique.com/viewtopic.php?f=2&amp;t=117139</t>
  </si>
  <si>
    <t>Raison sociale</t>
  </si>
  <si>
    <t>Code</t>
  </si>
  <si>
    <t>CDE 2018</t>
  </si>
  <si>
    <t>&lt;--------Liste déroulante code client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</si>
</sst>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charset val="134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2060"/>
        <bgColor indexed="11"/>
      </patternFill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2">
    <xf numFmtId="0" fontId="0" fillId="0" borderId="0" applyBorder="0"/>
    <xf numFmtId="0" fontId="4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left" vertical="center"/>
    </xf>
    <xf numFmtId="1" fontId="1" fillId="0" borderId="3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left" vertical="center"/>
    </xf>
    <xf numFmtId="14" fontId="1" fillId="0" borderId="3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left" vertical="center"/>
    </xf>
    <xf numFmtId="14" fontId="1" fillId="0" borderId="4" xfId="0" applyNumberFormat="1" applyFont="1" applyFill="1" applyBorder="1" applyAlignment="1">
      <alignment horizontal="left" vertical="center"/>
    </xf>
    <xf numFmtId="14" fontId="0" fillId="0" borderId="0" xfId="0" applyNumberFormat="1"/>
    <xf numFmtId="0" fontId="4" fillId="0" borderId="0" xfId="1" applyAlignment="1" applyProtection="1"/>
    <xf numFmtId="0" fontId="3" fillId="4" borderId="5" xfId="0" applyFont="1" applyFill="1" applyBorder="1"/>
    <xf numFmtId="0" fontId="6" fillId="6" borderId="7" xfId="0" applyFont="1" applyFill="1" applyBorder="1"/>
    <xf numFmtId="0" fontId="5" fillId="7" borderId="8" xfId="0" applyFont="1" applyFill="1" applyBorder="1"/>
    <xf numFmtId="14" fontId="5" fillId="9" borderId="8" xfId="0" applyNumberFormat="1" applyFont="1" applyFill="1" applyBorder="1"/>
    <xf numFmtId="2" fontId="5" fillId="11" borderId="10" xfId="0" applyNumberFormat="1" applyFont="1" applyFill="1" applyBorder="1"/>
    <xf numFmtId="0" fontId="6" fillId="8" borderId="7" xfId="0" applyFont="1" applyFill="1" applyBorder="1" applyAlignment="1">
      <alignment horizontal="right"/>
    </xf>
    <xf numFmtId="0" fontId="6" fillId="10" borderId="9" xfId="0" applyFont="1" applyFill="1" applyBorder="1" applyAlignment="1">
      <alignment horizontal="right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left" vertical="center"/>
    </xf>
    <xf numFmtId="1" fontId="1" fillId="12" borderId="3" xfId="0" applyNumberFormat="1" applyFont="1" applyFill="1" applyBorder="1" applyAlignment="1">
      <alignment horizontal="center" vertical="center"/>
    </xf>
    <xf numFmtId="0" fontId="1" fillId="12" borderId="3" xfId="0" applyNumberFormat="1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right"/>
    </xf>
    <xf numFmtId="0" fontId="7" fillId="3" borderId="0" xfId="0" applyFont="1" applyFill="1"/>
    <xf numFmtId="0" fontId="0" fillId="0" borderId="0" xfId="0" applyNumberFormat="1"/>
    <xf numFmtId="164" fontId="7" fillId="3" borderId="0" xfId="0" applyNumberFormat="1" applyFont="1" applyFill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24">
    <dxf>
      <numFmt numFmtId="164" formatCode="#,##0.00\ &quot;€&quot;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3</xdr:row>
      <xdr:rowOff>101600</xdr:rowOff>
    </xdr:from>
    <xdr:to>
      <xdr:col>3</xdr:col>
      <xdr:colOff>756158</xdr:colOff>
      <xdr:row>6</xdr:row>
      <xdr:rowOff>95250</xdr:rowOff>
    </xdr:to>
    <xdr:sp macro="[0]!Feuil1.Valider" textlink="">
      <xdr:nvSpPr>
        <xdr:cNvPr id="3" name="Flèche gauche 2"/>
        <xdr:cNvSpPr/>
      </xdr:nvSpPr>
      <xdr:spPr>
        <a:xfrm>
          <a:off x="3765550" y="2317750"/>
          <a:ext cx="1454658" cy="800100"/>
        </a:xfrm>
        <a:prstGeom prst="lef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solidFill>
                <a:srgbClr val="FF0000"/>
              </a:solidFill>
            </a:rPr>
            <a:t>VALIDER</a:t>
          </a:r>
        </a:p>
      </xdr:txBody>
    </xdr:sp>
    <xdr:clientData/>
  </xdr:twoCellAnchor>
  <xdr:twoCellAnchor>
    <xdr:from>
      <xdr:col>1</xdr:col>
      <xdr:colOff>1517650</xdr:colOff>
      <xdr:row>10</xdr:row>
      <xdr:rowOff>165100</xdr:rowOff>
    </xdr:from>
    <xdr:to>
      <xdr:col>8</xdr:col>
      <xdr:colOff>31750</xdr:colOff>
      <xdr:row>19</xdr:row>
      <xdr:rowOff>19050</xdr:rowOff>
    </xdr:to>
    <xdr:sp macro="" textlink="">
      <xdr:nvSpPr>
        <xdr:cNvPr id="4" name="ZoneTexte 3"/>
        <xdr:cNvSpPr txBox="1"/>
      </xdr:nvSpPr>
      <xdr:spPr>
        <a:xfrm>
          <a:off x="2940050" y="2413000"/>
          <a:ext cx="5340350" cy="151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-Choix du client dans</a:t>
          </a:r>
          <a:r>
            <a:rPr lang="fr-FR" sz="1100" baseline="0"/>
            <a:t> la liste déroulante.</a:t>
          </a:r>
        </a:p>
        <a:p>
          <a:r>
            <a:rPr lang="fr-FR" sz="1100" baseline="0"/>
            <a:t>-La raison sociale s'affiche.</a:t>
          </a:r>
        </a:p>
        <a:p>
          <a:r>
            <a:rPr lang="fr-FR" sz="1100" baseline="0"/>
            <a:t>-Saisir la date (JJ/MM/AAAA)</a:t>
          </a:r>
        </a:p>
        <a:p>
          <a:r>
            <a:rPr lang="fr-FR" sz="1100" baseline="0"/>
            <a:t>-Saisir le CA</a:t>
          </a:r>
        </a:p>
        <a:p>
          <a:r>
            <a:rPr lang="fr-FR" sz="1100" baseline="0"/>
            <a:t>-Puis cliquer sur VALIDER</a:t>
          </a:r>
        </a:p>
        <a:p>
          <a:r>
            <a:rPr lang="fr-FR" sz="1100" b="1" u="sng"/>
            <a:t>Les données </a:t>
          </a:r>
          <a:r>
            <a:rPr lang="fr-FR" sz="1100"/>
            <a:t>sont transférées dans la feuille "CA" dans la cellule</a:t>
          </a:r>
          <a:r>
            <a:rPr lang="fr-FR" sz="1100" baseline="0"/>
            <a:t> intersection Date/Client.</a:t>
          </a:r>
        </a:p>
        <a:p>
          <a:r>
            <a:rPr lang="fr-FR" sz="1100" b="1" u="sng" baseline="0"/>
            <a:t>Les colonnes CA2018 et CDE 2018 </a:t>
          </a:r>
          <a:r>
            <a:rPr lang="fr-FR" sz="1100" baseline="0"/>
            <a:t>de la feuille "Base" sont mises à jour.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27" totalsRowShown="0" headerRowDxfId="23" tableBorderDxfId="22">
  <autoFilter ref="A1:F27">
    <filterColumn colId="4"/>
    <filterColumn colId="5"/>
  </autoFilter>
  <tableColumns count="6">
    <tableColumn id="1" name="Raison sociale " dataDxfId="21"/>
    <tableColumn id="2" name="Code" dataDxfId="20">
      <calculatedColumnFormula>MID(C2,6,5)</calculatedColumnFormula>
    </tableColumn>
    <tableColumn id="3" name="Code Client" dataDxfId="19"/>
    <tableColumn id="4" name="Date d'ouverture" dataDxfId="2"/>
    <tableColumn id="7" name="CA 2018" dataDxfId="0">
      <calculatedColumnFormula>SUM(CA!C2:AF2)</calculatedColumnFormula>
    </tableColumn>
    <tableColumn id="8" name="CDE 2018" dataDxfId="1">
      <calculatedColumnFormula>COUNTIF(CA!C2:AF2,"&gt;0")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71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27"/>
  <sheetViews>
    <sheetView tabSelected="1" workbookViewId="0">
      <selection activeCell="H9" sqref="H9"/>
    </sheetView>
  </sheetViews>
  <sheetFormatPr baseColWidth="10" defaultColWidth="10.7265625" defaultRowHeight="14.5"/>
  <cols>
    <col min="1" max="1" width="61" customWidth="1"/>
    <col min="3" max="3" width="12.36328125" customWidth="1"/>
    <col min="4" max="4" width="17.1796875" customWidth="1"/>
    <col min="5" max="5" width="10.7265625" style="29"/>
  </cols>
  <sheetData>
    <row r="1" spans="1:6">
      <c r="A1" s="1" t="s">
        <v>0</v>
      </c>
      <c r="B1" s="2" t="s">
        <v>35</v>
      </c>
      <c r="C1" s="1" t="s">
        <v>1</v>
      </c>
      <c r="D1" s="3" t="s">
        <v>2</v>
      </c>
      <c r="E1" s="28" t="s">
        <v>23</v>
      </c>
      <c r="F1" s="26" t="s">
        <v>36</v>
      </c>
    </row>
    <row r="2" spans="1:6">
      <c r="A2" s="4" t="s">
        <v>3</v>
      </c>
      <c r="B2" s="5" t="str">
        <f t="shared" ref="B2:B27" si="0">MID(C2,6,5)</f>
        <v>30441</v>
      </c>
      <c r="C2" s="6">
        <v>4111030441</v>
      </c>
      <c r="D2" s="7">
        <v>43122</v>
      </c>
      <c r="E2" s="29">
        <f>SUM(CA!C2:AF2)</f>
        <v>600</v>
      </c>
      <c r="F2" s="27">
        <f>COUNTIF(CA!C2:AF2,"&gt;0")</f>
        <v>1</v>
      </c>
    </row>
    <row r="3" spans="1:6">
      <c r="A3" s="4" t="s">
        <v>4</v>
      </c>
      <c r="B3" s="5" t="str">
        <f t="shared" si="0"/>
        <v>31376</v>
      </c>
      <c r="C3" s="6">
        <v>4111031376</v>
      </c>
      <c r="D3" s="7">
        <v>43287</v>
      </c>
      <c r="E3" s="29">
        <f>SUM(CA!C3:AF3)</f>
        <v>0</v>
      </c>
      <c r="F3" s="27">
        <f>COUNTIF(CA!C3:AF3,"&gt;0")</f>
        <v>0</v>
      </c>
    </row>
    <row r="4" spans="1:6">
      <c r="A4" s="4" t="s">
        <v>5</v>
      </c>
      <c r="B4" s="5" t="str">
        <f t="shared" si="0"/>
        <v>30296</v>
      </c>
      <c r="C4" s="6">
        <v>4111030296</v>
      </c>
      <c r="D4" s="7">
        <v>43080</v>
      </c>
      <c r="E4" s="29">
        <f>SUM(CA!C4:AF4)</f>
        <v>0</v>
      </c>
      <c r="F4" s="27">
        <f>COUNTIF(CA!C4:AF4,"&gt;0")</f>
        <v>0</v>
      </c>
    </row>
    <row r="5" spans="1:6">
      <c r="A5" s="4" t="s">
        <v>6</v>
      </c>
      <c r="B5" s="5" t="str">
        <f t="shared" si="0"/>
        <v>31206</v>
      </c>
      <c r="C5" s="6">
        <v>4111031206</v>
      </c>
      <c r="D5" s="7">
        <v>43258</v>
      </c>
      <c r="E5" s="29">
        <f>SUM(CA!C5:AF5)</f>
        <v>0</v>
      </c>
      <c r="F5" s="27">
        <f>COUNTIF(CA!C5:AF5,"&gt;0")</f>
        <v>0</v>
      </c>
    </row>
    <row r="6" spans="1:6">
      <c r="A6" s="4" t="s">
        <v>7</v>
      </c>
      <c r="B6" s="5" t="str">
        <f t="shared" si="0"/>
        <v>30726</v>
      </c>
      <c r="C6" s="6">
        <v>4111030726</v>
      </c>
      <c r="D6" s="7">
        <v>43159</v>
      </c>
      <c r="E6" s="29">
        <f>SUM(CA!C6:AF6)</f>
        <v>250</v>
      </c>
      <c r="F6" s="27">
        <f>COUNTIF(CA!C6:AF6,"&gt;0")</f>
        <v>1</v>
      </c>
    </row>
    <row r="7" spans="1:6">
      <c r="A7" s="4" t="s">
        <v>8</v>
      </c>
      <c r="B7" s="5" t="str">
        <f t="shared" si="0"/>
        <v>30837</v>
      </c>
      <c r="C7" s="6">
        <v>4111030837</v>
      </c>
      <c r="D7" s="7">
        <v>43179</v>
      </c>
      <c r="E7" s="29">
        <f>SUM(CA!C7:AF7)</f>
        <v>250.12</v>
      </c>
      <c r="F7" s="27">
        <f>COUNTIF(CA!C7:AF7,"&gt;0")</f>
        <v>1</v>
      </c>
    </row>
    <row r="8" spans="1:6">
      <c r="A8" s="4" t="s">
        <v>9</v>
      </c>
      <c r="B8" s="5" t="str">
        <f t="shared" si="0"/>
        <v>30940</v>
      </c>
      <c r="C8" s="6">
        <v>4111030940</v>
      </c>
      <c r="D8" s="7">
        <v>43200</v>
      </c>
      <c r="E8" s="29">
        <f>SUM(CA!C8:AF8)</f>
        <v>200.5</v>
      </c>
      <c r="F8" s="27">
        <f>COUNTIF(CA!C8:AF8,"&gt;0")</f>
        <v>1</v>
      </c>
    </row>
    <row r="9" spans="1:6">
      <c r="A9" s="4" t="s">
        <v>10</v>
      </c>
      <c r="B9" s="5" t="str">
        <f t="shared" si="0"/>
        <v>31391</v>
      </c>
      <c r="C9" s="6">
        <v>4111031391</v>
      </c>
      <c r="D9" s="7">
        <v>43291</v>
      </c>
      <c r="E9" s="29">
        <f>SUM(CA!C9:AF9)</f>
        <v>1150.49</v>
      </c>
      <c r="F9" s="27">
        <f>COUNTIF(CA!C9:AF9,"&gt;0")</f>
        <v>3</v>
      </c>
    </row>
    <row r="10" spans="1:6">
      <c r="A10" s="4" t="s">
        <v>11</v>
      </c>
      <c r="B10" s="5" t="str">
        <f t="shared" si="0"/>
        <v>30434</v>
      </c>
      <c r="C10" s="6">
        <v>4111030434</v>
      </c>
      <c r="D10" s="7">
        <v>43119</v>
      </c>
      <c r="E10" s="29">
        <f>SUM(CA!C10:AF10)</f>
        <v>0</v>
      </c>
      <c r="F10" s="27">
        <f>COUNTIF(CA!C10:AF10,"&gt;0")</f>
        <v>0</v>
      </c>
    </row>
    <row r="11" spans="1:6">
      <c r="A11" s="4" t="s">
        <v>12</v>
      </c>
      <c r="B11" s="5" t="str">
        <f t="shared" si="0"/>
        <v>30435</v>
      </c>
      <c r="C11" s="6">
        <v>4111030435</v>
      </c>
      <c r="D11" s="7">
        <v>43119</v>
      </c>
      <c r="E11" s="29">
        <f>SUM(CA!C11:AF11)</f>
        <v>0</v>
      </c>
      <c r="F11" s="27">
        <f>COUNTIF(CA!C11:AF11,"&gt;0")</f>
        <v>0</v>
      </c>
    </row>
    <row r="12" spans="1:6">
      <c r="A12" s="4" t="s">
        <v>13</v>
      </c>
      <c r="B12" s="5" t="str">
        <f t="shared" si="0"/>
        <v>30668</v>
      </c>
      <c r="C12" s="6">
        <v>4111030668</v>
      </c>
      <c r="D12" s="7">
        <v>43151</v>
      </c>
      <c r="E12" s="29">
        <f>SUM(CA!C12:AF12)</f>
        <v>0</v>
      </c>
      <c r="F12" s="27">
        <f>COUNTIF(CA!C12:AF12,"&gt;0")</f>
        <v>0</v>
      </c>
    </row>
    <row r="13" spans="1:6">
      <c r="A13" s="4" t="s">
        <v>14</v>
      </c>
      <c r="B13" s="5" t="str">
        <f t="shared" si="0"/>
        <v>31306</v>
      </c>
      <c r="C13" s="6">
        <v>4111031306</v>
      </c>
      <c r="D13" s="7">
        <v>43276</v>
      </c>
      <c r="E13" s="29">
        <f>SUM(CA!C13:AF13)</f>
        <v>0</v>
      </c>
      <c r="F13" s="27">
        <f>COUNTIF(CA!C13:AF13,"&gt;0")</f>
        <v>0</v>
      </c>
    </row>
    <row r="14" spans="1:6">
      <c r="A14" s="4" t="s">
        <v>15</v>
      </c>
      <c r="B14" s="5" t="str">
        <f t="shared" si="0"/>
        <v>30621</v>
      </c>
      <c r="C14" s="6">
        <v>4111030621</v>
      </c>
      <c r="D14" s="7">
        <v>43144</v>
      </c>
      <c r="E14" s="29">
        <f>SUM(CA!C14:AF14)</f>
        <v>0</v>
      </c>
      <c r="F14" s="27">
        <f>COUNTIF(CA!C14:AF14,"&gt;0")</f>
        <v>0</v>
      </c>
    </row>
    <row r="15" spans="1:6">
      <c r="A15" s="4" t="s">
        <v>16</v>
      </c>
      <c r="B15" s="5" t="str">
        <f t="shared" si="0"/>
        <v>31293</v>
      </c>
      <c r="C15" s="6">
        <v>4111031293</v>
      </c>
      <c r="D15" s="7">
        <v>43272</v>
      </c>
      <c r="E15" s="29">
        <f>SUM(CA!C15:AF15)</f>
        <v>250.12</v>
      </c>
      <c r="F15" s="27">
        <f>COUNTIF(CA!C15:AF15,"&gt;0")</f>
        <v>1</v>
      </c>
    </row>
    <row r="16" spans="1:6">
      <c r="A16" s="4" t="s">
        <v>17</v>
      </c>
      <c r="B16" s="5" t="str">
        <f t="shared" si="0"/>
        <v>30687</v>
      </c>
      <c r="C16" s="6">
        <v>4111030687</v>
      </c>
      <c r="D16" s="7">
        <v>43152</v>
      </c>
      <c r="E16" s="29">
        <f>SUM(CA!C16:AF16)</f>
        <v>0</v>
      </c>
      <c r="F16" s="27">
        <f>COUNTIF(CA!C16:AF16,"&gt;0")</f>
        <v>0</v>
      </c>
    </row>
    <row r="17" spans="1:6">
      <c r="A17" s="4" t="s">
        <v>18</v>
      </c>
      <c r="B17" s="5" t="str">
        <f t="shared" si="0"/>
        <v>30381</v>
      </c>
      <c r="C17" s="6">
        <v>4111030381</v>
      </c>
      <c r="D17" s="7">
        <v>43112</v>
      </c>
      <c r="E17" s="29">
        <f>SUM(CA!C17:AF17)</f>
        <v>0</v>
      </c>
      <c r="F17" s="27">
        <f>COUNTIF(CA!C17:AF17,"&gt;0")</f>
        <v>0</v>
      </c>
    </row>
    <row r="18" spans="1:6">
      <c r="A18" s="4" t="s">
        <v>19</v>
      </c>
      <c r="B18" s="5" t="str">
        <f t="shared" si="0"/>
        <v>30691</v>
      </c>
      <c r="C18" s="6">
        <v>4111030691</v>
      </c>
      <c r="D18" s="7">
        <v>43153</v>
      </c>
      <c r="E18" s="29">
        <f>SUM(CA!C18:AF18)</f>
        <v>0</v>
      </c>
      <c r="F18" s="27">
        <f>COUNTIF(CA!C18:AF18,"&gt;0")</f>
        <v>0</v>
      </c>
    </row>
    <row r="19" spans="1:6">
      <c r="A19" s="4" t="s">
        <v>20</v>
      </c>
      <c r="B19" s="5" t="str">
        <f t="shared" si="0"/>
        <v>30686</v>
      </c>
      <c r="C19" s="6">
        <v>4111030686</v>
      </c>
      <c r="D19" s="7">
        <v>43152</v>
      </c>
      <c r="E19" s="29">
        <f>SUM(CA!C19:AF19)</f>
        <v>0</v>
      </c>
      <c r="F19" s="27">
        <f>COUNTIF(CA!C19:AF19,"&gt;0")</f>
        <v>0</v>
      </c>
    </row>
    <row r="20" spans="1:6">
      <c r="A20" s="4" t="s">
        <v>21</v>
      </c>
      <c r="B20" s="5" t="str">
        <f t="shared" si="0"/>
        <v>31444</v>
      </c>
      <c r="C20" s="6">
        <v>4111031444</v>
      </c>
      <c r="D20" s="7">
        <v>43304</v>
      </c>
      <c r="E20" s="29">
        <f>SUM(CA!C20:AF20)</f>
        <v>0</v>
      </c>
      <c r="F20" s="27">
        <f>COUNTIF(CA!C20:AF20,"&gt;0")</f>
        <v>0</v>
      </c>
    </row>
    <row r="21" spans="1:6">
      <c r="A21" s="4" t="s">
        <v>22</v>
      </c>
      <c r="B21" s="5" t="str">
        <f t="shared" si="0"/>
        <v>30209</v>
      </c>
      <c r="C21" s="6">
        <v>4111030209</v>
      </c>
      <c r="D21" s="7">
        <v>43061</v>
      </c>
      <c r="E21" s="29">
        <f>SUM(CA!C21:AF21)</f>
        <v>0</v>
      </c>
      <c r="F21" s="27">
        <f>COUNTIF(CA!C21:AF21,"&gt;0")</f>
        <v>0</v>
      </c>
    </row>
    <row r="22" spans="1:6">
      <c r="A22" s="4" t="s">
        <v>24</v>
      </c>
      <c r="B22" s="5" t="str">
        <f t="shared" si="0"/>
        <v>30606</v>
      </c>
      <c r="C22" s="6">
        <v>4111030606</v>
      </c>
      <c r="D22" s="7">
        <v>43143</v>
      </c>
      <c r="E22" s="29">
        <f>SUM(CA!C22:AF22)</f>
        <v>250.12</v>
      </c>
      <c r="F22" s="27">
        <f>COUNTIF(CA!C22:AF22,"&gt;0")</f>
        <v>1</v>
      </c>
    </row>
    <row r="23" spans="1:6">
      <c r="A23" s="4" t="s">
        <v>25</v>
      </c>
      <c r="B23" s="5" t="str">
        <f t="shared" si="0"/>
        <v>30830</v>
      </c>
      <c r="C23" s="6">
        <v>4111030830</v>
      </c>
      <c r="D23" s="7">
        <v>43178</v>
      </c>
      <c r="E23" s="29">
        <f>SUM(CA!C23:AF23)</f>
        <v>283.42</v>
      </c>
      <c r="F23" s="27">
        <f>COUNTIF(CA!C23:AF23,"&gt;0")</f>
        <v>1</v>
      </c>
    </row>
    <row r="24" spans="1:6">
      <c r="A24" s="4" t="s">
        <v>26</v>
      </c>
      <c r="B24" s="5" t="str">
        <f t="shared" si="0"/>
        <v>31207</v>
      </c>
      <c r="C24" s="6">
        <v>4111031207</v>
      </c>
      <c r="D24" s="7">
        <v>43258</v>
      </c>
      <c r="E24" s="29">
        <f>SUM(CA!C24:AF24)</f>
        <v>0</v>
      </c>
      <c r="F24" s="27">
        <f>COUNTIF(CA!C24:AF24,"&gt;0")</f>
        <v>0</v>
      </c>
    </row>
    <row r="25" spans="1:6">
      <c r="A25" s="4" t="s">
        <v>27</v>
      </c>
      <c r="B25" s="5" t="str">
        <f t="shared" si="0"/>
        <v>30183</v>
      </c>
      <c r="C25" s="6">
        <v>4111030183</v>
      </c>
      <c r="D25" s="7">
        <v>43055</v>
      </c>
      <c r="E25" s="29">
        <f>SUM(CA!C25:AF25)</f>
        <v>560.23</v>
      </c>
      <c r="F25" s="27">
        <f>COUNTIF(CA!C25:AF25,"&gt;0")</f>
        <v>1</v>
      </c>
    </row>
    <row r="26" spans="1:6">
      <c r="A26" s="4" t="s">
        <v>28</v>
      </c>
      <c r="B26" s="5" t="str">
        <f t="shared" si="0"/>
        <v>30558</v>
      </c>
      <c r="C26" s="6">
        <v>4111030558</v>
      </c>
      <c r="D26" s="7">
        <v>43136</v>
      </c>
      <c r="E26" s="29">
        <f>SUM(CA!C26:AF26)</f>
        <v>0</v>
      </c>
      <c r="F26" s="27">
        <f>COUNTIF(CA!C26:AF26,"&gt;0")</f>
        <v>0</v>
      </c>
    </row>
    <row r="27" spans="1:6">
      <c r="A27" s="8" t="s">
        <v>29</v>
      </c>
      <c r="B27" s="9" t="str">
        <f t="shared" si="0"/>
        <v>30391</v>
      </c>
      <c r="C27" s="10">
        <v>4111030391</v>
      </c>
      <c r="D27" s="11">
        <v>43115</v>
      </c>
      <c r="E27" s="29">
        <f>SUM(CA!C27:AF27)</f>
        <v>250.12</v>
      </c>
      <c r="F27" s="27">
        <f>COUNTIF(CA!C27:AF27,"&gt;0")</f>
        <v>1</v>
      </c>
    </row>
  </sheetData>
  <conditionalFormatting sqref="A2:D28">
    <cfRule type="expression" dxfId="6" priority="73">
      <formula>#REF!&lt;0.3</formula>
    </cfRule>
    <cfRule type="expression" dxfId="5" priority="74">
      <formula>#REF!&lt;0.5</formula>
    </cfRule>
    <cfRule type="expression" dxfId="4" priority="75">
      <formula>#REF!&lt;0.7</formula>
    </cfRule>
    <cfRule type="expression" dxfId="3" priority="76">
      <formula>#REF!&gt;=0.7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workbookViewId="0">
      <selection activeCell="D8" sqref="D8"/>
    </sheetView>
  </sheetViews>
  <sheetFormatPr baseColWidth="10" defaultRowHeight="14.5"/>
  <cols>
    <col min="1" max="1" width="20.36328125" customWidth="1"/>
    <col min="2" max="2" width="32.6328125" customWidth="1"/>
    <col min="6" max="6" width="10.54296875" customWidth="1"/>
  </cols>
  <sheetData>
    <row r="1" spans="1:3">
      <c r="B1" s="13" t="s">
        <v>33</v>
      </c>
    </row>
    <row r="2" spans="1:3" ht="15" thickBot="1"/>
    <row r="3" spans="1:3" ht="26">
      <c r="A3" s="14" t="s">
        <v>32</v>
      </c>
      <c r="B3" s="25"/>
      <c r="C3" t="s">
        <v>37</v>
      </c>
    </row>
    <row r="4" spans="1:3" ht="21">
      <c r="A4" s="15" t="s">
        <v>34</v>
      </c>
      <c r="B4" s="16" t="str">
        <f>IFERROR(VLOOKUP(B3,CA!A2:B27,2,FALSE)," ")</f>
        <v xml:space="preserve"> </v>
      </c>
    </row>
    <row r="5" spans="1:3" ht="21">
      <c r="A5" s="19" t="s">
        <v>30</v>
      </c>
      <c r="B5" s="17"/>
    </row>
    <row r="6" spans="1:3" ht="21.5" thickBot="1">
      <c r="A6" s="20" t="s">
        <v>31</v>
      </c>
      <c r="B6" s="18"/>
    </row>
  </sheetData>
  <dataValidations count="1">
    <dataValidation type="list" allowBlank="1" showInputMessage="1" showErrorMessage="1" sqref="B3">
      <formula1>CodeBis</formula1>
    </dataValidation>
  </dataValidations>
  <hyperlinks>
    <hyperlink ref="B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F27"/>
  <sheetViews>
    <sheetView workbookViewId="0">
      <selection activeCell="A2" sqref="A2"/>
    </sheetView>
  </sheetViews>
  <sheetFormatPr baseColWidth="10" defaultRowHeight="14.5"/>
  <cols>
    <col min="2" max="2" width="44.08984375" customWidth="1"/>
  </cols>
  <sheetData>
    <row r="1" spans="1:32">
      <c r="A1" s="21" t="s">
        <v>35</v>
      </c>
      <c r="B1" s="22" t="s">
        <v>0</v>
      </c>
      <c r="C1" s="12">
        <v>43405</v>
      </c>
      <c r="D1" s="12">
        <v>43406</v>
      </c>
      <c r="E1" s="12">
        <v>43407</v>
      </c>
      <c r="F1" s="12">
        <v>43408</v>
      </c>
      <c r="G1" s="12">
        <v>43409</v>
      </c>
      <c r="H1" s="12">
        <v>43410</v>
      </c>
      <c r="I1" s="12">
        <v>43411</v>
      </c>
      <c r="J1" s="12">
        <v>43412</v>
      </c>
      <c r="K1" s="12">
        <v>43413</v>
      </c>
      <c r="L1" s="12">
        <v>43414</v>
      </c>
      <c r="M1" s="12">
        <v>43415</v>
      </c>
      <c r="N1" s="12">
        <v>43416</v>
      </c>
      <c r="O1" s="12">
        <v>43417</v>
      </c>
      <c r="P1" s="12">
        <v>43418</v>
      </c>
      <c r="Q1" s="12">
        <v>43419</v>
      </c>
      <c r="R1" s="12">
        <v>43420</v>
      </c>
      <c r="S1" s="12">
        <v>43421</v>
      </c>
      <c r="T1" s="12">
        <v>43422</v>
      </c>
      <c r="U1" s="12">
        <v>43423</v>
      </c>
      <c r="V1" s="12">
        <v>43424</v>
      </c>
      <c r="W1" s="12">
        <v>43425</v>
      </c>
      <c r="X1" s="12">
        <v>43426</v>
      </c>
      <c r="Y1" s="12">
        <v>43427</v>
      </c>
      <c r="Z1" s="12">
        <v>43428</v>
      </c>
      <c r="AA1" s="12">
        <v>43429</v>
      </c>
      <c r="AB1" s="12">
        <v>43430</v>
      </c>
      <c r="AC1" s="12">
        <v>43431</v>
      </c>
      <c r="AD1" s="12">
        <v>43432</v>
      </c>
      <c r="AE1" s="12">
        <v>43433</v>
      </c>
      <c r="AF1" s="12">
        <v>43434</v>
      </c>
    </row>
    <row r="2" spans="1:32">
      <c r="A2" s="23" t="str">
        <f>Tableau1[[#This Row],[Code]]</f>
        <v>30441</v>
      </c>
      <c r="B2" s="24" t="str">
        <f>Tableau1[[#This Row],[Raison sociale ]]</f>
        <v xml:space="preserve">CARROSSERIE DE L'HIPPODROME                                           </v>
      </c>
      <c r="E2">
        <v>600</v>
      </c>
    </row>
    <row r="3" spans="1:32">
      <c r="A3" s="23" t="str">
        <f>Tableau1[[#This Row],[Code]]</f>
        <v>31376</v>
      </c>
      <c r="B3" s="24" t="str">
        <f>Tableau1[[#This Row],[Raison sociale ]]</f>
        <v xml:space="preserve">SAINT GUENOLE AUTOMOBILES                                             </v>
      </c>
    </row>
    <row r="4" spans="1:32">
      <c r="A4" s="23" t="str">
        <f>Tableau1[[#This Row],[Code]]</f>
        <v>30296</v>
      </c>
      <c r="B4" s="24" t="str">
        <f>Tableau1[[#This Row],[Raison sociale ]]</f>
        <v xml:space="preserve">MECA EXPRESS LOUARN THIERRY                                           </v>
      </c>
    </row>
    <row r="5" spans="1:32">
      <c r="A5" s="23" t="str">
        <f>Tableau1[[#This Row],[Code]]</f>
        <v>31206</v>
      </c>
      <c r="B5" s="24" t="str">
        <f>Tableau1[[#This Row],[Raison sociale ]]</f>
        <v xml:space="preserve">GARAGE BOURGUENNEC PHILIPPE                                           </v>
      </c>
    </row>
    <row r="6" spans="1:32">
      <c r="A6" s="23" t="str">
        <f>Tableau1[[#This Row],[Code]]</f>
        <v>30726</v>
      </c>
      <c r="B6" s="24" t="str">
        <f>Tableau1[[#This Row],[Raison sociale ]]</f>
        <v xml:space="preserve">MECA PASSION 29                                                       </v>
      </c>
      <c r="AA6">
        <v>250</v>
      </c>
    </row>
    <row r="7" spans="1:32">
      <c r="A7" s="23" t="str">
        <f>Tableau1[[#This Row],[Code]]</f>
        <v>30837</v>
      </c>
      <c r="B7" s="24" t="str">
        <f>Tableau1[[#This Row],[Raison sociale ]]</f>
        <v xml:space="preserve">CONAN NIKOLAZ STRATIMER                                               </v>
      </c>
      <c r="D7">
        <v>250.12</v>
      </c>
    </row>
    <row r="8" spans="1:32">
      <c r="A8" s="23" t="str">
        <f>Tableau1[[#This Row],[Code]]</f>
        <v>30940</v>
      </c>
      <c r="B8" s="24" t="str">
        <f>Tableau1[[#This Row],[Raison sociale ]]</f>
        <v xml:space="preserve">GARAGE MERRIEN                                                        </v>
      </c>
      <c r="G8">
        <v>200.5</v>
      </c>
    </row>
    <row r="9" spans="1:32">
      <c r="A9" s="23" t="str">
        <f>Tableau1[[#This Row],[Code]]</f>
        <v>31391</v>
      </c>
      <c r="B9" s="24" t="str">
        <f>Tableau1[[#This Row],[Raison sociale ]]</f>
        <v xml:space="preserve">AUTOMOBILES FOUESNANTAISES                                            </v>
      </c>
      <c r="D9">
        <v>250.12</v>
      </c>
      <c r="E9">
        <v>600.12</v>
      </c>
      <c r="Q9">
        <v>300.25</v>
      </c>
    </row>
    <row r="10" spans="1:32">
      <c r="A10" s="23" t="str">
        <f>Tableau1[[#This Row],[Code]]</f>
        <v>30434</v>
      </c>
      <c r="B10" s="24" t="str">
        <f>Tableau1[[#This Row],[Raison sociale ]]</f>
        <v xml:space="preserve">AUTOMECA SERVICES                                                     </v>
      </c>
    </row>
    <row r="11" spans="1:32">
      <c r="A11" s="23" t="str">
        <f>Tableau1[[#This Row],[Code]]</f>
        <v>30435</v>
      </c>
      <c r="B11" s="24" t="str">
        <f>Tableau1[[#This Row],[Raison sociale ]]</f>
        <v xml:space="preserve">EURL MADEC CARROSSERIE LE GUILLOU                                     </v>
      </c>
    </row>
    <row r="12" spans="1:32">
      <c r="A12" s="23" t="str">
        <f>Tableau1[[#This Row],[Code]]</f>
        <v>30668</v>
      </c>
      <c r="B12" s="24" t="str">
        <f>Tableau1[[#This Row],[Raison sociale ]]</f>
        <v xml:space="preserve">KERVIDANOU AUTOMOBILE                                                 </v>
      </c>
    </row>
    <row r="13" spans="1:32">
      <c r="A13" s="23" t="str">
        <f>Tableau1[[#This Row],[Code]]</f>
        <v>31306</v>
      </c>
      <c r="B13" s="24" t="str">
        <f>Tableau1[[#This Row],[Raison sociale ]]</f>
        <v xml:space="preserve">OUEST AUTO SERVICES  AMERICAN CAR WASH                                </v>
      </c>
    </row>
    <row r="14" spans="1:32">
      <c r="A14" s="23" t="str">
        <f>Tableau1[[#This Row],[Code]]</f>
        <v>30621</v>
      </c>
      <c r="B14" s="24" t="str">
        <f>Tableau1[[#This Row],[Raison sociale ]]</f>
        <v xml:space="preserve">SARL OLIVIER QUEMERE                                                  </v>
      </c>
    </row>
    <row r="15" spans="1:32">
      <c r="A15" s="23" t="str">
        <f>Tableau1[[#This Row],[Code]]</f>
        <v>31293</v>
      </c>
      <c r="B15" s="24" t="str">
        <f>Tableau1[[#This Row],[Raison sociale ]]</f>
        <v xml:space="preserve">CARROSSERIE LE FUR RONAN                                              </v>
      </c>
      <c r="D15">
        <v>250.12</v>
      </c>
    </row>
    <row r="16" spans="1:32">
      <c r="A16" s="23" t="str">
        <f>Tableau1[[#This Row],[Code]]</f>
        <v>30687</v>
      </c>
      <c r="B16" s="24" t="str">
        <f>Tableau1[[#This Row],[Raison sociale ]]</f>
        <v xml:space="preserve">BRETAGNE OCCASIONS GARAGE LOUEDEC                                     </v>
      </c>
    </row>
    <row r="17" spans="1:6">
      <c r="A17" s="23" t="str">
        <f>Tableau1[[#This Row],[Code]]</f>
        <v>30381</v>
      </c>
      <c r="B17" s="24" t="str">
        <f>Tableau1[[#This Row],[Raison sociale ]]</f>
        <v xml:space="preserve">US DREAM MOTORS                                                       </v>
      </c>
    </row>
    <row r="18" spans="1:6">
      <c r="A18" s="23" t="str">
        <f>Tableau1[[#This Row],[Code]]</f>
        <v>30691</v>
      </c>
      <c r="B18" s="24" t="str">
        <f>Tableau1[[#This Row],[Raison sociale ]]</f>
        <v xml:space="preserve">EURL BEL AIR AUTO                                                     </v>
      </c>
    </row>
    <row r="19" spans="1:6">
      <c r="A19" s="23" t="str">
        <f>Tableau1[[#This Row],[Code]]</f>
        <v>30686</v>
      </c>
      <c r="B19" s="24" t="str">
        <f>Tableau1[[#This Row],[Raison sociale ]]</f>
        <v xml:space="preserve">GUENOLE - RELAIS TOTAL GGE DU MINAOUET                                </v>
      </c>
    </row>
    <row r="20" spans="1:6">
      <c r="A20" s="23" t="str">
        <f>Tableau1[[#This Row],[Code]]</f>
        <v>31444</v>
      </c>
      <c r="B20" s="24" t="str">
        <f>Tableau1[[#This Row],[Raison sociale ]]</f>
        <v xml:space="preserve">COMPTOIR DU PNEU 29                                                   </v>
      </c>
    </row>
    <row r="21" spans="1:6">
      <c r="A21" s="23" t="str">
        <f>Tableau1[[#This Row],[Code]]</f>
        <v>30209</v>
      </c>
      <c r="B21" s="24" t="str">
        <f>Tableau1[[#This Row],[Raison sociale ]]</f>
        <v xml:space="preserve">SARL CARROSSERIE CORNIC                                               </v>
      </c>
    </row>
    <row r="22" spans="1:6">
      <c r="A22" s="23" t="str">
        <f>Tableau1[[#This Row],[Code]]</f>
        <v>30606</v>
      </c>
      <c r="B22" s="24" t="str">
        <f>Tableau1[[#This Row],[Raison sociale ]]</f>
        <v xml:space="preserve">GARAGE DE L HELGOUALC H                                               </v>
      </c>
      <c r="D22">
        <v>250.12</v>
      </c>
    </row>
    <row r="23" spans="1:6">
      <c r="A23" s="23" t="str">
        <f>Tableau1[[#This Row],[Code]]</f>
        <v>30830</v>
      </c>
      <c r="B23" s="24" t="str">
        <f>Tableau1[[#This Row],[Raison sociale ]]</f>
        <v xml:space="preserve">CARROSSERIE PHILIPOT                                                  </v>
      </c>
      <c r="F23">
        <v>283.42</v>
      </c>
    </row>
    <row r="24" spans="1:6">
      <c r="A24" s="23" t="str">
        <f>Tableau1[[#This Row],[Code]]</f>
        <v>31207</v>
      </c>
      <c r="B24" s="24" t="str">
        <f>Tableau1[[#This Row],[Raison sociale ]]</f>
        <v xml:space="preserve">DELARUE GUENDAL DG CARROSSERIE                                        </v>
      </c>
    </row>
    <row r="25" spans="1:6">
      <c r="A25" s="23" t="str">
        <f>Tableau1[[#This Row],[Code]]</f>
        <v>30183</v>
      </c>
      <c r="B25" s="24" t="str">
        <f>Tableau1[[#This Row],[Raison sociale ]]</f>
        <v xml:space="preserve">MALCHAUX GILBERT                                                      </v>
      </c>
      <c r="F25">
        <v>560.23</v>
      </c>
    </row>
    <row r="26" spans="1:6">
      <c r="A26" s="23" t="str">
        <f>Tableau1[[#This Row],[Code]]</f>
        <v>30558</v>
      </c>
      <c r="B26" s="24" t="str">
        <f>Tableau1[[#This Row],[Raison sociale ]]</f>
        <v xml:space="preserve">GARAGE DU COSQUER                                                     </v>
      </c>
    </row>
    <row r="27" spans="1:6">
      <c r="A27" s="23" t="str">
        <f>Tableau1[[#This Row],[Code]]</f>
        <v>30391</v>
      </c>
      <c r="B27" s="24" t="str">
        <f>Tableau1[[#This Row],[Raison sociale ]]</f>
        <v xml:space="preserve">SERVICE AUTO SECOURS                                                  </v>
      </c>
      <c r="D27">
        <v>250.12</v>
      </c>
    </row>
  </sheetData>
  <conditionalFormatting sqref="A2:B27">
    <cfRule type="expression" dxfId="18" priority="9">
      <formula>#REF!&lt;0.3</formula>
    </cfRule>
    <cfRule type="expression" dxfId="17" priority="10">
      <formula>#REF!&lt;0.5</formula>
    </cfRule>
    <cfRule type="expression" dxfId="16" priority="11">
      <formula>#REF!&lt;0.7</formula>
    </cfRule>
    <cfRule type="expression" dxfId="15" priority="12">
      <formula>#REF!&gt;=0.7</formula>
    </cfRule>
  </conditionalFormatting>
  <conditionalFormatting sqref="A2:A27">
    <cfRule type="expression" dxfId="14" priority="5">
      <formula>#REF!&lt;0.3</formula>
    </cfRule>
    <cfRule type="expression" dxfId="13" priority="6">
      <formula>#REF!&lt;0.5</formula>
    </cfRule>
    <cfRule type="expression" dxfId="12" priority="7">
      <formula>#REF!&lt;0.7</formula>
    </cfRule>
    <cfRule type="expression" dxfId="11" priority="8">
      <formula>#REF!&gt;=0.7</formula>
    </cfRule>
  </conditionalFormatting>
  <conditionalFormatting sqref="B2:B27">
    <cfRule type="expression" dxfId="10" priority="1">
      <formula>#REF!&lt;0.3</formula>
    </cfRule>
    <cfRule type="expression" dxfId="9" priority="2">
      <formula>#REF!&lt;0.5</formula>
    </cfRule>
    <cfRule type="expression" dxfId="8" priority="3">
      <formula>#REF!&lt;0.7</formula>
    </cfRule>
    <cfRule type="expression" dxfId="7" priority="4">
      <formula>#REF!&gt;=0.7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Saisie</vt:lpstr>
      <vt:lpstr>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Collinet</dc:creator>
  <cp:lastModifiedBy>AFEH56</cp:lastModifiedBy>
  <dcterms:created xsi:type="dcterms:W3CDTF">2018-11-24T13:49:09Z</dcterms:created>
  <dcterms:modified xsi:type="dcterms:W3CDTF">2018-11-29T14:36:03Z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2052-9.1.2</vt:lpwstr>
  </property>
</Properties>
</file>