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40" windowWidth="17400" windowHeight="11020"/>
  </bookViews>
  <sheets>
    <sheet name="Accueil" sheetId="2" r:id="rId1"/>
    <sheet name="BD" sheetId="1" r:id="rId2"/>
    <sheet name="Clients" sheetId="4" r:id="rId3"/>
    <sheet name="Facture" sheetId="5" r:id="rId4"/>
  </sheets>
  <functionGroups builtInGroupCount="17"/>
  <definedNames>
    <definedName name="Cl">OFFSET(Tableau2[Noms],,,COUNTA(Clients!$B:$B)-1)</definedName>
    <definedName name="N_Contrat">OFFSET(BD!$A$2,,,COUNTA(BD!$A:$A)-1)</definedName>
    <definedName name="_xlnm.Print_Area" localSheetId="3">Facture!$A$1:$F$28</definedName>
  </definedNames>
  <calcPr calcId="145621" iterate="1"/>
</workbook>
</file>

<file path=xl/calcChain.xml><?xml version="1.0" encoding="utf-8"?>
<calcChain xmlns="http://schemas.openxmlformats.org/spreadsheetml/2006/main">
  <c r="E6" i="5" l="1"/>
  <c r="B25" i="5"/>
  <c r="C23" i="5"/>
  <c r="C22" i="5"/>
  <c r="C21" i="5"/>
  <c r="C19" i="5"/>
  <c r="C18" i="5"/>
  <c r="C17" i="5"/>
  <c r="C16" i="5"/>
  <c r="C14" i="5"/>
  <c r="C13" i="5"/>
  <c r="C12" i="5"/>
  <c r="E9" i="5"/>
</calcChain>
</file>

<file path=xl/sharedStrings.xml><?xml version="1.0" encoding="utf-8"?>
<sst xmlns="http://schemas.openxmlformats.org/spreadsheetml/2006/main" count="50" uniqueCount="48">
  <si>
    <t>N° CONTRAT</t>
  </si>
  <si>
    <t>NOM DE CLIENT</t>
  </si>
  <si>
    <t xml:space="preserve">N°PERMIS DE CONDUIRE </t>
  </si>
  <si>
    <t xml:space="preserve"> TEL</t>
  </si>
  <si>
    <t>DEP</t>
  </si>
  <si>
    <t>RET</t>
  </si>
  <si>
    <t>N/J</t>
  </si>
  <si>
    <t>KM D</t>
  </si>
  <si>
    <t>KM R</t>
  </si>
  <si>
    <t>PARCOURS</t>
  </si>
  <si>
    <t>prix /jrs</t>
  </si>
  <si>
    <t>NET à PAYER</t>
  </si>
  <si>
    <t>AVANCE</t>
  </si>
  <si>
    <t>RESTE</t>
  </si>
  <si>
    <t>REMARQUE</t>
  </si>
  <si>
    <t>MATRICULE</t>
  </si>
  <si>
    <t>ALI MABCHOUR</t>
  </si>
  <si>
    <t>80VH113</t>
  </si>
  <si>
    <t>MOTWAKIL YAZID</t>
  </si>
  <si>
    <t>JH213243</t>
  </si>
  <si>
    <t>KARIM TABII</t>
  </si>
  <si>
    <t>JKBGJK-21465</t>
  </si>
  <si>
    <t>Noms</t>
  </si>
  <si>
    <t>N° PC</t>
  </si>
  <si>
    <t>Tél</t>
  </si>
  <si>
    <t>DATE CREATION</t>
  </si>
  <si>
    <t>Ville</t>
  </si>
  <si>
    <t>Tél:</t>
  </si>
  <si>
    <t>Mail:</t>
  </si>
  <si>
    <t>Nom client</t>
  </si>
  <si>
    <t>Prestations</t>
  </si>
  <si>
    <t>Départ</t>
  </si>
  <si>
    <t>Nbre de jours</t>
  </si>
  <si>
    <t>Tarif journée</t>
  </si>
  <si>
    <t>Net à payer</t>
  </si>
  <si>
    <t>Acompte</t>
  </si>
  <si>
    <t>Solde à régulariser</t>
  </si>
  <si>
    <t>Adresse</t>
  </si>
  <si>
    <t>FACTURE du</t>
  </si>
  <si>
    <t>Contrat N°:</t>
  </si>
  <si>
    <t>Dates</t>
  </si>
  <si>
    <t>Retour</t>
  </si>
  <si>
    <t>Parcourus</t>
  </si>
  <si>
    <t>Observations:</t>
  </si>
  <si>
    <t>Kilométrage</t>
  </si>
  <si>
    <t>Location ALI MABCHOUR</t>
  </si>
  <si>
    <t xml:space="preserve">&lt;---Liste déroulante en cellule  E8 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</si>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</sst>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6" formatCode="mmm\-yyyy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1"/>
      <name val="Calibri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0" fillId="0" borderId="1" xfId="0" applyBorder="1"/>
    <xf numFmtId="14" fontId="0" fillId="0" borderId="13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0" fillId="0" borderId="15" xfId="0" applyBorder="1"/>
    <xf numFmtId="0" fontId="0" fillId="0" borderId="16" xfId="0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13" xfId="0" applyFont="1" applyBorder="1" applyAlignment="1">
      <alignment horizontal="right"/>
    </xf>
    <xf numFmtId="0" fontId="0" fillId="10" borderId="0" xfId="0" applyFill="1"/>
    <xf numFmtId="14" fontId="0" fillId="10" borderId="0" xfId="0" applyNumberFormat="1" applyFill="1" applyAlignment="1">
      <alignment horizontal="left"/>
    </xf>
    <xf numFmtId="164" fontId="0" fillId="10" borderId="0" xfId="0" applyNumberFormat="1" applyFill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43"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1" tint="0.49998474074526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6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rgb="FFFF99FF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3</xdr:row>
      <xdr:rowOff>57150</xdr:rowOff>
    </xdr:from>
    <xdr:to>
      <xdr:col>10</xdr:col>
      <xdr:colOff>476250</xdr:colOff>
      <xdr:row>12</xdr:row>
      <xdr:rowOff>47625</xdr:rowOff>
    </xdr:to>
    <xdr:sp macro="" textlink="">
      <xdr:nvSpPr>
        <xdr:cNvPr id="2" name="Rectangle 1"/>
        <xdr:cNvSpPr/>
      </xdr:nvSpPr>
      <xdr:spPr>
        <a:xfrm>
          <a:off x="2619375" y="628650"/>
          <a:ext cx="5476875" cy="1704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6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Mai 2016</a:t>
          </a:r>
        </a:p>
      </xdr:txBody>
    </xdr:sp>
    <xdr:clientData/>
  </xdr:twoCellAnchor>
  <xdr:twoCellAnchor>
    <xdr:from>
      <xdr:col>5</xdr:col>
      <xdr:colOff>368300</xdr:colOff>
      <xdr:row>16</xdr:row>
      <xdr:rowOff>130175</xdr:rowOff>
    </xdr:from>
    <xdr:to>
      <xdr:col>8</xdr:col>
      <xdr:colOff>273050</xdr:colOff>
      <xdr:row>20</xdr:row>
      <xdr:rowOff>69850</xdr:rowOff>
    </xdr:to>
    <xdr:sp macro="[0]!essai" textlink="">
      <xdr:nvSpPr>
        <xdr:cNvPr id="3" name="Rectangle à coins arrondis 2"/>
        <xdr:cNvSpPr/>
      </xdr:nvSpPr>
      <xdr:spPr>
        <a:xfrm>
          <a:off x="4178300" y="3076575"/>
          <a:ext cx="2190750" cy="6762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 i="1">
              <a:latin typeface="+mj-lt"/>
              <a:cs typeface="Arial" pitchFamily="34" charset="0"/>
            </a:rPr>
            <a:t>APPEL FORMULAIRE</a:t>
          </a:r>
        </a:p>
        <a:p>
          <a:pPr algn="ctr"/>
          <a:r>
            <a:rPr lang="fr-FR" sz="1400" b="1" i="1">
              <a:latin typeface="+mj-lt"/>
              <a:cs typeface="Arial" pitchFamily="34" charset="0"/>
            </a:rPr>
            <a:t>FICHIER LOCATION</a:t>
          </a:r>
          <a:endParaRPr lang="fr-FR" sz="1200" b="1" i="1">
            <a:latin typeface="+mj-lt"/>
            <a:cs typeface="Arial" pitchFamily="34" charset="0"/>
          </a:endParaRPr>
        </a:p>
      </xdr:txBody>
    </xdr:sp>
    <xdr:clientData/>
  </xdr:twoCellAnchor>
  <xdr:twoCellAnchor>
    <xdr:from>
      <xdr:col>2</xdr:col>
      <xdr:colOff>133350</xdr:colOff>
      <xdr:row>14</xdr:row>
      <xdr:rowOff>101600</xdr:rowOff>
    </xdr:from>
    <xdr:to>
      <xdr:col>4</xdr:col>
      <xdr:colOff>260350</xdr:colOff>
      <xdr:row>19</xdr:row>
      <xdr:rowOff>171450</xdr:rowOff>
    </xdr:to>
    <xdr:sp macro="[0]!essai2" textlink="">
      <xdr:nvSpPr>
        <xdr:cNvPr id="4" name="Rectangle à coins arrondis 3"/>
        <xdr:cNvSpPr/>
      </xdr:nvSpPr>
      <xdr:spPr>
        <a:xfrm>
          <a:off x="1657350" y="2679700"/>
          <a:ext cx="1651000" cy="9906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 FICHIER CLIENTS</a:t>
          </a:r>
          <a:endParaRPr lang="fr-FR" sz="1100" baseline="0"/>
        </a:p>
        <a:p>
          <a:pPr algn="ctr"/>
          <a:r>
            <a:rPr lang="fr-FR" sz="1100" baseline="0"/>
            <a:t>-Création</a:t>
          </a:r>
        </a:p>
        <a:p>
          <a:pPr algn="ctr"/>
          <a:r>
            <a:rPr lang="fr-FR" sz="1100" baseline="0"/>
            <a:t>-Modification</a:t>
          </a:r>
        </a:p>
        <a:p>
          <a:pPr algn="ctr"/>
          <a:r>
            <a:rPr lang="fr-FR" sz="1100" baseline="0"/>
            <a:t>-Suppression</a:t>
          </a:r>
          <a:endParaRPr lang="fr-FR" sz="1100"/>
        </a:p>
      </xdr:txBody>
    </xdr:sp>
    <xdr:clientData/>
  </xdr:twoCellAnchor>
  <xdr:twoCellAnchor>
    <xdr:from>
      <xdr:col>9</xdr:col>
      <xdr:colOff>412750</xdr:colOff>
      <xdr:row>15</xdr:row>
      <xdr:rowOff>76200</xdr:rowOff>
    </xdr:from>
    <xdr:to>
      <xdr:col>11</xdr:col>
      <xdr:colOff>488950</xdr:colOff>
      <xdr:row>20</xdr:row>
      <xdr:rowOff>38100</xdr:rowOff>
    </xdr:to>
    <xdr:sp macro="[0]!va_Clients" textlink="">
      <xdr:nvSpPr>
        <xdr:cNvPr id="5" name="Rectangle à coins arrondis 4"/>
        <xdr:cNvSpPr/>
      </xdr:nvSpPr>
      <xdr:spPr>
        <a:xfrm>
          <a:off x="7270750" y="2838450"/>
          <a:ext cx="1600200" cy="8826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glow" dir="tl">
            <a:rot lat="0" lon="0" rev="5400000"/>
          </a:lightRig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ACCES</a:t>
          </a:r>
        </a:p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Feuille FACTURE</a:t>
          </a:r>
        </a:p>
        <a:p>
          <a:pPr algn="ctr"/>
          <a:r>
            <a:rPr lang="fr-FR" sz="1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et IMPRIMER</a:t>
          </a:r>
        </a:p>
      </xdr:txBody>
    </xdr:sp>
    <xdr:clientData/>
  </xdr:twoCellAnchor>
  <xdr:twoCellAnchor>
    <xdr:from>
      <xdr:col>12</xdr:col>
      <xdr:colOff>152400</xdr:colOff>
      <xdr:row>7</xdr:row>
      <xdr:rowOff>57150</xdr:rowOff>
    </xdr:from>
    <xdr:to>
      <xdr:col>13</xdr:col>
      <xdr:colOff>622300</xdr:colOff>
      <xdr:row>10</xdr:row>
      <xdr:rowOff>165100</xdr:rowOff>
    </xdr:to>
    <xdr:sp macro="[0]!Imprime_BD" textlink="">
      <xdr:nvSpPr>
        <xdr:cNvPr id="6" name="Rectangle 5"/>
        <xdr:cNvSpPr/>
      </xdr:nvSpPr>
      <xdr:spPr>
        <a:xfrm>
          <a:off x="9296400" y="1346200"/>
          <a:ext cx="1231900" cy="660400"/>
        </a:xfrm>
        <a:prstGeom prst="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 la feuille BD</a:t>
          </a:r>
        </a:p>
      </xdr:txBody>
    </xdr:sp>
    <xdr:clientData/>
  </xdr:twoCellAnchor>
  <xdr:twoCellAnchor>
    <xdr:from>
      <xdr:col>12</xdr:col>
      <xdr:colOff>247650</xdr:colOff>
      <xdr:row>16</xdr:row>
      <xdr:rowOff>31750</xdr:rowOff>
    </xdr:from>
    <xdr:to>
      <xdr:col>14</xdr:col>
      <xdr:colOff>177800</xdr:colOff>
      <xdr:row>19</xdr:row>
      <xdr:rowOff>158750</xdr:rowOff>
    </xdr:to>
    <xdr:sp macro="[0]!EFFACE_BD" textlink="">
      <xdr:nvSpPr>
        <xdr:cNvPr id="7" name="Rectangle à coins arrondis 6"/>
        <xdr:cNvSpPr/>
      </xdr:nvSpPr>
      <xdr:spPr>
        <a:xfrm>
          <a:off x="9391650" y="2978150"/>
          <a:ext cx="1454150" cy="6794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REINITIALISER LA </a:t>
          </a:r>
          <a:r>
            <a:rPr lang="fr-FR" sz="1100" baseline="0"/>
            <a:t>FEUILLE BD</a:t>
          </a:r>
        </a:p>
        <a:p>
          <a:pPr algn="ctr"/>
          <a:r>
            <a:rPr lang="fr-FR" sz="1100" baseline="0"/>
            <a:t>(Fin de Mois)</a:t>
          </a:r>
          <a:endParaRPr lang="fr-FR" sz="1100"/>
        </a:p>
      </xdr:txBody>
    </xdr:sp>
    <xdr:clientData/>
  </xdr:twoCellAnchor>
  <xdr:oneCellAnchor>
    <xdr:from>
      <xdr:col>7</xdr:col>
      <xdr:colOff>577559</xdr:colOff>
      <xdr:row>9</xdr:row>
      <xdr:rowOff>169360</xdr:rowOff>
    </xdr:from>
    <xdr:ext cx="184730" cy="937629"/>
    <xdr:sp macro="" textlink="">
      <xdr:nvSpPr>
        <xdr:cNvPr id="8" name="Rectangle 7"/>
        <xdr:cNvSpPr/>
      </xdr:nvSpPr>
      <xdr:spPr>
        <a:xfrm>
          <a:off x="5911559" y="182671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>
    <xdr:from>
      <xdr:col>0</xdr:col>
      <xdr:colOff>44450</xdr:colOff>
      <xdr:row>1</xdr:row>
      <xdr:rowOff>69850</xdr:rowOff>
    </xdr:from>
    <xdr:to>
      <xdr:col>2</xdr:col>
      <xdr:colOff>742950</xdr:colOff>
      <xdr:row>14</xdr:row>
      <xdr:rowOff>19050</xdr:rowOff>
    </xdr:to>
    <xdr:sp macro="" textlink="">
      <xdr:nvSpPr>
        <xdr:cNvPr id="9" name="ZoneTexte 8"/>
        <xdr:cNvSpPr txBox="1"/>
      </xdr:nvSpPr>
      <xdr:spPr>
        <a:xfrm>
          <a:off x="44450" y="254000"/>
          <a:ext cx="2222500" cy="2343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Mode opératoire</a:t>
          </a:r>
        </a:p>
        <a:p>
          <a:r>
            <a:rPr lang="fr-FR" sz="1100"/>
            <a:t>1.</a:t>
          </a:r>
          <a:r>
            <a:rPr lang="fr-FR" sz="1100" baseline="0"/>
            <a:t> Créer la fiche client avant toute opération.</a:t>
          </a:r>
        </a:p>
        <a:p>
          <a:r>
            <a:rPr lang="fr-FR" sz="1100" baseline="0"/>
            <a:t>2. Saisir la fiche location. Les infos saisies dans la fiche client alimenteront les zones Permis de conduire et Tél.</a:t>
          </a:r>
        </a:p>
        <a:p>
          <a:r>
            <a:rPr lang="fr-FR" sz="1100" baseline="0"/>
            <a:t>3. En fin de mois, Imprimer la feuille BD,</a:t>
          </a:r>
        </a:p>
        <a:p>
          <a:r>
            <a:rPr lang="fr-FR" sz="1100" baseline="0"/>
            <a:t>4. Réinitialiser la feuille BD. Les enregistrements seront effacés, sauf la ligne 2(invisible) qui sert de modèle.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4</xdr:row>
      <xdr:rowOff>6350</xdr:rowOff>
    </xdr:from>
    <xdr:to>
      <xdr:col>8</xdr:col>
      <xdr:colOff>146050</xdr:colOff>
      <xdr:row>5</xdr:row>
      <xdr:rowOff>177800</xdr:rowOff>
    </xdr:to>
    <xdr:sp macro="[0]!Imprime_Facture" textlink="">
      <xdr:nvSpPr>
        <xdr:cNvPr id="2" name="Rectangle à coins arrondis 1"/>
        <xdr:cNvSpPr/>
      </xdr:nvSpPr>
      <xdr:spPr>
        <a:xfrm>
          <a:off x="6089650" y="742950"/>
          <a:ext cx="1543050" cy="3556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IMRIMER LA FACTURE</a:t>
          </a:r>
        </a:p>
      </xdr:txBody>
    </xdr:sp>
    <xdr:clientData/>
  </xdr:twoCellAnchor>
  <xdr:twoCellAnchor>
    <xdr:from>
      <xdr:col>6</xdr:col>
      <xdr:colOff>279400</xdr:colOff>
      <xdr:row>10</xdr:row>
      <xdr:rowOff>139700</xdr:rowOff>
    </xdr:from>
    <xdr:to>
      <xdr:col>7</xdr:col>
      <xdr:colOff>712470</xdr:colOff>
      <xdr:row>17</xdr:row>
      <xdr:rowOff>60452</xdr:rowOff>
    </xdr:to>
    <xdr:sp macro="[0]!va_Accueil" textlink="">
      <xdr:nvSpPr>
        <xdr:cNvPr id="3" name="Flèche courbée vers la gauche 2"/>
        <xdr:cNvSpPr/>
      </xdr:nvSpPr>
      <xdr:spPr>
        <a:xfrm>
          <a:off x="6242050" y="1987550"/>
          <a:ext cx="1195070" cy="1216152"/>
        </a:xfrm>
        <a:prstGeom prst="curved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2" totalsRowShown="0" headerRowDxfId="42" dataDxfId="40" headerRowBorderDxfId="41" tableBorderDxfId="39" totalsRowBorderDxfId="38">
  <autoFilter ref="A1:P2"/>
  <tableColumns count="16">
    <tableColumn id="15" name="N° CONTRAT" dataDxfId="37" totalsRowDxfId="36"/>
    <tableColumn id="16" name="NOM DE CLIENT" dataDxfId="35" totalsRowDxfId="34"/>
    <tableColumn id="1" name="N°PERMIS DE CONDUIRE " dataDxfId="33" totalsRowDxfId="32"/>
    <tableColumn id="2" name=" TEL" dataDxfId="31" totalsRowDxfId="30"/>
    <tableColumn id="3" name="MATRICULE" dataDxfId="29" totalsRowDxfId="28"/>
    <tableColumn id="4" name="DEP" dataDxfId="27" totalsRowDxfId="26"/>
    <tableColumn id="5" name="RET" dataDxfId="25" totalsRowDxfId="24"/>
    <tableColumn id="6" name="N/J" dataDxfId="23" totalsRowDxfId="22"/>
    <tableColumn id="7" name="KM D" dataDxfId="21" totalsRowDxfId="20"/>
    <tableColumn id="8" name="KM R" dataDxfId="19" totalsRowDxfId="18"/>
    <tableColumn id="9" name="PARCOURS" dataDxfId="17" totalsRowDxfId="16"/>
    <tableColumn id="10" name="prix /jrs" dataDxfId="15" totalsRowDxfId="14"/>
    <tableColumn id="11" name="NET à PAYER" dataDxfId="13" totalsRowDxfId="12"/>
    <tableColumn id="12" name="AVANCE" dataDxfId="11" totalsRowDxfId="10"/>
    <tableColumn id="13" name="RESTE" dataDxfId="9" totalsRowDxfId="8"/>
    <tableColumn id="14" name="REMARQUE" dataDxfId="7" totalsRow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4" totalsRowShown="0" dataDxfId="5">
  <autoFilter ref="A1:E4"/>
  <tableColumns count="5">
    <tableColumn id="6" name="DATE CREATION" dataDxfId="4"/>
    <tableColumn id="1" name="Noms" dataDxfId="3"/>
    <tableColumn id="2" name="N° PC" dataDxfId="2"/>
    <tableColumn id="3" name="Tél" dataDxfId="1"/>
    <tableColumn id="4" name="Observation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I9"/>
  <sheetViews>
    <sheetView showGridLines="0" tabSelected="1" workbookViewId="0">
      <selection activeCell="E22" sqref="E22"/>
    </sheetView>
  </sheetViews>
  <sheetFormatPr baseColWidth="10" defaultRowHeight="14.5" x14ac:dyDescent="0.35"/>
  <sheetData>
    <row r="1" spans="3:9" x14ac:dyDescent="0.35">
      <c r="I1" s="44"/>
    </row>
    <row r="9" spans="3:9" x14ac:dyDescent="0.35">
      <c r="C9" s="4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"/>
  <sheetViews>
    <sheetView workbookViewId="0">
      <selection activeCell="A2" sqref="A2:XFD2"/>
    </sheetView>
  </sheetViews>
  <sheetFormatPr baseColWidth="10" defaultRowHeight="14.5" x14ac:dyDescent="0.35"/>
  <cols>
    <col min="1" max="1" width="10.90625" style="17"/>
    <col min="2" max="2" width="19.81640625" customWidth="1"/>
    <col min="3" max="3" width="22.453125" customWidth="1"/>
    <col min="5" max="5" width="13.453125" customWidth="1"/>
    <col min="6" max="7" width="11.453125" style="1"/>
    <col min="11" max="11" width="12.54296875" customWidth="1"/>
    <col min="13" max="13" width="13.7265625" customWidth="1"/>
    <col min="14" max="14" width="11.453125" customWidth="1"/>
    <col min="16" max="16" width="22.54296875" customWidth="1"/>
  </cols>
  <sheetData>
    <row r="1" spans="1:16" ht="24" customHeight="1" x14ac:dyDescent="0.35">
      <c r="A1" s="4" t="s">
        <v>0</v>
      </c>
      <c r="B1" s="3" t="s">
        <v>1</v>
      </c>
      <c r="C1" s="2" t="s">
        <v>2</v>
      </c>
      <c r="D1" s="3" t="s">
        <v>3</v>
      </c>
      <c r="E1" s="3" t="s">
        <v>15</v>
      </c>
      <c r="F1" s="16" t="s">
        <v>4</v>
      </c>
      <c r="G1" s="16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4" t="s">
        <v>11</v>
      </c>
      <c r="N1" s="3" t="s">
        <v>12</v>
      </c>
      <c r="O1" s="3" t="s">
        <v>13</v>
      </c>
      <c r="P1" s="5" t="s">
        <v>14</v>
      </c>
    </row>
    <row r="2" spans="1:16" ht="0.25" customHeight="1" x14ac:dyDescent="0.35">
      <c r="A2" s="15"/>
      <c r="B2" s="12"/>
      <c r="C2" s="6"/>
      <c r="D2" s="6"/>
      <c r="E2" s="7"/>
      <c r="F2" s="8"/>
      <c r="G2" s="8"/>
      <c r="H2" s="9"/>
      <c r="I2" s="10"/>
      <c r="J2" s="10"/>
      <c r="K2" s="13"/>
      <c r="L2" s="11"/>
      <c r="M2" s="12"/>
      <c r="N2" s="12"/>
      <c r="O2" s="12"/>
      <c r="P2" s="14"/>
    </row>
  </sheetData>
  <sheetProtection sheet="1" objects="1" scenarios="1"/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0" verticalDpi="0" r:id="rId1"/>
  <headerFooter>
    <oddHeader>&amp;CHISTORIQUE DES LOCATIONS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D1" sqref="D1"/>
    </sheetView>
  </sheetViews>
  <sheetFormatPr baseColWidth="10" defaultRowHeight="14.5" x14ac:dyDescent="0.35"/>
  <cols>
    <col min="1" max="1" width="15.90625" style="23" customWidth="1"/>
    <col min="2" max="2" width="22" customWidth="1"/>
    <col min="3" max="3" width="21.36328125" customWidth="1"/>
    <col min="4" max="4" width="20.08984375" customWidth="1"/>
    <col min="5" max="5" width="45.90625" customWidth="1"/>
  </cols>
  <sheetData>
    <row r="1" spans="1:5" x14ac:dyDescent="0.35">
      <c r="A1" s="23" t="s">
        <v>25</v>
      </c>
      <c r="B1" t="s">
        <v>22</v>
      </c>
      <c r="C1" t="s">
        <v>23</v>
      </c>
      <c r="D1" t="s">
        <v>24</v>
      </c>
      <c r="E1" t="s">
        <v>47</v>
      </c>
    </row>
    <row r="2" spans="1:5" x14ac:dyDescent="0.35">
      <c r="A2" s="22">
        <v>42491</v>
      </c>
      <c r="B2" s="20" t="s">
        <v>16</v>
      </c>
      <c r="C2" s="21" t="s">
        <v>17</v>
      </c>
      <c r="D2" s="20">
        <v>668905428</v>
      </c>
      <c r="E2" s="18"/>
    </row>
    <row r="3" spans="1:5" x14ac:dyDescent="0.35">
      <c r="A3" s="22">
        <v>42491</v>
      </c>
      <c r="B3" s="19" t="s">
        <v>18</v>
      </c>
      <c r="C3" s="19" t="s">
        <v>19</v>
      </c>
      <c r="D3" s="19">
        <v>66025487</v>
      </c>
      <c r="E3" s="18"/>
    </row>
    <row r="4" spans="1:5" x14ac:dyDescent="0.35">
      <c r="A4" s="22">
        <v>42491</v>
      </c>
      <c r="B4" s="19" t="s">
        <v>20</v>
      </c>
      <c r="C4" s="19" t="s">
        <v>21</v>
      </c>
      <c r="D4" s="19">
        <v>6689524</v>
      </c>
      <c r="E4" s="18"/>
    </row>
  </sheetData>
  <sheetProtection sheet="1" objects="1" scenario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5"/>
  <sheetViews>
    <sheetView workbookViewId="0">
      <selection activeCell="H23" sqref="H23"/>
    </sheetView>
  </sheetViews>
  <sheetFormatPr baseColWidth="10" defaultRowHeight="14.5" x14ac:dyDescent="0.35"/>
  <cols>
    <col min="1" max="1" width="13" customWidth="1"/>
    <col min="2" max="2" width="16.81640625" customWidth="1"/>
    <col min="4" max="4" width="15.7265625" customWidth="1"/>
    <col min="5" max="5" width="18" customWidth="1"/>
  </cols>
  <sheetData>
    <row r="1" spans="1:7" x14ac:dyDescent="0.35">
      <c r="A1" t="s">
        <v>45</v>
      </c>
    </row>
    <row r="2" spans="1:7" x14ac:dyDescent="0.35">
      <c r="A2" t="s">
        <v>37</v>
      </c>
    </row>
    <row r="3" spans="1:7" x14ac:dyDescent="0.35">
      <c r="A3" t="s">
        <v>26</v>
      </c>
    </row>
    <row r="4" spans="1:7" x14ac:dyDescent="0.35">
      <c r="A4" t="s">
        <v>27</v>
      </c>
    </row>
    <row r="5" spans="1:7" x14ac:dyDescent="0.35">
      <c r="A5" t="s">
        <v>28</v>
      </c>
      <c r="E5" s="1"/>
    </row>
    <row r="6" spans="1:7" x14ac:dyDescent="0.35">
      <c r="D6" s="35" t="s">
        <v>38</v>
      </c>
      <c r="E6" s="36">
        <f ca="1">TODAY()</f>
        <v>42492</v>
      </c>
      <c r="F6" s="35"/>
    </row>
    <row r="7" spans="1:7" x14ac:dyDescent="0.35">
      <c r="D7" s="35"/>
      <c r="E7" s="35"/>
      <c r="F7" s="35"/>
    </row>
    <row r="8" spans="1:7" x14ac:dyDescent="0.35">
      <c r="D8" s="35" t="s">
        <v>39</v>
      </c>
      <c r="E8" s="37">
        <v>1</v>
      </c>
      <c r="F8" s="35"/>
      <c r="G8" t="s">
        <v>46</v>
      </c>
    </row>
    <row r="9" spans="1:7" x14ac:dyDescent="0.35">
      <c r="D9" s="35" t="s">
        <v>29</v>
      </c>
      <c r="E9" s="35" t="e">
        <f>VLOOKUP(E8,Tableau1[],2,FALSE)</f>
        <v>#N/A</v>
      </c>
      <c r="F9" s="35"/>
    </row>
    <row r="10" spans="1:7" ht="15" thickBot="1" x14ac:dyDescent="0.4"/>
    <row r="11" spans="1:7" ht="15" thickTop="1" x14ac:dyDescent="0.35">
      <c r="A11" s="41" t="s">
        <v>30</v>
      </c>
      <c r="B11" s="42"/>
      <c r="C11" s="43"/>
      <c r="D11" s="24"/>
      <c r="E11" s="24"/>
    </row>
    <row r="12" spans="1:7" x14ac:dyDescent="0.35">
      <c r="A12" s="38" t="s">
        <v>40</v>
      </c>
      <c r="B12" s="25" t="s">
        <v>31</v>
      </c>
      <c r="C12" s="26" t="e">
        <f>VLOOKUP(E8,Tableau1[],6,FALSE)</f>
        <v>#N/A</v>
      </c>
    </row>
    <row r="13" spans="1:7" x14ac:dyDescent="0.35">
      <c r="A13" s="38"/>
      <c r="B13" s="25" t="s">
        <v>41</v>
      </c>
      <c r="C13" s="26" t="e">
        <f>VLOOKUP(E8,Tableau1[],7,FALSE)</f>
        <v>#N/A</v>
      </c>
    </row>
    <row r="14" spans="1:7" x14ac:dyDescent="0.35">
      <c r="A14" s="31"/>
      <c r="B14" s="25" t="s">
        <v>32</v>
      </c>
      <c r="C14" s="27" t="e">
        <f>VLOOKUP(E8,Tableau1[],8,FALSE)</f>
        <v>#N/A</v>
      </c>
    </row>
    <row r="15" spans="1:7" x14ac:dyDescent="0.35">
      <c r="A15" s="32"/>
      <c r="B15" s="25"/>
      <c r="C15" s="27"/>
    </row>
    <row r="16" spans="1:7" x14ac:dyDescent="0.35">
      <c r="A16" s="32"/>
      <c r="B16" s="25" t="s">
        <v>33</v>
      </c>
      <c r="C16" s="28" t="e">
        <f>VLOOKUP(E8,Tableau1[],12,FALSE)</f>
        <v>#N/A</v>
      </c>
    </row>
    <row r="17" spans="1:3" x14ac:dyDescent="0.35">
      <c r="A17" s="32"/>
      <c r="B17" s="25" t="s">
        <v>34</v>
      </c>
      <c r="C17" s="28" t="e">
        <f>VLOOKUP(E8,Tableau1[],13,FALSE)</f>
        <v>#N/A</v>
      </c>
    </row>
    <row r="18" spans="1:3" x14ac:dyDescent="0.35">
      <c r="A18" s="32"/>
      <c r="B18" s="25" t="s">
        <v>35</v>
      </c>
      <c r="C18" s="28" t="e">
        <f>VLOOKUP(E8,Tableau1[],14,FALSE)</f>
        <v>#N/A</v>
      </c>
    </row>
    <row r="19" spans="1:3" x14ac:dyDescent="0.35">
      <c r="A19" s="32"/>
      <c r="B19" s="25" t="s">
        <v>36</v>
      </c>
      <c r="C19" s="34" t="e">
        <f>VLOOKUP(E8,Tableau1[],15,FALSE)</f>
        <v>#N/A</v>
      </c>
    </row>
    <row r="20" spans="1:3" x14ac:dyDescent="0.35">
      <c r="A20" s="33"/>
      <c r="B20" s="25"/>
      <c r="C20" s="27"/>
    </row>
    <row r="21" spans="1:3" x14ac:dyDescent="0.35">
      <c r="A21" s="39" t="s">
        <v>44</v>
      </c>
      <c r="B21" s="25" t="s">
        <v>31</v>
      </c>
      <c r="C21" s="28" t="e">
        <f>VLOOKUP(E8,Tableau1[],9,FALSE)</f>
        <v>#N/A</v>
      </c>
    </row>
    <row r="22" spans="1:3" x14ac:dyDescent="0.35">
      <c r="A22" s="39"/>
      <c r="B22" s="25" t="s">
        <v>41</v>
      </c>
      <c r="C22" s="28" t="e">
        <f>VLOOKUP(E8,Tableau1[],10,FALSE)</f>
        <v>#N/A</v>
      </c>
    </row>
    <row r="23" spans="1:3" ht="15" thickBot="1" x14ac:dyDescent="0.4">
      <c r="A23" s="40"/>
      <c r="B23" s="29" t="s">
        <v>42</v>
      </c>
      <c r="C23" s="30" t="e">
        <f>VLOOKUP(E8,Tableau1[],11,FALSE)</f>
        <v>#N/A</v>
      </c>
    </row>
    <row r="24" spans="1:3" ht="15" thickTop="1" x14ac:dyDescent="0.35"/>
    <row r="25" spans="1:3" x14ac:dyDescent="0.35">
      <c r="A25" t="s">
        <v>43</v>
      </c>
      <c r="B25" t="e">
        <f>VLOOKUP(E8,Tableau1[],16,FALSE)</f>
        <v>#N/A</v>
      </c>
    </row>
  </sheetData>
  <mergeCells count="3">
    <mergeCell ref="A12:A13"/>
    <mergeCell ref="A21:A23"/>
    <mergeCell ref="A11:C11"/>
  </mergeCells>
  <dataValidations count="1">
    <dataValidation type="list" allowBlank="1" showInputMessage="1" showErrorMessage="1" sqref="E8">
      <formula1>N_Contrat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BD</vt:lpstr>
      <vt:lpstr>Clients</vt:lpstr>
      <vt:lpstr>Facture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cp:lastPrinted>2016-05-02T08:26:39Z</cp:lastPrinted>
  <dcterms:created xsi:type="dcterms:W3CDTF">2016-04-29T15:41:40Z</dcterms:created>
  <dcterms:modified xsi:type="dcterms:W3CDTF">2016-05-02T10:26:38Z</dcterms:modified>
</cp:coreProperties>
</file>