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60" windowWidth="11580" windowHeight="6030"/>
  </bookViews>
  <sheets>
    <sheet name="Livre de cave" sheetId="1" r:id="rId1"/>
    <sheet name="Décompte" sheetId="2" r:id="rId2"/>
    <sheet name="Larousse des vins" sheetId="4" r:id="rId3"/>
  </sheets>
  <definedNames>
    <definedName name="_xlnm._FilterDatabase" localSheetId="0" hidden="1">'Livre de cave'!$A$5:$AP$5</definedName>
    <definedName name="lieu">'Larousse des vins'!$Q$2:$Q$4</definedName>
    <definedName name="region">'Larousse des vins'!$O$2:$O$18</definedName>
    <definedName name="regions">'Larousse des vins'!$O$2:$O$15</definedName>
    <definedName name="type_vin">'Larousse des vins'!$P$2:$P$6</definedName>
    <definedName name="_xlnm.Print_Area" localSheetId="0">'Livre de cave'!$A$5:$F$70</definedName>
  </definedNames>
  <calcPr calcId="125725"/>
</workbook>
</file>

<file path=xl/calcChain.xml><?xml version="1.0" encoding="utf-8"?>
<calcChain xmlns="http://schemas.openxmlformats.org/spreadsheetml/2006/main">
  <c r="L48" i="1"/>
  <c r="L6"/>
  <c r="L75"/>
  <c r="L52"/>
  <c r="L77"/>
  <c r="L76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D48"/>
  <c r="D6"/>
  <c r="D75"/>
  <c r="D52"/>
  <c r="D77"/>
  <c r="D76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AB1"/>
  <c r="L31"/>
  <c r="L36"/>
  <c r="L29"/>
  <c r="L41"/>
  <c r="D12"/>
  <c r="L12"/>
  <c r="D44"/>
  <c r="L44"/>
  <c r="D45"/>
  <c r="L45"/>
  <c r="D28"/>
  <c r="L28"/>
  <c r="D13"/>
  <c r="L13"/>
  <c r="D46"/>
  <c r="L46"/>
  <c r="D47"/>
  <c r="L47"/>
  <c r="D49"/>
  <c r="L49"/>
  <c r="D50"/>
  <c r="L50"/>
  <c r="D51"/>
  <c r="L51"/>
  <c r="D26"/>
  <c r="L26"/>
  <c r="D7"/>
  <c r="L7"/>
  <c r="D27"/>
  <c r="L27"/>
  <c r="D53"/>
  <c r="L53"/>
  <c r="D37"/>
  <c r="L37"/>
  <c r="D10"/>
  <c r="L10"/>
  <c r="D17"/>
  <c r="L17"/>
  <c r="D54"/>
  <c r="L54"/>
  <c r="D55"/>
  <c r="L55"/>
  <c r="D40"/>
  <c r="L40"/>
  <c r="D56"/>
  <c r="L56"/>
  <c r="D18"/>
  <c r="L18"/>
  <c r="D41"/>
  <c r="D19"/>
  <c r="L19"/>
  <c r="D33"/>
  <c r="L33"/>
  <c r="D20"/>
  <c r="L20"/>
  <c r="D14"/>
  <c r="L14"/>
  <c r="D57"/>
  <c r="L57"/>
  <c r="D58"/>
  <c r="L58"/>
  <c r="D59"/>
  <c r="L59"/>
  <c r="D60"/>
  <c r="L60"/>
  <c r="D61"/>
  <c r="L61"/>
  <c r="D62"/>
  <c r="L62"/>
  <c r="D63"/>
  <c r="L63"/>
  <c r="D34"/>
  <c r="L34"/>
  <c r="D64"/>
  <c r="L64"/>
  <c r="D8"/>
  <c r="L8"/>
  <c r="D65"/>
  <c r="L65"/>
  <c r="D9"/>
  <c r="L9"/>
  <c r="D21"/>
  <c r="L21"/>
  <c r="D29"/>
  <c r="D66"/>
  <c r="L66"/>
  <c r="D38"/>
  <c r="L38"/>
  <c r="D67"/>
  <c r="L67"/>
  <c r="D22"/>
  <c r="L22"/>
  <c r="D42"/>
  <c r="L42"/>
  <c r="D11"/>
  <c r="L11"/>
  <c r="D15"/>
  <c r="L15"/>
  <c r="D43"/>
  <c r="L43"/>
  <c r="D68"/>
  <c r="L68"/>
  <c r="D69"/>
  <c r="L69"/>
  <c r="D32"/>
  <c r="L32"/>
  <c r="D71"/>
  <c r="L71"/>
  <c r="D23"/>
  <c r="L23"/>
  <c r="D70"/>
  <c r="L70"/>
  <c r="D35"/>
  <c r="L35"/>
  <c r="D30"/>
  <c r="L30"/>
  <c r="D16"/>
  <c r="D72"/>
  <c r="D73"/>
  <c r="D74"/>
  <c r="D39"/>
  <c r="D24"/>
  <c r="D25"/>
  <c r="D36"/>
  <c r="D31"/>
  <c r="L16"/>
  <c r="L72"/>
  <c r="L73"/>
  <c r="L39"/>
  <c r="L24"/>
  <c r="L74"/>
  <c r="L25"/>
  <c r="B11" i="2" l="1"/>
  <c r="B17"/>
  <c r="B9"/>
  <c r="C15"/>
  <c r="B10"/>
  <c r="B16"/>
  <c r="B25"/>
  <c r="B24"/>
  <c r="C10"/>
  <c r="B2"/>
  <c r="B14"/>
  <c r="C17"/>
  <c r="C7"/>
  <c r="B31"/>
  <c r="B27"/>
  <c r="C12"/>
  <c r="B13"/>
  <c r="B29"/>
  <c r="B18"/>
  <c r="B26"/>
  <c r="B7"/>
  <c r="B21"/>
  <c r="B30"/>
  <c r="C11"/>
  <c r="C6"/>
  <c r="C16"/>
  <c r="B15"/>
  <c r="B8"/>
  <c r="C8"/>
  <c r="C13"/>
  <c r="B12"/>
  <c r="B19"/>
  <c r="C9"/>
  <c r="C14"/>
  <c r="B6"/>
  <c r="B28"/>
  <c r="B5" l="1"/>
  <c r="B23"/>
  <c r="B4"/>
  <c r="C5"/>
</calcChain>
</file>

<file path=xl/sharedStrings.xml><?xml version="1.0" encoding="utf-8"?>
<sst xmlns="http://schemas.openxmlformats.org/spreadsheetml/2006/main" count="873" uniqueCount="445">
  <si>
    <t>Rouge</t>
  </si>
  <si>
    <t>Bordeaux</t>
  </si>
  <si>
    <t>Montant Total ( €)</t>
  </si>
  <si>
    <t>Bordeaux Supérieur</t>
  </si>
  <si>
    <t>Bergerac</t>
  </si>
  <si>
    <t>Médoc</t>
  </si>
  <si>
    <t>Alsace</t>
  </si>
  <si>
    <t>Bourgogne</t>
  </si>
  <si>
    <t>Nombre de bouteilles de rouge</t>
  </si>
  <si>
    <t>Nombre de bouteilles de Blanc</t>
  </si>
  <si>
    <t>Languedoc</t>
  </si>
  <si>
    <t>Chinon</t>
  </si>
  <si>
    <t>Gigondas</t>
  </si>
  <si>
    <t>Quantité</t>
  </si>
  <si>
    <t>Rosé</t>
  </si>
  <si>
    <t>Blanc Moelleux</t>
  </si>
  <si>
    <t>Crémant</t>
  </si>
  <si>
    <t>Blanc sec</t>
  </si>
  <si>
    <t>Côtes du Rhône</t>
  </si>
  <si>
    <t>Beaujolais</t>
  </si>
  <si>
    <t>Jura</t>
  </si>
  <si>
    <t>Savoie</t>
  </si>
  <si>
    <t>Provence</t>
  </si>
  <si>
    <t>Nouet</t>
  </si>
  <si>
    <t>1ères Côtes de Blaye</t>
  </si>
  <si>
    <t>Haut Médoc</t>
  </si>
  <si>
    <t>Lussac St Emilion</t>
  </si>
  <si>
    <t>Château Terrien</t>
  </si>
  <si>
    <t>Côtes de Duras</t>
  </si>
  <si>
    <t>Cave d'Igé</t>
  </si>
  <si>
    <t>Macon</t>
  </si>
  <si>
    <t>Fleurie</t>
  </si>
  <si>
    <t>Chiroubles</t>
  </si>
  <si>
    <t>Bourgogne Aligoté</t>
  </si>
  <si>
    <t>Lalande de Pomerol</t>
  </si>
  <si>
    <t>Fronsac</t>
  </si>
  <si>
    <t>Graves</t>
  </si>
  <si>
    <t>Moulis en Médoc</t>
  </si>
  <si>
    <t>Pommard</t>
  </si>
  <si>
    <t>Domaine Vincent Girardin</t>
  </si>
  <si>
    <t>Hautes Côtes de Nuits</t>
  </si>
  <si>
    <t>Beaujolais Villages</t>
  </si>
  <si>
    <t>Morgon</t>
  </si>
  <si>
    <t>Mercurey</t>
  </si>
  <si>
    <t>Canon Fronsac</t>
  </si>
  <si>
    <t>Cahors</t>
  </si>
  <si>
    <t>Couloir</t>
  </si>
  <si>
    <t>Cave</t>
  </si>
  <si>
    <t>Salon</t>
  </si>
  <si>
    <t>Tokay Pinot Gris</t>
  </si>
  <si>
    <t>Riesling</t>
  </si>
  <si>
    <t>Sancerre</t>
  </si>
  <si>
    <t>Gewurztraminer</t>
  </si>
  <si>
    <t>Jurançon</t>
  </si>
  <si>
    <t>Sud-Ouest</t>
  </si>
  <si>
    <t>Anjou</t>
  </si>
  <si>
    <t>Touraine</t>
  </si>
  <si>
    <t>Pays nantais</t>
  </si>
  <si>
    <t>Châteauneuf du Pape</t>
  </si>
  <si>
    <t>Pacherenc du Vic Bihl</t>
  </si>
  <si>
    <t>Condrieu</t>
  </si>
  <si>
    <t>Côtes du Jura</t>
  </si>
  <si>
    <t>Etranger</t>
  </si>
  <si>
    <t>Mauchener</t>
  </si>
  <si>
    <t>Allemagne</t>
  </si>
  <si>
    <t>Georg Breuer</t>
  </si>
  <si>
    <t>Mousseux</t>
  </si>
  <si>
    <t>Nivernay/Berry</t>
  </si>
  <si>
    <t>Pays Nantais</t>
  </si>
  <si>
    <t>Cuvée St Jacques</t>
  </si>
  <si>
    <t>Pinot Gris ou Tokay</t>
  </si>
  <si>
    <t>Muscat</t>
  </si>
  <si>
    <t>Pinot ou Klevner</t>
  </si>
  <si>
    <t>Sylvaner</t>
  </si>
  <si>
    <t>Chasselat ou Gutedel</t>
  </si>
  <si>
    <t>Pinot noir</t>
  </si>
  <si>
    <t>Edelzwicker</t>
  </si>
  <si>
    <t>Barsac</t>
  </si>
  <si>
    <t>Blaye ou Blayais</t>
  </si>
  <si>
    <t>Bordeaux clairet</t>
  </si>
  <si>
    <t>Côtes de Francs</t>
  </si>
  <si>
    <t>Côtes de Castillon</t>
  </si>
  <si>
    <t>Haut Benauge</t>
  </si>
  <si>
    <t>Bourg ou Bourgeais</t>
  </si>
  <si>
    <t>Cadillac</t>
  </si>
  <si>
    <t>Cérons</t>
  </si>
  <si>
    <t>Côtes de Bourg</t>
  </si>
  <si>
    <t>Côtes de Blaye</t>
  </si>
  <si>
    <t>Côtes de Bx St Macaire</t>
  </si>
  <si>
    <t>Entre deux Mers</t>
  </si>
  <si>
    <t>Graves de Vayres</t>
  </si>
  <si>
    <t>Listrac</t>
  </si>
  <si>
    <t>Loupiac</t>
  </si>
  <si>
    <t>Margaux</t>
  </si>
  <si>
    <t>Montagne St Emilion</t>
  </si>
  <si>
    <t>Néac</t>
  </si>
  <si>
    <t>Parsac St Emilion</t>
  </si>
  <si>
    <t>Pauillac</t>
  </si>
  <si>
    <t>Pomerol</t>
  </si>
  <si>
    <t>1ères Côtes de Boredeaux</t>
  </si>
  <si>
    <t>Puisseguin St Emilion</t>
  </si>
  <si>
    <t>Ste Croix du Mont</t>
  </si>
  <si>
    <t>St Emilion</t>
  </si>
  <si>
    <t>St Estèphe</t>
  </si>
  <si>
    <t>Ste Foy Bordeaux</t>
  </si>
  <si>
    <t>St Georges St Emilion</t>
  </si>
  <si>
    <t>St Julien</t>
  </si>
  <si>
    <t>Sauternes</t>
  </si>
  <si>
    <t>Brouilly</t>
  </si>
  <si>
    <t>Juliénas</t>
  </si>
  <si>
    <t>Chénas</t>
  </si>
  <si>
    <t>Saint Amour</t>
  </si>
  <si>
    <t>Moulin à Vent</t>
  </si>
  <si>
    <t>Château Grillet</t>
  </si>
  <si>
    <t>Châtillon en Diois</t>
  </si>
  <si>
    <t>Clairette de Die</t>
  </si>
  <si>
    <t>Cornas</t>
  </si>
  <si>
    <t>Côte Rotie</t>
  </si>
  <si>
    <t>Coteaux du Tricastin</t>
  </si>
  <si>
    <t>Côtes du Ventoux</t>
  </si>
  <si>
    <t>Crozes Hermitage</t>
  </si>
  <si>
    <t>Lirac</t>
  </si>
  <si>
    <t>Saint Joseph</t>
  </si>
  <si>
    <t>Saint Péray</t>
  </si>
  <si>
    <t>Tavel</t>
  </si>
  <si>
    <t>Arbois</t>
  </si>
  <si>
    <t>Château Chalon</t>
  </si>
  <si>
    <t>L'Etoile</t>
  </si>
  <si>
    <t>Clairette de Bellegarde</t>
  </si>
  <si>
    <t>Clairette du languedoc</t>
  </si>
  <si>
    <t>Collioure</t>
  </si>
  <si>
    <t>Côtes du Roussillon</t>
  </si>
  <si>
    <t>Caramany</t>
  </si>
  <si>
    <t>Latour de France</t>
  </si>
  <si>
    <t>Fitou</t>
  </si>
  <si>
    <t>Bandol</t>
  </si>
  <si>
    <t>Bellet</t>
  </si>
  <si>
    <t>Cassis</t>
  </si>
  <si>
    <t>Côtes de Provence</t>
  </si>
  <si>
    <t>Palette</t>
  </si>
  <si>
    <t>Crépy</t>
  </si>
  <si>
    <t>Mousseux de Savoie</t>
  </si>
  <si>
    <t>Pétillant de Savoie</t>
  </si>
  <si>
    <t>Roussette de Savoie</t>
  </si>
  <si>
    <t>Seyssel</t>
  </si>
  <si>
    <t>Vin de Savoie</t>
  </si>
  <si>
    <t>Vin de Savoie Ayze</t>
  </si>
  <si>
    <t>Béarn</t>
  </si>
  <si>
    <t>Blanquette de Limoux</t>
  </si>
  <si>
    <t>Côtes de Bergerac</t>
  </si>
  <si>
    <t>Côtes de Saussignac</t>
  </si>
  <si>
    <t>Côtes de Buzet</t>
  </si>
  <si>
    <t>Côtes du Frontonnais</t>
  </si>
  <si>
    <t>Côtes de Montravel</t>
  </si>
  <si>
    <t>Gaillac</t>
  </si>
  <si>
    <t>Haut Montravel</t>
  </si>
  <si>
    <t>Irouléguy</t>
  </si>
  <si>
    <t>Limoux</t>
  </si>
  <si>
    <t>Madiran</t>
  </si>
  <si>
    <t>Montbazillac</t>
  </si>
  <si>
    <t>Montravel</t>
  </si>
  <si>
    <t>Pécharmant</t>
  </si>
  <si>
    <t>Rosette</t>
  </si>
  <si>
    <t>Vin de Blanquette</t>
  </si>
  <si>
    <t>Pouilly sur Loire</t>
  </si>
  <si>
    <t>Menetou Salon</t>
  </si>
  <si>
    <t>Quincy</t>
  </si>
  <si>
    <t>Reuilly</t>
  </si>
  <si>
    <t>Pouilly Fumé</t>
  </si>
  <si>
    <t>Bourgueil</t>
  </si>
  <si>
    <t>Coteau du Loir</t>
  </si>
  <si>
    <t>Jasnières</t>
  </si>
  <si>
    <t>Montlouis</t>
  </si>
  <si>
    <t>St Nicolas de Bourgueil</t>
  </si>
  <si>
    <t>Touraine Amboise</t>
  </si>
  <si>
    <t>Touraine Azay le Rideau</t>
  </si>
  <si>
    <t>Touraine Mesland</t>
  </si>
  <si>
    <t>Vouvray</t>
  </si>
  <si>
    <t>Bonnezeaux</t>
  </si>
  <si>
    <t>Cabernet d'Anjou</t>
  </si>
  <si>
    <t>Coteaux de l'Aubance</t>
  </si>
  <si>
    <t>Coteaux du Layon</t>
  </si>
  <si>
    <t>Coteaux du Layon Chaume</t>
  </si>
  <si>
    <t>Coteaux de Saumur</t>
  </si>
  <si>
    <t>Quarts de Chaume</t>
  </si>
  <si>
    <t>Saumur</t>
  </si>
  <si>
    <t>Saumur Champigny</t>
  </si>
  <si>
    <t>Savennières</t>
  </si>
  <si>
    <t>Languedoc/Roussillon</t>
  </si>
  <si>
    <t>Aloxe Corton</t>
  </si>
  <si>
    <t>Auxey Duresse</t>
  </si>
  <si>
    <t>Bâtard Montrachet</t>
  </si>
  <si>
    <t>Beaune</t>
  </si>
  <si>
    <t>Blagny</t>
  </si>
  <si>
    <t>Bonnes Mares</t>
  </si>
  <si>
    <t>Bourgogne Clairet</t>
  </si>
  <si>
    <t>Hautes Côtes de Beaune</t>
  </si>
  <si>
    <t>Marsannay</t>
  </si>
  <si>
    <t>Bourgogne Passetoutgrain</t>
  </si>
  <si>
    <t>Chablis</t>
  </si>
  <si>
    <t>Chambertin</t>
  </si>
  <si>
    <t>Chambolle Musigny</t>
  </si>
  <si>
    <t>Chapelle Chambertin</t>
  </si>
  <si>
    <t>Charlemagne</t>
  </si>
  <si>
    <t>Charmes Chambertin</t>
  </si>
  <si>
    <t>Chassagne Montrachet</t>
  </si>
  <si>
    <t>Cheilly lès Maranges</t>
  </si>
  <si>
    <t>Chevalier Montrachet</t>
  </si>
  <si>
    <t>Chorey lès Beaune</t>
  </si>
  <si>
    <t>Clos de la Roche</t>
  </si>
  <si>
    <t>Clos de Tart</t>
  </si>
  <si>
    <t>Clos Vougeot</t>
  </si>
  <si>
    <t>Clos Saint Denis</t>
  </si>
  <si>
    <t>Corton</t>
  </si>
  <si>
    <t>Corton Charlemagne</t>
  </si>
  <si>
    <t>Côte de Beaune</t>
  </si>
  <si>
    <t>Echezeaux</t>
  </si>
  <si>
    <t>Fixin</t>
  </si>
  <si>
    <t>Gevrey Chambertin</t>
  </si>
  <si>
    <t>Givry</t>
  </si>
  <si>
    <t>Ladoix</t>
  </si>
  <si>
    <t>Meursault</t>
  </si>
  <si>
    <t>Montagny</t>
  </si>
  <si>
    <t>Monthélie</t>
  </si>
  <si>
    <t>Montrachet</t>
  </si>
  <si>
    <t>Morey Saint Denis</t>
  </si>
  <si>
    <t>Musigny</t>
  </si>
  <si>
    <t>Nuits Saint Georges</t>
  </si>
  <si>
    <t>Pernand Vergelesses</t>
  </si>
  <si>
    <t>Puligny Montrachet</t>
  </si>
  <si>
    <t>Richebourg</t>
  </si>
  <si>
    <t>Romanée (La)</t>
  </si>
  <si>
    <t>Romanée Conti</t>
  </si>
  <si>
    <t>Romanée Saint Vivant</t>
  </si>
  <si>
    <t>Ruchottes Chambertin</t>
  </si>
  <si>
    <t>Rully</t>
  </si>
  <si>
    <t>Saint Aubin</t>
  </si>
  <si>
    <t>Saint Romain</t>
  </si>
  <si>
    <t>Sampigny lès Maranges</t>
  </si>
  <si>
    <t>Santenay</t>
  </si>
  <si>
    <t>Savigny lès Beaune</t>
  </si>
  <si>
    <t>Tâche (La)</t>
  </si>
  <si>
    <t>Volnay</t>
  </si>
  <si>
    <t>Vosne Rmanée</t>
  </si>
  <si>
    <t>Vougeot</t>
  </si>
  <si>
    <t>Quantité restante</t>
  </si>
  <si>
    <t>smith</t>
  </si>
  <si>
    <t>Château d'Epiré</t>
  </si>
  <si>
    <t>Savennières Moelleux</t>
  </si>
  <si>
    <t>Château Peyreyre</t>
  </si>
  <si>
    <t>Paul Tomatis</t>
  </si>
  <si>
    <t>Menetou-Salon</t>
  </si>
  <si>
    <t>Saint Véran</t>
  </si>
  <si>
    <t>Côtes du Luberon</t>
  </si>
  <si>
    <t>Château La Croix des Moines</t>
  </si>
  <si>
    <t>J.L. Trocard</t>
  </si>
  <si>
    <t>Donné 3 anniversaire Gurvan</t>
  </si>
  <si>
    <t>Saint Estèphe</t>
  </si>
  <si>
    <t>Valençay</t>
  </si>
  <si>
    <t>Domaine André Fouassier</t>
  </si>
  <si>
    <t>André Fouassier</t>
  </si>
  <si>
    <t>Cadeau Dany</t>
  </si>
  <si>
    <t>Domaine Hardouin</t>
  </si>
  <si>
    <t>Hardouin Frédéric</t>
  </si>
  <si>
    <t>Château Caillivet</t>
  </si>
  <si>
    <t>Haut Médoc Cru Bourgeois</t>
  </si>
  <si>
    <t>Château La Croix Valière</t>
  </si>
  <si>
    <t xml:space="preserve">Vignoble du Vieux Moulin </t>
  </si>
  <si>
    <t>Macon Igé Rosé</t>
  </si>
  <si>
    <t>Montagne St Emilion(MAG)</t>
  </si>
  <si>
    <t>Château La Papeterie</t>
  </si>
  <si>
    <t>Claude Estager</t>
  </si>
  <si>
    <t>Château Chambeau</t>
  </si>
  <si>
    <t>Château Branda</t>
  </si>
  <si>
    <t>Sud-ouest</t>
  </si>
  <si>
    <t>Blanc Sec dont:</t>
  </si>
  <si>
    <t>Nombre de bouteilles de Rosé</t>
  </si>
  <si>
    <t>Nombre de bouteilles de Mousseux</t>
  </si>
  <si>
    <t>donné 6 à Gurvan</t>
  </si>
  <si>
    <t>Château La Caminade</t>
  </si>
  <si>
    <t>Château La Fontaine</t>
  </si>
  <si>
    <t>SCEA du Château</t>
  </si>
  <si>
    <t>Cadeau Noel 2007 par Yann</t>
  </si>
  <si>
    <t>Cheverny</t>
  </si>
  <si>
    <t>Moillard</t>
  </si>
  <si>
    <t>Domaine Moillard</t>
  </si>
  <si>
    <t>Champagne</t>
  </si>
  <si>
    <t>FAV AVRIL 2009 Leclerc</t>
  </si>
  <si>
    <t xml:space="preserve">Médoc </t>
  </si>
  <si>
    <t>Chinon (MAG)</t>
  </si>
  <si>
    <t>Les Grézeaux</t>
  </si>
  <si>
    <t>SAGA 11/2009</t>
  </si>
  <si>
    <t>Médoc Cru Bourgeois</t>
  </si>
  <si>
    <t>Château Tour de Castillon</t>
  </si>
  <si>
    <t>Vignobles Peyruse</t>
  </si>
  <si>
    <t>Bernard Baudry</t>
  </si>
  <si>
    <t>Cadeau 60 ans Gurvan</t>
  </si>
  <si>
    <t>Savigny les Beaune</t>
  </si>
  <si>
    <t>Les Peuillets</t>
  </si>
  <si>
    <t>Domaine Parigot</t>
  </si>
  <si>
    <t>Cadeau Noël 2009 Yann</t>
  </si>
  <si>
    <t>1990</t>
  </si>
  <si>
    <t>1</t>
  </si>
  <si>
    <t>6</t>
  </si>
  <si>
    <t>2000</t>
  </si>
  <si>
    <t>Xy</t>
  </si>
  <si>
    <t>2001</t>
  </si>
  <si>
    <t>12</t>
  </si>
  <si>
    <t>Blanc Sec</t>
  </si>
  <si>
    <t>2008</t>
  </si>
  <si>
    <t>30</t>
  </si>
  <si>
    <t>2004</t>
  </si>
  <si>
    <t>3</t>
  </si>
  <si>
    <t>Max Plus Auray</t>
  </si>
  <si>
    <t>Jean-Paul Deson</t>
  </si>
  <si>
    <t>Chateau Guadet-Plaisance</t>
  </si>
  <si>
    <t>2006</t>
  </si>
  <si>
    <t>1999</t>
  </si>
  <si>
    <t>2007</t>
  </si>
  <si>
    <t>Domaine Du Granit Bleu</t>
  </si>
  <si>
    <t>24</t>
  </si>
  <si>
    <t>Jean Favre</t>
  </si>
  <si>
    <t>Beaujolais Villages (Mag)</t>
  </si>
  <si>
    <t>Offert Suite Commande 2007</t>
  </si>
  <si>
    <t>Offert Suite Commande 2008</t>
  </si>
  <si>
    <t>2005</t>
  </si>
  <si>
    <t>Château De Bonhoste</t>
  </si>
  <si>
    <t>Scea Fournier</t>
  </si>
  <si>
    <t>Côtes Du Rhône</t>
  </si>
  <si>
    <t>2003</t>
  </si>
  <si>
    <t>F A V 2006</t>
  </si>
  <si>
    <t>1Ères Côtes De Blaye</t>
  </si>
  <si>
    <t>Sarl Trinque</t>
  </si>
  <si>
    <t>Domaine Des Riottes</t>
  </si>
  <si>
    <t>4</t>
  </si>
  <si>
    <t>Bernard Remuet</t>
  </si>
  <si>
    <t>Saga-12/2008</t>
  </si>
  <si>
    <t>Saga Vannes 2008</t>
  </si>
  <si>
    <t>Pacherenc Du Vic Bihl</t>
  </si>
  <si>
    <t>La Chenaie Du Tilh</t>
  </si>
  <si>
    <t>2</t>
  </si>
  <si>
    <t>Producteurs De Gascogne</t>
  </si>
  <si>
    <t>Fav Leclerc</t>
  </si>
  <si>
    <t>Château De Rousse</t>
  </si>
  <si>
    <t>M. Labat</t>
  </si>
  <si>
    <t>Cave D'Igé</t>
  </si>
  <si>
    <t>Vignobles De Doms</t>
  </si>
  <si>
    <t>Muscadet Sur Lie</t>
  </si>
  <si>
    <t>Domaine Des Brouardières</t>
  </si>
  <si>
    <t>Château Le Tertre De Caussan</t>
  </si>
  <si>
    <t>Vignoble Du Vieux Moulin</t>
  </si>
  <si>
    <t>Smith</t>
  </si>
  <si>
    <t>Saga Vannes</t>
  </si>
  <si>
    <t>Commande 2009</t>
  </si>
  <si>
    <t>Cadeau Jeannine</t>
  </si>
  <si>
    <t>2002</t>
  </si>
  <si>
    <t>Saga 11/2009</t>
  </si>
  <si>
    <t>Cat De Villambis</t>
  </si>
  <si>
    <t>Château De Villambis</t>
  </si>
  <si>
    <t>Cadeau De Noel 2006</t>
  </si>
  <si>
    <t>5</t>
  </si>
  <si>
    <t>8</t>
  </si>
  <si>
    <t>Haut Médoc Cru Bourgeois(Mag)</t>
  </si>
  <si>
    <t>Cat Villambis</t>
  </si>
  <si>
    <t>1997</t>
  </si>
  <si>
    <t>Domaine Du Gaec Des Brangers</t>
  </si>
  <si>
    <t>Gaec Des Brangers</t>
  </si>
  <si>
    <t xml:space="preserve">Vignoble Du Vieux Moulin </t>
  </si>
  <si>
    <t>Château Moulin De Pez</t>
  </si>
  <si>
    <t>Scea Ollier</t>
  </si>
  <si>
    <t>Fav Avril 2009 Leclerc</t>
  </si>
  <si>
    <t>Vin De Moselle Allemagne</t>
  </si>
  <si>
    <t>Saga 2005</t>
  </si>
  <si>
    <t>Nombre Total de Bouteilles</t>
  </si>
  <si>
    <t>Vignerons De Mont Près Chambord</t>
  </si>
  <si>
    <t>18</t>
  </si>
  <si>
    <t>Fav Oct 2009 Leclerc</t>
  </si>
  <si>
    <t>Mariage De Gurvan</t>
  </si>
  <si>
    <t>Château La Peyre</t>
  </si>
  <si>
    <t>Earl Vignobles Rabiller</t>
  </si>
  <si>
    <t>9</t>
  </si>
  <si>
    <t>Antoine Carillo</t>
  </si>
  <si>
    <t>3 Couloir+6 Cave (26 Mai 2010)</t>
  </si>
  <si>
    <t>Saga 2008</t>
  </si>
  <si>
    <t>Leclerc Mai 2010</t>
  </si>
  <si>
    <t>Château Monseigneur</t>
  </si>
  <si>
    <t>Baron Roland De Onffroy</t>
  </si>
  <si>
    <t>Cadeau Joel et Annick (juin 2010)</t>
  </si>
  <si>
    <t>Resses Et Fils</t>
  </si>
  <si>
    <t>Côtes Du Brulhois</t>
  </si>
  <si>
    <t>Le Vin Noir Du Sud Ouest</t>
  </si>
  <si>
    <t>Les Vignerons Du Brulhois</t>
  </si>
  <si>
    <t>Clos Du Chêne</t>
  </si>
  <si>
    <t>Vacances 2010 Puy L'Evêque</t>
  </si>
  <si>
    <t>Type de Vin</t>
  </si>
  <si>
    <t>Régions</t>
  </si>
  <si>
    <t>Millésimes</t>
  </si>
  <si>
    <t>Appellations</t>
  </si>
  <si>
    <t>Châteaux/domaines</t>
  </si>
  <si>
    <t>Achetée</t>
  </si>
  <si>
    <t>Bue</t>
  </si>
  <si>
    <t>Propriétaires</t>
  </si>
  <si>
    <t>lieu de stockage</t>
  </si>
  <si>
    <t>prix/blle</t>
  </si>
  <si>
    <t>Commentaires</t>
  </si>
  <si>
    <t>Roussille &amp; Fillles-Duravel</t>
  </si>
  <si>
    <t>Château Les Ifs</t>
  </si>
  <si>
    <t>Buri Et Fils-Pescadoires</t>
  </si>
  <si>
    <t>Marchall</t>
  </si>
  <si>
    <t>Cadeau Jo ( St Henri 2009)</t>
  </si>
  <si>
    <t>Saga Vannes (2007)</t>
  </si>
  <si>
    <t>Commande 2008</t>
  </si>
  <si>
    <t>Vacances 2010 (Tarn Et Garonne)</t>
  </si>
  <si>
    <t>Commande Thétiot Déc 2009</t>
  </si>
  <si>
    <t>Caisse En Bois-Commande 2009</t>
  </si>
  <si>
    <t>Hautes Côtes De Beaune</t>
  </si>
  <si>
    <t>Cadeau Fdp 2008 Marine</t>
  </si>
  <si>
    <t>Domaine Des Trois Croix</t>
  </si>
  <si>
    <t>Château Du Rocher</t>
  </si>
  <si>
    <t>Scea Despujols</t>
  </si>
  <si>
    <t>Cadeau Yves Et Mimi Sept 2009</t>
  </si>
  <si>
    <t>Commande 2006</t>
  </si>
  <si>
    <t>Commande 2010- B. Thétiot</t>
  </si>
  <si>
    <t>Achat 2009</t>
  </si>
  <si>
    <t>Cadeau Fdp 2007 Gus</t>
  </si>
  <si>
    <t>2009</t>
  </si>
  <si>
    <t>Commande Août 2010</t>
  </si>
  <si>
    <t>Cadeau Cde Août 2010</t>
  </si>
  <si>
    <t>Musadet</t>
  </si>
  <si>
    <t>Gros Plant</t>
  </si>
  <si>
    <t>VAL DE LOIRE</t>
  </si>
  <si>
    <t>V d L(Anjou)</t>
  </si>
  <si>
    <t>V d L(Nivernais/Berry)</t>
  </si>
  <si>
    <t>V d L(Pays Nantais)</t>
  </si>
  <si>
    <t>V d L(Touraine)</t>
  </si>
  <si>
    <t>Apaj Gironde</t>
  </si>
  <si>
    <t>Nivernais/Berry</t>
  </si>
  <si>
    <t/>
  </si>
  <si>
    <t>Marquis De Plagne</t>
  </si>
  <si>
    <t>Crémant De Loire</t>
  </si>
  <si>
    <t>Plagne</t>
  </si>
  <si>
    <t>Lidl</t>
  </si>
  <si>
    <t>Champagne Defontaine</t>
  </si>
  <si>
    <t>Producteurs De Grands Vins</t>
  </si>
  <si>
    <t>gigondas</t>
  </si>
</sst>
</file>

<file path=xl/styles.xml><?xml version="1.0" encoding="utf-8"?>
<styleSheet xmlns="http://schemas.openxmlformats.org/spreadsheetml/2006/main">
  <numFmts count="3">
    <numFmt numFmtId="164" formatCode="mmmm\-yy"/>
    <numFmt numFmtId="165" formatCode="#,##0.00\ _F"/>
    <numFmt numFmtId="166" formatCode="###,000\ _F"/>
  </numFmts>
  <fonts count="4">
    <font>
      <sz val="10"/>
      <name val="Arial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0" fontId="0" fillId="0" borderId="1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vertical="top" wrapText="1"/>
    </xf>
    <xf numFmtId="165" fontId="0" fillId="0" borderId="1" xfId="0" applyNumberFormat="1" applyFill="1" applyBorder="1"/>
    <xf numFmtId="0" fontId="3" fillId="0" borderId="1" xfId="0" applyFont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7" xfId="0" applyBorder="1" applyAlignment="1">
      <alignment horizontal="right"/>
    </xf>
    <xf numFmtId="0" fontId="1" fillId="0" borderId="8" xfId="0" applyFont="1" applyBorder="1"/>
    <xf numFmtId="0" fontId="0" fillId="0" borderId="9" xfId="0" applyBorder="1" applyAlignment="1">
      <alignment horizontal="right"/>
    </xf>
    <xf numFmtId="0" fontId="1" fillId="2" borderId="6" xfId="0" applyFont="1" applyFill="1" applyBorder="1"/>
    <xf numFmtId="0" fontId="0" fillId="5" borderId="4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1" fillId="4" borderId="6" xfId="0" applyFont="1" applyFill="1" applyBorder="1"/>
    <xf numFmtId="0" fontId="0" fillId="7" borderId="12" xfId="0" applyFill="1" applyBorder="1" applyAlignment="1">
      <alignment horizontal="left"/>
    </xf>
    <xf numFmtId="0" fontId="1" fillId="4" borderId="11" xfId="0" applyFont="1" applyFill="1" applyBorder="1"/>
    <xf numFmtId="0" fontId="2" fillId="0" borderId="1" xfId="0" applyFont="1" applyFill="1" applyBorder="1"/>
    <xf numFmtId="0" fontId="3" fillId="0" borderId="1" xfId="0" applyFont="1" applyFill="1" applyBorder="1"/>
    <xf numFmtId="1" fontId="1" fillId="0" borderId="1" xfId="0" applyNumberFormat="1" applyFont="1" applyFill="1" applyBorder="1"/>
    <xf numFmtId="1" fontId="1" fillId="0" borderId="1" xfId="0" applyNumberFormat="1" applyFont="1" applyFill="1" applyBorder="1" applyAlignment="1">
      <alignment vertical="top" wrapText="1"/>
    </xf>
    <xf numFmtId="1" fontId="1" fillId="2" borderId="1" xfId="0" applyNumberFormat="1" applyFont="1" applyFill="1" applyBorder="1"/>
    <xf numFmtId="0" fontId="0" fillId="0" borderId="12" xfId="0" applyFill="1" applyBorder="1" applyAlignment="1">
      <alignment horizontal="left"/>
    </xf>
    <xf numFmtId="0" fontId="1" fillId="0" borderId="14" xfId="0" applyFont="1" applyBorder="1"/>
    <xf numFmtId="0" fontId="1" fillId="0" borderId="15" xfId="0" applyFont="1" applyBorder="1"/>
    <xf numFmtId="0" fontId="1" fillId="0" borderId="0" xfId="0" applyFont="1" applyBorder="1"/>
    <xf numFmtId="0" fontId="1" fillId="2" borderId="8" xfId="0" applyFont="1" applyFill="1" applyBorder="1"/>
    <xf numFmtId="0" fontId="1" fillId="2" borderId="11" xfId="0" applyFont="1" applyFill="1" applyBorder="1"/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66" fontId="0" fillId="0" borderId="1" xfId="0" applyNumberFormat="1" applyFill="1" applyBorder="1"/>
    <xf numFmtId="0" fontId="1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/>
    </xf>
    <xf numFmtId="0" fontId="1" fillId="0" borderId="16" xfId="0" applyFont="1" applyBorder="1"/>
    <xf numFmtId="0" fontId="3" fillId="0" borderId="12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1" xfId="0" applyFont="1" applyFill="1" applyBorder="1" applyAlignment="1">
      <alignment vertical="top" wrapText="1"/>
    </xf>
    <xf numFmtId="0" fontId="3" fillId="0" borderId="8" xfId="0" applyFont="1" applyFill="1" applyBorder="1"/>
    <xf numFmtId="0" fontId="3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5" xfId="0" applyFont="1" applyBorder="1"/>
    <xf numFmtId="0" fontId="0" fillId="0" borderId="20" xfId="0" applyBorder="1"/>
    <xf numFmtId="0" fontId="0" fillId="0" borderId="21" xfId="0" applyBorder="1"/>
    <xf numFmtId="0" fontId="0" fillId="0" borderId="15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0" fillId="8" borderId="23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indexed="47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85725</xdr:rowOff>
    </xdr:from>
    <xdr:to>
      <xdr:col>3</xdr:col>
      <xdr:colOff>733425</xdr:colOff>
      <xdr:row>3</xdr:row>
      <xdr:rowOff>38100</xdr:rowOff>
    </xdr:to>
    <xdr:sp macro="[0]!Quantité" textlink="">
      <xdr:nvSpPr>
        <xdr:cNvPr id="2063" name="AutoShape 15"/>
        <xdr:cNvSpPr>
          <a:spLocks noChangeArrowheads="1"/>
        </xdr:cNvSpPr>
      </xdr:nvSpPr>
      <xdr:spPr bwMode="auto">
        <a:xfrm>
          <a:off x="2333625" y="85725"/>
          <a:ext cx="714375" cy="438150"/>
        </a:xfrm>
        <a:prstGeom prst="bevel">
          <a:avLst>
            <a:gd name="adj" fmla="val 12500"/>
          </a:avLst>
        </a:prstGeom>
        <a:solidFill>
          <a:srgbClr val="FFFFCC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Quantité</a:t>
          </a:r>
        </a:p>
      </xdr:txBody>
    </xdr:sp>
    <xdr:clientData/>
  </xdr:twoCellAnchor>
  <xdr:twoCellAnchor>
    <xdr:from>
      <xdr:col>0</xdr:col>
      <xdr:colOff>123825</xdr:colOff>
      <xdr:row>0</xdr:row>
      <xdr:rowOff>104775</xdr:rowOff>
    </xdr:from>
    <xdr:to>
      <xdr:col>0</xdr:col>
      <xdr:colOff>742950</xdr:colOff>
      <xdr:row>3</xdr:row>
      <xdr:rowOff>57150</xdr:rowOff>
    </xdr:to>
    <xdr:sp macro="[0]!Robe" textlink="">
      <xdr:nvSpPr>
        <xdr:cNvPr id="2064" name="AutoShape 16"/>
        <xdr:cNvSpPr>
          <a:spLocks noChangeArrowheads="1"/>
        </xdr:cNvSpPr>
      </xdr:nvSpPr>
      <xdr:spPr bwMode="auto">
        <a:xfrm>
          <a:off x="123825" y="104775"/>
          <a:ext cx="619125" cy="438150"/>
        </a:xfrm>
        <a:prstGeom prst="bevel">
          <a:avLst>
            <a:gd name="adj" fmla="val 12500"/>
          </a:avLst>
        </a:prstGeom>
        <a:solidFill>
          <a:srgbClr val="FF00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Type de vin</a:t>
          </a:r>
        </a:p>
      </xdr:txBody>
    </xdr:sp>
    <xdr:clientData/>
  </xdr:twoCellAnchor>
  <xdr:twoCellAnchor>
    <xdr:from>
      <xdr:col>1</xdr:col>
      <xdr:colOff>28575</xdr:colOff>
      <xdr:row>0</xdr:row>
      <xdr:rowOff>95250</xdr:rowOff>
    </xdr:from>
    <xdr:to>
      <xdr:col>1</xdr:col>
      <xdr:colOff>733425</xdr:colOff>
      <xdr:row>3</xdr:row>
      <xdr:rowOff>47625</xdr:rowOff>
    </xdr:to>
    <xdr:sp macro="[0]!Régions" textlink="">
      <xdr:nvSpPr>
        <xdr:cNvPr id="2065" name="AutoShape 17"/>
        <xdr:cNvSpPr>
          <a:spLocks noChangeArrowheads="1"/>
        </xdr:cNvSpPr>
      </xdr:nvSpPr>
      <xdr:spPr bwMode="auto">
        <a:xfrm>
          <a:off x="809625" y="95250"/>
          <a:ext cx="704850" cy="438150"/>
        </a:xfrm>
        <a:prstGeom prst="bevel">
          <a:avLst>
            <a:gd name="adj" fmla="val 12500"/>
          </a:avLst>
        </a:prstGeom>
        <a:solidFill>
          <a:srgbClr val="CCFFCC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Régions</a:t>
          </a:r>
        </a:p>
      </xdr:txBody>
    </xdr:sp>
    <xdr:clientData/>
  </xdr:twoCellAnchor>
  <xdr:twoCellAnchor>
    <xdr:from>
      <xdr:col>2</xdr:col>
      <xdr:colOff>19050</xdr:colOff>
      <xdr:row>0</xdr:row>
      <xdr:rowOff>95250</xdr:rowOff>
    </xdr:from>
    <xdr:to>
      <xdr:col>3</xdr:col>
      <xdr:colOff>0</xdr:colOff>
      <xdr:row>3</xdr:row>
      <xdr:rowOff>47625</xdr:rowOff>
    </xdr:to>
    <xdr:sp macro="[0]!Millésimes" textlink="">
      <xdr:nvSpPr>
        <xdr:cNvPr id="6718" name="AutoShape 18"/>
        <xdr:cNvSpPr>
          <a:spLocks noChangeArrowheads="1"/>
        </xdr:cNvSpPr>
      </xdr:nvSpPr>
      <xdr:spPr bwMode="auto">
        <a:xfrm>
          <a:off x="1647825" y="95250"/>
          <a:ext cx="666750" cy="552450"/>
        </a:xfrm>
        <a:prstGeom prst="bevel">
          <a:avLst>
            <a:gd name="adj" fmla="val 12500"/>
          </a:avLst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Années</a:t>
          </a:r>
        </a:p>
      </xdr:txBody>
    </xdr:sp>
    <xdr:clientData/>
  </xdr:twoCellAnchor>
  <xdr:twoCellAnchor editAs="oneCell">
    <xdr:from>
      <xdr:col>4</xdr:col>
      <xdr:colOff>152400</xdr:colOff>
      <xdr:row>0</xdr:row>
      <xdr:rowOff>0</xdr:rowOff>
    </xdr:from>
    <xdr:to>
      <xdr:col>4</xdr:col>
      <xdr:colOff>1028700</xdr:colOff>
      <xdr:row>3</xdr:row>
      <xdr:rowOff>328041</xdr:rowOff>
    </xdr:to>
    <xdr:pic macro="[0]!afficheform">
      <xdr:nvPicPr>
        <xdr:cNvPr id="7" name="Image 6" descr="bouteille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86200" y="0"/>
          <a:ext cx="876300" cy="8763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4</xdr:col>
      <xdr:colOff>1095376</xdr:colOff>
      <xdr:row>0</xdr:row>
      <xdr:rowOff>114301</xdr:rowOff>
    </xdr:from>
    <xdr:to>
      <xdr:col>5</xdr:col>
      <xdr:colOff>609600</xdr:colOff>
      <xdr:row>3</xdr:row>
      <xdr:rowOff>0</xdr:rowOff>
    </xdr:to>
    <xdr:sp macro="" textlink="">
      <xdr:nvSpPr>
        <xdr:cNvPr id="8" name="Flèche gauche 7"/>
        <xdr:cNvSpPr/>
      </xdr:nvSpPr>
      <xdr:spPr bwMode="auto">
        <a:xfrm>
          <a:off x="4829176" y="123826"/>
          <a:ext cx="1419224" cy="371474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INFO: Cliquez sur moi</a:t>
          </a:r>
        </a:p>
      </xdr:txBody>
    </xdr:sp>
    <xdr:clientData/>
  </xdr:twoCellAnchor>
  <xdr:twoCellAnchor>
    <xdr:from>
      <xdr:col>5</xdr:col>
      <xdr:colOff>704850</xdr:colOff>
      <xdr:row>0</xdr:row>
      <xdr:rowOff>0</xdr:rowOff>
    </xdr:from>
    <xdr:to>
      <xdr:col>7</xdr:col>
      <xdr:colOff>276225</xdr:colOff>
      <xdr:row>3</xdr:row>
      <xdr:rowOff>323850</xdr:rowOff>
    </xdr:to>
    <xdr:sp macro="[0]!Formulaire" textlink="">
      <xdr:nvSpPr>
        <xdr:cNvPr id="6721" name="AutoShape 860"/>
        <xdr:cNvSpPr>
          <a:spLocks noChangeArrowheads="1"/>
        </xdr:cNvSpPr>
      </xdr:nvSpPr>
      <xdr:spPr bwMode="auto">
        <a:xfrm>
          <a:off x="5686425" y="0"/>
          <a:ext cx="1743075" cy="923925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Touche AJOUT-MODIF</a:t>
          </a:r>
        </a:p>
      </xdr:txBody>
    </xdr:sp>
    <xdr:clientData/>
  </xdr:twoCellAnchor>
  <xdr:twoCellAnchor>
    <xdr:from>
      <xdr:col>8</xdr:col>
      <xdr:colOff>95250</xdr:colOff>
      <xdr:row>0</xdr:row>
      <xdr:rowOff>85725</xdr:rowOff>
    </xdr:from>
    <xdr:to>
      <xdr:col>9</xdr:col>
      <xdr:colOff>485775</xdr:colOff>
      <xdr:row>3</xdr:row>
      <xdr:rowOff>276225</xdr:rowOff>
    </xdr:to>
    <xdr:sp macro="[0]!supprime" textlink="">
      <xdr:nvSpPr>
        <xdr:cNvPr id="6724" name="AutoShape 1604"/>
        <xdr:cNvSpPr>
          <a:spLocks noChangeArrowheads="1"/>
        </xdr:cNvSpPr>
      </xdr:nvSpPr>
      <xdr:spPr bwMode="auto">
        <a:xfrm>
          <a:off x="7600950" y="85725"/>
          <a:ext cx="1628775" cy="790575"/>
        </a:xfrm>
        <a:prstGeom prst="bevel">
          <a:avLst>
            <a:gd name="adj" fmla="val 125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Touche 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135"/>
  <sheetViews>
    <sheetView tabSelected="1" workbookViewId="0">
      <pane xSplit="1" ySplit="5" topLeftCell="B6" activePane="bottomRight" state="frozen"/>
      <selection pane="topRight" activeCell="B1" sqref="B1"/>
      <selection pane="bottomLeft" activeCell="A2" sqref="A2"/>
      <selection pane="bottomRight" activeCell="E40" sqref="E40"/>
    </sheetView>
  </sheetViews>
  <sheetFormatPr baseColWidth="10" defaultRowHeight="12.75"/>
  <cols>
    <col min="1" max="1" width="11.7109375" style="3" customWidth="1"/>
    <col min="2" max="2" width="12.7109375" style="3" customWidth="1"/>
    <col min="3" max="3" width="10.28515625" style="45" customWidth="1"/>
    <col min="4" max="4" width="11.42578125" style="35"/>
    <col min="5" max="5" width="28.5703125" style="3" customWidth="1"/>
    <col min="6" max="6" width="24.140625" style="3" customWidth="1"/>
    <col min="7" max="7" width="8.42578125" style="45" customWidth="1"/>
    <col min="8" max="8" width="5.28515625" style="3" customWidth="1"/>
    <col min="9" max="9" width="18.5703125" style="3" customWidth="1"/>
    <col min="10" max="10" width="10" style="4" customWidth="1"/>
    <col min="11" max="11" width="8.7109375" style="5" customWidth="1"/>
    <col min="12" max="12" width="10.85546875" style="5" customWidth="1"/>
    <col min="13" max="13" width="33.28515625" style="3" customWidth="1"/>
    <col min="14" max="19" width="11.42578125" style="33"/>
    <col min="20" max="20" width="7.28515625" style="3" customWidth="1"/>
    <col min="21" max="21" width="6.5703125" style="3" customWidth="1"/>
    <col min="22" max="22" width="5.85546875" style="3" customWidth="1"/>
    <col min="23" max="23" width="10.42578125" style="3" customWidth="1"/>
    <col min="24" max="24" width="9.7109375" style="3" customWidth="1"/>
    <col min="25" max="25" width="10.85546875" style="3" customWidth="1"/>
    <col min="26" max="26" width="3.7109375" style="3" customWidth="1"/>
    <col min="27" max="27" width="8.5703125" style="3" customWidth="1"/>
    <col min="28" max="28" width="10.42578125" style="3" customWidth="1"/>
    <col min="29" max="29" width="9.42578125" style="3" customWidth="1"/>
    <col min="30" max="30" width="9.7109375" style="3" customWidth="1"/>
    <col min="31" max="31" width="4.85546875" style="3" customWidth="1"/>
    <col min="32" max="32" width="8.85546875" style="3" customWidth="1"/>
    <col min="33" max="33" width="5.85546875" style="3" customWidth="1"/>
    <col min="34" max="34" width="7.5703125" style="3" customWidth="1"/>
    <col min="35" max="35" width="5.85546875" style="3" customWidth="1"/>
    <col min="36" max="36" width="10.85546875" style="3" customWidth="1"/>
    <col min="37" max="37" width="9.7109375" style="3" customWidth="1"/>
    <col min="38" max="38" width="11.42578125" style="3"/>
    <col min="39" max="39" width="4" style="3" customWidth="1"/>
    <col min="40" max="40" width="4.85546875" style="3" customWidth="1"/>
    <col min="41" max="41" width="5" style="3" customWidth="1"/>
    <col min="42" max="42" width="9.28515625" style="3" customWidth="1"/>
    <col min="43" max="16384" width="11.42578125" style="3"/>
  </cols>
  <sheetData>
    <row r="1" spans="1:42">
      <c r="AA1" s="3" t="s">
        <v>444</v>
      </c>
      <c r="AB1" s="3" t="str">
        <f>"E"&amp; MATCH($AA$1,E2:E100,0)+1</f>
        <v>E40</v>
      </c>
    </row>
    <row r="3" spans="1:42" ht="21.75" customHeight="1"/>
    <row r="4" spans="1:42" ht="29.25" customHeight="1">
      <c r="G4" s="65" t="s">
        <v>13</v>
      </c>
      <c r="H4" s="66"/>
    </row>
    <row r="5" spans="1:42" s="10" customFormat="1" ht="26.25" customHeight="1">
      <c r="A5" s="10" t="s">
        <v>394</v>
      </c>
      <c r="B5" s="10" t="s">
        <v>395</v>
      </c>
      <c r="C5" s="47" t="s">
        <v>396</v>
      </c>
      <c r="D5" s="36" t="s">
        <v>245</v>
      </c>
      <c r="E5" s="10" t="s">
        <v>397</v>
      </c>
      <c r="F5" s="10" t="s">
        <v>398</v>
      </c>
      <c r="G5" s="47" t="s">
        <v>399</v>
      </c>
      <c r="H5" s="10" t="s">
        <v>400</v>
      </c>
      <c r="I5" s="10" t="s">
        <v>401</v>
      </c>
      <c r="J5" s="11" t="s">
        <v>402</v>
      </c>
      <c r="K5" s="12" t="s">
        <v>403</v>
      </c>
      <c r="L5" s="12" t="s">
        <v>2</v>
      </c>
      <c r="M5" s="10" t="s">
        <v>404</v>
      </c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</row>
    <row r="6" spans="1:42">
      <c r="A6" s="3" t="s">
        <v>0</v>
      </c>
      <c r="B6" s="3" t="s">
        <v>19</v>
      </c>
      <c r="C6" s="45" t="s">
        <v>425</v>
      </c>
      <c r="D6" s="37">
        <f>G6-H6</f>
        <v>24</v>
      </c>
      <c r="E6" s="3" t="s">
        <v>41</v>
      </c>
      <c r="F6" s="3" t="s">
        <v>319</v>
      </c>
      <c r="G6" s="45" t="s">
        <v>320</v>
      </c>
      <c r="H6" s="3">
        <v>0</v>
      </c>
      <c r="I6" s="3" t="s">
        <v>321</v>
      </c>
      <c r="J6" s="4" t="s">
        <v>47</v>
      </c>
      <c r="K6" s="5">
        <v>4.9000000000000004</v>
      </c>
      <c r="L6" s="6">
        <f>G6*K6</f>
        <v>117.60000000000001</v>
      </c>
      <c r="M6" s="3" t="s">
        <v>426</v>
      </c>
      <c r="N6" s="34"/>
      <c r="O6" s="34"/>
      <c r="P6" s="34"/>
      <c r="Q6" s="34"/>
      <c r="R6" s="34"/>
      <c r="S6" s="34"/>
    </row>
    <row r="7" spans="1:42">
      <c r="A7" s="3" t="s">
        <v>308</v>
      </c>
      <c r="B7" s="3" t="s">
        <v>67</v>
      </c>
      <c r="C7" s="45" t="s">
        <v>309</v>
      </c>
      <c r="D7" s="37">
        <f>G7-H7</f>
        <v>18</v>
      </c>
      <c r="E7" s="3" t="s">
        <v>283</v>
      </c>
      <c r="F7" s="3" t="s">
        <v>374</v>
      </c>
      <c r="G7" s="45" t="s">
        <v>375</v>
      </c>
      <c r="H7" s="3">
        <v>0</v>
      </c>
      <c r="J7" s="4" t="s">
        <v>47</v>
      </c>
      <c r="K7" s="5">
        <v>3.65</v>
      </c>
      <c r="L7" s="6">
        <f>G7*K7</f>
        <v>65.7</v>
      </c>
      <c r="M7" s="3" t="s">
        <v>376</v>
      </c>
      <c r="N7" s="34"/>
      <c r="O7" s="34"/>
      <c r="P7" s="34"/>
      <c r="Q7" s="34"/>
      <c r="R7" s="34"/>
      <c r="S7" s="34"/>
    </row>
    <row r="8" spans="1:42">
      <c r="A8" s="3" t="s">
        <v>14</v>
      </c>
      <c r="B8" s="3" t="s">
        <v>7</v>
      </c>
      <c r="C8" s="45" t="s">
        <v>309</v>
      </c>
      <c r="D8" s="37">
        <f>G8-H8</f>
        <v>12</v>
      </c>
      <c r="E8" s="3" t="s">
        <v>268</v>
      </c>
      <c r="F8" s="3" t="s">
        <v>345</v>
      </c>
      <c r="G8" s="45" t="s">
        <v>307</v>
      </c>
      <c r="H8" s="3">
        <v>0</v>
      </c>
      <c r="J8" s="4" t="s">
        <v>47</v>
      </c>
      <c r="K8" s="13">
        <v>4.5</v>
      </c>
      <c r="L8" s="6">
        <f>G8*K8</f>
        <v>54</v>
      </c>
      <c r="M8" s="3" t="s">
        <v>422</v>
      </c>
      <c r="N8" s="34"/>
      <c r="O8" s="34"/>
      <c r="P8" s="34"/>
      <c r="Q8" s="34"/>
      <c r="R8" s="34"/>
      <c r="S8" s="34"/>
    </row>
    <row r="9" spans="1:42">
      <c r="A9" s="3" t="s">
        <v>0</v>
      </c>
      <c r="B9" s="3" t="s">
        <v>1</v>
      </c>
      <c r="C9" s="45" t="s">
        <v>316</v>
      </c>
      <c r="D9" s="37">
        <f>G9-H9</f>
        <v>12</v>
      </c>
      <c r="E9" s="3" t="s">
        <v>288</v>
      </c>
      <c r="F9" s="3" t="s">
        <v>349</v>
      </c>
      <c r="G9" s="45" t="s">
        <v>307</v>
      </c>
      <c r="H9" s="3">
        <v>0</v>
      </c>
      <c r="J9" s="4" t="s">
        <v>47</v>
      </c>
      <c r="K9" s="13">
        <v>5.5</v>
      </c>
      <c r="L9" s="6">
        <f>G9*K9</f>
        <v>66</v>
      </c>
      <c r="M9" s="3" t="s">
        <v>353</v>
      </c>
      <c r="N9" s="34"/>
      <c r="O9" s="34"/>
      <c r="P9" s="34"/>
      <c r="Q9" s="34"/>
      <c r="R9" s="34"/>
      <c r="S9" s="34"/>
    </row>
    <row r="10" spans="1:42">
      <c r="A10" s="3" t="s">
        <v>0</v>
      </c>
      <c r="B10" s="3" t="s">
        <v>19</v>
      </c>
      <c r="C10" s="45" t="s">
        <v>318</v>
      </c>
      <c r="D10" s="37">
        <f>G10-H10</f>
        <v>10</v>
      </c>
      <c r="E10" s="3" t="s">
        <v>32</v>
      </c>
      <c r="F10" s="3" t="s">
        <v>333</v>
      </c>
      <c r="G10" s="45" t="s">
        <v>307</v>
      </c>
      <c r="H10" s="3">
        <v>2</v>
      </c>
      <c r="I10" s="3" t="s">
        <v>335</v>
      </c>
      <c r="J10" s="4" t="s">
        <v>47</v>
      </c>
      <c r="K10" s="5">
        <v>6</v>
      </c>
      <c r="L10" s="6">
        <f>G10*K10</f>
        <v>72</v>
      </c>
      <c r="M10" s="3" t="s">
        <v>353</v>
      </c>
      <c r="N10" s="34"/>
      <c r="O10" s="34"/>
      <c r="P10" s="34"/>
      <c r="Q10" s="34"/>
      <c r="R10" s="34"/>
      <c r="S10" s="34"/>
    </row>
    <row r="11" spans="1:42">
      <c r="A11" s="3" t="s">
        <v>0</v>
      </c>
      <c r="B11" s="3" t="s">
        <v>1</v>
      </c>
      <c r="C11" s="45" t="s">
        <v>309</v>
      </c>
      <c r="D11" s="37">
        <f>G11-H11</f>
        <v>9</v>
      </c>
      <c r="E11" s="7" t="s">
        <v>36</v>
      </c>
      <c r="F11" s="3" t="s">
        <v>264</v>
      </c>
      <c r="G11" s="45" t="s">
        <v>380</v>
      </c>
      <c r="H11" s="3">
        <v>0</v>
      </c>
      <c r="I11" s="3" t="s">
        <v>381</v>
      </c>
      <c r="J11" s="4" t="s">
        <v>47</v>
      </c>
      <c r="K11" s="5">
        <v>8</v>
      </c>
      <c r="L11" s="6">
        <f>G11*K11</f>
        <v>72</v>
      </c>
      <c r="M11" s="3" t="s">
        <v>382</v>
      </c>
      <c r="N11" s="34"/>
      <c r="O11" s="34"/>
      <c r="P11" s="34"/>
      <c r="Q11" s="34"/>
      <c r="R11" s="34"/>
      <c r="S11" s="34"/>
    </row>
    <row r="12" spans="1:42">
      <c r="A12" s="3" t="s">
        <v>0</v>
      </c>
      <c r="B12" s="3" t="s">
        <v>1</v>
      </c>
      <c r="C12" s="45" t="s">
        <v>325</v>
      </c>
      <c r="D12" s="37">
        <f>G12-H12</f>
        <v>9</v>
      </c>
      <c r="E12" s="3" t="s">
        <v>25</v>
      </c>
      <c r="F12" s="3" t="s">
        <v>378</v>
      </c>
      <c r="G12" s="45" t="s">
        <v>375</v>
      </c>
      <c r="H12" s="3">
        <v>9</v>
      </c>
      <c r="I12" s="3" t="s">
        <v>379</v>
      </c>
      <c r="J12" s="4" t="s">
        <v>47</v>
      </c>
      <c r="K12" s="5">
        <v>5</v>
      </c>
      <c r="L12" s="6">
        <f>G12*K12</f>
        <v>90</v>
      </c>
      <c r="M12" s="3" t="s">
        <v>377</v>
      </c>
      <c r="N12" s="34"/>
      <c r="O12" s="34"/>
      <c r="P12" s="34"/>
      <c r="Q12" s="34"/>
      <c r="R12" s="34"/>
      <c r="S12" s="34"/>
    </row>
    <row r="13" spans="1:42">
      <c r="A13" s="3" t="s">
        <v>0</v>
      </c>
      <c r="B13" s="3" t="s">
        <v>19</v>
      </c>
      <c r="C13" s="45" t="s">
        <v>309</v>
      </c>
      <c r="D13" s="37">
        <f>G13-H13</f>
        <v>8</v>
      </c>
      <c r="E13" s="3" t="s">
        <v>41</v>
      </c>
      <c r="F13" s="3" t="s">
        <v>319</v>
      </c>
      <c r="G13" s="45" t="s">
        <v>320</v>
      </c>
      <c r="H13" s="3">
        <v>16</v>
      </c>
      <c r="I13" s="3" t="s">
        <v>321</v>
      </c>
      <c r="J13" s="4" t="s">
        <v>47</v>
      </c>
      <c r="K13" s="5">
        <v>4.8</v>
      </c>
      <c r="L13" s="6">
        <f>G13*K13</f>
        <v>115.19999999999999</v>
      </c>
      <c r="M13" s="3" t="s">
        <v>353</v>
      </c>
      <c r="N13" s="34"/>
      <c r="O13" s="34"/>
      <c r="P13" s="34"/>
      <c r="Q13" s="34"/>
      <c r="R13" s="34"/>
      <c r="S13" s="34"/>
    </row>
    <row r="14" spans="1:42">
      <c r="A14" s="3" t="s">
        <v>0</v>
      </c>
      <c r="B14" s="3" t="s">
        <v>1</v>
      </c>
      <c r="C14" s="45" t="s">
        <v>318</v>
      </c>
      <c r="D14" s="37">
        <f>G14-H14</f>
        <v>8</v>
      </c>
      <c r="E14" s="3" t="s">
        <v>265</v>
      </c>
      <c r="F14" s="3" t="s">
        <v>358</v>
      </c>
      <c r="G14" s="45" t="s">
        <v>361</v>
      </c>
      <c r="H14" s="3">
        <v>0</v>
      </c>
      <c r="I14" s="3" t="s">
        <v>357</v>
      </c>
      <c r="J14" s="4" t="s">
        <v>47</v>
      </c>
      <c r="K14" s="5">
        <v>8.5</v>
      </c>
      <c r="L14" s="6">
        <f>G14*K14</f>
        <v>68</v>
      </c>
      <c r="M14" s="3" t="s">
        <v>353</v>
      </c>
      <c r="N14" s="34"/>
      <c r="O14" s="34"/>
      <c r="P14" s="34"/>
      <c r="Q14" s="34"/>
      <c r="R14" s="34"/>
      <c r="S14" s="34"/>
    </row>
    <row r="15" spans="1:42">
      <c r="A15" s="3" t="s">
        <v>308</v>
      </c>
      <c r="B15" s="3" t="s">
        <v>68</v>
      </c>
      <c r="C15" s="45" t="s">
        <v>309</v>
      </c>
      <c r="D15" s="37">
        <f>G15-H15</f>
        <v>7</v>
      </c>
      <c r="E15" s="3" t="s">
        <v>347</v>
      </c>
      <c r="F15" s="3" t="s">
        <v>348</v>
      </c>
      <c r="G15" s="45" t="s">
        <v>310</v>
      </c>
      <c r="H15" s="3">
        <v>23</v>
      </c>
      <c r="I15" s="3" t="s">
        <v>23</v>
      </c>
      <c r="J15" s="4" t="s">
        <v>47</v>
      </c>
      <c r="K15" s="5">
        <v>3.1</v>
      </c>
      <c r="L15" s="6">
        <f>G15*K15</f>
        <v>93</v>
      </c>
      <c r="M15" s="3" t="s">
        <v>423</v>
      </c>
      <c r="N15" s="34"/>
      <c r="O15" s="34"/>
      <c r="P15" s="34"/>
      <c r="Q15" s="34"/>
      <c r="R15" s="34"/>
      <c r="S15" s="34"/>
    </row>
    <row r="16" spans="1:42">
      <c r="A16" s="3" t="s">
        <v>66</v>
      </c>
      <c r="B16" s="3" t="s">
        <v>56</v>
      </c>
      <c r="C16" s="45" t="s">
        <v>437</v>
      </c>
      <c r="D16" s="37">
        <f>G16-H16</f>
        <v>6</v>
      </c>
      <c r="E16" s="7" t="s">
        <v>439</v>
      </c>
      <c r="F16" s="3" t="s">
        <v>438</v>
      </c>
      <c r="G16" s="45" t="s">
        <v>303</v>
      </c>
      <c r="H16" s="3">
        <v>0</v>
      </c>
      <c r="I16" s="3" t="s">
        <v>440</v>
      </c>
      <c r="J16" s="4" t="s">
        <v>47</v>
      </c>
      <c r="K16" s="13">
        <v>3.99</v>
      </c>
      <c r="L16" s="6">
        <f>G16*K16</f>
        <v>23.94</v>
      </c>
      <c r="M16" s="3" t="s">
        <v>441</v>
      </c>
      <c r="N16" s="34"/>
      <c r="O16" s="34"/>
      <c r="P16" s="34"/>
      <c r="Q16" s="34"/>
      <c r="R16" s="34"/>
      <c r="S16" s="34"/>
    </row>
    <row r="17" spans="1:19">
      <c r="A17" s="3" t="s">
        <v>0</v>
      </c>
      <c r="B17" s="3" t="s">
        <v>19</v>
      </c>
      <c r="C17" s="45" t="s">
        <v>318</v>
      </c>
      <c r="D17" s="37">
        <f>G17-H17</f>
        <v>6</v>
      </c>
      <c r="E17" s="3" t="s">
        <v>31</v>
      </c>
      <c r="F17" s="3" t="s">
        <v>333</v>
      </c>
      <c r="G17" s="45" t="s">
        <v>307</v>
      </c>
      <c r="H17" s="3">
        <v>6</v>
      </c>
      <c r="I17" s="3" t="s">
        <v>335</v>
      </c>
      <c r="J17" s="4" t="s">
        <v>47</v>
      </c>
      <c r="K17" s="13">
        <v>6.5</v>
      </c>
      <c r="L17" s="6">
        <f>G17*K17</f>
        <v>78</v>
      </c>
      <c r="M17" s="3" t="s">
        <v>353</v>
      </c>
      <c r="N17" s="34"/>
      <c r="O17" s="34"/>
      <c r="P17" s="34"/>
      <c r="Q17" s="34"/>
      <c r="R17" s="34"/>
      <c r="S17" s="34"/>
    </row>
    <row r="18" spans="1:19">
      <c r="A18" s="3" t="s">
        <v>0</v>
      </c>
      <c r="B18" s="3" t="s">
        <v>1</v>
      </c>
      <c r="C18" s="45" t="s">
        <v>318</v>
      </c>
      <c r="D18" s="37">
        <f>G18-H18</f>
        <v>6</v>
      </c>
      <c r="E18" s="7" t="s">
        <v>36</v>
      </c>
      <c r="F18" s="3" t="s">
        <v>264</v>
      </c>
      <c r="G18" s="45" t="s">
        <v>303</v>
      </c>
      <c r="H18" s="3">
        <v>0</v>
      </c>
      <c r="I18" s="3" t="s">
        <v>381</v>
      </c>
      <c r="J18" s="4" t="s">
        <v>47</v>
      </c>
      <c r="K18" s="5">
        <v>8</v>
      </c>
      <c r="L18" s="6">
        <f>G18*K18</f>
        <v>48</v>
      </c>
      <c r="M18" s="3" t="s">
        <v>356</v>
      </c>
      <c r="N18" s="34"/>
      <c r="O18" s="34"/>
      <c r="P18" s="34"/>
      <c r="Q18" s="34"/>
      <c r="R18" s="34"/>
      <c r="S18" s="34"/>
    </row>
    <row r="19" spans="1:19">
      <c r="A19" s="3" t="s">
        <v>0</v>
      </c>
      <c r="B19" s="3" t="s">
        <v>1</v>
      </c>
      <c r="C19" s="45" t="s">
        <v>311</v>
      </c>
      <c r="D19" s="37">
        <f>G19-H19</f>
        <v>6</v>
      </c>
      <c r="E19" s="3" t="s">
        <v>265</v>
      </c>
      <c r="F19" s="3" t="s">
        <v>358</v>
      </c>
      <c r="G19" s="45" t="s">
        <v>303</v>
      </c>
      <c r="H19" s="3">
        <v>0</v>
      </c>
      <c r="I19" s="3" t="s">
        <v>357</v>
      </c>
      <c r="J19" s="4" t="s">
        <v>47</v>
      </c>
      <c r="K19" s="13">
        <v>6.67</v>
      </c>
      <c r="L19" s="6">
        <f>G19*K19</f>
        <v>40.019999999999996</v>
      </c>
      <c r="M19" s="3" t="s">
        <v>414</v>
      </c>
      <c r="N19" s="34"/>
      <c r="O19" s="34"/>
      <c r="P19" s="34"/>
      <c r="Q19" s="34"/>
      <c r="R19" s="34"/>
      <c r="S19" s="34"/>
    </row>
    <row r="20" spans="1:19">
      <c r="A20" s="3" t="s">
        <v>0</v>
      </c>
      <c r="B20" s="3" t="s">
        <v>1</v>
      </c>
      <c r="C20" s="45" t="s">
        <v>316</v>
      </c>
      <c r="D20" s="37">
        <f>G20-H20</f>
        <v>6</v>
      </c>
      <c r="E20" s="3" t="s">
        <v>265</v>
      </c>
      <c r="F20" s="3" t="s">
        <v>358</v>
      </c>
      <c r="G20" s="45" t="s">
        <v>303</v>
      </c>
      <c r="H20" s="3">
        <v>0</v>
      </c>
      <c r="I20" s="3" t="s">
        <v>357</v>
      </c>
      <c r="J20" s="4" t="s">
        <v>47</v>
      </c>
      <c r="K20" s="13">
        <v>8.6999999999999993</v>
      </c>
      <c r="L20" s="6">
        <f>G20*K20</f>
        <v>52.199999999999996</v>
      </c>
      <c r="M20" s="3" t="s">
        <v>353</v>
      </c>
      <c r="N20" s="34"/>
      <c r="O20" s="34"/>
      <c r="P20" s="34"/>
      <c r="Q20" s="34"/>
      <c r="R20" s="34"/>
      <c r="S20" s="34"/>
    </row>
    <row r="21" spans="1:19">
      <c r="A21" s="3" t="s">
        <v>0</v>
      </c>
      <c r="B21" s="3" t="s">
        <v>1</v>
      </c>
      <c r="C21" s="45">
        <v>2004</v>
      </c>
      <c r="D21" s="37">
        <f>G21-H21</f>
        <v>6</v>
      </c>
      <c r="E21" s="3" t="s">
        <v>292</v>
      </c>
      <c r="F21" s="3" t="s">
        <v>293</v>
      </c>
      <c r="G21" s="45">
        <v>6</v>
      </c>
      <c r="H21" s="3">
        <v>0</v>
      </c>
      <c r="I21" s="3" t="s">
        <v>294</v>
      </c>
      <c r="J21" s="4" t="s">
        <v>47</v>
      </c>
      <c r="K21" s="13">
        <v>10.5</v>
      </c>
      <c r="L21" s="6">
        <f>G21*K21</f>
        <v>63</v>
      </c>
      <c r="M21" s="3" t="s">
        <v>291</v>
      </c>
      <c r="N21" s="34"/>
      <c r="O21" s="34"/>
      <c r="P21" s="34"/>
      <c r="Q21" s="34"/>
      <c r="R21" s="34"/>
      <c r="S21" s="34"/>
    </row>
    <row r="22" spans="1:19">
      <c r="A22" s="3" t="s">
        <v>0</v>
      </c>
      <c r="B22" s="3" t="s">
        <v>19</v>
      </c>
      <c r="C22" s="45">
        <v>2008</v>
      </c>
      <c r="D22" s="37">
        <f>G22-H22</f>
        <v>6</v>
      </c>
      <c r="E22" s="3" t="s">
        <v>42</v>
      </c>
      <c r="F22" s="3" t="s">
        <v>250</v>
      </c>
      <c r="G22" s="45">
        <v>6</v>
      </c>
      <c r="H22" s="3">
        <v>0</v>
      </c>
      <c r="I22" s="3" t="s">
        <v>250</v>
      </c>
      <c r="J22" s="4" t="s">
        <v>47</v>
      </c>
      <c r="K22" s="5">
        <v>6</v>
      </c>
      <c r="L22" s="6">
        <f>G22*K22</f>
        <v>36</v>
      </c>
      <c r="M22" s="3" t="s">
        <v>291</v>
      </c>
      <c r="N22" s="34"/>
      <c r="O22" s="34"/>
      <c r="P22" s="34"/>
      <c r="Q22" s="34"/>
      <c r="R22" s="34"/>
      <c r="S22" s="34"/>
    </row>
    <row r="23" spans="1:19">
      <c r="A23" s="3" t="s">
        <v>17</v>
      </c>
      <c r="B23" s="3" t="s">
        <v>6</v>
      </c>
      <c r="C23" s="45">
        <v>2005</v>
      </c>
      <c r="D23" s="37">
        <f>G23-H23</f>
        <v>6</v>
      </c>
      <c r="E23" s="3" t="s">
        <v>50</v>
      </c>
      <c r="F23" s="3" t="s">
        <v>267</v>
      </c>
      <c r="G23" s="45">
        <v>6</v>
      </c>
      <c r="H23" s="3">
        <v>0</v>
      </c>
      <c r="I23" s="3" t="s">
        <v>246</v>
      </c>
      <c r="J23" s="4" t="s">
        <v>47</v>
      </c>
      <c r="K23" s="5">
        <v>7.5</v>
      </c>
      <c r="L23" s="6">
        <f>G23*K23</f>
        <v>45</v>
      </c>
      <c r="M23" s="3" t="s">
        <v>291</v>
      </c>
      <c r="N23" s="34"/>
      <c r="O23" s="34"/>
      <c r="P23" s="34"/>
      <c r="Q23" s="34"/>
      <c r="R23" s="34"/>
      <c r="S23" s="34"/>
    </row>
    <row r="24" spans="1:19">
      <c r="A24" s="3" t="s">
        <v>308</v>
      </c>
      <c r="B24" s="3" t="s">
        <v>6</v>
      </c>
      <c r="C24" s="45" t="s">
        <v>325</v>
      </c>
      <c r="D24" s="37">
        <f>G24-H24</f>
        <v>6</v>
      </c>
      <c r="E24" s="3" t="s">
        <v>49</v>
      </c>
      <c r="F24" s="3" t="s">
        <v>367</v>
      </c>
      <c r="G24" s="45" t="s">
        <v>303</v>
      </c>
      <c r="H24" s="3">
        <v>0</v>
      </c>
      <c r="I24" s="3" t="s">
        <v>351</v>
      </c>
      <c r="J24" s="4" t="s">
        <v>47</v>
      </c>
      <c r="K24" s="5">
        <v>6.9</v>
      </c>
      <c r="L24" s="6">
        <f>G24*K24</f>
        <v>41.400000000000006</v>
      </c>
      <c r="M24" s="3" t="s">
        <v>356</v>
      </c>
      <c r="N24" s="34"/>
      <c r="O24" s="34"/>
      <c r="P24" s="34"/>
      <c r="Q24" s="34"/>
      <c r="R24" s="34"/>
      <c r="S24" s="34"/>
    </row>
    <row r="25" spans="1:19">
      <c r="A25" s="3" t="s">
        <v>17</v>
      </c>
      <c r="B25" s="3" t="s">
        <v>56</v>
      </c>
      <c r="C25" s="45">
        <v>2007</v>
      </c>
      <c r="D25" s="37">
        <f>G25-H25</f>
        <v>6</v>
      </c>
      <c r="E25" s="3" t="s">
        <v>258</v>
      </c>
      <c r="F25" s="3" t="s">
        <v>259</v>
      </c>
      <c r="G25" s="45">
        <v>6</v>
      </c>
      <c r="H25" s="3">
        <v>0</v>
      </c>
      <c r="I25" s="3" t="s">
        <v>260</v>
      </c>
      <c r="J25" s="4" t="s">
        <v>47</v>
      </c>
      <c r="K25" s="13">
        <v>3.9</v>
      </c>
      <c r="L25" s="6">
        <f>G25*K25</f>
        <v>23.4</v>
      </c>
      <c r="M25" s="3" t="s">
        <v>287</v>
      </c>
      <c r="N25" s="34"/>
      <c r="O25" s="34"/>
      <c r="P25" s="34"/>
      <c r="Q25" s="34"/>
      <c r="R25" s="34"/>
      <c r="S25" s="34"/>
    </row>
    <row r="26" spans="1:19">
      <c r="A26" s="3" t="s">
        <v>308</v>
      </c>
      <c r="B26" s="3" t="s">
        <v>67</v>
      </c>
      <c r="C26" s="45" t="s">
        <v>316</v>
      </c>
      <c r="D26" s="37">
        <f>G26-H26</f>
        <v>5</v>
      </c>
      <c r="E26" s="3" t="s">
        <v>283</v>
      </c>
      <c r="F26" s="3" t="s">
        <v>374</v>
      </c>
      <c r="G26" s="45" t="s">
        <v>307</v>
      </c>
      <c r="H26" s="3">
        <v>7</v>
      </c>
      <c r="J26" s="4" t="s">
        <v>47</v>
      </c>
      <c r="K26" s="5">
        <v>3.5</v>
      </c>
      <c r="L26" s="6">
        <f>G26*K26</f>
        <v>42</v>
      </c>
      <c r="M26" s="3" t="s">
        <v>377</v>
      </c>
      <c r="N26" s="34"/>
      <c r="O26" s="34"/>
      <c r="P26" s="34"/>
      <c r="Q26" s="34"/>
      <c r="R26" s="34"/>
      <c r="S26" s="34"/>
    </row>
    <row r="27" spans="1:19">
      <c r="A27" s="3" t="s">
        <v>0</v>
      </c>
      <c r="B27" s="3" t="s">
        <v>56</v>
      </c>
      <c r="C27" s="45" t="s">
        <v>311</v>
      </c>
      <c r="D27" s="37">
        <f>G27-H27</f>
        <v>5</v>
      </c>
      <c r="E27" s="7" t="s">
        <v>11</v>
      </c>
      <c r="F27" s="3" t="s">
        <v>262</v>
      </c>
      <c r="G27" s="45" t="s">
        <v>303</v>
      </c>
      <c r="H27" s="3">
        <v>1</v>
      </c>
      <c r="I27" s="3" t="s">
        <v>263</v>
      </c>
      <c r="J27" s="4" t="s">
        <v>47</v>
      </c>
      <c r="K27" s="13">
        <v>7.2</v>
      </c>
      <c r="L27" s="6">
        <f>G27*K27</f>
        <v>43.2</v>
      </c>
      <c r="M27" s="3" t="s">
        <v>410</v>
      </c>
      <c r="N27" s="34"/>
      <c r="O27" s="34"/>
      <c r="P27" s="34"/>
      <c r="Q27" s="34"/>
      <c r="R27" s="34"/>
      <c r="S27" s="34"/>
    </row>
    <row r="28" spans="1:19">
      <c r="A28" s="3" t="s">
        <v>0</v>
      </c>
      <c r="B28" s="3" t="s">
        <v>54</v>
      </c>
      <c r="C28" s="45" t="s">
        <v>325</v>
      </c>
      <c r="D28" s="37">
        <f>G28-H28</f>
        <v>5</v>
      </c>
      <c r="E28" s="3" t="s">
        <v>389</v>
      </c>
      <c r="F28" s="3" t="s">
        <v>390</v>
      </c>
      <c r="G28" s="45" t="s">
        <v>303</v>
      </c>
      <c r="H28" s="3">
        <v>1</v>
      </c>
      <c r="I28" s="3" t="s">
        <v>391</v>
      </c>
      <c r="J28" s="4" t="s">
        <v>47</v>
      </c>
      <c r="K28" s="5">
        <v>6.56</v>
      </c>
      <c r="L28" s="6">
        <f>G28*K28</f>
        <v>39.36</v>
      </c>
      <c r="M28" s="3" t="s">
        <v>412</v>
      </c>
      <c r="N28" s="34"/>
      <c r="O28" s="34"/>
      <c r="P28" s="34"/>
      <c r="Q28" s="34"/>
      <c r="R28" s="34"/>
      <c r="S28" s="34"/>
    </row>
    <row r="29" spans="1:19">
      <c r="A29" s="3" t="s">
        <v>308</v>
      </c>
      <c r="B29" s="3" t="s">
        <v>67</v>
      </c>
      <c r="C29" s="45" t="s">
        <v>309</v>
      </c>
      <c r="D29" s="37">
        <f>G29-H29</f>
        <v>5</v>
      </c>
      <c r="E29" s="3" t="s">
        <v>251</v>
      </c>
      <c r="F29" s="3" t="s">
        <v>365</v>
      </c>
      <c r="G29" s="45" t="s">
        <v>303</v>
      </c>
      <c r="H29" s="3">
        <v>1</v>
      </c>
      <c r="I29" s="3" t="s">
        <v>366</v>
      </c>
      <c r="J29" s="4" t="s">
        <v>47</v>
      </c>
      <c r="K29" s="5">
        <v>8.5500000000000007</v>
      </c>
      <c r="L29" s="6">
        <f>G29*K29</f>
        <v>51.300000000000004</v>
      </c>
      <c r="M29" s="3" t="s">
        <v>384</v>
      </c>
      <c r="N29" s="34"/>
      <c r="O29" s="34"/>
      <c r="P29" s="34"/>
      <c r="Q29" s="34"/>
      <c r="R29" s="34"/>
      <c r="S29" s="34"/>
    </row>
    <row r="30" spans="1:19">
      <c r="A30" s="3" t="s">
        <v>0</v>
      </c>
      <c r="B30" s="3" t="s">
        <v>1</v>
      </c>
      <c r="C30" s="45" t="s">
        <v>318</v>
      </c>
      <c r="D30" s="37">
        <f>G30-H30</f>
        <v>5</v>
      </c>
      <c r="E30" s="3" t="s">
        <v>257</v>
      </c>
      <c r="F30" s="3" t="s">
        <v>368</v>
      </c>
      <c r="G30" s="45" t="s">
        <v>303</v>
      </c>
      <c r="H30" s="3">
        <v>1</v>
      </c>
      <c r="J30" s="4" t="s">
        <v>46</v>
      </c>
      <c r="K30" s="13">
        <v>6.5</v>
      </c>
      <c r="L30" s="6">
        <f>G30*K30</f>
        <v>39</v>
      </c>
      <c r="M30" s="3" t="s">
        <v>376</v>
      </c>
      <c r="N30" s="34"/>
      <c r="O30" s="34"/>
      <c r="P30" s="34"/>
      <c r="Q30" s="34"/>
      <c r="R30" s="34"/>
      <c r="S30" s="34"/>
    </row>
    <row r="31" spans="1:19">
      <c r="A31" s="3" t="s">
        <v>0</v>
      </c>
      <c r="B31" s="3" t="s">
        <v>54</v>
      </c>
      <c r="C31" s="45" t="s">
        <v>325</v>
      </c>
      <c r="D31" s="37">
        <f>G31-H31</f>
        <v>4</v>
      </c>
      <c r="E31" s="3" t="s">
        <v>45</v>
      </c>
      <c r="F31" s="3" t="s">
        <v>406</v>
      </c>
      <c r="G31" s="45" t="s">
        <v>334</v>
      </c>
      <c r="H31" s="3">
        <v>0</v>
      </c>
      <c r="I31" s="3" t="s">
        <v>407</v>
      </c>
      <c r="J31" s="4" t="s">
        <v>47</v>
      </c>
      <c r="K31" s="5">
        <v>7</v>
      </c>
      <c r="L31" s="6">
        <f>G31*K31</f>
        <v>28</v>
      </c>
      <c r="M31" s="3" t="s">
        <v>393</v>
      </c>
      <c r="N31" s="34"/>
      <c r="O31" s="34"/>
      <c r="P31" s="34"/>
      <c r="Q31" s="34"/>
      <c r="R31" s="34"/>
      <c r="S31" s="34"/>
    </row>
    <row r="32" spans="1:19">
      <c r="A32" s="3" t="s">
        <v>308</v>
      </c>
      <c r="B32" s="3" t="s">
        <v>6</v>
      </c>
      <c r="C32" s="45" t="s">
        <v>318</v>
      </c>
      <c r="D32" s="37">
        <f>G32-H32</f>
        <v>4</v>
      </c>
      <c r="E32" s="3" t="s">
        <v>76</v>
      </c>
      <c r="F32" s="3" t="s">
        <v>408</v>
      </c>
      <c r="G32" s="45" t="s">
        <v>303</v>
      </c>
      <c r="H32" s="3">
        <v>2</v>
      </c>
      <c r="I32" s="3" t="s">
        <v>408</v>
      </c>
      <c r="J32" s="4" t="s">
        <v>47</v>
      </c>
      <c r="K32" s="13">
        <v>4.4000000000000004</v>
      </c>
      <c r="L32" s="6">
        <f>G32*K32</f>
        <v>26.400000000000002</v>
      </c>
      <c r="M32" s="3" t="s">
        <v>413</v>
      </c>
      <c r="N32" s="34"/>
      <c r="O32" s="34"/>
      <c r="P32" s="34"/>
      <c r="Q32" s="34"/>
      <c r="R32" s="34"/>
      <c r="S32" s="34"/>
    </row>
    <row r="33" spans="1:19">
      <c r="A33" s="3" t="s">
        <v>0</v>
      </c>
      <c r="B33" s="3" t="s">
        <v>1</v>
      </c>
      <c r="C33" s="45" t="s">
        <v>311</v>
      </c>
      <c r="D33" s="37">
        <f>G33-H33</f>
        <v>4</v>
      </c>
      <c r="E33" s="3" t="s">
        <v>265</v>
      </c>
      <c r="F33" s="3" t="s">
        <v>358</v>
      </c>
      <c r="G33" s="45" t="s">
        <v>360</v>
      </c>
      <c r="H33" s="3">
        <v>1</v>
      </c>
      <c r="I33" s="3" t="s">
        <v>357</v>
      </c>
      <c r="J33" s="4" t="s">
        <v>47</v>
      </c>
      <c r="K33" s="5">
        <v>7</v>
      </c>
      <c r="L33" s="6">
        <f>G33*K33</f>
        <v>35</v>
      </c>
      <c r="M33" s="3" t="s">
        <v>411</v>
      </c>
      <c r="N33" s="34"/>
      <c r="O33" s="34"/>
      <c r="P33" s="34"/>
      <c r="Q33" s="34"/>
      <c r="R33" s="34"/>
      <c r="S33" s="34"/>
    </row>
    <row r="34" spans="1:19">
      <c r="A34" s="3" t="s">
        <v>0</v>
      </c>
      <c r="B34" s="3" t="s">
        <v>1</v>
      </c>
      <c r="C34" s="45" t="s">
        <v>311</v>
      </c>
      <c r="D34" s="37">
        <f>G34-H34</f>
        <v>4</v>
      </c>
      <c r="E34" s="3" t="s">
        <v>26</v>
      </c>
      <c r="F34" s="3" t="s">
        <v>27</v>
      </c>
      <c r="G34" s="45" t="s">
        <v>307</v>
      </c>
      <c r="H34" s="3">
        <v>8</v>
      </c>
      <c r="I34" s="14" t="s">
        <v>435</v>
      </c>
      <c r="J34" s="4" t="s">
        <v>47</v>
      </c>
      <c r="K34" s="5">
        <v>6.2</v>
      </c>
      <c r="L34" s="6">
        <f>G34*K34</f>
        <v>74.400000000000006</v>
      </c>
      <c r="M34" s="3" t="s">
        <v>421</v>
      </c>
      <c r="N34" s="34"/>
      <c r="O34" s="34"/>
      <c r="P34" s="34"/>
      <c r="Q34" s="34"/>
      <c r="R34" s="34"/>
      <c r="S34" s="34"/>
    </row>
    <row r="35" spans="1:19">
      <c r="A35" s="3" t="s">
        <v>0</v>
      </c>
      <c r="B35" s="3" t="s">
        <v>1</v>
      </c>
      <c r="C35" s="45" t="s">
        <v>316</v>
      </c>
      <c r="D35" s="37">
        <f>G35-H35</f>
        <v>4</v>
      </c>
      <c r="E35" s="3" t="s">
        <v>257</v>
      </c>
      <c r="F35" s="3" t="s">
        <v>368</v>
      </c>
      <c r="G35" s="45" t="s">
        <v>303</v>
      </c>
      <c r="H35" s="3">
        <v>2</v>
      </c>
      <c r="I35" s="3" t="s">
        <v>369</v>
      </c>
      <c r="J35" s="4" t="s">
        <v>46</v>
      </c>
      <c r="K35" s="13">
        <v>6.99</v>
      </c>
      <c r="L35" s="6">
        <f>G35*K35</f>
        <v>41.94</v>
      </c>
      <c r="M35" s="3" t="s">
        <v>370</v>
      </c>
      <c r="N35" s="34"/>
      <c r="O35" s="34"/>
      <c r="P35" s="34"/>
      <c r="Q35" s="34"/>
      <c r="R35" s="34"/>
      <c r="S35" s="34"/>
    </row>
    <row r="36" spans="1:19">
      <c r="A36" s="3" t="s">
        <v>0</v>
      </c>
      <c r="B36" s="3" t="s">
        <v>54</v>
      </c>
      <c r="C36" s="45" t="s">
        <v>325</v>
      </c>
      <c r="D36" s="37">
        <f>G36-H36</f>
        <v>3</v>
      </c>
      <c r="E36" s="3" t="s">
        <v>45</v>
      </c>
      <c r="F36" s="3" t="s">
        <v>392</v>
      </c>
      <c r="G36" s="45" t="s">
        <v>312</v>
      </c>
      <c r="H36" s="3">
        <v>0</v>
      </c>
      <c r="I36" s="3" t="s">
        <v>405</v>
      </c>
      <c r="J36" s="4" t="s">
        <v>47</v>
      </c>
      <c r="K36" s="5">
        <v>7</v>
      </c>
      <c r="L36" s="6">
        <f>G36*K36</f>
        <v>21</v>
      </c>
      <c r="M36" s="3" t="s">
        <v>393</v>
      </c>
      <c r="N36" s="34"/>
      <c r="O36" s="34"/>
      <c r="P36" s="34"/>
      <c r="Q36" s="34"/>
      <c r="R36" s="34"/>
      <c r="S36" s="34"/>
    </row>
    <row r="37" spans="1:19">
      <c r="A37" s="3" t="s">
        <v>0</v>
      </c>
      <c r="B37" s="3" t="s">
        <v>19</v>
      </c>
      <c r="C37" s="45" t="s">
        <v>318</v>
      </c>
      <c r="D37" s="37">
        <f>G37-H37</f>
        <v>3</v>
      </c>
      <c r="E37" s="3" t="s">
        <v>32</v>
      </c>
      <c r="F37" s="3" t="s">
        <v>250</v>
      </c>
      <c r="G37" s="45" t="s">
        <v>303</v>
      </c>
      <c r="H37" s="3">
        <v>3</v>
      </c>
      <c r="I37" s="3" t="s">
        <v>250</v>
      </c>
      <c r="J37" s="4" t="s">
        <v>47</v>
      </c>
      <c r="K37" s="5">
        <v>6</v>
      </c>
      <c r="L37" s="6">
        <f>G37*K37</f>
        <v>36</v>
      </c>
      <c r="M37" s="3" t="s">
        <v>336</v>
      </c>
      <c r="N37" s="34"/>
      <c r="O37" s="34"/>
      <c r="P37" s="34"/>
      <c r="Q37" s="34"/>
      <c r="R37" s="34"/>
      <c r="S37" s="34"/>
    </row>
    <row r="38" spans="1:19">
      <c r="A38" s="3" t="s">
        <v>0</v>
      </c>
      <c r="B38" s="3" t="s">
        <v>1</v>
      </c>
      <c r="C38" s="45" t="s">
        <v>316</v>
      </c>
      <c r="D38" s="37">
        <f>G38-H38</f>
        <v>3</v>
      </c>
      <c r="E38" s="3" t="s">
        <v>94</v>
      </c>
      <c r="F38" s="3" t="s">
        <v>315</v>
      </c>
      <c r="G38" s="45" t="s">
        <v>312</v>
      </c>
      <c r="H38" s="3">
        <v>0</v>
      </c>
      <c r="I38" s="3" t="s">
        <v>314</v>
      </c>
      <c r="J38" s="4" t="s">
        <v>47</v>
      </c>
      <c r="K38" s="13">
        <v>4.95</v>
      </c>
      <c r="L38" s="6">
        <f>G38*K38</f>
        <v>14.850000000000001</v>
      </c>
      <c r="M38" s="3" t="s">
        <v>313</v>
      </c>
      <c r="N38" s="34"/>
      <c r="O38" s="34"/>
      <c r="P38" s="34"/>
      <c r="Q38" s="34"/>
      <c r="R38" s="34"/>
      <c r="S38" s="34"/>
    </row>
    <row r="39" spans="1:19">
      <c r="A39" s="3" t="s">
        <v>308</v>
      </c>
      <c r="B39" s="3" t="s">
        <v>6</v>
      </c>
      <c r="C39" s="45" t="s">
        <v>355</v>
      </c>
      <c r="D39" s="37">
        <f>G39-H39</f>
        <v>3</v>
      </c>
      <c r="E39" s="3" t="s">
        <v>49</v>
      </c>
      <c r="F39" s="3" t="s">
        <v>350</v>
      </c>
      <c r="G39" s="45" t="s">
        <v>312</v>
      </c>
      <c r="H39" s="3">
        <v>0</v>
      </c>
      <c r="I39" s="3" t="s">
        <v>351</v>
      </c>
      <c r="J39" s="4" t="s">
        <v>47</v>
      </c>
      <c r="K39" s="13">
        <v>6.5</v>
      </c>
      <c r="L39" s="6">
        <f>G39*K39</f>
        <v>19.5</v>
      </c>
      <c r="N39" s="34"/>
      <c r="O39" s="34"/>
      <c r="P39" s="34"/>
      <c r="Q39" s="34"/>
      <c r="R39" s="34"/>
      <c r="S39" s="34"/>
    </row>
    <row r="40" spans="1:19">
      <c r="A40" s="14" t="s">
        <v>0</v>
      </c>
      <c r="B40" s="3" t="s">
        <v>328</v>
      </c>
      <c r="C40" s="45" t="s">
        <v>329</v>
      </c>
      <c r="D40" s="37">
        <f>G40-H40</f>
        <v>2</v>
      </c>
      <c r="E40" s="7" t="s">
        <v>12</v>
      </c>
      <c r="F40" s="3" t="s">
        <v>69</v>
      </c>
      <c r="G40" s="45" t="s">
        <v>303</v>
      </c>
      <c r="H40" s="3">
        <v>4</v>
      </c>
      <c r="I40" s="3" t="s">
        <v>346</v>
      </c>
      <c r="J40" s="4" t="s">
        <v>47</v>
      </c>
      <c r="K40" s="5">
        <v>0</v>
      </c>
      <c r="L40" s="6">
        <f>G40*K40</f>
        <v>0</v>
      </c>
      <c r="M40" s="3" t="s">
        <v>330</v>
      </c>
      <c r="N40" s="34"/>
      <c r="O40" s="34"/>
      <c r="P40" s="34"/>
      <c r="Q40" s="34"/>
      <c r="R40" s="34"/>
      <c r="S40" s="34"/>
    </row>
    <row r="41" spans="1:19">
      <c r="A41" s="3" t="s">
        <v>0</v>
      </c>
      <c r="B41" s="3" t="s">
        <v>1</v>
      </c>
      <c r="C41" s="45" t="s">
        <v>329</v>
      </c>
      <c r="D41" s="35">
        <f>G41-H41</f>
        <v>2</v>
      </c>
      <c r="E41" s="3" t="s">
        <v>265</v>
      </c>
      <c r="F41" s="3" t="s">
        <v>358</v>
      </c>
      <c r="G41" s="45" t="s">
        <v>303</v>
      </c>
      <c r="H41" s="3">
        <v>4</v>
      </c>
      <c r="I41" s="3" t="s">
        <v>357</v>
      </c>
      <c r="J41" s="4" t="s">
        <v>47</v>
      </c>
      <c r="K41" s="5">
        <v>9</v>
      </c>
      <c r="L41" s="6">
        <f>G41*K41</f>
        <v>54</v>
      </c>
      <c r="M41" s="3" t="s">
        <v>359</v>
      </c>
      <c r="N41" s="34"/>
      <c r="O41" s="34"/>
      <c r="P41" s="34"/>
      <c r="Q41" s="34"/>
      <c r="R41" s="34"/>
      <c r="S41" s="34"/>
    </row>
    <row r="42" spans="1:19">
      <c r="A42" s="3" t="s">
        <v>0</v>
      </c>
      <c r="B42" s="3" t="s">
        <v>19</v>
      </c>
      <c r="C42" s="45" t="s">
        <v>318</v>
      </c>
      <c r="D42" s="37">
        <f>G42-H42</f>
        <v>2</v>
      </c>
      <c r="E42" s="3" t="s">
        <v>42</v>
      </c>
      <c r="F42" s="3" t="s">
        <v>250</v>
      </c>
      <c r="G42" s="44" t="s">
        <v>303</v>
      </c>
      <c r="H42" s="45">
        <v>4</v>
      </c>
      <c r="I42" s="3" t="s">
        <v>250</v>
      </c>
      <c r="J42" s="4" t="s">
        <v>47</v>
      </c>
      <c r="K42" s="5">
        <v>0</v>
      </c>
      <c r="L42" s="6">
        <f>G42*K42</f>
        <v>0</v>
      </c>
      <c r="M42" s="3" t="s">
        <v>337</v>
      </c>
      <c r="N42" s="34"/>
      <c r="O42" s="34"/>
      <c r="P42" s="34"/>
      <c r="Q42" s="34"/>
      <c r="R42" s="34"/>
      <c r="S42" s="34"/>
    </row>
    <row r="43" spans="1:19">
      <c r="A43" s="3" t="s">
        <v>15</v>
      </c>
      <c r="B43" s="3" t="s">
        <v>54</v>
      </c>
      <c r="C43" s="45" t="s">
        <v>318</v>
      </c>
      <c r="D43" s="37">
        <f>G43-H43</f>
        <v>2</v>
      </c>
      <c r="E43" s="3" t="s">
        <v>338</v>
      </c>
      <c r="F43" s="3" t="s">
        <v>339</v>
      </c>
      <c r="G43" s="45" t="s">
        <v>340</v>
      </c>
      <c r="H43" s="3">
        <v>0</v>
      </c>
      <c r="I43" s="3" t="s">
        <v>341</v>
      </c>
      <c r="J43" s="4" t="s">
        <v>47</v>
      </c>
      <c r="K43" s="5">
        <v>3.5</v>
      </c>
      <c r="L43" s="6">
        <f>G43*K43</f>
        <v>7</v>
      </c>
      <c r="M43" s="3" t="s">
        <v>342</v>
      </c>
      <c r="N43" s="34"/>
      <c r="O43" s="34"/>
      <c r="P43" s="34"/>
      <c r="Q43" s="34"/>
      <c r="R43" s="34"/>
      <c r="S43" s="34"/>
    </row>
    <row r="44" spans="1:19">
      <c r="A44" s="3" t="s">
        <v>0</v>
      </c>
      <c r="B44" s="3" t="s">
        <v>1</v>
      </c>
      <c r="C44" s="45" t="s">
        <v>329</v>
      </c>
      <c r="D44" s="37">
        <f>G44-H44</f>
        <v>1</v>
      </c>
      <c r="E44" s="3" t="s">
        <v>331</v>
      </c>
      <c r="F44" s="3" t="s">
        <v>249</v>
      </c>
      <c r="G44" s="45" t="s">
        <v>303</v>
      </c>
      <c r="H44" s="3">
        <v>5</v>
      </c>
      <c r="I44" s="3" t="s">
        <v>332</v>
      </c>
      <c r="J44" s="4" t="s">
        <v>46</v>
      </c>
      <c r="K44" s="5">
        <v>6.6</v>
      </c>
      <c r="L44" s="6">
        <f>G44*K44</f>
        <v>39.599999999999994</v>
      </c>
      <c r="M44" s="3" t="s">
        <v>352</v>
      </c>
      <c r="N44" s="34"/>
      <c r="O44" s="34"/>
      <c r="P44" s="34"/>
      <c r="Q44" s="34"/>
      <c r="R44" s="34"/>
      <c r="S44" s="34"/>
    </row>
    <row r="45" spans="1:19">
      <c r="A45" s="3" t="s">
        <v>0</v>
      </c>
      <c r="B45" s="3" t="s">
        <v>1</v>
      </c>
      <c r="C45" s="45" t="s">
        <v>309</v>
      </c>
      <c r="D45" s="37">
        <f>G45-H45</f>
        <v>1</v>
      </c>
      <c r="E45" s="3" t="s">
        <v>331</v>
      </c>
      <c r="F45" s="3" t="s">
        <v>385</v>
      </c>
      <c r="G45" s="45" t="s">
        <v>302</v>
      </c>
      <c r="H45" s="3">
        <v>0</v>
      </c>
      <c r="I45" s="3" t="s">
        <v>386</v>
      </c>
      <c r="J45" s="4" t="s">
        <v>46</v>
      </c>
      <c r="K45" s="5">
        <v>0</v>
      </c>
      <c r="L45" s="6">
        <f>G45*K45</f>
        <v>0</v>
      </c>
      <c r="M45" s="3" t="s">
        <v>387</v>
      </c>
      <c r="N45" s="34"/>
      <c r="O45" s="34"/>
      <c r="P45" s="34"/>
      <c r="Q45" s="34"/>
      <c r="R45" s="34"/>
      <c r="S45" s="34"/>
    </row>
    <row r="46" spans="1:19">
      <c r="A46" s="3" t="s">
        <v>0</v>
      </c>
      <c r="B46" s="3" t="s">
        <v>19</v>
      </c>
      <c r="C46" s="45" t="s">
        <v>316</v>
      </c>
      <c r="D46" s="37">
        <f>G46-H46</f>
        <v>1</v>
      </c>
      <c r="E46" s="3" t="s">
        <v>322</v>
      </c>
      <c r="F46" s="3" t="s">
        <v>319</v>
      </c>
      <c r="G46" s="45" t="s">
        <v>302</v>
      </c>
      <c r="H46" s="3">
        <v>0</v>
      </c>
      <c r="I46" s="3" t="s">
        <v>321</v>
      </c>
      <c r="J46" s="4" t="s">
        <v>46</v>
      </c>
      <c r="K46" s="13">
        <v>0</v>
      </c>
      <c r="L46" s="6">
        <f>G46*K46</f>
        <v>0</v>
      </c>
      <c r="M46" s="3" t="s">
        <v>323</v>
      </c>
      <c r="N46" s="34"/>
      <c r="O46" s="34"/>
      <c r="P46" s="34"/>
      <c r="Q46" s="34"/>
      <c r="R46" s="34"/>
      <c r="S46" s="34"/>
    </row>
    <row r="47" spans="1:19">
      <c r="A47" s="3" t="s">
        <v>0</v>
      </c>
      <c r="B47" s="3" t="s">
        <v>19</v>
      </c>
      <c r="C47" s="45" t="s">
        <v>318</v>
      </c>
      <c r="D47" s="37">
        <f>G47-H47</f>
        <v>1</v>
      </c>
      <c r="E47" s="3" t="s">
        <v>322</v>
      </c>
      <c r="F47" s="3" t="s">
        <v>319</v>
      </c>
      <c r="G47" s="45" t="s">
        <v>302</v>
      </c>
      <c r="H47" s="3">
        <v>0</v>
      </c>
      <c r="I47" s="3" t="s">
        <v>321</v>
      </c>
      <c r="J47" s="4" t="s">
        <v>46</v>
      </c>
      <c r="K47" s="5">
        <v>0</v>
      </c>
      <c r="L47" s="6">
        <f>G47*K47</f>
        <v>0</v>
      </c>
      <c r="M47" s="3" t="s">
        <v>324</v>
      </c>
      <c r="N47" s="34"/>
      <c r="O47" s="34"/>
      <c r="P47" s="34"/>
      <c r="Q47" s="34"/>
      <c r="R47" s="34"/>
      <c r="S47" s="34"/>
    </row>
    <row r="48" spans="1:19">
      <c r="A48" s="3" t="s">
        <v>0</v>
      </c>
      <c r="B48" s="3" t="s">
        <v>19</v>
      </c>
      <c r="C48" s="45" t="s">
        <v>425</v>
      </c>
      <c r="D48" s="37">
        <f>G48-H48</f>
        <v>1</v>
      </c>
      <c r="E48" s="3" t="s">
        <v>322</v>
      </c>
      <c r="F48" s="3" t="s">
        <v>319</v>
      </c>
      <c r="G48" s="45" t="s">
        <v>302</v>
      </c>
      <c r="H48" s="3">
        <v>0</v>
      </c>
      <c r="I48" s="3" t="s">
        <v>321</v>
      </c>
      <c r="J48" s="4" t="s">
        <v>46</v>
      </c>
      <c r="K48" s="5">
        <v>12</v>
      </c>
      <c r="L48" s="6">
        <f>G48*K48</f>
        <v>12</v>
      </c>
      <c r="M48" s="3" t="s">
        <v>427</v>
      </c>
      <c r="N48" s="34"/>
      <c r="O48" s="34"/>
      <c r="P48" s="34"/>
      <c r="Q48" s="34"/>
      <c r="R48" s="34"/>
      <c r="S48" s="34"/>
    </row>
    <row r="49" spans="1:19">
      <c r="A49" s="3" t="s">
        <v>0</v>
      </c>
      <c r="B49" s="3" t="s">
        <v>1</v>
      </c>
      <c r="C49" s="45" t="s">
        <v>317</v>
      </c>
      <c r="D49" s="37">
        <f>G49-H49</f>
        <v>1</v>
      </c>
      <c r="E49" s="3" t="s">
        <v>3</v>
      </c>
      <c r="F49" s="3" t="s">
        <v>326</v>
      </c>
      <c r="G49" s="45" t="s">
        <v>302</v>
      </c>
      <c r="H49" s="3">
        <v>0</v>
      </c>
      <c r="I49" s="3" t="s">
        <v>327</v>
      </c>
      <c r="J49" s="4" t="s">
        <v>46</v>
      </c>
      <c r="K49" s="13">
        <v>0</v>
      </c>
      <c r="L49" s="6">
        <f>G49*K49</f>
        <v>0</v>
      </c>
      <c r="M49" s="3" t="s">
        <v>409</v>
      </c>
      <c r="N49" s="34"/>
      <c r="O49" s="34"/>
      <c r="P49" s="34"/>
      <c r="Q49" s="34"/>
      <c r="R49" s="34"/>
      <c r="S49" s="34"/>
    </row>
    <row r="50" spans="1:19">
      <c r="A50" s="3" t="s">
        <v>17</v>
      </c>
      <c r="B50" s="3" t="s">
        <v>7</v>
      </c>
      <c r="C50" s="45">
        <v>2005</v>
      </c>
      <c r="D50" s="37">
        <f>G50-H50</f>
        <v>1</v>
      </c>
      <c r="E50" s="3" t="s">
        <v>33</v>
      </c>
      <c r="F50" s="3" t="s">
        <v>29</v>
      </c>
      <c r="G50" s="45">
        <v>6</v>
      </c>
      <c r="H50" s="3">
        <v>5</v>
      </c>
      <c r="J50" s="4" t="s">
        <v>47</v>
      </c>
      <c r="K50" s="5">
        <v>0</v>
      </c>
      <c r="L50" s="6">
        <f>G50*K50</f>
        <v>0</v>
      </c>
      <c r="M50" s="3" t="s">
        <v>282</v>
      </c>
      <c r="N50" s="34"/>
      <c r="O50" s="34"/>
      <c r="P50" s="34"/>
      <c r="Q50" s="34"/>
      <c r="R50" s="34"/>
      <c r="S50" s="34"/>
    </row>
    <row r="51" spans="1:19">
      <c r="A51" s="3" t="s">
        <v>0</v>
      </c>
      <c r="B51" s="3" t="s">
        <v>54</v>
      </c>
      <c r="C51" s="45" t="s">
        <v>311</v>
      </c>
      <c r="D51" s="37">
        <f>G51-H51</f>
        <v>1</v>
      </c>
      <c r="E51" s="3" t="s">
        <v>45</v>
      </c>
      <c r="F51" s="3" t="s">
        <v>279</v>
      </c>
      <c r="G51" s="45" t="s">
        <v>303</v>
      </c>
      <c r="H51" s="3">
        <v>5</v>
      </c>
      <c r="I51" s="3" t="s">
        <v>388</v>
      </c>
      <c r="J51" s="4" t="s">
        <v>47</v>
      </c>
      <c r="K51" s="13">
        <v>3.95</v>
      </c>
      <c r="L51" s="6">
        <f>G51*K51</f>
        <v>23.700000000000003</v>
      </c>
      <c r="N51" s="34"/>
      <c r="O51" s="34"/>
      <c r="P51" s="34"/>
      <c r="Q51" s="34"/>
      <c r="R51" s="34"/>
      <c r="S51" s="34"/>
    </row>
    <row r="52" spans="1:19">
      <c r="A52" s="3" t="s">
        <v>66</v>
      </c>
      <c r="B52" s="3" t="s">
        <v>6</v>
      </c>
      <c r="C52" s="45" t="s">
        <v>437</v>
      </c>
      <c r="D52" s="37">
        <f>G52-H52</f>
        <v>1</v>
      </c>
      <c r="E52" s="3" t="s">
        <v>286</v>
      </c>
      <c r="F52" s="3" t="s">
        <v>442</v>
      </c>
      <c r="G52" s="45" t="s">
        <v>302</v>
      </c>
      <c r="H52" s="3">
        <v>0</v>
      </c>
      <c r="I52" s="3" t="s">
        <v>443</v>
      </c>
      <c r="J52" s="4" t="s">
        <v>47</v>
      </c>
      <c r="K52" s="5">
        <v>9.7899999999999991</v>
      </c>
      <c r="L52" s="6">
        <f>G52*K52</f>
        <v>9.7899999999999991</v>
      </c>
      <c r="M52" s="3" t="s">
        <v>441</v>
      </c>
      <c r="N52" s="34"/>
      <c r="O52" s="34"/>
      <c r="P52" s="34"/>
      <c r="Q52" s="34"/>
      <c r="R52" s="34"/>
      <c r="S52" s="34"/>
    </row>
    <row r="53" spans="1:19">
      <c r="A53" s="3" t="s">
        <v>0</v>
      </c>
      <c r="B53" s="3" t="s">
        <v>56</v>
      </c>
      <c r="C53" s="45">
        <v>2005</v>
      </c>
      <c r="D53" s="37">
        <f>G53-H53</f>
        <v>1</v>
      </c>
      <c r="E53" s="3" t="s">
        <v>289</v>
      </c>
      <c r="F53" s="3" t="s">
        <v>290</v>
      </c>
      <c r="G53" s="45">
        <v>1</v>
      </c>
      <c r="H53" s="3">
        <v>0</v>
      </c>
      <c r="I53" s="3" t="s">
        <v>295</v>
      </c>
      <c r="J53" s="4" t="s">
        <v>46</v>
      </c>
      <c r="K53" s="13">
        <v>0</v>
      </c>
      <c r="L53" s="6">
        <f>G53*K53</f>
        <v>0</v>
      </c>
      <c r="M53" s="3" t="s">
        <v>296</v>
      </c>
      <c r="N53" s="34"/>
      <c r="O53" s="34"/>
      <c r="P53" s="34"/>
      <c r="Q53" s="34"/>
      <c r="R53" s="34"/>
      <c r="S53" s="34"/>
    </row>
    <row r="54" spans="1:19">
      <c r="A54" s="3" t="s">
        <v>0</v>
      </c>
      <c r="B54" s="3" t="s">
        <v>1</v>
      </c>
      <c r="C54" s="45">
        <v>2005</v>
      </c>
      <c r="D54" s="35">
        <f>G54-H54</f>
        <v>1</v>
      </c>
      <c r="E54" s="3" t="s">
        <v>35</v>
      </c>
      <c r="F54" s="3" t="s">
        <v>280</v>
      </c>
      <c r="G54" s="45">
        <v>6</v>
      </c>
      <c r="H54" s="3">
        <v>5</v>
      </c>
      <c r="I54" s="3" t="s">
        <v>281</v>
      </c>
      <c r="J54" s="4" t="s">
        <v>46</v>
      </c>
      <c r="K54" s="5">
        <v>3.98</v>
      </c>
      <c r="L54" s="6">
        <f>G54*K54</f>
        <v>23.88</v>
      </c>
      <c r="M54" s="3" t="s">
        <v>278</v>
      </c>
      <c r="N54" s="34"/>
      <c r="O54" s="34"/>
      <c r="P54" s="34"/>
      <c r="Q54" s="34"/>
      <c r="R54" s="34"/>
      <c r="S54" s="34"/>
    </row>
    <row r="55" spans="1:19">
      <c r="A55" s="3" t="s">
        <v>308</v>
      </c>
      <c r="B55" s="3" t="s">
        <v>62</v>
      </c>
      <c r="C55" s="45" t="s">
        <v>311</v>
      </c>
      <c r="D55" s="37">
        <f>G55-H55</f>
        <v>1</v>
      </c>
      <c r="E55" s="3" t="s">
        <v>65</v>
      </c>
      <c r="F55" s="3" t="s">
        <v>64</v>
      </c>
      <c r="G55" s="45" t="s">
        <v>302</v>
      </c>
      <c r="H55" s="3">
        <v>0</v>
      </c>
      <c r="J55" s="4" t="s">
        <v>47</v>
      </c>
      <c r="K55" s="5">
        <v>0</v>
      </c>
      <c r="L55" s="6">
        <f>G55*K55</f>
        <v>0</v>
      </c>
      <c r="M55" s="3" t="s">
        <v>354</v>
      </c>
      <c r="N55" s="34"/>
      <c r="O55" s="34"/>
      <c r="P55" s="34"/>
      <c r="Q55" s="34"/>
      <c r="R55" s="34"/>
      <c r="S55" s="34"/>
    </row>
    <row r="56" spans="1:19">
      <c r="A56" s="3" t="s">
        <v>0</v>
      </c>
      <c r="B56" s="3" t="s">
        <v>1</v>
      </c>
      <c r="C56" s="45" t="s">
        <v>325</v>
      </c>
      <c r="D56" s="37">
        <f>G56-H56</f>
        <v>1</v>
      </c>
      <c r="E56" s="3" t="s">
        <v>36</v>
      </c>
      <c r="F56" s="3" t="s">
        <v>264</v>
      </c>
      <c r="G56" s="45" t="s">
        <v>303</v>
      </c>
      <c r="H56" s="3">
        <v>5</v>
      </c>
      <c r="I56" s="3" t="s">
        <v>381</v>
      </c>
      <c r="J56" s="4" t="s">
        <v>46</v>
      </c>
      <c r="K56" s="13">
        <v>7</v>
      </c>
      <c r="L56" s="6">
        <f>G56*K56</f>
        <v>42</v>
      </c>
      <c r="M56" s="3" t="s">
        <v>383</v>
      </c>
      <c r="N56" s="34"/>
      <c r="O56" s="34"/>
      <c r="P56" s="34"/>
      <c r="Q56" s="34"/>
      <c r="R56" s="34"/>
      <c r="S56" s="34"/>
    </row>
    <row r="57" spans="1:19">
      <c r="A57" s="3" t="s">
        <v>0</v>
      </c>
      <c r="B57" s="3" t="s">
        <v>1</v>
      </c>
      <c r="C57" s="45" t="s">
        <v>316</v>
      </c>
      <c r="D57" s="37">
        <f>G57-H57</f>
        <v>1</v>
      </c>
      <c r="E57" s="3" t="s">
        <v>362</v>
      </c>
      <c r="F57" s="3" t="s">
        <v>358</v>
      </c>
      <c r="G57" s="45" t="s">
        <v>302</v>
      </c>
      <c r="H57" s="3">
        <v>0</v>
      </c>
      <c r="I57" s="3" t="s">
        <v>363</v>
      </c>
      <c r="J57" s="4" t="s">
        <v>46</v>
      </c>
      <c r="K57" s="5">
        <v>20</v>
      </c>
      <c r="L57" s="6">
        <f>G57*K57</f>
        <v>20</v>
      </c>
      <c r="M57" s="3" t="s">
        <v>353</v>
      </c>
      <c r="N57" s="34"/>
      <c r="O57" s="34"/>
      <c r="P57" s="34"/>
      <c r="Q57" s="34"/>
      <c r="R57" s="34"/>
      <c r="S57" s="34"/>
    </row>
    <row r="58" spans="1:19">
      <c r="A58" s="3" t="s">
        <v>308</v>
      </c>
      <c r="B58" s="3" t="s">
        <v>7</v>
      </c>
      <c r="C58" s="45" t="s">
        <v>311</v>
      </c>
      <c r="D58" s="37">
        <f>G58-H58</f>
        <v>1</v>
      </c>
      <c r="E58" s="3" t="s">
        <v>415</v>
      </c>
      <c r="F58" s="3" t="s">
        <v>285</v>
      </c>
      <c r="G58" s="45" t="s">
        <v>302</v>
      </c>
      <c r="H58" s="3">
        <v>0</v>
      </c>
      <c r="I58" s="3" t="s">
        <v>284</v>
      </c>
      <c r="J58" s="4" t="s">
        <v>46</v>
      </c>
      <c r="K58" s="5">
        <v>0</v>
      </c>
      <c r="L58" s="6">
        <f>G58*K58</f>
        <v>0</v>
      </c>
      <c r="M58" s="3" t="s">
        <v>416</v>
      </c>
      <c r="N58" s="34"/>
      <c r="O58" s="34"/>
      <c r="P58" s="34"/>
      <c r="Q58" s="34"/>
      <c r="R58" s="34"/>
      <c r="S58" s="34"/>
    </row>
    <row r="59" spans="1:19">
      <c r="A59" s="3" t="s">
        <v>0</v>
      </c>
      <c r="B59" s="3" t="s">
        <v>7</v>
      </c>
      <c r="C59" s="45" t="s">
        <v>325</v>
      </c>
      <c r="D59" s="37">
        <f>G59-H59</f>
        <v>1</v>
      </c>
      <c r="E59" s="3" t="s">
        <v>415</v>
      </c>
      <c r="F59" s="3" t="s">
        <v>417</v>
      </c>
      <c r="G59" s="45" t="s">
        <v>302</v>
      </c>
      <c r="H59" s="3">
        <v>0</v>
      </c>
      <c r="I59" s="3" t="s">
        <v>284</v>
      </c>
      <c r="J59" s="4" t="s">
        <v>46</v>
      </c>
      <c r="K59" s="5">
        <v>0</v>
      </c>
      <c r="L59" s="6">
        <f>G59*K59</f>
        <v>0</v>
      </c>
      <c r="M59" s="3" t="s">
        <v>416</v>
      </c>
      <c r="N59" s="34"/>
      <c r="O59" s="34"/>
      <c r="P59" s="34"/>
      <c r="Q59" s="34"/>
      <c r="R59" s="34"/>
      <c r="S59" s="34"/>
    </row>
    <row r="60" spans="1:19">
      <c r="A60" s="3" t="s">
        <v>15</v>
      </c>
      <c r="B60" s="3" t="s">
        <v>54</v>
      </c>
      <c r="C60" s="45" t="s">
        <v>318</v>
      </c>
      <c r="D60" s="37">
        <f>G60-H60</f>
        <v>1</v>
      </c>
      <c r="E60" s="3" t="s">
        <v>53</v>
      </c>
      <c r="F60" s="3" t="s">
        <v>343</v>
      </c>
      <c r="G60" s="45" t="s">
        <v>302</v>
      </c>
      <c r="H60" s="3">
        <v>0</v>
      </c>
      <c r="I60" s="3" t="s">
        <v>344</v>
      </c>
      <c r="J60" s="4" t="s">
        <v>47</v>
      </c>
      <c r="K60" s="5">
        <v>0</v>
      </c>
      <c r="L60" s="6">
        <f>G60*K60</f>
        <v>0</v>
      </c>
      <c r="M60" s="3" t="s">
        <v>342</v>
      </c>
      <c r="N60" s="34"/>
      <c r="O60" s="34"/>
      <c r="P60" s="34"/>
      <c r="Q60" s="34"/>
      <c r="R60" s="34"/>
      <c r="S60" s="34"/>
    </row>
    <row r="61" spans="1:19">
      <c r="A61" s="3" t="s">
        <v>0</v>
      </c>
      <c r="B61" s="3" t="s">
        <v>1</v>
      </c>
      <c r="C61" s="45">
        <v>2001</v>
      </c>
      <c r="D61" s="37">
        <f>G61-H61</f>
        <v>1</v>
      </c>
      <c r="E61" s="3" t="s">
        <v>34</v>
      </c>
      <c r="F61" s="3" t="s">
        <v>254</v>
      </c>
      <c r="G61" s="45">
        <v>1</v>
      </c>
      <c r="H61" s="3">
        <v>0</v>
      </c>
      <c r="I61" s="3" t="s">
        <v>255</v>
      </c>
      <c r="J61" s="4" t="s">
        <v>46</v>
      </c>
      <c r="K61" s="5">
        <v>0</v>
      </c>
      <c r="L61" s="6">
        <f>G61*K61</f>
        <v>0</v>
      </c>
      <c r="N61" s="34"/>
      <c r="O61" s="34"/>
      <c r="P61" s="34"/>
      <c r="Q61" s="34"/>
      <c r="R61" s="34"/>
      <c r="S61" s="34"/>
    </row>
    <row r="62" spans="1:19">
      <c r="A62" s="3" t="s">
        <v>15</v>
      </c>
      <c r="B62" s="3" t="s">
        <v>54</v>
      </c>
      <c r="C62" s="45" t="s">
        <v>316</v>
      </c>
      <c r="D62" s="37">
        <f>G62-H62</f>
        <v>1</v>
      </c>
      <c r="E62" s="7" t="s">
        <v>92</v>
      </c>
      <c r="F62" s="3" t="s">
        <v>418</v>
      </c>
      <c r="G62" s="45" t="s">
        <v>302</v>
      </c>
      <c r="H62" s="3">
        <v>0</v>
      </c>
      <c r="I62" s="3" t="s">
        <v>419</v>
      </c>
      <c r="J62" s="4" t="s">
        <v>47</v>
      </c>
      <c r="K62" s="5">
        <v>0</v>
      </c>
      <c r="L62" s="6">
        <f>G62*K62</f>
        <v>0</v>
      </c>
      <c r="M62" s="3" t="s">
        <v>420</v>
      </c>
      <c r="N62" s="34"/>
      <c r="O62" s="34"/>
      <c r="P62" s="34"/>
      <c r="Q62" s="34"/>
      <c r="R62" s="34"/>
      <c r="S62" s="34"/>
    </row>
    <row r="63" spans="1:19">
      <c r="A63" s="3" t="s">
        <v>0</v>
      </c>
      <c r="B63" s="3" t="s">
        <v>1</v>
      </c>
      <c r="C63" s="45">
        <v>1999</v>
      </c>
      <c r="D63" s="37">
        <f>G63-H63</f>
        <v>1</v>
      </c>
      <c r="E63" s="3" t="s">
        <v>26</v>
      </c>
      <c r="F63" s="3" t="s">
        <v>272</v>
      </c>
      <c r="G63" s="45">
        <v>1</v>
      </c>
      <c r="H63" s="3">
        <v>0</v>
      </c>
      <c r="I63" s="3" t="s">
        <v>273</v>
      </c>
      <c r="J63" s="4" t="s">
        <v>46</v>
      </c>
      <c r="K63" s="13">
        <v>0</v>
      </c>
      <c r="L63" s="6">
        <f>G63*K63</f>
        <v>0</v>
      </c>
      <c r="N63" s="34"/>
      <c r="O63" s="34"/>
      <c r="P63" s="34"/>
      <c r="Q63" s="34"/>
      <c r="R63" s="34"/>
      <c r="S63" s="34"/>
    </row>
    <row r="64" spans="1:19">
      <c r="A64" s="3" t="s">
        <v>0</v>
      </c>
      <c r="B64" s="3" t="s">
        <v>1</v>
      </c>
      <c r="C64" s="48" t="s">
        <v>301</v>
      </c>
      <c r="D64" s="37">
        <f>G64-H64</f>
        <v>1</v>
      </c>
      <c r="E64" s="7" t="s">
        <v>26</v>
      </c>
      <c r="F64" s="3" t="s">
        <v>272</v>
      </c>
      <c r="G64" s="45" t="s">
        <v>302</v>
      </c>
      <c r="H64" s="45">
        <v>0</v>
      </c>
      <c r="I64" s="3" t="s">
        <v>273</v>
      </c>
      <c r="J64" s="4" t="s">
        <v>46</v>
      </c>
      <c r="K64" s="46">
        <v>6</v>
      </c>
      <c r="L64" s="6">
        <f>G64*K64</f>
        <v>6</v>
      </c>
      <c r="M64" s="3" t="s">
        <v>261</v>
      </c>
      <c r="N64" s="34"/>
      <c r="O64" s="34"/>
      <c r="P64" s="34"/>
      <c r="Q64" s="34"/>
      <c r="R64" s="34"/>
      <c r="S64" s="34"/>
    </row>
    <row r="65" spans="1:24">
      <c r="A65" s="3" t="s">
        <v>308</v>
      </c>
      <c r="B65" s="3" t="s">
        <v>62</v>
      </c>
      <c r="C65" s="45" t="s">
        <v>364</v>
      </c>
      <c r="D65" s="37">
        <f>G65-H65</f>
        <v>1</v>
      </c>
      <c r="E65" s="3" t="s">
        <v>63</v>
      </c>
      <c r="F65" s="3" t="s">
        <v>64</v>
      </c>
      <c r="G65" s="45" t="s">
        <v>302</v>
      </c>
      <c r="H65" s="3">
        <v>0</v>
      </c>
      <c r="J65" s="4" t="s">
        <v>47</v>
      </c>
      <c r="K65" s="13">
        <v>0</v>
      </c>
      <c r="L65" s="6">
        <f>G65*K65</f>
        <v>0</v>
      </c>
      <c r="M65" s="3" t="s">
        <v>354</v>
      </c>
      <c r="N65" s="34"/>
      <c r="O65" s="34"/>
      <c r="P65" s="34"/>
      <c r="Q65" s="34"/>
      <c r="R65" s="34"/>
      <c r="S65" s="34"/>
    </row>
    <row r="66" spans="1:24">
      <c r="A66" s="3" t="s">
        <v>0</v>
      </c>
      <c r="B66" s="3" t="s">
        <v>1</v>
      </c>
      <c r="C66" s="45" t="s">
        <v>311</v>
      </c>
      <c r="D66" s="37">
        <f>G66-H66</f>
        <v>1</v>
      </c>
      <c r="E66" s="3" t="s">
        <v>94</v>
      </c>
      <c r="F66" s="3" t="s">
        <v>315</v>
      </c>
      <c r="G66" s="45" t="s">
        <v>312</v>
      </c>
      <c r="H66" s="3">
        <v>2</v>
      </c>
      <c r="I66" s="3" t="s">
        <v>314</v>
      </c>
      <c r="J66" s="4" t="s">
        <v>47</v>
      </c>
      <c r="K66" s="5">
        <v>4.95</v>
      </c>
      <c r="L66" s="6">
        <f>G66*K66</f>
        <v>14.850000000000001</v>
      </c>
      <c r="M66" s="3" t="s">
        <v>313</v>
      </c>
      <c r="N66" s="34"/>
      <c r="O66" s="34"/>
      <c r="P66" s="34"/>
      <c r="Q66" s="34"/>
      <c r="R66" s="34"/>
      <c r="S66" s="34"/>
    </row>
    <row r="67" spans="1:24">
      <c r="A67" s="3" t="s">
        <v>0</v>
      </c>
      <c r="B67" s="3" t="s">
        <v>1</v>
      </c>
      <c r="C67" s="45">
        <v>2006</v>
      </c>
      <c r="D67" s="37">
        <f>G67-H67</f>
        <v>1</v>
      </c>
      <c r="E67" s="3" t="s">
        <v>269</v>
      </c>
      <c r="F67" s="3" t="s">
        <v>270</v>
      </c>
      <c r="G67" s="45">
        <v>1</v>
      </c>
      <c r="H67" s="3">
        <v>0</v>
      </c>
      <c r="I67" s="3" t="s">
        <v>271</v>
      </c>
      <c r="J67" s="4" t="s">
        <v>46</v>
      </c>
      <c r="K67" s="5">
        <v>0</v>
      </c>
      <c r="L67" s="6">
        <f>G67*K67</f>
        <v>0</v>
      </c>
      <c r="N67" s="34"/>
      <c r="O67" s="34"/>
      <c r="P67" s="34"/>
      <c r="Q67" s="34"/>
      <c r="R67" s="34"/>
      <c r="S67" s="34"/>
    </row>
    <row r="68" spans="1:24">
      <c r="A68" s="3" t="s">
        <v>0</v>
      </c>
      <c r="B68" s="3" t="s">
        <v>1</v>
      </c>
      <c r="C68" s="45">
        <v>2004</v>
      </c>
      <c r="D68" s="37">
        <f>G68-H68</f>
        <v>1</v>
      </c>
      <c r="E68" s="7" t="s">
        <v>98</v>
      </c>
      <c r="F68" s="3" t="s">
        <v>266</v>
      </c>
      <c r="G68" s="45">
        <v>1</v>
      </c>
      <c r="H68" s="3">
        <v>0</v>
      </c>
      <c r="I68" s="3" t="s">
        <v>299</v>
      </c>
      <c r="J68" s="4" t="s">
        <v>46</v>
      </c>
      <c r="K68" s="13">
        <v>0</v>
      </c>
      <c r="L68" s="6">
        <f>G68*K68</f>
        <v>0</v>
      </c>
      <c r="M68" s="3" t="s">
        <v>300</v>
      </c>
      <c r="N68" s="34"/>
      <c r="O68" s="34"/>
      <c r="P68" s="34"/>
      <c r="Q68" s="34"/>
      <c r="R68" s="34"/>
      <c r="S68" s="34"/>
    </row>
    <row r="69" spans="1:24">
      <c r="A69" s="3" t="s">
        <v>0</v>
      </c>
      <c r="B69" s="3" t="s">
        <v>7</v>
      </c>
      <c r="C69" s="45" t="s">
        <v>304</v>
      </c>
      <c r="D69" s="37">
        <f>G69-H69</f>
        <v>1</v>
      </c>
      <c r="E69" s="3" t="s">
        <v>38</v>
      </c>
      <c r="F69" s="3" t="s">
        <v>39</v>
      </c>
      <c r="G69" s="45" t="s">
        <v>302</v>
      </c>
      <c r="H69" s="3">
        <v>0</v>
      </c>
      <c r="I69" s="3" t="s">
        <v>305</v>
      </c>
      <c r="J69" s="4" t="s">
        <v>46</v>
      </c>
      <c r="K69" s="13">
        <v>15</v>
      </c>
      <c r="L69" s="6">
        <f>G69*K69</f>
        <v>15</v>
      </c>
      <c r="M69" s="3" t="s">
        <v>424</v>
      </c>
      <c r="N69" s="34"/>
      <c r="O69" s="34"/>
      <c r="P69" s="34"/>
      <c r="Q69" s="34"/>
      <c r="R69" s="34"/>
      <c r="S69" s="34"/>
    </row>
    <row r="70" spans="1:24">
      <c r="A70" s="3" t="s">
        <v>308</v>
      </c>
      <c r="B70" s="3" t="s">
        <v>6</v>
      </c>
      <c r="C70" s="45" t="s">
        <v>306</v>
      </c>
      <c r="D70" s="37">
        <f>G70-H70</f>
        <v>1</v>
      </c>
      <c r="E70" s="3" t="s">
        <v>50</v>
      </c>
      <c r="F70" s="3" t="s">
        <v>350</v>
      </c>
      <c r="G70" s="45" t="s">
        <v>312</v>
      </c>
      <c r="H70" s="3">
        <v>2</v>
      </c>
      <c r="I70" s="3" t="s">
        <v>351</v>
      </c>
      <c r="J70" s="4" t="s">
        <v>47</v>
      </c>
      <c r="K70" s="13">
        <v>0</v>
      </c>
      <c r="L70" s="6">
        <f>G70*K70</f>
        <v>0</v>
      </c>
      <c r="M70" s="3" t="s">
        <v>372</v>
      </c>
      <c r="N70" s="34"/>
      <c r="O70" s="34"/>
      <c r="P70" s="34"/>
      <c r="Q70" s="34"/>
      <c r="R70" s="34"/>
      <c r="S70" s="34"/>
    </row>
    <row r="71" spans="1:24">
      <c r="A71" s="3" t="s">
        <v>308</v>
      </c>
      <c r="B71" s="3" t="s">
        <v>62</v>
      </c>
      <c r="C71" s="45" t="s">
        <v>311</v>
      </c>
      <c r="D71" s="37">
        <f>G71-H71</f>
        <v>1</v>
      </c>
      <c r="E71" s="3" t="s">
        <v>50</v>
      </c>
      <c r="F71" s="3" t="s">
        <v>371</v>
      </c>
      <c r="G71" s="45" t="s">
        <v>302</v>
      </c>
      <c r="H71" s="3">
        <v>0</v>
      </c>
      <c r="J71" s="4" t="s">
        <v>47</v>
      </c>
      <c r="K71" s="5">
        <v>0</v>
      </c>
      <c r="L71" s="6">
        <f>G71*K71</f>
        <v>0</v>
      </c>
      <c r="M71" s="3" t="s">
        <v>359</v>
      </c>
      <c r="N71" s="34"/>
      <c r="O71" s="34"/>
      <c r="P71" s="34"/>
      <c r="Q71" s="34"/>
      <c r="R71" s="34"/>
      <c r="S71" s="34"/>
    </row>
    <row r="72" spans="1:24">
      <c r="A72" s="3" t="s">
        <v>15</v>
      </c>
      <c r="B72" s="3" t="s">
        <v>55</v>
      </c>
      <c r="C72" s="45">
        <v>2002</v>
      </c>
      <c r="D72" s="37">
        <f>G72-H72</f>
        <v>1</v>
      </c>
      <c r="E72" s="3" t="s">
        <v>248</v>
      </c>
      <c r="F72" s="3" t="s">
        <v>247</v>
      </c>
      <c r="G72" s="45">
        <v>6</v>
      </c>
      <c r="H72" s="3">
        <v>5</v>
      </c>
      <c r="J72" s="4" t="s">
        <v>47</v>
      </c>
      <c r="K72" s="5">
        <v>14</v>
      </c>
      <c r="L72" s="6">
        <f>G72*K72</f>
        <v>84</v>
      </c>
      <c r="N72" s="34"/>
      <c r="O72" s="34"/>
      <c r="P72" s="34"/>
      <c r="Q72" s="34"/>
      <c r="R72" s="34"/>
      <c r="S72" s="34"/>
    </row>
    <row r="73" spans="1:24">
      <c r="A73" s="3" t="s">
        <v>0</v>
      </c>
      <c r="B73" s="3" t="s">
        <v>7</v>
      </c>
      <c r="C73" s="45">
        <v>2007</v>
      </c>
      <c r="D73" s="37">
        <f>G73-H73</f>
        <v>1</v>
      </c>
      <c r="E73" s="3" t="s">
        <v>297</v>
      </c>
      <c r="F73" s="3" t="s">
        <v>298</v>
      </c>
      <c r="G73" s="45">
        <v>1</v>
      </c>
      <c r="H73" s="3">
        <v>0</v>
      </c>
      <c r="J73" s="4" t="s">
        <v>47</v>
      </c>
      <c r="K73" s="5">
        <v>5.5</v>
      </c>
      <c r="L73" s="6">
        <f>G73*K73</f>
        <v>5.5</v>
      </c>
      <c r="M73" s="3" t="s">
        <v>256</v>
      </c>
      <c r="N73" s="34"/>
      <c r="O73" s="34"/>
      <c r="P73" s="34"/>
      <c r="Q73" s="34"/>
      <c r="R73" s="34"/>
      <c r="S73" s="34"/>
    </row>
    <row r="74" spans="1:24">
      <c r="A74" s="3" t="s">
        <v>308</v>
      </c>
      <c r="B74" s="3" t="s">
        <v>6</v>
      </c>
      <c r="C74" s="45" t="s">
        <v>306</v>
      </c>
      <c r="D74" s="37">
        <f>G74-H74</f>
        <v>1</v>
      </c>
      <c r="E74" s="3" t="s">
        <v>49</v>
      </c>
      <c r="F74" s="3" t="s">
        <v>350</v>
      </c>
      <c r="G74" s="45" t="s">
        <v>312</v>
      </c>
      <c r="H74" s="3">
        <v>2</v>
      </c>
      <c r="I74" s="3" t="s">
        <v>351</v>
      </c>
      <c r="J74" s="4" t="s">
        <v>47</v>
      </c>
      <c r="K74" s="13">
        <v>6.4</v>
      </c>
      <c r="L74" s="6">
        <f>G74*K74</f>
        <v>19.200000000000003</v>
      </c>
      <c r="N74" s="34"/>
      <c r="O74" s="34"/>
      <c r="P74" s="34"/>
      <c r="Q74" s="34"/>
      <c r="R74" s="34"/>
      <c r="S74" s="34"/>
    </row>
    <row r="75" spans="1:24">
      <c r="D75" s="37">
        <f>G75-H75</f>
        <v>0</v>
      </c>
      <c r="L75" s="6">
        <f>G75*K75</f>
        <v>0</v>
      </c>
      <c r="N75" s="34"/>
      <c r="O75" s="34"/>
      <c r="P75" s="34"/>
      <c r="Q75" s="34"/>
      <c r="R75" s="34"/>
      <c r="S75" s="34"/>
    </row>
    <row r="76" spans="1:24">
      <c r="D76" s="37">
        <f>G76-H76</f>
        <v>0</v>
      </c>
      <c r="L76" s="6">
        <f>G76*K76</f>
        <v>0</v>
      </c>
      <c r="N76" s="34"/>
      <c r="O76" s="34"/>
      <c r="P76" s="34"/>
      <c r="Q76" s="34"/>
      <c r="R76" s="34"/>
      <c r="S76" s="34"/>
    </row>
    <row r="77" spans="1:24">
      <c r="D77" s="37">
        <f>G77-H77</f>
        <v>0</v>
      </c>
      <c r="L77" s="6">
        <f>G77*K77</f>
        <v>0</v>
      </c>
      <c r="N77" s="34"/>
      <c r="O77" s="34"/>
      <c r="P77" s="34"/>
      <c r="Q77" s="34"/>
      <c r="R77" s="34"/>
      <c r="S77" s="34"/>
      <c r="X77" s="14"/>
    </row>
    <row r="78" spans="1:24">
      <c r="D78" s="37">
        <f>G78-H78</f>
        <v>0</v>
      </c>
      <c r="L78" s="6">
        <f>G78*K78</f>
        <v>0</v>
      </c>
      <c r="N78" s="34"/>
      <c r="O78" s="34"/>
      <c r="P78" s="34"/>
      <c r="Q78" s="34"/>
      <c r="R78" s="34"/>
      <c r="S78" s="34"/>
    </row>
    <row r="79" spans="1:24">
      <c r="D79" s="37">
        <f>G79-H79</f>
        <v>0</v>
      </c>
      <c r="L79" s="6">
        <f>G79*K79</f>
        <v>0</v>
      </c>
      <c r="N79" s="34"/>
      <c r="O79" s="34"/>
      <c r="P79" s="34"/>
      <c r="Q79" s="34"/>
      <c r="R79" s="34"/>
      <c r="S79" s="34"/>
    </row>
    <row r="80" spans="1:24">
      <c r="D80" s="37">
        <f>G80-H80</f>
        <v>0</v>
      </c>
      <c r="L80" s="6">
        <f>G80*K80</f>
        <v>0</v>
      </c>
      <c r="N80" s="34"/>
      <c r="O80" s="34"/>
      <c r="P80" s="34"/>
      <c r="Q80" s="34"/>
      <c r="R80" s="34"/>
      <c r="S80" s="34"/>
    </row>
    <row r="81" spans="4:24">
      <c r="D81" s="37">
        <f>G81-H81</f>
        <v>0</v>
      </c>
      <c r="L81" s="6">
        <f>G81*K81</f>
        <v>0</v>
      </c>
      <c r="N81" s="34"/>
      <c r="O81" s="34"/>
      <c r="P81" s="34"/>
      <c r="Q81" s="34"/>
      <c r="R81" s="34"/>
      <c r="S81" s="34"/>
    </row>
    <row r="82" spans="4:24">
      <c r="D82" s="37">
        <f>G82-H82</f>
        <v>0</v>
      </c>
      <c r="L82" s="6">
        <f>G82*K82</f>
        <v>0</v>
      </c>
    </row>
    <row r="83" spans="4:24">
      <c r="D83" s="37">
        <f>G83-H83</f>
        <v>0</v>
      </c>
      <c r="L83" s="6">
        <f>G83*K83</f>
        <v>0</v>
      </c>
    </row>
    <row r="84" spans="4:24">
      <c r="D84" s="37">
        <f>G84-H84</f>
        <v>0</v>
      </c>
      <c r="L84" s="6">
        <f>G84*K84</f>
        <v>0</v>
      </c>
    </row>
    <row r="85" spans="4:24">
      <c r="D85" s="37">
        <f>G85-H85</f>
        <v>0</v>
      </c>
      <c r="L85" s="6">
        <f>G85*K85</f>
        <v>0</v>
      </c>
    </row>
    <row r="86" spans="4:24">
      <c r="D86" s="37">
        <f>G86-H86</f>
        <v>0</v>
      </c>
      <c r="L86" s="6">
        <f>G86*K86</f>
        <v>0</v>
      </c>
    </row>
    <row r="87" spans="4:24">
      <c r="D87" s="37">
        <f>G87-H87</f>
        <v>0</v>
      </c>
      <c r="L87" s="6">
        <f>G87*K87</f>
        <v>0</v>
      </c>
      <c r="X87" s="14"/>
    </row>
    <row r="88" spans="4:24">
      <c r="D88" s="37">
        <f>G88-H88</f>
        <v>0</v>
      </c>
      <c r="L88" s="6">
        <f>G88*K88</f>
        <v>0</v>
      </c>
    </row>
    <row r="89" spans="4:24">
      <c r="D89" s="37">
        <f>G89-H89</f>
        <v>0</v>
      </c>
      <c r="L89" s="6">
        <f>G89*K89</f>
        <v>0</v>
      </c>
    </row>
    <row r="90" spans="4:24">
      <c r="D90" s="37">
        <f>G90-H90</f>
        <v>0</v>
      </c>
      <c r="L90" s="6">
        <f>G90*K90</f>
        <v>0</v>
      </c>
    </row>
    <row r="91" spans="4:24">
      <c r="D91" s="37">
        <f>G91-H91</f>
        <v>0</v>
      </c>
      <c r="L91" s="6">
        <f>G91*K91</f>
        <v>0</v>
      </c>
    </row>
    <row r="92" spans="4:24">
      <c r="D92" s="37">
        <f>G92-H92</f>
        <v>0</v>
      </c>
      <c r="L92" s="6">
        <f>G92*K92</f>
        <v>0</v>
      </c>
    </row>
    <row r="93" spans="4:24">
      <c r="D93" s="37">
        <f>G93-H93</f>
        <v>0</v>
      </c>
      <c r="L93" s="6">
        <f>G93*K93</f>
        <v>0</v>
      </c>
    </row>
    <row r="94" spans="4:24">
      <c r="D94" s="37">
        <f>G94-H94</f>
        <v>0</v>
      </c>
      <c r="L94" s="6">
        <f>G94*K94</f>
        <v>0</v>
      </c>
    </row>
    <row r="95" spans="4:24">
      <c r="D95" s="37">
        <f>G95-H95</f>
        <v>0</v>
      </c>
      <c r="L95" s="6">
        <f>G95*K95</f>
        <v>0</v>
      </c>
    </row>
    <row r="96" spans="4:24">
      <c r="D96" s="37">
        <f>G96-H96</f>
        <v>0</v>
      </c>
      <c r="L96" s="6">
        <f>G96*K96</f>
        <v>0</v>
      </c>
    </row>
    <row r="97" spans="4:12">
      <c r="D97" s="37">
        <f>G97-H97</f>
        <v>0</v>
      </c>
      <c r="L97" s="6">
        <f>G97*K97</f>
        <v>0</v>
      </c>
    </row>
    <row r="98" spans="4:12">
      <c r="D98" s="37">
        <f>G98-H98</f>
        <v>0</v>
      </c>
      <c r="L98" s="6">
        <f>G98*K98</f>
        <v>0</v>
      </c>
    </row>
    <row r="99" spans="4:12">
      <c r="D99" s="37">
        <f>G99-H99</f>
        <v>0</v>
      </c>
      <c r="L99" s="6">
        <f>G99*K99</f>
        <v>0</v>
      </c>
    </row>
    <row r="100" spans="4:12">
      <c r="D100" s="37">
        <f>G100-H100</f>
        <v>0</v>
      </c>
      <c r="L100" s="6">
        <f>G100*K100</f>
        <v>0</v>
      </c>
    </row>
    <row r="120" spans="14:24">
      <c r="N120" s="34"/>
    </row>
    <row r="121" spans="14:24">
      <c r="N121" s="34"/>
    </row>
    <row r="122" spans="14:24">
      <c r="N122" s="34"/>
    </row>
    <row r="125" spans="14:24">
      <c r="X125" s="14"/>
    </row>
    <row r="135" spans="24:24">
      <c r="X135" s="14"/>
    </row>
  </sheetData>
  <sortState ref="A6:M120">
    <sortCondition descending="1" ref="D6"/>
    <sortCondition ref="D6"/>
  </sortState>
  <mergeCells count="1">
    <mergeCell ref="G4:H4"/>
  </mergeCells>
  <phoneticPr fontId="0" type="noConversion"/>
  <conditionalFormatting sqref="D6:D100">
    <cfRule type="cellIs" dxfId="1" priority="1" stopIfTrue="1" operator="equal">
      <formula>0</formula>
    </cfRule>
    <cfRule type="cellIs" dxfId="0" priority="2" stopIfTrue="1" operator="notEqual">
      <formula>0</formula>
    </cfRule>
  </conditionalFormatting>
  <dataValidations xWindow="171" yWindow="287" count="3">
    <dataValidation type="list" allowBlank="1" showInputMessage="1" showErrorMessage="1" sqref="B6:B100">
      <formula1>region</formula1>
    </dataValidation>
    <dataValidation type="list" allowBlank="1" showInputMessage="1" showErrorMessage="1" sqref="A6:A100">
      <formula1>type_vin</formula1>
    </dataValidation>
    <dataValidation type="list" allowBlank="1" showInputMessage="1" showErrorMessage="1" sqref="J6:J100">
      <formula1>lieu</formula1>
    </dataValidation>
  </dataValidations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1"/>
  <sheetViews>
    <sheetView workbookViewId="0">
      <selection activeCell="D41" sqref="D41"/>
    </sheetView>
  </sheetViews>
  <sheetFormatPr baseColWidth="10" defaultRowHeight="12.75"/>
  <cols>
    <col min="1" max="1" width="34.5703125" style="2" bestFit="1" customWidth="1"/>
    <col min="2" max="2" width="11.42578125" style="1"/>
    <col min="3" max="3" width="13.85546875" customWidth="1"/>
  </cols>
  <sheetData>
    <row r="1" spans="1:3" ht="13.5" thickBot="1"/>
    <row r="2" spans="1:3" ht="13.5" thickBot="1">
      <c r="A2" s="50" t="s">
        <v>373</v>
      </c>
      <c r="B2" s="8">
        <f>SUM('Livre de cave'!D:D)</f>
        <v>273</v>
      </c>
    </row>
    <row r="3" spans="1:3" ht="13.5" thickBot="1"/>
    <row r="4" spans="1:3" ht="13.5" thickBot="1">
      <c r="A4" s="28" t="s">
        <v>9</v>
      </c>
      <c r="B4" s="9">
        <f>SUM(B5+B19+(SUM(C6:C17)))</f>
        <v>0</v>
      </c>
    </row>
    <row r="5" spans="1:3" ht="13.5" thickBot="1">
      <c r="A5" s="29" t="s">
        <v>275</v>
      </c>
      <c r="B5" s="30">
        <f>SUM(B6:B18)</f>
        <v>0</v>
      </c>
      <c r="C5" s="32" t="str">
        <f>"Moelleux :  "&amp;SUM(C6:C17)</f>
        <v>Moelleux :  0</v>
      </c>
    </row>
    <row r="6" spans="1:3">
      <c r="A6" s="22" t="s">
        <v>6</v>
      </c>
      <c r="B6" s="23">
        <f>SUMPRODUCT((('Livre de cave'!$B$6:$B$100='Livre de cave'!X120)*('Livre de cave'!$D$6:$D$100))*('Livre de cave'!$A$6:$A$100='Livre de cave'!W121))</f>
        <v>0</v>
      </c>
      <c r="C6" s="23">
        <f>SUMPRODUCT((('Livre de cave'!$B$6:$B$100='Livre de cave'!X120)*('Livre de cave'!$D$6:$D$100))*('Livre de cave'!$A$6:$A$100='Livre de cave'!W120))</f>
        <v>0</v>
      </c>
    </row>
    <row r="7" spans="1:3">
      <c r="A7" s="22" t="s">
        <v>55</v>
      </c>
      <c r="B7" s="23">
        <f>SUMPRODUCT((('Livre de cave'!$B$6:$B$100='Livre de cave'!X133)*('Livre de cave'!$D$6:$D$100))*('Livre de cave'!$A$6:$A$100='Livre de cave'!W121))</f>
        <v>0</v>
      </c>
      <c r="C7" s="23">
        <f>SUMPRODUCT((('Livre de cave'!$B$6:$B$100='Livre de cave'!X133)*('Livre de cave'!$D$6:$D$100))*('Livre de cave'!$A$6:$A$100='Livre de cave'!W120))</f>
        <v>0</v>
      </c>
    </row>
    <row r="8" spans="1:3">
      <c r="A8" s="22" t="s">
        <v>19</v>
      </c>
      <c r="B8" s="23">
        <f>SUMPRODUCT((('Livre de cave'!$B$6:$B$100='Livre de cave'!X122)*('Livre de cave'!$D$6:$D$100))*('Livre de cave'!$A$6:$A$100='Livre de cave'!W121))</f>
        <v>0</v>
      </c>
      <c r="C8" s="23">
        <f>SUMPRODUCT((('Livre de cave'!$B$6:$B$100='Livre de cave'!X122)*('Livre de cave'!$D$6:$D$100))*('Livre de cave'!$A$6:$A$100='Livre de cave'!W120))</f>
        <v>0</v>
      </c>
    </row>
    <row r="9" spans="1:3">
      <c r="A9" s="22" t="s">
        <v>1</v>
      </c>
      <c r="B9" s="23">
        <f>SUMPRODUCT((('Livre de cave'!$B$6:$B$100='Livre de cave'!X121)*('Livre de cave'!$D$6:$D$100))*('Livre de cave'!$A$6:$A$100='Livre de cave'!W121))</f>
        <v>0</v>
      </c>
      <c r="C9" s="23">
        <f>SUMPRODUCT((('Livre de cave'!$B$6:$B$100='Livre de cave'!X121)*('Livre de cave'!$D$6:$D$100))*('Livre de cave'!$A$6:$A$100='Livre de cave'!W121))</f>
        <v>0</v>
      </c>
    </row>
    <row r="10" spans="1:3">
      <c r="A10" s="22" t="s">
        <v>7</v>
      </c>
      <c r="B10" s="23">
        <f>SUMPRODUCT((('Livre de cave'!$B$6:$B$100='Livre de cave'!X123)*('Livre de cave'!$D$6:$D$100))*('Livre de cave'!$A$6:$A$100='Livre de cave'!W121))</f>
        <v>0</v>
      </c>
      <c r="C10" s="23">
        <f>SUMPRODUCT((('Livre de cave'!$B$6:$B$100='Livre de cave'!X123)*('Livre de cave'!$D$6:$D$100))*('Livre de cave'!$A$6:$A$100='Livre de cave'!W120))</f>
        <v>0</v>
      </c>
    </row>
    <row r="11" spans="1:3">
      <c r="A11" s="22" t="s">
        <v>18</v>
      </c>
      <c r="B11" s="23">
        <f>SUMPRODUCT((('Livre de cave'!$B$6:$B$100='Livre de cave'!X125)*('Livre de cave'!$D$6:$D$100))*('Livre de cave'!$A$6:$A$100='Livre de cave'!W121))</f>
        <v>0</v>
      </c>
      <c r="C11" s="23">
        <f>SUMPRODUCT((('Livre de cave'!$B$6:$B$100='Livre de cave'!X125)*('Livre de cave'!$D$6:$D$100))*('Livre de cave'!$A$6:$A$100='Livre de cave'!W120))</f>
        <v>0</v>
      </c>
    </row>
    <row r="12" spans="1:3">
      <c r="A12" s="22" t="s">
        <v>286</v>
      </c>
      <c r="B12" s="23">
        <f>SUMPRODUCT((('Livre de cave'!$B$6:$B$100='Livre de cave'!X1124)*('Livre de cave'!$D$6:$D$100))*('Livre de cave'!$A$6:$A$100='Livre de cave'!W121))</f>
        <v>0</v>
      </c>
      <c r="C12" s="23">
        <f>SUMPRODUCT((('Livre de cave'!$B$6:$B$100='Livre de cave'!X124)*('Livre de cave'!$D$6:$D$100))*('Livre de cave'!$A$6:$A$100='Livre de cave'!W120))</f>
        <v>0</v>
      </c>
    </row>
    <row r="13" spans="1:3">
      <c r="A13" s="22" t="s">
        <v>10</v>
      </c>
      <c r="B13" s="23">
        <f>SUMPRODUCT((('Livre de cave'!$B$6:$B$100='Livre de cave'!X127)*('Livre de cave'!$D$6:$D$100))*('Livre de cave'!$A$6:$A$100='Livre de cave'!W121))</f>
        <v>0</v>
      </c>
      <c r="C13" s="23">
        <f>SUMPRODUCT((('Livre de cave'!$B$6:$B$100='Livre de cave'!X127)*('Livre de cave'!$D$6:$D$100))*('Livre de cave'!$A$6:$A$100='Livre de cave'!W120))</f>
        <v>0</v>
      </c>
    </row>
    <row r="14" spans="1:3">
      <c r="A14" s="22" t="s">
        <v>67</v>
      </c>
      <c r="B14" s="23">
        <f>SUMPRODUCT((('Livre de cave'!$B$6:$B$100='Livre de cave'!X131)*('Livre de cave'!$D$6:$D$100))*('Livre de cave'!$A$6:$A$100='Livre de cave'!W121))</f>
        <v>0</v>
      </c>
      <c r="C14" s="23">
        <f>SUMPRODUCT((('Livre de cave'!$B$6:$B$100='Livre de cave'!X131)*('Livre de cave'!$D$6:$D$100))*('Livre de cave'!$A$6:$A$100='Livre de cave'!W120))</f>
        <v>0</v>
      </c>
    </row>
    <row r="15" spans="1:3">
      <c r="A15" s="22" t="s">
        <v>57</v>
      </c>
      <c r="B15" s="23">
        <f>SUMPRODUCT((('Livre de cave'!$B$6:$B$100='Livre de cave'!X134)*('Livre de cave'!$D$6:$D$100))*('Livre de cave'!$A$6:$A$100='Livre de cave'!W121))</f>
        <v>0</v>
      </c>
      <c r="C15" s="23">
        <f>SUMPRODUCT((('Livre de cave'!$B$6:$B$100='Livre de cave'!X134)*('Livre de cave'!$D$6:$D$100))*('Livre de cave'!$A$6:$A$100='Livre de cave'!X120))</f>
        <v>0</v>
      </c>
    </row>
    <row r="16" spans="1:3">
      <c r="A16" s="22" t="s">
        <v>274</v>
      </c>
      <c r="B16" s="23">
        <f>SUMPRODUCT((('Livre de cave'!$B$6:$B$100='Livre de cave'!X130)*('Livre de cave'!$D$6:$D$100))*('Livre de cave'!$A$6:$A$100='Livre de cave'!W121))</f>
        <v>0</v>
      </c>
      <c r="C16" s="23">
        <f>SUMPRODUCT((('Livre de cave'!$B$6:$B$100='Livre de cave'!X130)*('Livre de cave'!$D$6:$D$100))*('Livre de cave'!$A$6:$A$100='Livre de cave'!W120))</f>
        <v>0</v>
      </c>
    </row>
    <row r="17" spans="1:3" ht="13.5" thickBot="1">
      <c r="A17" s="22" t="s">
        <v>56</v>
      </c>
      <c r="B17" s="40">
        <f>SUMPRODUCT((('Livre de cave'!$B$6:$B$100='Livre de cave'!X132)*('Livre de cave'!$D$6:$D$100))*('Livre de cave'!$A$6:$A$100='Livre de cave'!W121))</f>
        <v>0</v>
      </c>
      <c r="C17" s="49">
        <f>SUMPRODUCT((('Livre de cave'!$B$6:$B$100='Livre de cave'!X132)*('Livre de cave'!$D$6:$D$100))*('Livre de cave'!$A$6:$A$100='Livre de cave'!W120))</f>
        <v>0</v>
      </c>
    </row>
    <row r="18" spans="1:3" ht="13.5" thickBot="1">
      <c r="A18" s="51" t="s">
        <v>62</v>
      </c>
      <c r="B18" s="40">
        <f>SUMPRODUCT((('Livre de cave'!$B$6:$B$100='Livre de cave'!X135)*('Livre de cave'!$D$6:$D$100))*('Livre de cave'!$A$6:$A$100='Livre de cave'!W121))</f>
        <v>0</v>
      </c>
      <c r="C18" s="49"/>
    </row>
    <row r="19" spans="1:3" ht="13.5" thickBot="1">
      <c r="A19" s="31" t="s">
        <v>277</v>
      </c>
      <c r="B19" s="39">
        <f>SUMPRODUCT(('Livre de cave'!$A$6:$A$100='Livre de cave'!W122)*('Livre de cave'!$D$6:$D$100))</f>
        <v>0</v>
      </c>
      <c r="C19" s="49"/>
    </row>
    <row r="20" spans="1:3" ht="13.5" thickBot="1">
      <c r="A20" s="38"/>
      <c r="B20" s="41"/>
    </row>
    <row r="21" spans="1:3" ht="13.5" thickBot="1">
      <c r="A21" s="27" t="s">
        <v>276</v>
      </c>
      <c r="B21" s="39">
        <f>SUMPRODUCT(('Livre de cave'!$A$6:$A$100='Livre de cave'!W123)*('Livre de cave'!$D$6:$D$100))</f>
        <v>0</v>
      </c>
    </row>
    <row r="22" spans="1:3" ht="13.5" thickBot="1"/>
    <row r="23" spans="1:3">
      <c r="A23" s="26" t="s">
        <v>8</v>
      </c>
      <c r="B23" s="25">
        <f>SUM(B24:B31)</f>
        <v>0</v>
      </c>
    </row>
    <row r="24" spans="1:3">
      <c r="A24" s="22" t="s">
        <v>55</v>
      </c>
      <c r="B24" s="42">
        <f>SUMPRODUCT((('Livre de cave'!$B$6:$B$100='Livre de cave'!X133)*('Livre de cave'!$D$6:$D$100))*('Livre de cave'!$A$6:$A$100='Livre de cave'!$W$124))</f>
        <v>0</v>
      </c>
    </row>
    <row r="25" spans="1:3">
      <c r="A25" s="22" t="s">
        <v>19</v>
      </c>
      <c r="B25" s="42">
        <f>SUMPRODUCT((('Livre de cave'!$B$6:$B$100='Livre de cave'!X122)*('Livre de cave'!$D$6:$D$100))*('Livre de cave'!$A$6:$A$100='Livre de cave'!$W$124))</f>
        <v>0</v>
      </c>
    </row>
    <row r="26" spans="1:3">
      <c r="A26" s="22" t="s">
        <v>1</v>
      </c>
      <c r="B26" s="42">
        <f>SUMPRODUCT((('Livre de cave'!$B$6:$B$100='Livre de cave'!X121)*('Livre de cave'!$D$6:$D$100))*('Livre de cave'!$A$6:$A$100='Livre de cave'!$W$124))</f>
        <v>0</v>
      </c>
    </row>
    <row r="27" spans="1:3">
      <c r="A27" s="22" t="s">
        <v>7</v>
      </c>
      <c r="B27" s="42">
        <f>SUMPRODUCT((('Livre de cave'!$B$6:$B$100='Livre de cave'!X123)*('Livre de cave'!$D$6:$D$100))*('Livre de cave'!$A$6:$A$100='Livre de cave'!$W$124))</f>
        <v>0</v>
      </c>
    </row>
    <row r="28" spans="1:3">
      <c r="A28" s="22" t="s">
        <v>18</v>
      </c>
      <c r="B28" s="42">
        <f>SUMPRODUCT((('Livre de cave'!$B$6:$B$100='Livre de cave'!X125)*('Livre de cave'!$D$6:$D$100))*('Livre de cave'!$A$6:$A$100='Livre de cave'!$W$124))</f>
        <v>0</v>
      </c>
    </row>
    <row r="29" spans="1:3">
      <c r="A29" s="22" t="s">
        <v>20</v>
      </c>
      <c r="B29" s="42">
        <f>SUMPRODUCT((('Livre de cave'!$B$6:$B$100='Livre de cave'!X126)*('Livre de cave'!$D$6:$D$100))*('Livre de cave'!$A$6:$A$100='Livre de cave'!$W$124))</f>
        <v>0</v>
      </c>
    </row>
    <row r="30" spans="1:3">
      <c r="A30" s="22" t="s">
        <v>274</v>
      </c>
      <c r="B30" s="42">
        <f>SUMPRODUCT((('Livre de cave'!$B$6:$B$100='Livre de cave'!X130)*('Livre de cave'!$D$6:$D$100))*('Livre de cave'!$A$6:$A$100='Livre de cave'!$W$124))</f>
        <v>0</v>
      </c>
    </row>
    <row r="31" spans="1:3" ht="13.5" thickBot="1">
      <c r="A31" s="24" t="s">
        <v>56</v>
      </c>
      <c r="B31" s="43">
        <f>SUMPRODUCT((('Livre de cave'!$B$6:$B$100='Livre de cave'!X132)*('Livre de cave'!$D$6:$D$100))*('Livre de cave'!$A$6:$A$100='Livre de cave'!$W$124))</f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Q65"/>
  <sheetViews>
    <sheetView topLeftCell="H1" workbookViewId="0">
      <selection activeCell="P25" sqref="P25"/>
    </sheetView>
  </sheetViews>
  <sheetFormatPr baseColWidth="10" defaultRowHeight="12.75"/>
  <cols>
    <col min="1" max="1" width="20.42578125" customWidth="1"/>
    <col min="2" max="2" width="22.85546875" customWidth="1"/>
    <col min="3" max="3" width="16.5703125" customWidth="1"/>
    <col min="4" max="4" width="28.85546875" customWidth="1"/>
    <col min="5" max="5" width="19.42578125" customWidth="1"/>
    <col min="6" max="6" width="17.140625" customWidth="1"/>
    <col min="7" max="7" width="21.7109375" customWidth="1"/>
    <col min="8" max="8" width="16.42578125" customWidth="1"/>
    <col min="9" max="9" width="18.85546875" customWidth="1"/>
    <col min="10" max="10" width="21.140625" customWidth="1"/>
    <col min="11" max="11" width="23.42578125" customWidth="1"/>
    <col min="12" max="12" width="19.140625" customWidth="1"/>
    <col min="13" max="13" width="18.28515625" customWidth="1"/>
    <col min="14" max="14" width="20.85546875" customWidth="1"/>
    <col min="15" max="15" width="21" customWidth="1"/>
    <col min="16" max="16" width="14.140625" customWidth="1"/>
  </cols>
  <sheetData>
    <row r="1" spans="1:17" ht="13.5" thickBot="1">
      <c r="K1" s="67" t="s">
        <v>430</v>
      </c>
      <c r="L1" s="68"/>
      <c r="M1" s="68"/>
      <c r="N1" s="68"/>
    </row>
    <row r="2" spans="1:17" ht="13.5" thickBot="1">
      <c r="A2" s="15" t="s">
        <v>6</v>
      </c>
      <c r="B2" s="16" t="s">
        <v>1</v>
      </c>
      <c r="C2" s="16" t="s">
        <v>19</v>
      </c>
      <c r="D2" s="16" t="s">
        <v>7</v>
      </c>
      <c r="E2" s="16" t="s">
        <v>18</v>
      </c>
      <c r="F2" s="16" t="s">
        <v>20</v>
      </c>
      <c r="G2" s="16" t="s">
        <v>188</v>
      </c>
      <c r="H2" s="16" t="s">
        <v>22</v>
      </c>
      <c r="I2" s="16" t="s">
        <v>21</v>
      </c>
      <c r="J2" s="16" t="s">
        <v>54</v>
      </c>
      <c r="K2" s="17" t="s">
        <v>431</v>
      </c>
      <c r="L2" s="15" t="s">
        <v>432</v>
      </c>
      <c r="M2" s="16" t="s">
        <v>433</v>
      </c>
      <c r="N2" s="17" t="s">
        <v>434</v>
      </c>
      <c r="O2" s="15" t="s">
        <v>6</v>
      </c>
      <c r="P2" s="3" t="s">
        <v>15</v>
      </c>
      <c r="Q2" s="34" t="s">
        <v>47</v>
      </c>
    </row>
    <row r="3" spans="1:17" ht="13.5" thickBot="1">
      <c r="A3" s="18" t="s">
        <v>74</v>
      </c>
      <c r="B3" s="14" t="s">
        <v>24</v>
      </c>
      <c r="C3" s="14" t="s">
        <v>19</v>
      </c>
      <c r="D3" s="14" t="s">
        <v>189</v>
      </c>
      <c r="E3" s="14" t="s">
        <v>113</v>
      </c>
      <c r="F3" s="14" t="s">
        <v>125</v>
      </c>
      <c r="G3" s="14" t="s">
        <v>128</v>
      </c>
      <c r="H3" s="14" t="s">
        <v>135</v>
      </c>
      <c r="I3" s="14" t="s">
        <v>140</v>
      </c>
      <c r="J3" s="14" t="s">
        <v>147</v>
      </c>
      <c r="K3" s="19" t="s">
        <v>55</v>
      </c>
      <c r="L3" s="18" t="s">
        <v>168</v>
      </c>
      <c r="M3" s="3" t="s">
        <v>428</v>
      </c>
      <c r="N3" s="19" t="s">
        <v>169</v>
      </c>
      <c r="O3" s="16" t="s">
        <v>1</v>
      </c>
      <c r="P3" s="3" t="s">
        <v>17</v>
      </c>
      <c r="Q3" s="34" t="s">
        <v>46</v>
      </c>
    </row>
    <row r="4" spans="1:17" ht="13.5" thickBot="1">
      <c r="A4" s="18" t="s">
        <v>16</v>
      </c>
      <c r="B4" s="14" t="s">
        <v>99</v>
      </c>
      <c r="C4" s="14" t="s">
        <v>41</v>
      </c>
      <c r="D4" s="14" t="s">
        <v>190</v>
      </c>
      <c r="E4" s="14" t="s">
        <v>58</v>
      </c>
      <c r="F4" s="14" t="s">
        <v>126</v>
      </c>
      <c r="G4" s="14" t="s">
        <v>129</v>
      </c>
      <c r="H4" s="14" t="s">
        <v>136</v>
      </c>
      <c r="I4" s="14" t="s">
        <v>141</v>
      </c>
      <c r="J4" s="14" t="s">
        <v>4</v>
      </c>
      <c r="K4" s="19" t="s">
        <v>178</v>
      </c>
      <c r="L4" s="18" t="s">
        <v>164</v>
      </c>
      <c r="M4" s="3" t="s">
        <v>429</v>
      </c>
      <c r="N4" s="19" t="s">
        <v>11</v>
      </c>
      <c r="O4" s="16" t="s">
        <v>19</v>
      </c>
      <c r="P4" s="3" t="s">
        <v>66</v>
      </c>
      <c r="Q4" s="34" t="s">
        <v>48</v>
      </c>
    </row>
    <row r="5" spans="1:17" ht="13.5" thickBot="1">
      <c r="A5" s="18" t="s">
        <v>76</v>
      </c>
      <c r="B5" s="14" t="s">
        <v>77</v>
      </c>
      <c r="C5" s="14" t="s">
        <v>108</v>
      </c>
      <c r="D5" s="14" t="s">
        <v>191</v>
      </c>
      <c r="E5" s="14" t="s">
        <v>114</v>
      </c>
      <c r="F5" s="14" t="s">
        <v>61</v>
      </c>
      <c r="G5" s="14" t="s">
        <v>130</v>
      </c>
      <c r="H5" s="14" t="s">
        <v>137</v>
      </c>
      <c r="I5" s="14" t="s">
        <v>142</v>
      </c>
      <c r="J5" s="14" t="s">
        <v>148</v>
      </c>
      <c r="K5" s="19" t="s">
        <v>179</v>
      </c>
      <c r="L5" s="18" t="s">
        <v>165</v>
      </c>
      <c r="M5" s="3"/>
      <c r="N5" s="19" t="s">
        <v>170</v>
      </c>
      <c r="O5" s="16" t="s">
        <v>7</v>
      </c>
      <c r="P5" s="3" t="s">
        <v>14</v>
      </c>
    </row>
    <row r="6" spans="1:17" ht="13.5" thickBot="1">
      <c r="A6" s="18" t="s">
        <v>52</v>
      </c>
      <c r="B6" s="14" t="s">
        <v>78</v>
      </c>
      <c r="C6" s="14" t="s">
        <v>110</v>
      </c>
      <c r="D6" s="14" t="s">
        <v>192</v>
      </c>
      <c r="E6" s="14" t="s">
        <v>115</v>
      </c>
      <c r="F6" s="14" t="s">
        <v>127</v>
      </c>
      <c r="G6" s="14" t="s">
        <v>131</v>
      </c>
      <c r="H6" s="14" t="s">
        <v>138</v>
      </c>
      <c r="I6" s="14" t="s">
        <v>143</v>
      </c>
      <c r="J6" s="14" t="s">
        <v>45</v>
      </c>
      <c r="K6" s="19" t="s">
        <v>180</v>
      </c>
      <c r="L6" s="18" t="s">
        <v>166</v>
      </c>
      <c r="M6" s="3"/>
      <c r="N6" s="19" t="s">
        <v>171</v>
      </c>
      <c r="O6" s="16" t="s">
        <v>286</v>
      </c>
      <c r="P6" s="3" t="s">
        <v>0</v>
      </c>
    </row>
    <row r="7" spans="1:17" ht="13.5" thickBot="1">
      <c r="A7" s="18" t="s">
        <v>71</v>
      </c>
      <c r="B7" s="14" t="s">
        <v>1</v>
      </c>
      <c r="C7" s="14" t="s">
        <v>32</v>
      </c>
      <c r="D7" s="14" t="s">
        <v>193</v>
      </c>
      <c r="E7" s="14" t="s">
        <v>60</v>
      </c>
      <c r="F7" s="14"/>
      <c r="G7" s="14" t="s">
        <v>132</v>
      </c>
      <c r="H7" s="14" t="s">
        <v>139</v>
      </c>
      <c r="I7" s="14" t="s">
        <v>144</v>
      </c>
      <c r="J7" s="14" t="s">
        <v>149</v>
      </c>
      <c r="K7" s="19" t="s">
        <v>181</v>
      </c>
      <c r="L7" s="18" t="s">
        <v>167</v>
      </c>
      <c r="M7" s="3"/>
      <c r="N7" s="19" t="s">
        <v>172</v>
      </c>
      <c r="O7" s="16" t="s">
        <v>18</v>
      </c>
    </row>
    <row r="8" spans="1:17" ht="13.5" thickBot="1">
      <c r="A8" s="18" t="s">
        <v>70</v>
      </c>
      <c r="B8" s="14" t="s">
        <v>79</v>
      </c>
      <c r="C8" s="14" t="s">
        <v>31</v>
      </c>
      <c r="D8" s="14" t="s">
        <v>194</v>
      </c>
      <c r="E8" s="14" t="s">
        <v>116</v>
      </c>
      <c r="F8" s="14"/>
      <c r="G8" s="14" t="s">
        <v>133</v>
      </c>
      <c r="H8" s="14"/>
      <c r="I8" s="14" t="s">
        <v>145</v>
      </c>
      <c r="J8" s="14" t="s">
        <v>151</v>
      </c>
      <c r="K8" s="19" t="s">
        <v>182</v>
      </c>
      <c r="L8" s="18" t="s">
        <v>51</v>
      </c>
      <c r="M8" s="3"/>
      <c r="N8" s="19" t="s">
        <v>173</v>
      </c>
      <c r="O8" s="16" t="s">
        <v>20</v>
      </c>
      <c r="P8" s="54"/>
    </row>
    <row r="9" spans="1:17" ht="13.5" thickBot="1">
      <c r="A9" s="18" t="s">
        <v>75</v>
      </c>
      <c r="B9" s="14" t="s">
        <v>83</v>
      </c>
      <c r="C9" s="14" t="s">
        <v>109</v>
      </c>
      <c r="D9" s="14" t="s">
        <v>7</v>
      </c>
      <c r="E9" s="14" t="s">
        <v>117</v>
      </c>
      <c r="F9" s="14"/>
      <c r="G9" s="14" t="s">
        <v>134</v>
      </c>
      <c r="H9" s="14"/>
      <c r="I9" s="14" t="s">
        <v>146</v>
      </c>
      <c r="J9" s="14" t="s">
        <v>28</v>
      </c>
      <c r="K9" s="19" t="s">
        <v>183</v>
      </c>
      <c r="L9" s="55"/>
      <c r="M9" s="3"/>
      <c r="N9" s="19" t="s">
        <v>56</v>
      </c>
      <c r="O9" s="16" t="s">
        <v>188</v>
      </c>
      <c r="P9" s="54"/>
    </row>
    <row r="10" spans="1:17" ht="13.5" thickBot="1">
      <c r="A10" s="18" t="s">
        <v>72</v>
      </c>
      <c r="B10" s="14" t="s">
        <v>84</v>
      </c>
      <c r="C10" s="14" t="s">
        <v>42</v>
      </c>
      <c r="D10" s="14" t="s">
        <v>33</v>
      </c>
      <c r="E10" s="14" t="s">
        <v>118</v>
      </c>
      <c r="F10" s="14"/>
      <c r="G10" s="14"/>
      <c r="H10" s="14"/>
      <c r="I10" s="14"/>
      <c r="J10" s="14" t="s">
        <v>153</v>
      </c>
      <c r="K10" s="19" t="s">
        <v>184</v>
      </c>
      <c r="L10" s="55"/>
      <c r="M10" s="3"/>
      <c r="N10" s="19" t="s">
        <v>174</v>
      </c>
      <c r="O10" s="16" t="s">
        <v>22</v>
      </c>
      <c r="P10" s="54"/>
    </row>
    <row r="11" spans="1:17" ht="13.5" thickBot="1">
      <c r="A11" s="18" t="s">
        <v>50</v>
      </c>
      <c r="B11" s="14" t="s">
        <v>44</v>
      </c>
      <c r="C11" s="14" t="s">
        <v>112</v>
      </c>
      <c r="D11" s="14" t="s">
        <v>195</v>
      </c>
      <c r="E11" s="14" t="s">
        <v>18</v>
      </c>
      <c r="F11" s="14"/>
      <c r="G11" s="14"/>
      <c r="H11" s="14"/>
      <c r="I11" s="14"/>
      <c r="J11" s="14" t="s">
        <v>150</v>
      </c>
      <c r="K11" s="19" t="s">
        <v>185</v>
      </c>
      <c r="L11" s="55"/>
      <c r="M11" s="3"/>
      <c r="N11" s="19" t="s">
        <v>175</v>
      </c>
      <c r="O11" s="16" t="s">
        <v>21</v>
      </c>
      <c r="P11" s="54"/>
    </row>
    <row r="12" spans="1:17" ht="13.5" thickBot="1">
      <c r="A12" s="18" t="s">
        <v>73</v>
      </c>
      <c r="B12" s="14" t="s">
        <v>85</v>
      </c>
      <c r="C12" s="14" t="s">
        <v>111</v>
      </c>
      <c r="D12" s="14" t="s">
        <v>198</v>
      </c>
      <c r="E12" s="14" t="s">
        <v>253</v>
      </c>
      <c r="F12" s="14"/>
      <c r="G12" s="14"/>
      <c r="H12" s="14"/>
      <c r="I12" s="14"/>
      <c r="J12" s="14" t="s">
        <v>152</v>
      </c>
      <c r="K12" s="19" t="s">
        <v>186</v>
      </c>
      <c r="L12" s="55"/>
      <c r="M12" s="3"/>
      <c r="N12" s="19" t="s">
        <v>176</v>
      </c>
      <c r="O12" s="16" t="s">
        <v>54</v>
      </c>
      <c r="P12" s="54"/>
    </row>
    <row r="13" spans="1:17" ht="13.5" thickBot="1">
      <c r="A13" s="18"/>
      <c r="B13" s="14" t="s">
        <v>87</v>
      </c>
      <c r="C13" s="14"/>
      <c r="D13" s="14" t="s">
        <v>199</v>
      </c>
      <c r="E13" s="14" t="s">
        <v>119</v>
      </c>
      <c r="F13" s="14"/>
      <c r="G13" s="14"/>
      <c r="H13" s="14"/>
      <c r="I13" s="14"/>
      <c r="J13" s="14" t="s">
        <v>154</v>
      </c>
      <c r="K13" s="19" t="s">
        <v>187</v>
      </c>
      <c r="L13" s="55"/>
      <c r="M13" s="3"/>
      <c r="N13" s="19" t="s">
        <v>177</v>
      </c>
      <c r="O13" s="17" t="s">
        <v>55</v>
      </c>
      <c r="P13" s="54"/>
    </row>
    <row r="14" spans="1:17" ht="13.5" thickBot="1">
      <c r="A14" s="18"/>
      <c r="B14" s="14" t="s">
        <v>86</v>
      </c>
      <c r="C14" s="14"/>
      <c r="D14" s="14" t="s">
        <v>200</v>
      </c>
      <c r="E14" s="14" t="s">
        <v>120</v>
      </c>
      <c r="F14" s="14"/>
      <c r="G14" s="14"/>
      <c r="H14" s="14"/>
      <c r="I14" s="14"/>
      <c r="J14" s="14" t="s">
        <v>155</v>
      </c>
      <c r="K14" s="19"/>
      <c r="L14" s="55"/>
      <c r="M14" s="3"/>
      <c r="N14" s="56"/>
      <c r="O14" s="15" t="s">
        <v>436</v>
      </c>
      <c r="P14" s="54"/>
    </row>
    <row r="15" spans="1:17" ht="13.5" thickBot="1">
      <c r="A15" s="18"/>
      <c r="B15" s="14" t="s">
        <v>88</v>
      </c>
      <c r="C15" s="14"/>
      <c r="D15" s="14" t="s">
        <v>201</v>
      </c>
      <c r="E15" s="14" t="s">
        <v>12</v>
      </c>
      <c r="F15" s="14"/>
      <c r="G15" s="14"/>
      <c r="H15" s="14"/>
      <c r="I15" s="14"/>
      <c r="J15" s="14" t="s">
        <v>156</v>
      </c>
      <c r="K15" s="19"/>
      <c r="L15" s="55"/>
      <c r="M15" s="3"/>
      <c r="N15" s="56"/>
      <c r="O15" s="16" t="s">
        <v>68</v>
      </c>
      <c r="P15" s="54"/>
    </row>
    <row r="16" spans="1:17">
      <c r="A16" s="18"/>
      <c r="B16" s="14" t="s">
        <v>81</v>
      </c>
      <c r="C16" s="14"/>
      <c r="D16" s="14" t="s">
        <v>202</v>
      </c>
      <c r="E16" s="14" t="s">
        <v>121</v>
      </c>
      <c r="F16" s="14"/>
      <c r="G16" s="14"/>
      <c r="H16" s="14"/>
      <c r="I16" s="14"/>
      <c r="J16" s="14" t="s">
        <v>53</v>
      </c>
      <c r="K16" s="19"/>
      <c r="L16" s="55"/>
      <c r="M16" s="3"/>
      <c r="N16" s="56"/>
      <c r="O16" s="15" t="s">
        <v>56</v>
      </c>
      <c r="P16" s="54"/>
    </row>
    <row r="17" spans="1:16">
      <c r="A17" s="18"/>
      <c r="B17" s="14" t="s">
        <v>80</v>
      </c>
      <c r="C17" s="14"/>
      <c r="D17" s="14" t="s">
        <v>203</v>
      </c>
      <c r="E17" s="14" t="s">
        <v>122</v>
      </c>
      <c r="F17" s="14"/>
      <c r="G17" s="14"/>
      <c r="H17" s="14"/>
      <c r="I17" s="14"/>
      <c r="J17" s="14" t="s">
        <v>157</v>
      </c>
      <c r="K17" s="19"/>
      <c r="L17" s="55"/>
      <c r="M17" s="3"/>
      <c r="N17" s="56"/>
      <c r="P17" s="54"/>
    </row>
    <row r="18" spans="1:16">
      <c r="A18" s="18"/>
      <c r="B18" s="14" t="s">
        <v>89</v>
      </c>
      <c r="C18" s="14"/>
      <c r="D18" s="14" t="s">
        <v>204</v>
      </c>
      <c r="E18" s="14" t="s">
        <v>123</v>
      </c>
      <c r="F18" s="14"/>
      <c r="G18" s="14"/>
      <c r="H18" s="14"/>
      <c r="I18" s="14"/>
      <c r="J18" s="14" t="s">
        <v>158</v>
      </c>
      <c r="K18" s="19"/>
      <c r="L18" s="55"/>
      <c r="M18" s="3"/>
      <c r="N18" s="56"/>
      <c r="P18" s="54"/>
    </row>
    <row r="19" spans="1:16">
      <c r="A19" s="18"/>
      <c r="B19" s="14" t="s">
        <v>35</v>
      </c>
      <c r="C19" s="14"/>
      <c r="D19" s="14" t="s">
        <v>205</v>
      </c>
      <c r="E19" s="14" t="s">
        <v>124</v>
      </c>
      <c r="F19" s="14"/>
      <c r="G19" s="14"/>
      <c r="H19" s="14"/>
      <c r="I19" s="14"/>
      <c r="J19" s="14" t="s">
        <v>159</v>
      </c>
      <c r="K19" s="19"/>
      <c r="L19" s="55"/>
      <c r="M19" s="3"/>
      <c r="N19" s="56"/>
    </row>
    <row r="20" spans="1:16">
      <c r="A20" s="18"/>
      <c r="B20" s="14" t="s">
        <v>36</v>
      </c>
      <c r="C20" s="14"/>
      <c r="D20" s="14" t="s">
        <v>206</v>
      </c>
      <c r="E20" s="14"/>
      <c r="F20" s="14"/>
      <c r="G20" s="14"/>
      <c r="H20" s="14"/>
      <c r="I20" s="14"/>
      <c r="J20" s="14" t="s">
        <v>160</v>
      </c>
      <c r="K20" s="19"/>
      <c r="L20" s="55"/>
      <c r="M20" s="3"/>
      <c r="N20" s="56"/>
    </row>
    <row r="21" spans="1:16">
      <c r="A21" s="18"/>
      <c r="B21" s="14" t="s">
        <v>90</v>
      </c>
      <c r="C21" s="14"/>
      <c r="D21" s="14" t="s">
        <v>207</v>
      </c>
      <c r="E21" s="14"/>
      <c r="F21" s="14"/>
      <c r="G21" s="14"/>
      <c r="H21" s="14"/>
      <c r="I21" s="14"/>
      <c r="J21" s="14" t="s">
        <v>59</v>
      </c>
      <c r="K21" s="19"/>
      <c r="L21" s="55"/>
      <c r="M21" s="3"/>
      <c r="N21" s="56"/>
    </row>
    <row r="22" spans="1:16">
      <c r="A22" s="18"/>
      <c r="B22" s="14" t="s">
        <v>82</v>
      </c>
      <c r="C22" s="14"/>
      <c r="D22" s="14" t="s">
        <v>208</v>
      </c>
      <c r="E22" s="14"/>
      <c r="F22" s="14"/>
      <c r="G22" s="14"/>
      <c r="H22" s="14"/>
      <c r="I22" s="14"/>
      <c r="J22" s="14" t="s">
        <v>161</v>
      </c>
      <c r="K22" s="53"/>
      <c r="L22" s="55"/>
      <c r="M22" s="3"/>
      <c r="N22" s="56"/>
    </row>
    <row r="23" spans="1:16">
      <c r="A23" s="18"/>
      <c r="B23" s="14" t="s">
        <v>25</v>
      </c>
      <c r="C23" s="14"/>
      <c r="D23" s="14" t="s">
        <v>209</v>
      </c>
      <c r="E23" s="14"/>
      <c r="F23" s="14"/>
      <c r="G23" s="14"/>
      <c r="H23" s="14"/>
      <c r="I23" s="14"/>
      <c r="J23" s="14" t="s">
        <v>162</v>
      </c>
      <c r="K23" s="19"/>
      <c r="L23" s="55"/>
      <c r="M23" s="3"/>
      <c r="N23" s="56"/>
    </row>
    <row r="24" spans="1:16">
      <c r="A24" s="18"/>
      <c r="B24" s="14" t="s">
        <v>34</v>
      </c>
      <c r="C24" s="14"/>
      <c r="D24" s="14" t="s">
        <v>210</v>
      </c>
      <c r="E24" s="14"/>
      <c r="F24" s="14"/>
      <c r="G24" s="14"/>
      <c r="H24" s="14"/>
      <c r="I24" s="14"/>
      <c r="J24" s="14" t="s">
        <v>163</v>
      </c>
      <c r="K24" s="19"/>
      <c r="L24" s="55"/>
      <c r="M24" s="3"/>
      <c r="N24" s="56"/>
    </row>
    <row r="25" spans="1:16">
      <c r="A25" s="18"/>
      <c r="B25" s="14" t="s">
        <v>91</v>
      </c>
      <c r="C25" s="14"/>
      <c r="D25" s="14" t="s">
        <v>212</v>
      </c>
      <c r="E25" s="14"/>
      <c r="F25" s="14"/>
      <c r="G25" s="14"/>
      <c r="H25" s="14"/>
      <c r="I25" s="14"/>
      <c r="J25" s="14"/>
      <c r="K25" s="19"/>
      <c r="L25" s="55"/>
      <c r="M25" s="3"/>
      <c r="N25" s="56"/>
    </row>
    <row r="26" spans="1:16">
      <c r="A26" s="18"/>
      <c r="B26" s="14" t="s">
        <v>92</v>
      </c>
      <c r="C26" s="14"/>
      <c r="D26" s="14" t="s">
        <v>211</v>
      </c>
      <c r="E26" s="14"/>
      <c r="F26" s="14"/>
      <c r="G26" s="14"/>
      <c r="H26" s="14"/>
      <c r="I26" s="14"/>
      <c r="J26" s="14"/>
      <c r="K26" s="19"/>
      <c r="L26" s="55"/>
      <c r="M26" s="3"/>
      <c r="N26" s="56"/>
    </row>
    <row r="27" spans="1:16">
      <c r="A27" s="18"/>
      <c r="B27" s="14" t="s">
        <v>26</v>
      </c>
      <c r="C27" s="14"/>
      <c r="D27" s="14" t="s">
        <v>213</v>
      </c>
      <c r="E27" s="14"/>
      <c r="F27" s="14"/>
      <c r="G27" s="14"/>
      <c r="H27" s="14"/>
      <c r="I27" s="14"/>
      <c r="J27" s="14"/>
      <c r="K27" s="19"/>
      <c r="L27" s="55"/>
      <c r="M27" s="3"/>
      <c r="N27" s="56"/>
    </row>
    <row r="28" spans="1:16">
      <c r="A28" s="18"/>
      <c r="B28" s="14" t="s">
        <v>93</v>
      </c>
      <c r="C28" s="14"/>
      <c r="D28" s="14" t="s">
        <v>214</v>
      </c>
      <c r="E28" s="14"/>
      <c r="F28" s="14"/>
      <c r="G28" s="14"/>
      <c r="H28" s="14"/>
      <c r="I28" s="14"/>
      <c r="J28" s="14"/>
      <c r="K28" s="19"/>
      <c r="L28" s="55"/>
      <c r="M28" s="3"/>
      <c r="N28" s="56"/>
    </row>
    <row r="29" spans="1:16">
      <c r="A29" s="18"/>
      <c r="B29" s="14" t="s">
        <v>5</v>
      </c>
      <c r="C29" s="14"/>
      <c r="D29" s="14" t="s">
        <v>215</v>
      </c>
      <c r="E29" s="14"/>
      <c r="F29" s="14"/>
      <c r="G29" s="14"/>
      <c r="H29" s="14"/>
      <c r="I29" s="14"/>
      <c r="J29" s="14"/>
      <c r="K29" s="19"/>
      <c r="L29" s="55"/>
      <c r="M29" s="3"/>
      <c r="N29" s="56"/>
    </row>
    <row r="30" spans="1:16">
      <c r="A30" s="18"/>
      <c r="B30" s="14" t="s">
        <v>94</v>
      </c>
      <c r="C30" s="14"/>
      <c r="D30" s="14" t="s">
        <v>216</v>
      </c>
      <c r="E30" s="14"/>
      <c r="F30" s="14"/>
      <c r="G30" s="14"/>
      <c r="H30" s="14"/>
      <c r="I30" s="14"/>
      <c r="J30" s="14"/>
      <c r="K30" s="19"/>
      <c r="L30" s="55"/>
      <c r="M30" s="3"/>
      <c r="N30" s="56"/>
    </row>
    <row r="31" spans="1:16">
      <c r="A31" s="18"/>
      <c r="B31" s="14" t="s">
        <v>37</v>
      </c>
      <c r="C31" s="14"/>
      <c r="D31" s="14" t="s">
        <v>217</v>
      </c>
      <c r="E31" s="14"/>
      <c r="F31" s="14"/>
      <c r="G31" s="14"/>
      <c r="H31" s="14"/>
      <c r="I31" s="14"/>
      <c r="J31" s="14"/>
      <c r="K31" s="19"/>
      <c r="L31" s="55"/>
      <c r="M31" s="3"/>
      <c r="N31" s="56"/>
    </row>
    <row r="32" spans="1:16">
      <c r="A32" s="18"/>
      <c r="B32" s="14" t="s">
        <v>95</v>
      </c>
      <c r="C32" s="14"/>
      <c r="D32" s="14" t="s">
        <v>218</v>
      </c>
      <c r="E32" s="14"/>
      <c r="F32" s="14"/>
      <c r="G32" s="14"/>
      <c r="H32" s="14"/>
      <c r="I32" s="14"/>
      <c r="J32" s="14"/>
      <c r="K32" s="19"/>
      <c r="L32" s="55"/>
      <c r="M32" s="3"/>
      <c r="N32" s="56"/>
    </row>
    <row r="33" spans="1:14">
      <c r="A33" s="18"/>
      <c r="B33" s="14" t="s">
        <v>96</v>
      </c>
      <c r="C33" s="14"/>
      <c r="D33" s="14" t="s">
        <v>219</v>
      </c>
      <c r="E33" s="14"/>
      <c r="F33" s="14"/>
      <c r="G33" s="14"/>
      <c r="H33" s="14"/>
      <c r="I33" s="14"/>
      <c r="J33" s="14"/>
      <c r="K33" s="19"/>
      <c r="L33" s="55"/>
      <c r="M33" s="3"/>
      <c r="N33" s="56"/>
    </row>
    <row r="34" spans="1:14">
      <c r="A34" s="18"/>
      <c r="B34" s="14" t="s">
        <v>97</v>
      </c>
      <c r="C34" s="14"/>
      <c r="D34" s="14" t="s">
        <v>196</v>
      </c>
      <c r="E34" s="14"/>
      <c r="F34" s="14"/>
      <c r="G34" s="14"/>
      <c r="H34" s="14"/>
      <c r="I34" s="14"/>
      <c r="J34" s="14"/>
      <c r="K34" s="53"/>
      <c r="L34" s="55"/>
      <c r="M34" s="3"/>
      <c r="N34" s="56"/>
    </row>
    <row r="35" spans="1:14">
      <c r="A35" s="18"/>
      <c r="B35" s="14" t="s">
        <v>98</v>
      </c>
      <c r="C35" s="14"/>
      <c r="D35" s="14" t="s">
        <v>40</v>
      </c>
      <c r="E35" s="14"/>
      <c r="F35" s="14"/>
      <c r="G35" s="14"/>
      <c r="H35" s="14"/>
      <c r="I35" s="14"/>
      <c r="J35" s="14"/>
      <c r="K35" s="19"/>
      <c r="L35" s="55"/>
      <c r="M35" s="3"/>
      <c r="N35" s="56"/>
    </row>
    <row r="36" spans="1:14">
      <c r="A36" s="18"/>
      <c r="B36" s="14" t="s">
        <v>100</v>
      </c>
      <c r="C36" s="14"/>
      <c r="D36" s="14" t="s">
        <v>220</v>
      </c>
      <c r="E36" s="14"/>
      <c r="F36" s="14"/>
      <c r="G36" s="14"/>
      <c r="H36" s="14"/>
      <c r="I36" s="14"/>
      <c r="J36" s="14"/>
      <c r="K36" s="19"/>
      <c r="L36" s="55"/>
      <c r="M36" s="3"/>
      <c r="N36" s="56"/>
    </row>
    <row r="37" spans="1:14">
      <c r="A37" s="18"/>
      <c r="B37" s="14" t="s">
        <v>107</v>
      </c>
      <c r="C37" s="14"/>
      <c r="D37" s="14" t="s">
        <v>30</v>
      </c>
      <c r="E37" s="14"/>
      <c r="F37" s="14"/>
      <c r="G37" s="14"/>
      <c r="H37" s="14"/>
      <c r="I37" s="14"/>
      <c r="J37" s="14"/>
      <c r="K37" s="19"/>
      <c r="L37" s="55"/>
      <c r="M37" s="3"/>
      <c r="N37" s="56"/>
    </row>
    <row r="38" spans="1:14">
      <c r="A38" s="18"/>
      <c r="B38" s="14" t="s">
        <v>102</v>
      </c>
      <c r="C38" s="14"/>
      <c r="D38" s="14" t="s">
        <v>197</v>
      </c>
      <c r="E38" s="14"/>
      <c r="F38" s="14"/>
      <c r="G38" s="14"/>
      <c r="H38" s="14"/>
      <c r="I38" s="14"/>
      <c r="J38" s="14"/>
      <c r="K38" s="19"/>
      <c r="L38" s="55"/>
      <c r="M38" s="3"/>
      <c r="N38" s="56"/>
    </row>
    <row r="39" spans="1:14">
      <c r="A39" s="18"/>
      <c r="B39" s="14" t="s">
        <v>103</v>
      </c>
      <c r="C39" s="14"/>
      <c r="D39" s="14" t="s">
        <v>43</v>
      </c>
      <c r="E39" s="14"/>
      <c r="F39" s="14"/>
      <c r="G39" s="14"/>
      <c r="H39" s="14"/>
      <c r="I39" s="14"/>
      <c r="J39" s="14"/>
      <c r="K39" s="19"/>
      <c r="L39" s="55"/>
      <c r="M39" s="3"/>
      <c r="N39" s="56"/>
    </row>
    <row r="40" spans="1:14">
      <c r="A40" s="18"/>
      <c r="B40" s="14" t="s">
        <v>105</v>
      </c>
      <c r="C40" s="14"/>
      <c r="D40" s="14" t="s">
        <v>221</v>
      </c>
      <c r="E40" s="14"/>
      <c r="F40" s="14"/>
      <c r="G40" s="14"/>
      <c r="H40" s="14"/>
      <c r="I40" s="14"/>
      <c r="J40" s="14"/>
      <c r="K40" s="19"/>
      <c r="L40" s="55"/>
      <c r="M40" s="3"/>
      <c r="N40" s="56"/>
    </row>
    <row r="41" spans="1:14">
      <c r="A41" s="18"/>
      <c r="B41" s="14" t="s">
        <v>106</v>
      </c>
      <c r="C41" s="14"/>
      <c r="D41" s="14" t="s">
        <v>222</v>
      </c>
      <c r="E41" s="14"/>
      <c r="F41" s="14"/>
      <c r="G41" s="14"/>
      <c r="H41" s="14"/>
      <c r="I41" s="14"/>
      <c r="J41" s="14"/>
      <c r="K41" s="19"/>
      <c r="L41" s="55"/>
      <c r="M41" s="3"/>
      <c r="N41" s="56"/>
    </row>
    <row r="42" spans="1:14">
      <c r="A42" s="18"/>
      <c r="B42" s="14" t="s">
        <v>101</v>
      </c>
      <c r="C42" s="14"/>
      <c r="D42" s="14" t="s">
        <v>223</v>
      </c>
      <c r="E42" s="14"/>
      <c r="F42" s="14"/>
      <c r="G42" s="14"/>
      <c r="H42" s="14"/>
      <c r="I42" s="14"/>
      <c r="J42" s="14"/>
      <c r="K42" s="19"/>
      <c r="L42" s="55"/>
      <c r="M42" s="3"/>
      <c r="N42" s="56"/>
    </row>
    <row r="43" spans="1:14">
      <c r="A43" s="18"/>
      <c r="B43" s="14" t="s">
        <v>104</v>
      </c>
      <c r="C43" s="14"/>
      <c r="D43" s="14" t="s">
        <v>224</v>
      </c>
      <c r="E43" s="14"/>
      <c r="F43" s="14"/>
      <c r="G43" s="14"/>
      <c r="H43" s="14"/>
      <c r="I43" s="14"/>
      <c r="J43" s="14"/>
      <c r="K43" s="19"/>
      <c r="L43" s="55"/>
      <c r="M43" s="3"/>
      <c r="N43" s="56"/>
    </row>
    <row r="44" spans="1:14">
      <c r="A44" s="18"/>
      <c r="B44" s="14"/>
      <c r="C44" s="14"/>
      <c r="D44" s="14" t="s">
        <v>225</v>
      </c>
      <c r="E44" s="14"/>
      <c r="F44" s="14"/>
      <c r="G44" s="14"/>
      <c r="H44" s="14"/>
      <c r="I44" s="14"/>
      <c r="J44" s="14"/>
      <c r="K44" s="19"/>
      <c r="L44" s="55"/>
      <c r="M44" s="3"/>
      <c r="N44" s="56"/>
    </row>
    <row r="45" spans="1:14">
      <c r="A45" s="18"/>
      <c r="B45" s="14"/>
      <c r="C45" s="14"/>
      <c r="D45" s="14" t="s">
        <v>226</v>
      </c>
      <c r="E45" s="14"/>
      <c r="F45" s="14"/>
      <c r="G45" s="14"/>
      <c r="H45" s="14"/>
      <c r="I45" s="14"/>
      <c r="J45" s="14"/>
      <c r="K45" s="19"/>
      <c r="L45" s="55"/>
      <c r="M45" s="3"/>
      <c r="N45" s="56"/>
    </row>
    <row r="46" spans="1:14">
      <c r="A46" s="18"/>
      <c r="B46" s="14"/>
      <c r="C46" s="14"/>
      <c r="D46" s="14" t="s">
        <v>227</v>
      </c>
      <c r="E46" s="14"/>
      <c r="F46" s="14"/>
      <c r="G46" s="14"/>
      <c r="H46" s="14"/>
      <c r="I46" s="14"/>
      <c r="J46" s="14"/>
      <c r="K46" s="19"/>
      <c r="L46" s="55"/>
      <c r="M46" s="3"/>
      <c r="N46" s="56"/>
    </row>
    <row r="47" spans="1:14">
      <c r="A47" s="18"/>
      <c r="B47" s="14"/>
      <c r="C47" s="14"/>
      <c r="D47" s="14" t="s">
        <v>228</v>
      </c>
      <c r="E47" s="14"/>
      <c r="F47" s="14"/>
      <c r="G47" s="14"/>
      <c r="H47" s="14"/>
      <c r="I47" s="14"/>
      <c r="J47" s="14"/>
      <c r="K47" s="19"/>
      <c r="L47" s="55"/>
      <c r="M47" s="3"/>
      <c r="N47" s="56"/>
    </row>
    <row r="48" spans="1:14">
      <c r="A48" s="18"/>
      <c r="B48" s="14"/>
      <c r="C48" s="14"/>
      <c r="D48" s="14" t="s">
        <v>38</v>
      </c>
      <c r="E48" s="14"/>
      <c r="F48" s="14"/>
      <c r="G48" s="14"/>
      <c r="H48" s="14"/>
      <c r="I48" s="14"/>
      <c r="J48" s="14"/>
      <c r="K48" s="19"/>
      <c r="L48" s="55"/>
      <c r="M48" s="3"/>
      <c r="N48" s="56"/>
    </row>
    <row r="49" spans="1:14">
      <c r="A49" s="18"/>
      <c r="B49" s="14"/>
      <c r="C49" s="14"/>
      <c r="D49" s="14" t="s">
        <v>229</v>
      </c>
      <c r="E49" s="14"/>
      <c r="F49" s="14"/>
      <c r="G49" s="14"/>
      <c r="H49" s="14"/>
      <c r="I49" s="14"/>
      <c r="J49" s="14"/>
      <c r="K49" s="19"/>
      <c r="L49" s="55"/>
      <c r="M49" s="3"/>
      <c r="N49" s="56"/>
    </row>
    <row r="50" spans="1:14">
      <c r="A50" s="18"/>
      <c r="B50" s="14"/>
      <c r="C50" s="14"/>
      <c r="D50" s="14" t="s">
        <v>230</v>
      </c>
      <c r="E50" s="14"/>
      <c r="F50" s="14"/>
      <c r="G50" s="14"/>
      <c r="H50" s="14"/>
      <c r="I50" s="14"/>
      <c r="J50" s="14"/>
      <c r="K50" s="19"/>
      <c r="L50" s="55"/>
      <c r="M50" s="3"/>
      <c r="N50" s="56"/>
    </row>
    <row r="51" spans="1:14">
      <c r="A51" s="18"/>
      <c r="B51" s="14"/>
      <c r="C51" s="14"/>
      <c r="D51" s="14" t="s">
        <v>231</v>
      </c>
      <c r="E51" s="14"/>
      <c r="F51" s="14"/>
      <c r="G51" s="14"/>
      <c r="H51" s="14"/>
      <c r="I51" s="14"/>
      <c r="J51" s="14"/>
      <c r="K51" s="19"/>
      <c r="L51" s="55"/>
      <c r="M51" s="3"/>
      <c r="N51" s="56"/>
    </row>
    <row r="52" spans="1:14">
      <c r="A52" s="18"/>
      <c r="B52" s="14"/>
      <c r="C52" s="14"/>
      <c r="D52" s="14" t="s">
        <v>232</v>
      </c>
      <c r="E52" s="14"/>
      <c r="F52" s="14"/>
      <c r="G52" s="14"/>
      <c r="H52" s="14"/>
      <c r="I52" s="14"/>
      <c r="J52" s="14"/>
      <c r="K52" s="19"/>
      <c r="L52" s="55"/>
      <c r="M52" s="3"/>
      <c r="N52" s="56"/>
    </row>
    <row r="53" spans="1:14">
      <c r="A53" s="18"/>
      <c r="B53" s="14"/>
      <c r="C53" s="14"/>
      <c r="D53" s="14" t="s">
        <v>233</v>
      </c>
      <c r="E53" s="14"/>
      <c r="F53" s="14"/>
      <c r="G53" s="14"/>
      <c r="H53" s="14"/>
      <c r="I53" s="14"/>
      <c r="J53" s="14"/>
      <c r="K53" s="19"/>
      <c r="L53" s="55"/>
      <c r="M53" s="3"/>
      <c r="N53" s="56"/>
    </row>
    <row r="54" spans="1:14">
      <c r="A54" s="18"/>
      <c r="B54" s="14"/>
      <c r="C54" s="14"/>
      <c r="D54" s="14" t="s">
        <v>234</v>
      </c>
      <c r="E54" s="14"/>
      <c r="F54" s="14"/>
      <c r="G54" s="14"/>
      <c r="H54" s="14"/>
      <c r="I54" s="14"/>
      <c r="J54" s="14"/>
      <c r="K54" s="19"/>
      <c r="L54" s="55"/>
      <c r="M54" s="3"/>
      <c r="N54" s="56"/>
    </row>
    <row r="55" spans="1:14">
      <c r="A55" s="18"/>
      <c r="B55" s="14"/>
      <c r="C55" s="14"/>
      <c r="D55" s="14" t="s">
        <v>235</v>
      </c>
      <c r="E55" s="14"/>
      <c r="F55" s="14"/>
      <c r="G55" s="14"/>
      <c r="H55" s="14"/>
      <c r="I55" s="14"/>
      <c r="J55" s="14"/>
      <c r="K55" s="19"/>
      <c r="L55" s="55"/>
      <c r="M55" s="3"/>
      <c r="N55" s="56"/>
    </row>
    <row r="56" spans="1:14">
      <c r="A56" s="18"/>
      <c r="B56" s="14"/>
      <c r="C56" s="14"/>
      <c r="D56" s="14" t="s">
        <v>236</v>
      </c>
      <c r="E56" s="14"/>
      <c r="F56" s="14"/>
      <c r="G56" s="14"/>
      <c r="H56" s="14"/>
      <c r="I56" s="14"/>
      <c r="J56" s="14"/>
      <c r="K56" s="19"/>
      <c r="L56" s="55"/>
      <c r="M56" s="3"/>
      <c r="N56" s="56"/>
    </row>
    <row r="57" spans="1:14">
      <c r="A57" s="18"/>
      <c r="B57" s="14"/>
      <c r="C57" s="14"/>
      <c r="D57" s="14" t="s">
        <v>237</v>
      </c>
      <c r="E57" s="14"/>
      <c r="F57" s="14"/>
      <c r="G57" s="14"/>
      <c r="H57" s="14"/>
      <c r="I57" s="14"/>
      <c r="J57" s="14"/>
      <c r="K57" s="19"/>
      <c r="L57" s="55"/>
      <c r="M57" s="3"/>
      <c r="N57" s="56"/>
    </row>
    <row r="58" spans="1:14">
      <c r="A58" s="18"/>
      <c r="B58" s="14"/>
      <c r="C58" s="14"/>
      <c r="D58" s="14" t="s">
        <v>252</v>
      </c>
      <c r="E58" s="14"/>
      <c r="F58" s="14"/>
      <c r="G58" s="14"/>
      <c r="H58" s="14"/>
      <c r="I58" s="14"/>
      <c r="J58" s="14"/>
      <c r="K58" s="19"/>
      <c r="L58" s="55"/>
      <c r="M58" s="3"/>
      <c r="N58" s="56"/>
    </row>
    <row r="59" spans="1:14">
      <c r="A59" s="18"/>
      <c r="B59" s="14"/>
      <c r="C59" s="14"/>
      <c r="D59" s="14" t="s">
        <v>238</v>
      </c>
      <c r="E59" s="14"/>
      <c r="F59" s="14"/>
      <c r="G59" s="14"/>
      <c r="H59" s="14"/>
      <c r="I59" s="14"/>
      <c r="J59" s="14"/>
      <c r="K59" s="19"/>
      <c r="L59" s="55"/>
      <c r="M59" s="3"/>
      <c r="N59" s="56"/>
    </row>
    <row r="60" spans="1:14">
      <c r="A60" s="18"/>
      <c r="B60" s="14"/>
      <c r="C60" s="14"/>
      <c r="D60" s="14" t="s">
        <v>239</v>
      </c>
      <c r="E60" s="14"/>
      <c r="F60" s="14"/>
      <c r="G60" s="14"/>
      <c r="H60" s="14"/>
      <c r="I60" s="14"/>
      <c r="J60" s="14"/>
      <c r="K60" s="19"/>
      <c r="L60" s="55"/>
      <c r="M60" s="3"/>
      <c r="N60" s="56"/>
    </row>
    <row r="61" spans="1:14">
      <c r="A61" s="18"/>
      <c r="B61" s="14"/>
      <c r="C61" s="14"/>
      <c r="D61" s="14" t="s">
        <v>240</v>
      </c>
      <c r="E61" s="14"/>
      <c r="F61" s="14"/>
      <c r="G61" s="14"/>
      <c r="H61" s="14"/>
      <c r="I61" s="14"/>
      <c r="J61" s="14"/>
      <c r="K61" s="19"/>
      <c r="L61" s="55"/>
      <c r="M61" s="3"/>
      <c r="N61" s="56"/>
    </row>
    <row r="62" spans="1:14">
      <c r="A62" s="18"/>
      <c r="B62" s="14"/>
      <c r="C62" s="14"/>
      <c r="D62" s="14" t="s">
        <v>241</v>
      </c>
      <c r="E62" s="14"/>
      <c r="F62" s="14"/>
      <c r="G62" s="14"/>
      <c r="H62" s="14"/>
      <c r="I62" s="14"/>
      <c r="J62" s="14"/>
      <c r="K62" s="19"/>
      <c r="L62" s="55"/>
      <c r="M62" s="3"/>
      <c r="N62" s="56"/>
    </row>
    <row r="63" spans="1:14">
      <c r="A63" s="18"/>
      <c r="B63" s="14"/>
      <c r="C63" s="14"/>
      <c r="D63" s="14" t="s">
        <v>242</v>
      </c>
      <c r="E63" s="14"/>
      <c r="F63" s="14"/>
      <c r="G63" s="14"/>
      <c r="H63" s="14"/>
      <c r="I63" s="14"/>
      <c r="J63" s="14"/>
      <c r="K63" s="19"/>
      <c r="L63" s="55"/>
      <c r="M63" s="3"/>
      <c r="N63" s="56"/>
    </row>
    <row r="64" spans="1:14">
      <c r="A64" s="58"/>
      <c r="B64" s="59"/>
      <c r="C64" s="59"/>
      <c r="D64" s="14" t="s">
        <v>243</v>
      </c>
      <c r="E64" s="59"/>
      <c r="F64" s="59"/>
      <c r="G64" s="59"/>
      <c r="H64" s="59"/>
      <c r="I64" s="59"/>
      <c r="J64" s="59"/>
      <c r="K64" s="61"/>
      <c r="L64" s="62"/>
      <c r="M64" s="63"/>
      <c r="N64" s="64"/>
    </row>
    <row r="65" spans="1:14" ht="13.5" thickBot="1">
      <c r="A65" s="20"/>
      <c r="B65" s="21"/>
      <c r="C65" s="21"/>
      <c r="D65" s="60" t="s">
        <v>244</v>
      </c>
      <c r="E65" s="21"/>
      <c r="F65" s="21"/>
      <c r="G65" s="21"/>
      <c r="H65" s="21"/>
      <c r="I65" s="21"/>
      <c r="J65" s="21"/>
      <c r="K65" s="21"/>
      <c r="L65" s="57"/>
      <c r="M65" s="57"/>
      <c r="N65" s="57"/>
    </row>
  </sheetData>
  <mergeCells count="1">
    <mergeCell ref="K1:N1"/>
  </mergeCells>
  <phoneticPr fontId="0" type="noConversion"/>
  <dataValidations count="1">
    <dataValidation type="list" allowBlank="1" showInputMessage="1" showErrorMessage="1" sqref="O2:O15">
      <formula1>regions</formula1>
    </dataValidation>
  </dataValidations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Livre de cave</vt:lpstr>
      <vt:lpstr>Décompte</vt:lpstr>
      <vt:lpstr>Larousse des vins</vt:lpstr>
      <vt:lpstr>lieu</vt:lpstr>
      <vt:lpstr>region</vt:lpstr>
      <vt:lpstr>regions</vt:lpstr>
      <vt:lpstr>type_vin</vt:lpstr>
      <vt:lpstr>'Livre de cave'!Zone_d_impression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Gurvan Le Luron</dc:creator>
  <cp:lastModifiedBy>Henri</cp:lastModifiedBy>
  <cp:lastPrinted>2006-10-20T16:37:37Z</cp:lastPrinted>
  <dcterms:created xsi:type="dcterms:W3CDTF">2004-12-27T14:42:26Z</dcterms:created>
  <dcterms:modified xsi:type="dcterms:W3CDTF">2010-08-29T14:00:55Z</dcterms:modified>
</cp:coreProperties>
</file>