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10" yWindow="-110" windowWidth="19420" windowHeight="11020"/>
  </bookViews>
  <sheets>
    <sheet name="FACTURE" sheetId="53" r:id="rId1"/>
    <sheet name="DATA" sheetId="54" r:id="rId2"/>
    <sheet name="ADRESSES" sheetId="49" r:id="rId3"/>
    <sheet name="HISTORIQUE_ENVOIS" sheetId="55" r:id="rId4"/>
  </sheets>
  <definedNames>
    <definedName name="_xlnm._FilterDatabase" localSheetId="1" hidden="1">DATA!$A$2:$M$115</definedName>
    <definedName name="Références">OFFSET(DATA!$C$3,,,COUNTA(DATA!$C:$C)-2)</definedName>
    <definedName name="_xlnm.Print_Area" localSheetId="0">FACTURE!$A$1:$O$39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0" i="53"/>
  <c r="A4"/>
  <c r="N34"/>
  <c r="O34" s="1"/>
  <c r="L34"/>
  <c r="M34" s="1"/>
  <c r="K34"/>
  <c r="I34"/>
  <c r="H34"/>
  <c r="G34"/>
  <c r="F34"/>
  <c r="E34"/>
  <c r="D34"/>
  <c r="C34"/>
  <c r="N33"/>
  <c r="O33" s="1"/>
  <c r="L33"/>
  <c r="M33" s="1"/>
  <c r="K33"/>
  <c r="I33"/>
  <c r="H33"/>
  <c r="G33"/>
  <c r="F33"/>
  <c r="E33"/>
  <c r="D33"/>
  <c r="C33"/>
  <c r="N32"/>
  <c r="O32" s="1"/>
  <c r="L32"/>
  <c r="M32" s="1"/>
  <c r="K32"/>
  <c r="I32"/>
  <c r="H32"/>
  <c r="G32"/>
  <c r="F32"/>
  <c r="E32"/>
  <c r="D32"/>
  <c r="C32"/>
  <c r="N31"/>
  <c r="O31" s="1"/>
  <c r="L31"/>
  <c r="M31" s="1"/>
  <c r="K31"/>
  <c r="I31"/>
  <c r="H31"/>
  <c r="G31"/>
  <c r="F31"/>
  <c r="E31"/>
  <c r="D31"/>
  <c r="C31"/>
  <c r="N30"/>
  <c r="O30" s="1"/>
  <c r="L30"/>
  <c r="M30" s="1"/>
  <c r="K30"/>
  <c r="I30"/>
  <c r="H30"/>
  <c r="G30"/>
  <c r="F30"/>
  <c r="E30"/>
  <c r="D30"/>
  <c r="C30"/>
  <c r="N29"/>
  <c r="O29" s="1"/>
  <c r="L29"/>
  <c r="M29" s="1"/>
  <c r="K29"/>
  <c r="I29"/>
  <c r="H29"/>
  <c r="G29"/>
  <c r="F29"/>
  <c r="E29"/>
  <c r="D29"/>
  <c r="C29"/>
  <c r="N28"/>
  <c r="O28" s="1"/>
  <c r="L28"/>
  <c r="M28" s="1"/>
  <c r="K28"/>
  <c r="I28"/>
  <c r="H28"/>
  <c r="G28"/>
  <c r="F28"/>
  <c r="E28"/>
  <c r="D28"/>
  <c r="C28"/>
  <c r="N27"/>
  <c r="O27" s="1"/>
  <c r="L27"/>
  <c r="M27" s="1"/>
  <c r="K27"/>
  <c r="I27"/>
  <c r="H27"/>
  <c r="G27"/>
  <c r="F27"/>
  <c r="E27"/>
  <c r="D27"/>
  <c r="C27"/>
  <c r="N26"/>
  <c r="O26" s="1"/>
  <c r="L26"/>
  <c r="M26" s="1"/>
  <c r="K26"/>
  <c r="I26"/>
  <c r="H26"/>
  <c r="G26"/>
  <c r="F26"/>
  <c r="E26"/>
  <c r="D26"/>
  <c r="C26"/>
  <c r="N25"/>
  <c r="O25" s="1"/>
  <c r="L25"/>
  <c r="M25" s="1"/>
  <c r="K25"/>
  <c r="I25"/>
  <c r="H25"/>
  <c r="G25"/>
  <c r="F25"/>
  <c r="E25"/>
  <c r="D25"/>
  <c r="C25"/>
  <c r="N24"/>
  <c r="O24" s="1"/>
  <c r="L24"/>
  <c r="M24" s="1"/>
  <c r="K24"/>
  <c r="I24"/>
  <c r="H24"/>
  <c r="G24"/>
  <c r="F24"/>
  <c r="E24"/>
  <c r="D24"/>
  <c r="C24"/>
  <c r="N23"/>
  <c r="O23" s="1"/>
  <c r="L23"/>
  <c r="M23" s="1"/>
  <c r="K23"/>
  <c r="I23"/>
  <c r="H23"/>
  <c r="G23"/>
  <c r="F23"/>
  <c r="E23"/>
  <c r="D23"/>
  <c r="C23"/>
  <c r="N22"/>
  <c r="O22" s="1"/>
  <c r="L22"/>
  <c r="M22" s="1"/>
  <c r="K22"/>
  <c r="I22"/>
  <c r="H22"/>
  <c r="G22"/>
  <c r="F22"/>
  <c r="E22"/>
  <c r="D22"/>
  <c r="C22"/>
  <c r="N21"/>
  <c r="O21" s="1"/>
  <c r="L21"/>
  <c r="M21" s="1"/>
  <c r="K21"/>
  <c r="I21"/>
  <c r="H21"/>
  <c r="G21"/>
  <c r="F21"/>
  <c r="E21"/>
  <c r="D21"/>
  <c r="C21"/>
  <c r="N20"/>
  <c r="O20" s="1"/>
  <c r="L20"/>
  <c r="M20" s="1"/>
  <c r="K20"/>
  <c r="I20"/>
  <c r="H20"/>
  <c r="G20"/>
  <c r="F20"/>
  <c r="E20"/>
  <c r="D20"/>
  <c r="C20"/>
  <c r="N19"/>
  <c r="O19" s="1"/>
  <c r="L19"/>
  <c r="M19" s="1"/>
  <c r="K19"/>
  <c r="I19"/>
  <c r="H19"/>
  <c r="G19"/>
  <c r="F19"/>
  <c r="E19"/>
  <c r="D19"/>
  <c r="C19"/>
  <c r="N18"/>
  <c r="O18" s="1"/>
  <c r="L18"/>
  <c r="M18" s="1"/>
  <c r="K18"/>
  <c r="I18"/>
  <c r="H18"/>
  <c r="G18"/>
  <c r="F18"/>
  <c r="E18"/>
  <c r="D18"/>
  <c r="C18"/>
  <c r="K13" l="1"/>
  <c r="M35"/>
  <c r="K12"/>
  <c r="H5"/>
</calcChain>
</file>

<file path=xl/sharedStrings.xml><?xml version="1.0" encoding="utf-8"?>
<sst xmlns="http://schemas.openxmlformats.org/spreadsheetml/2006/main" count="113" uniqueCount="80">
  <si>
    <t>INVOICE</t>
  </si>
  <si>
    <t>QTY</t>
  </si>
  <si>
    <t>UNIT PRICE</t>
  </si>
  <si>
    <t>TOTAL PRICE</t>
  </si>
  <si>
    <t>COUNTRY OF FINAL DESTINATION</t>
  </si>
  <si>
    <t>COUNTRY OF ORIGIN</t>
  </si>
  <si>
    <t xml:space="preserve">TERMS OF DELIVERY </t>
  </si>
  <si>
    <t>HS CODE</t>
  </si>
  <si>
    <t>COMPOSITION</t>
  </si>
  <si>
    <t>We declare that this invoice shows the actual price of goods described and that all the particular are true and correct</t>
  </si>
  <si>
    <t>INDIA</t>
  </si>
  <si>
    <t>DDP</t>
  </si>
  <si>
    <t>AUTHORISED SIGNATORY</t>
  </si>
  <si>
    <t>MADE IN</t>
  </si>
  <si>
    <t>100% SILK</t>
  </si>
  <si>
    <t>100% COTTON</t>
  </si>
  <si>
    <t>UNIT</t>
  </si>
  <si>
    <t>PCS</t>
  </si>
  <si>
    <t>SUPPLIER</t>
  </si>
  <si>
    <t>REFERENCE</t>
  </si>
  <si>
    <t>SUPPLIER CODE</t>
  </si>
  <si>
    <t xml:space="preserve">TOTAL NET WEIGHT : </t>
  </si>
  <si>
    <t>TOTAL GROSS WEIGHT :</t>
  </si>
  <si>
    <t>INVOICE N° &amp; DATE</t>
  </si>
  <si>
    <t>N° CARTONS</t>
  </si>
  <si>
    <t>NET WEIGHT</t>
  </si>
  <si>
    <t>GROSS WIEGHT</t>
  </si>
  <si>
    <t xml:space="preserve">TOTAL CARTONS AND/OR ROLLS : </t>
  </si>
  <si>
    <t>FOURNISSEURS</t>
  </si>
  <si>
    <t>ADRESSES</t>
  </si>
  <si>
    <t xml:space="preserve">CONSIGNEE : </t>
  </si>
  <si>
    <t>DESCRIPTIONS OF GOODS</t>
  </si>
  <si>
    <t>FEDEX</t>
  </si>
  <si>
    <t>DHL</t>
  </si>
  <si>
    <t>UPS</t>
  </si>
  <si>
    <t>NO COMMERCIAL VALUE
REASON FOR SENDING : PRODUCTION</t>
  </si>
  <si>
    <t>SHELL FABRIC</t>
  </si>
  <si>
    <t>LINING</t>
  </si>
  <si>
    <t>EMBROIDERY</t>
  </si>
  <si>
    <t>45% BRASS / 30% POLYVINYL CHLORIDE (PVC) / POLYVINYL CHLORIDE / 25% GLASS</t>
  </si>
  <si>
    <t>60% BRASS / 30% GLASS / 10% POLYVINYL CHLORIDE (PVC)</t>
  </si>
  <si>
    <t>45% GLASS /  40% BRASS / 15% POLYVINYL CHLORIDE (PVC)</t>
  </si>
  <si>
    <t xml:space="preserve">90% VIRGIN WOOL / 10% CASHMERE </t>
  </si>
  <si>
    <t>75% GLASS / 20% POLYVINYL CHLORIDE (PVC) / 5% BRASS</t>
  </si>
  <si>
    <t>UNIT WEIGHT</t>
  </si>
  <si>
    <t>COMPOSITION_EMBROIDERY</t>
  </si>
  <si>
    <t>COMPOSITION_LINING</t>
  </si>
  <si>
    <t>COMPOSITION_SHELL FARBIC</t>
  </si>
  <si>
    <t>DESCRIPTION OF THE GOODS</t>
  </si>
  <si>
    <t>COLOR</t>
  </si>
  <si>
    <t>EXPORTER :</t>
  </si>
  <si>
    <t>DATE</t>
  </si>
  <si>
    <t>TOTAL AMOUNT :</t>
  </si>
  <si>
    <t>USINE 1</t>
  </si>
  <si>
    <t>USINE 2</t>
  </si>
  <si>
    <t>USINE 3</t>
  </si>
  <si>
    <t>NOIR</t>
  </si>
  <si>
    <t>BLANC</t>
  </si>
  <si>
    <t>JEAN</t>
  </si>
  <si>
    <t>PANTALON</t>
  </si>
  <si>
    <t>SWEAT</t>
  </si>
  <si>
    <t>TSHIRT</t>
  </si>
  <si>
    <t>Gwendal</t>
  </si>
  <si>
    <t>Yann</t>
  </si>
  <si>
    <t>GWENDAL
PARIS</t>
  </si>
  <si>
    <t>YANN
BRETAGNE</t>
  </si>
  <si>
    <t>FRN 1</t>
  </si>
  <si>
    <t>FRN 2</t>
  </si>
  <si>
    <t>FRN 3</t>
  </si>
  <si>
    <t>ADRESSE 1</t>
  </si>
  <si>
    <t>ADRESSE 2</t>
  </si>
  <si>
    <t>ADRESSE 3</t>
  </si>
  <si>
    <t>http://forum.excel-pratique.com/viewtopic.php?f=2&amp;t=138528&amp;sid=98d5461f4d6c0f0d9c06c5652376250b</t>
  </si>
  <si>
    <t>DATE D'AJOUT</t>
  </si>
  <si>
    <t>INVOICE NUMBER</t>
  </si>
  <si>
    <t>CONSIGNEE :</t>
  </si>
  <si>
    <t>INCOTERM</t>
  </si>
  <si>
    <t xml:space="preserve">TOTAL GROSS WEIGHT : </t>
  </si>
  <si>
    <t>INDE</t>
  </si>
  <si>
    <t>TEST 1908</t>
  </si>
</sst>
</file>

<file path=xl/styles.xml><?xml version="1.0" encoding="utf-8"?>
<styleSheet xmlns="http://schemas.openxmlformats.org/spreadsheetml/2006/main">
  <numFmts count="7">
    <numFmt numFmtId="44" formatCode="_-* #,##0.00\ &quot;€&quot;_-;\-* #,##0.00\ &quot;€&quot;_-;_-* &quot;-&quot;??\ &quot;€&quot;_-;_-@_-"/>
    <numFmt numFmtId="164" formatCode="yyyy\-mm\-dd;@"/>
    <numFmt numFmtId="165" formatCode="_-* #,##0.00\ [$€-40C]_-;\-* #,##0.00\ [$€-40C]_-;_-* &quot;-&quot;??\ [$€-40C]_-;_-@_-"/>
    <numFmt numFmtId="166" formatCode="_-* #,##0\ [$€-40C]_-;\-* #,##0\ [$€-40C]_-;_-* &quot;-&quot;??\ [$€-40C]_-;_-@_-"/>
    <numFmt numFmtId="167" formatCode="#,##0.00\ &quot;€&quot;"/>
    <numFmt numFmtId="168" formatCode="d/m/yy\ h:mm;@"/>
    <numFmt numFmtId="169" formatCode="[$-40C]d\-mmm;@"/>
  </numFmts>
  <fonts count="4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rgb="FF9C650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11"/>
      <color theme="1"/>
      <name val="Century Gothic"/>
      <family val="2"/>
    </font>
    <font>
      <b/>
      <sz val="14"/>
      <name val="Century Gothic"/>
      <family val="2"/>
    </font>
    <font>
      <b/>
      <u/>
      <sz val="11"/>
      <color theme="1"/>
      <name val="Century Gothic"/>
      <family val="2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sz val="9"/>
      <color theme="1"/>
      <name val="Century Gothic"/>
      <family val="2"/>
    </font>
    <font>
      <sz val="10"/>
      <color rgb="FFFF0000"/>
      <name val="Century Gothic"/>
      <family val="2"/>
    </font>
    <font>
      <b/>
      <sz val="9"/>
      <color rgb="FFFF0000"/>
      <name val="Century Gothic"/>
      <family val="2"/>
    </font>
    <font>
      <b/>
      <u/>
      <sz val="10"/>
      <name val="Century Gothic"/>
      <family val="2"/>
    </font>
    <font>
      <sz val="10"/>
      <name val="Century Gothic"/>
      <family val="2"/>
    </font>
    <font>
      <sz val="10"/>
      <color theme="0"/>
      <name val="Century Gothic"/>
      <family val="2"/>
    </font>
    <font>
      <b/>
      <sz val="11"/>
      <color theme="1"/>
      <name val="Century Gothic"/>
      <family val="2"/>
    </font>
    <font>
      <b/>
      <sz val="10"/>
      <color rgb="FFFF0000"/>
      <name val="Century Gothic"/>
      <family val="2"/>
    </font>
    <font>
      <b/>
      <sz val="8"/>
      <color theme="1"/>
      <name val="Century Gothic"/>
      <family val="2"/>
    </font>
    <font>
      <sz val="9"/>
      <color theme="1"/>
      <name val="Arial"/>
      <family val="2"/>
    </font>
    <font>
      <sz val="8"/>
      <color theme="1"/>
      <name val="Century Gothic"/>
      <family val="2"/>
    </font>
    <font>
      <sz val="9"/>
      <color theme="1"/>
      <name val="Calibri"/>
      <family val="2"/>
      <scheme val="minor"/>
    </font>
    <font>
      <sz val="9"/>
      <name val="Century Gothic"/>
      <family val="2"/>
    </font>
    <font>
      <sz val="8"/>
      <name val="Century Gothic"/>
      <family val="2"/>
    </font>
    <font>
      <sz val="9"/>
      <color theme="0"/>
      <name val="Century Gothic"/>
      <family val="2"/>
    </font>
    <font>
      <sz val="11"/>
      <color rgb="FF000000"/>
      <name val="Calibri"/>
      <family val="2"/>
      <scheme val="minor"/>
    </font>
    <font>
      <u/>
      <sz val="8.8000000000000007"/>
      <color theme="10"/>
      <name val="Calibri"/>
      <family val="2"/>
    </font>
    <font>
      <b/>
      <sz val="9"/>
      <color theme="0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D8BEE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030A0"/>
      </left>
      <right style="thin">
        <color rgb="FF7030A0"/>
      </right>
      <top style="dashed">
        <color rgb="FF7030A0"/>
      </top>
      <bottom style="dashed">
        <color rgb="FF7030A0"/>
      </bottom>
      <diagonal/>
    </border>
    <border>
      <left style="thin">
        <color rgb="FF7030A0"/>
      </left>
      <right style="medium">
        <color rgb="FF7030A0"/>
      </right>
      <top style="dashed">
        <color rgb="FF7030A0"/>
      </top>
      <bottom style="dashed">
        <color rgb="FF7030A0"/>
      </bottom>
      <diagonal/>
    </border>
    <border>
      <left style="medium">
        <color rgb="FF7030A0"/>
      </left>
      <right style="thin">
        <color indexed="64"/>
      </right>
      <top style="medium">
        <color rgb="FF7030A0"/>
      </top>
      <bottom style="medium">
        <color rgb="FF7030A0"/>
      </bottom>
      <diagonal/>
    </border>
    <border>
      <left style="thin">
        <color indexed="64"/>
      </left>
      <right style="thin">
        <color indexed="64"/>
      </right>
      <top style="medium">
        <color rgb="FF7030A0"/>
      </top>
      <bottom style="medium">
        <color rgb="FF7030A0"/>
      </bottom>
      <diagonal/>
    </border>
    <border>
      <left style="thin">
        <color indexed="64"/>
      </left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030A0"/>
      </left>
      <right style="thin">
        <color rgb="FF7030A0"/>
      </right>
      <top style="dashed">
        <color rgb="FF7030A0"/>
      </top>
      <bottom/>
      <diagonal/>
    </border>
    <border>
      <left style="thin">
        <color rgb="FF7030A0"/>
      </left>
      <right style="medium">
        <color rgb="FF7030A0"/>
      </right>
      <top style="dashed">
        <color rgb="FF7030A0"/>
      </top>
      <bottom/>
      <diagonal/>
    </border>
    <border>
      <left style="thin">
        <color rgb="FF7030A0"/>
      </left>
      <right/>
      <top style="dashed">
        <color rgb="FF7030A0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959595"/>
      </left>
      <right style="thin">
        <color rgb="FF959595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6">
    <xf numFmtId="0" fontId="0" fillId="0" borderId="0"/>
    <xf numFmtId="44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5" borderId="4" applyNumberFormat="0" applyAlignment="0" applyProtection="0"/>
    <xf numFmtId="0" fontId="8" fillId="6" borderId="5" applyNumberFormat="0" applyAlignment="0" applyProtection="0"/>
    <xf numFmtId="0" fontId="9" fillId="6" borderId="4" applyNumberFormat="0" applyAlignment="0" applyProtection="0"/>
    <xf numFmtId="0" fontId="10" fillId="0" borderId="6" applyNumberFormat="0" applyFill="0" applyAlignment="0" applyProtection="0"/>
    <xf numFmtId="0" fontId="11" fillId="7" borderId="7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5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5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5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5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5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0" borderId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  <xf numFmtId="0" fontId="1" fillId="8" borderId="8" applyNumberFormat="0" applyFont="0" applyAlignment="0" applyProtection="0"/>
    <xf numFmtId="0" fontId="17" fillId="4" borderId="0" applyNumberFormat="0" applyBorder="0" applyAlignment="0" applyProtection="0"/>
    <xf numFmtId="0" fontId="1" fillId="0" borderId="0"/>
    <xf numFmtId="0" fontId="18" fillId="0" borderId="0" applyNumberFormat="0" applyFill="0" applyBorder="0" applyAlignment="0" applyProtection="0"/>
    <xf numFmtId="0" fontId="40" fillId="0" borderId="0" applyNumberFormat="0" applyFill="0" applyBorder="0" applyAlignment="0" applyProtection="0">
      <alignment vertical="top"/>
      <protection locked="0"/>
    </xf>
  </cellStyleXfs>
  <cellXfs count="192">
    <xf numFmtId="0" fontId="0" fillId="0" borderId="0" xfId="0"/>
    <xf numFmtId="0" fontId="21" fillId="33" borderId="13" xfId="0" applyFont="1" applyFill="1" applyBorder="1"/>
    <xf numFmtId="0" fontId="19" fillId="33" borderId="14" xfId="0" applyFont="1" applyFill="1" applyBorder="1"/>
    <xf numFmtId="0" fontId="21" fillId="33" borderId="14" xfId="0" applyFont="1" applyFill="1" applyBorder="1"/>
    <xf numFmtId="0" fontId="19" fillId="33" borderId="16" xfId="0" applyFont="1" applyFill="1" applyBorder="1"/>
    <xf numFmtId="0" fontId="19" fillId="33" borderId="10" xfId="0" applyFont="1" applyFill="1" applyBorder="1"/>
    <xf numFmtId="0" fontId="19" fillId="33" borderId="17" xfId="0" applyFont="1" applyFill="1" applyBorder="1"/>
    <xf numFmtId="0" fontId="19" fillId="33" borderId="11" xfId="0" applyFont="1" applyFill="1" applyBorder="1"/>
    <xf numFmtId="0" fontId="22" fillId="33" borderId="21" xfId="0" applyFont="1" applyFill="1" applyBorder="1" applyAlignment="1">
      <alignment horizontal="centerContinuous"/>
    </xf>
    <xf numFmtId="0" fontId="23" fillId="33" borderId="20" xfId="0" applyFont="1" applyFill="1" applyBorder="1" applyAlignment="1">
      <alignment horizontal="centerContinuous"/>
    </xf>
    <xf numFmtId="0" fontId="22" fillId="33" borderId="11" xfId="0" applyFont="1" applyFill="1" applyBorder="1"/>
    <xf numFmtId="0" fontId="24" fillId="33" borderId="17" xfId="0" applyFont="1" applyFill="1" applyBorder="1"/>
    <xf numFmtId="164" fontId="19" fillId="33" borderId="17" xfId="0" applyNumberFormat="1" applyFont="1" applyFill="1" applyBorder="1" applyAlignment="1">
      <alignment horizontal="left"/>
    </xf>
    <xf numFmtId="0" fontId="23" fillId="33" borderId="21" xfId="0" applyFont="1" applyFill="1" applyBorder="1" applyAlignment="1">
      <alignment horizontal="centerContinuous"/>
    </xf>
    <xf numFmtId="0" fontId="29" fillId="34" borderId="33" xfId="0" applyFont="1" applyFill="1" applyBorder="1" applyAlignment="1">
      <alignment horizontal="center" vertical="center" wrapText="1"/>
    </xf>
    <xf numFmtId="0" fontId="29" fillId="34" borderId="34" xfId="0" applyFont="1" applyFill="1" applyBorder="1" applyAlignment="1">
      <alignment horizontal="center" vertical="center" wrapText="1"/>
    </xf>
    <xf numFmtId="0" fontId="29" fillId="34" borderId="35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2" fillId="0" borderId="26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 wrapText="1"/>
    </xf>
    <xf numFmtId="44" fontId="22" fillId="0" borderId="27" xfId="1" applyFont="1" applyBorder="1" applyAlignment="1">
      <alignment horizontal="center" vertical="center"/>
    </xf>
    <xf numFmtId="0" fontId="27" fillId="33" borderId="13" xfId="0" applyFont="1" applyFill="1" applyBorder="1" applyAlignment="1">
      <alignment horizontal="center"/>
    </xf>
    <xf numFmtId="0" fontId="25" fillId="33" borderId="14" xfId="0" applyFont="1" applyFill="1" applyBorder="1" applyAlignment="1">
      <alignment horizontal="center"/>
    </xf>
    <xf numFmtId="0" fontId="22" fillId="33" borderId="17" xfId="0" applyFont="1" applyFill="1" applyBorder="1" applyAlignment="1">
      <alignment horizontal="center"/>
    </xf>
    <xf numFmtId="0" fontId="22" fillId="33" borderId="11" xfId="0" applyFont="1" applyFill="1" applyBorder="1" applyAlignment="1">
      <alignment horizontal="center"/>
    </xf>
    <xf numFmtId="2" fontId="0" fillId="0" borderId="0" xfId="0" applyNumberFormat="1"/>
    <xf numFmtId="44" fontId="22" fillId="0" borderId="44" xfId="1" applyFont="1" applyBorder="1" applyAlignment="1">
      <alignment horizontal="center" vertical="center"/>
    </xf>
    <xf numFmtId="0" fontId="30" fillId="33" borderId="11" xfId="0" applyFont="1" applyFill="1" applyBorder="1"/>
    <xf numFmtId="0" fontId="31" fillId="33" borderId="14" xfId="0" applyFont="1" applyFill="1" applyBorder="1" applyAlignment="1">
      <alignment horizontal="center"/>
    </xf>
    <xf numFmtId="0" fontId="23" fillId="33" borderId="11" xfId="0" applyFont="1" applyFill="1" applyBorder="1" applyAlignment="1">
      <alignment horizontal="center"/>
    </xf>
    <xf numFmtId="0" fontId="23" fillId="33" borderId="11" xfId="0" applyFont="1" applyFill="1" applyBorder="1"/>
    <xf numFmtId="0" fontId="14" fillId="0" borderId="0" xfId="0" applyFont="1"/>
    <xf numFmtId="0" fontId="21" fillId="33" borderId="16" xfId="0" applyFont="1" applyFill="1" applyBorder="1"/>
    <xf numFmtId="0" fontId="0" fillId="33" borderId="20" xfId="0" applyFill="1" applyBorder="1"/>
    <xf numFmtId="2" fontId="0" fillId="33" borderId="21" xfId="0" applyNumberFormat="1" applyFill="1" applyBorder="1"/>
    <xf numFmtId="2" fontId="22" fillId="33" borderId="22" xfId="0" applyNumberFormat="1" applyFont="1" applyFill="1" applyBorder="1"/>
    <xf numFmtId="2" fontId="25" fillId="33" borderId="14" xfId="0" applyNumberFormat="1" applyFont="1" applyFill="1" applyBorder="1" applyAlignment="1">
      <alignment horizontal="center"/>
    </xf>
    <xf numFmtId="2" fontId="25" fillId="33" borderId="15" xfId="0" applyNumberFormat="1" applyFont="1" applyFill="1" applyBorder="1" applyAlignment="1">
      <alignment horizontal="center"/>
    </xf>
    <xf numFmtId="2" fontId="22" fillId="33" borderId="11" xfId="0" applyNumberFormat="1" applyFont="1" applyFill="1" applyBorder="1" applyAlignment="1">
      <alignment horizontal="center"/>
    </xf>
    <xf numFmtId="2" fontId="22" fillId="33" borderId="12" xfId="0" applyNumberFormat="1" applyFont="1" applyFill="1" applyBorder="1" applyAlignment="1">
      <alignment horizontal="center"/>
    </xf>
    <xf numFmtId="2" fontId="22" fillId="33" borderId="11" xfId="0" applyNumberFormat="1" applyFont="1" applyFill="1" applyBorder="1"/>
    <xf numFmtId="2" fontId="22" fillId="33" borderId="12" xfId="0" applyNumberFormat="1" applyFont="1" applyFill="1" applyBorder="1"/>
    <xf numFmtId="0" fontId="23" fillId="0" borderId="24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9" fillId="33" borderId="0" xfId="0" applyFont="1" applyFill="1"/>
    <xf numFmtId="0" fontId="22" fillId="37" borderId="27" xfId="0" applyFont="1" applyFill="1" applyBorder="1" applyAlignment="1">
      <alignment horizontal="center" vertical="center"/>
    </xf>
    <xf numFmtId="0" fontId="23" fillId="37" borderId="27" xfId="0" applyFont="1" applyFill="1" applyBorder="1" applyAlignment="1">
      <alignment horizontal="center" vertical="center"/>
    </xf>
    <xf numFmtId="2" fontId="22" fillId="37" borderId="44" xfId="1" applyNumberFormat="1" applyFont="1" applyFill="1" applyBorder="1" applyAlignment="1">
      <alignment horizontal="center" vertical="center"/>
    </xf>
    <xf numFmtId="2" fontId="22" fillId="37" borderId="28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8" fillId="33" borderId="40" xfId="0" applyFont="1" applyFill="1" applyBorder="1" applyAlignment="1">
      <alignment horizontal="center" vertical="center"/>
    </xf>
    <xf numFmtId="0" fontId="0" fillId="35" borderId="0" xfId="0" applyFill="1" applyAlignment="1">
      <alignment horizontal="center" vertical="center"/>
    </xf>
    <xf numFmtId="0" fontId="0" fillId="36" borderId="0" xfId="0" applyFill="1" applyAlignment="1">
      <alignment horizontal="center" vertical="center"/>
    </xf>
    <xf numFmtId="2" fontId="22" fillId="0" borderId="44" xfId="1" applyNumberFormat="1" applyFont="1" applyBorder="1" applyAlignment="1">
      <alignment horizontal="center" vertical="center"/>
    </xf>
    <xf numFmtId="165" fontId="23" fillId="37" borderId="22" xfId="0" applyNumberFormat="1" applyFont="1" applyFill="1" applyBorder="1"/>
    <xf numFmtId="0" fontId="34" fillId="37" borderId="27" xfId="0" applyFont="1" applyFill="1" applyBorder="1" applyAlignment="1">
      <alignment horizontal="center" vertical="center"/>
    </xf>
    <xf numFmtId="0" fontId="23" fillId="0" borderId="24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19" fillId="33" borderId="16" xfId="0" applyFont="1" applyFill="1" applyBorder="1" applyAlignment="1">
      <alignment horizontal="left" vertical="center"/>
    </xf>
    <xf numFmtId="0" fontId="19" fillId="33" borderId="17" xfId="0" applyFont="1" applyFill="1" applyBorder="1" applyAlignment="1">
      <alignment horizontal="left" vertical="center"/>
    </xf>
    <xf numFmtId="0" fontId="0" fillId="38" borderId="0" xfId="0" applyFill="1"/>
    <xf numFmtId="166" fontId="35" fillId="0" borderId="0" xfId="1" applyNumberFormat="1" applyFont="1" applyAlignment="1">
      <alignment horizontal="center" vertical="center"/>
    </xf>
    <xf numFmtId="0" fontId="28" fillId="0" borderId="41" xfId="0" applyFont="1" applyBorder="1" applyAlignment="1">
      <alignment horizontal="center" vertical="center"/>
    </xf>
    <xf numFmtId="0" fontId="28" fillId="35" borderId="40" xfId="0" applyFont="1" applyFill="1" applyBorder="1" applyAlignment="1">
      <alignment horizontal="center" vertical="center"/>
    </xf>
    <xf numFmtId="166" fontId="36" fillId="33" borderId="40" xfId="1" applyNumberFormat="1" applyFont="1" applyFill="1" applyBorder="1" applyAlignment="1">
      <alignment horizontal="center" vertical="center"/>
    </xf>
    <xf numFmtId="0" fontId="28" fillId="36" borderId="32" xfId="0" applyFont="1" applyFill="1" applyBorder="1" applyAlignment="1">
      <alignment horizontal="center" vertical="center"/>
    </xf>
    <xf numFmtId="0" fontId="28" fillId="33" borderId="31" xfId="0" applyFont="1" applyFill="1" applyBorder="1" applyAlignment="1">
      <alignment horizontal="center" vertical="center"/>
    </xf>
    <xf numFmtId="166" fontId="36" fillId="36" borderId="31" xfId="1" applyNumberFormat="1" applyFont="1" applyFill="1" applyBorder="1" applyAlignment="1">
      <alignment horizontal="center" vertical="center"/>
    </xf>
    <xf numFmtId="0" fontId="28" fillId="0" borderId="40" xfId="0" applyFont="1" applyBorder="1" applyAlignment="1">
      <alignment horizontal="center" vertical="center"/>
    </xf>
    <xf numFmtId="166" fontId="36" fillId="0" borderId="40" xfId="1" applyNumberFormat="1" applyFont="1" applyFill="1" applyBorder="1" applyAlignment="1">
      <alignment horizontal="center" vertical="center"/>
    </xf>
    <xf numFmtId="0" fontId="28" fillId="36" borderId="41" xfId="0" applyFont="1" applyFill="1" applyBorder="1" applyAlignment="1">
      <alignment horizontal="center" vertical="center"/>
    </xf>
    <xf numFmtId="0" fontId="28" fillId="33" borderId="41" xfId="0" applyFont="1" applyFill="1" applyBorder="1" applyAlignment="1">
      <alignment horizontal="center" vertical="center"/>
    </xf>
    <xf numFmtId="0" fontId="22" fillId="33" borderId="40" xfId="0" applyFont="1" applyFill="1" applyBorder="1" applyAlignment="1">
      <alignment horizontal="center" vertical="center"/>
    </xf>
    <xf numFmtId="0" fontId="22" fillId="35" borderId="40" xfId="0" applyFont="1" applyFill="1" applyBorder="1" applyAlignment="1">
      <alignment horizontal="center" vertical="center"/>
    </xf>
    <xf numFmtId="0" fontId="28" fillId="35" borderId="31" xfId="0" applyFont="1" applyFill="1" applyBorder="1" applyAlignment="1">
      <alignment horizontal="center" vertical="center"/>
    </xf>
    <xf numFmtId="166" fontId="36" fillId="0" borderId="31" xfId="1" applyNumberFormat="1" applyFont="1" applyFill="1" applyBorder="1" applyAlignment="1">
      <alignment horizontal="center" vertical="center"/>
    </xf>
    <xf numFmtId="0" fontId="28" fillId="36" borderId="40" xfId="0" applyFont="1" applyFill="1" applyBorder="1" applyAlignment="1">
      <alignment horizontal="center" vertical="center"/>
    </xf>
    <xf numFmtId="166" fontId="24" fillId="33" borderId="40" xfId="1" applyNumberFormat="1" applyFont="1" applyFill="1" applyBorder="1" applyAlignment="1">
      <alignment horizontal="center" vertical="center"/>
    </xf>
    <xf numFmtId="0" fontId="28" fillId="33" borderId="42" xfId="0" applyFont="1" applyFill="1" applyBorder="1" applyAlignment="1">
      <alignment horizontal="center" vertical="center"/>
    </xf>
    <xf numFmtId="166" fontId="36" fillId="36" borderId="40" xfId="1" applyNumberFormat="1" applyFont="1" applyFill="1" applyBorder="1" applyAlignment="1">
      <alignment horizontal="center" vertical="center"/>
    </xf>
    <xf numFmtId="166" fontId="36" fillId="33" borderId="31" xfId="1" applyNumberFormat="1" applyFont="1" applyFill="1" applyBorder="1" applyAlignment="1">
      <alignment horizontal="center" vertical="center"/>
    </xf>
    <xf numFmtId="0" fontId="28" fillId="33" borderId="32" xfId="0" applyFont="1" applyFill="1" applyBorder="1" applyAlignment="1">
      <alignment horizontal="center" vertical="center"/>
    </xf>
    <xf numFmtId="0" fontId="22" fillId="33" borderId="31" xfId="0" applyFont="1" applyFill="1" applyBorder="1" applyAlignment="1">
      <alignment horizontal="center" vertical="center"/>
    </xf>
    <xf numFmtId="166" fontId="24" fillId="33" borderId="31" xfId="1" applyNumberFormat="1" applyFont="1" applyFill="1" applyBorder="1" applyAlignment="1">
      <alignment horizontal="center" vertical="center"/>
    </xf>
    <xf numFmtId="0" fontId="28" fillId="0" borderId="32" xfId="0" applyFont="1" applyBorder="1" applyAlignment="1">
      <alignment horizontal="center" vertical="center"/>
    </xf>
    <xf numFmtId="2" fontId="28" fillId="0" borderId="31" xfId="1" applyNumberFormat="1" applyFont="1" applyFill="1" applyBorder="1" applyAlignment="1">
      <alignment horizontal="center" vertical="center"/>
    </xf>
    <xf numFmtId="0" fontId="28" fillId="0" borderId="31" xfId="1" applyNumberFormat="1" applyFont="1" applyFill="1" applyBorder="1" applyAlignment="1">
      <alignment horizontal="center" vertical="center"/>
    </xf>
    <xf numFmtId="0" fontId="28" fillId="0" borderId="31" xfId="0" applyFont="1" applyBorder="1" applyAlignment="1">
      <alignment horizontal="center" vertical="center"/>
    </xf>
    <xf numFmtId="0" fontId="28" fillId="36" borderId="31" xfId="0" applyFont="1" applyFill="1" applyBorder="1" applyAlignment="1">
      <alignment horizontal="center" vertical="center"/>
    </xf>
    <xf numFmtId="166" fontId="28" fillId="33" borderId="40" xfId="1" applyNumberFormat="1" applyFont="1" applyFill="1" applyBorder="1" applyAlignment="1">
      <alignment horizontal="center" vertical="center"/>
    </xf>
    <xf numFmtId="166" fontId="38" fillId="34" borderId="34" xfId="1" applyNumberFormat="1" applyFont="1" applyFill="1" applyBorder="1" applyAlignment="1">
      <alignment horizontal="center" vertical="center" wrapText="1"/>
    </xf>
    <xf numFmtId="0" fontId="37" fillId="33" borderId="40" xfId="0" applyFont="1" applyFill="1" applyBorder="1" applyAlignment="1">
      <alignment horizontal="center" vertical="center"/>
    </xf>
    <xf numFmtId="0" fontId="34" fillId="0" borderId="27" xfId="0" applyFont="1" applyFill="1" applyBorder="1" applyAlignment="1">
      <alignment horizontal="center" vertical="center"/>
    </xf>
    <xf numFmtId="0" fontId="22" fillId="0" borderId="27" xfId="0" applyFont="1" applyFill="1" applyBorder="1" applyAlignment="1">
      <alignment horizontal="center" vertical="center"/>
    </xf>
    <xf numFmtId="0" fontId="30" fillId="33" borderId="0" xfId="0" applyFont="1" applyFill="1" applyBorder="1"/>
    <xf numFmtId="2" fontId="30" fillId="33" borderId="14" xfId="0" applyNumberFormat="1" applyFont="1" applyFill="1" applyBorder="1"/>
    <xf numFmtId="2" fontId="19" fillId="33" borderId="0" xfId="0" applyNumberFormat="1" applyFont="1" applyFill="1" applyBorder="1"/>
    <xf numFmtId="2" fontId="30" fillId="33" borderId="0" xfId="0" applyNumberFormat="1" applyFont="1" applyFill="1" applyBorder="1"/>
    <xf numFmtId="0" fontId="19" fillId="33" borderId="0" xfId="0" applyFont="1" applyFill="1" applyBorder="1"/>
    <xf numFmtId="0" fontId="30" fillId="37" borderId="0" xfId="0" applyFont="1" applyFill="1" applyBorder="1"/>
    <xf numFmtId="0" fontId="22" fillId="33" borderId="4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5" fillId="0" borderId="0" xfId="0" applyFont="1"/>
    <xf numFmtId="14" fontId="0" fillId="0" borderId="0" xfId="0" applyNumberFormat="1" applyAlignment="1">
      <alignment horizontal="center" vertical="center" wrapText="1"/>
    </xf>
    <xf numFmtId="0" fontId="19" fillId="37" borderId="16" xfId="0" applyFont="1" applyFill="1" applyBorder="1" applyAlignment="1">
      <alignment horizontal="left"/>
    </xf>
    <xf numFmtId="0" fontId="40" fillId="0" borderId="0" xfId="45" applyAlignment="1" applyProtection="1"/>
    <xf numFmtId="167" fontId="0" fillId="0" borderId="0" xfId="0" applyNumberFormat="1"/>
    <xf numFmtId="168" fontId="41" fillId="39" borderId="50" xfId="0" applyNumberFormat="1" applyFont="1" applyFill="1" applyBorder="1" applyAlignment="1">
      <alignment horizontal="center" vertical="center" wrapText="1"/>
    </xf>
    <xf numFmtId="0" fontId="41" fillId="39" borderId="50" xfId="0" applyFont="1" applyFill="1" applyBorder="1" applyAlignment="1">
      <alignment horizontal="center" vertical="center" wrapText="1"/>
    </xf>
    <xf numFmtId="169" fontId="41" fillId="39" borderId="37" xfId="0" applyNumberFormat="1" applyFont="1" applyFill="1" applyBorder="1" applyAlignment="1">
      <alignment horizontal="center" vertical="center" wrapText="1"/>
    </xf>
    <xf numFmtId="0" fontId="41" fillId="39" borderId="51" xfId="0" applyFont="1" applyFill="1" applyBorder="1" applyAlignment="1">
      <alignment horizontal="center" vertical="center" wrapText="1"/>
    </xf>
    <xf numFmtId="1" fontId="41" fillId="39" borderId="51" xfId="0" applyNumberFormat="1" applyFont="1" applyFill="1" applyBorder="1" applyAlignment="1">
      <alignment horizontal="center" vertical="center" wrapText="1"/>
    </xf>
    <xf numFmtId="167" fontId="41" fillId="39" borderId="52" xfId="1" applyNumberFormat="1" applyFont="1" applyFill="1" applyBorder="1" applyAlignment="1">
      <alignment horizontal="center" vertical="center" wrapText="1"/>
    </xf>
    <xf numFmtId="0" fontId="41" fillId="39" borderId="51" xfId="0" applyNumberFormat="1" applyFont="1" applyFill="1" applyBorder="1" applyAlignment="1">
      <alignment horizontal="center" vertical="center" wrapText="1"/>
    </xf>
    <xf numFmtId="0" fontId="0" fillId="0" borderId="0" xfId="0" applyNumberFormat="1"/>
    <xf numFmtId="0" fontId="30" fillId="33" borderId="14" xfId="0" applyFont="1" applyFill="1" applyBorder="1" applyAlignment="1">
      <alignment horizontal="center"/>
    </xf>
    <xf numFmtId="0" fontId="30" fillId="33" borderId="15" xfId="0" applyFont="1" applyFill="1" applyBorder="1" applyAlignment="1">
      <alignment horizontal="center"/>
    </xf>
    <xf numFmtId="0" fontId="30" fillId="33" borderId="0" xfId="0" applyFont="1" applyFill="1" applyBorder="1" applyAlignment="1">
      <alignment horizontal="center"/>
    </xf>
    <xf numFmtId="0" fontId="30" fillId="33" borderId="10" xfId="0" applyFont="1" applyFill="1" applyBorder="1" applyAlignment="1">
      <alignment horizontal="center"/>
    </xf>
    <xf numFmtId="0" fontId="30" fillId="33" borderId="11" xfId="0" applyFont="1" applyFill="1" applyBorder="1" applyAlignment="1">
      <alignment horizontal="center"/>
    </xf>
    <xf numFmtId="0" fontId="30" fillId="33" borderId="12" xfId="0" applyFont="1" applyFill="1" applyBorder="1" applyAlignment="1">
      <alignment horizontal="center"/>
    </xf>
    <xf numFmtId="2" fontId="19" fillId="33" borderId="14" xfId="0" applyNumberFormat="1" applyFont="1" applyFill="1" applyBorder="1" applyAlignment="1">
      <alignment horizontal="center"/>
    </xf>
    <xf numFmtId="2" fontId="19" fillId="33" borderId="15" xfId="0" applyNumberFormat="1" applyFont="1" applyFill="1" applyBorder="1" applyAlignment="1">
      <alignment horizontal="center"/>
    </xf>
    <xf numFmtId="2" fontId="19" fillId="33" borderId="0" xfId="0" applyNumberFormat="1" applyFont="1" applyFill="1" applyBorder="1" applyAlignment="1">
      <alignment horizontal="center"/>
    </xf>
    <xf numFmtId="2" fontId="19" fillId="33" borderId="10" xfId="0" applyNumberFormat="1" applyFont="1" applyFill="1" applyBorder="1" applyAlignment="1">
      <alignment horizontal="center"/>
    </xf>
    <xf numFmtId="2" fontId="19" fillId="33" borderId="11" xfId="0" applyNumberFormat="1" applyFont="1" applyFill="1" applyBorder="1" applyAlignment="1">
      <alignment horizontal="center"/>
    </xf>
    <xf numFmtId="2" fontId="19" fillId="33" borderId="12" xfId="0" applyNumberFormat="1" applyFont="1" applyFill="1" applyBorder="1" applyAlignment="1">
      <alignment horizontal="center"/>
    </xf>
    <xf numFmtId="0" fontId="19" fillId="33" borderId="16" xfId="0" applyFont="1" applyFill="1" applyBorder="1" applyAlignment="1">
      <alignment horizontal="left" vertical="center" wrapText="1"/>
    </xf>
    <xf numFmtId="0" fontId="19" fillId="33" borderId="0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left" vertical="center" wrapText="1"/>
    </xf>
    <xf numFmtId="0" fontId="19" fillId="33" borderId="17" xfId="0" applyFont="1" applyFill="1" applyBorder="1" applyAlignment="1">
      <alignment horizontal="left" vertical="center" wrapText="1"/>
    </xf>
    <xf numFmtId="0" fontId="19" fillId="33" borderId="11" xfId="0" applyFont="1" applyFill="1" applyBorder="1" applyAlignment="1">
      <alignment horizontal="left" vertical="center" wrapText="1"/>
    </xf>
    <xf numFmtId="0" fontId="19" fillId="33" borderId="12" xfId="0" applyFont="1" applyFill="1" applyBorder="1" applyAlignment="1">
      <alignment horizontal="left" vertical="center" wrapText="1"/>
    </xf>
    <xf numFmtId="0" fontId="30" fillId="37" borderId="14" xfId="0" applyFont="1" applyFill="1" applyBorder="1" applyAlignment="1">
      <alignment horizontal="left" vertical="center"/>
    </xf>
    <xf numFmtId="0" fontId="30" fillId="37" borderId="15" xfId="0" applyFont="1" applyFill="1" applyBorder="1" applyAlignment="1">
      <alignment horizontal="left" vertical="center"/>
    </xf>
    <xf numFmtId="0" fontId="21" fillId="33" borderId="13" xfId="0" applyFont="1" applyFill="1" applyBorder="1" applyAlignment="1">
      <alignment horizontal="left"/>
    </xf>
    <xf numFmtId="0" fontId="21" fillId="33" borderId="14" xfId="0" applyFont="1" applyFill="1" applyBorder="1" applyAlignment="1">
      <alignment horizontal="left"/>
    </xf>
    <xf numFmtId="0" fontId="19" fillId="0" borderId="13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0" fontId="20" fillId="0" borderId="17" xfId="34" applyFont="1" applyBorder="1" applyAlignment="1">
      <alignment horizontal="center" vertical="center"/>
    </xf>
    <xf numFmtId="0" fontId="20" fillId="0" borderId="11" xfId="34" applyFont="1" applyBorder="1" applyAlignment="1">
      <alignment horizontal="center" vertical="center"/>
    </xf>
    <xf numFmtId="0" fontId="20" fillId="0" borderId="12" xfId="34" applyFont="1" applyBorder="1" applyAlignment="1">
      <alignment horizontal="center" vertical="center"/>
    </xf>
    <xf numFmtId="0" fontId="21" fillId="33" borderId="14" xfId="0" applyFont="1" applyFill="1" applyBorder="1" applyAlignment="1">
      <alignment horizontal="center"/>
    </xf>
    <xf numFmtId="0" fontId="21" fillId="33" borderId="15" xfId="0" applyFont="1" applyFill="1" applyBorder="1" applyAlignment="1">
      <alignment horizontal="center"/>
    </xf>
    <xf numFmtId="0" fontId="21" fillId="33" borderId="0" xfId="0" applyFont="1" applyFill="1" applyBorder="1" applyAlignment="1">
      <alignment horizontal="center"/>
    </xf>
    <xf numFmtId="0" fontId="21" fillId="33" borderId="10" xfId="0" applyFont="1" applyFill="1" applyBorder="1" applyAlignment="1">
      <alignment horizontal="center"/>
    </xf>
    <xf numFmtId="0" fontId="21" fillId="33" borderId="11" xfId="0" applyFont="1" applyFill="1" applyBorder="1" applyAlignment="1">
      <alignment horizontal="center"/>
    </xf>
    <xf numFmtId="0" fontId="21" fillId="33" borderId="12" xfId="0" applyFont="1" applyFill="1" applyBorder="1" applyAlignment="1">
      <alignment horizontal="center"/>
    </xf>
    <xf numFmtId="0" fontId="19" fillId="33" borderId="16" xfId="0" applyFont="1" applyFill="1" applyBorder="1" applyAlignment="1">
      <alignment horizontal="left" vertical="top" wrapText="1"/>
    </xf>
    <xf numFmtId="0" fontId="19" fillId="33" borderId="0" xfId="0" applyFont="1" applyFill="1" applyBorder="1" applyAlignment="1">
      <alignment horizontal="left" vertical="top" wrapText="1"/>
    </xf>
    <xf numFmtId="0" fontId="19" fillId="33" borderId="10" xfId="0" applyFont="1" applyFill="1" applyBorder="1" applyAlignment="1">
      <alignment horizontal="left" vertical="top" wrapText="1"/>
    </xf>
    <xf numFmtId="0" fontId="19" fillId="33" borderId="17" xfId="0" applyFont="1" applyFill="1" applyBorder="1" applyAlignment="1">
      <alignment horizontal="left" vertical="top" wrapText="1"/>
    </xf>
    <xf numFmtId="0" fontId="19" fillId="33" borderId="11" xfId="0" applyFont="1" applyFill="1" applyBorder="1" applyAlignment="1">
      <alignment horizontal="left" vertical="top" wrapText="1"/>
    </xf>
    <xf numFmtId="0" fontId="19" fillId="33" borderId="12" xfId="0" applyFont="1" applyFill="1" applyBorder="1" applyAlignment="1">
      <alignment horizontal="left" vertical="top" wrapText="1"/>
    </xf>
    <xf numFmtId="0" fontId="30" fillId="37" borderId="14" xfId="0" applyFont="1" applyFill="1" applyBorder="1" applyAlignment="1">
      <alignment horizontal="left"/>
    </xf>
    <xf numFmtId="0" fontId="30" fillId="37" borderId="15" xfId="0" applyFont="1" applyFill="1" applyBorder="1" applyAlignment="1">
      <alignment horizontal="left"/>
    </xf>
    <xf numFmtId="0" fontId="26" fillId="33" borderId="13" xfId="0" applyFont="1" applyFill="1" applyBorder="1" applyAlignment="1">
      <alignment horizontal="center" vertical="center" wrapText="1"/>
    </xf>
    <xf numFmtId="0" fontId="26" fillId="33" borderId="14" xfId="0" applyFont="1" applyFill="1" applyBorder="1" applyAlignment="1">
      <alignment horizontal="center" vertical="center"/>
    </xf>
    <xf numFmtId="0" fontId="26" fillId="33" borderId="17" xfId="0" applyFont="1" applyFill="1" applyBorder="1" applyAlignment="1">
      <alignment horizontal="center" vertical="center"/>
    </xf>
    <xf numFmtId="0" fontId="26" fillId="33" borderId="11" xfId="0" applyFont="1" applyFill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0" fontId="23" fillId="0" borderId="46" xfId="0" applyFont="1" applyBorder="1" applyAlignment="1">
      <alignment horizontal="center" vertical="center"/>
    </xf>
    <xf numFmtId="0" fontId="23" fillId="0" borderId="43" xfId="0" applyFont="1" applyBorder="1" applyAlignment="1">
      <alignment horizontal="center" vertical="center"/>
    </xf>
    <xf numFmtId="0" fontId="23" fillId="0" borderId="47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 wrapText="1"/>
    </xf>
    <xf numFmtId="0" fontId="32" fillId="0" borderId="45" xfId="0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23" fillId="0" borderId="37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 wrapText="1"/>
    </xf>
    <xf numFmtId="0" fontId="23" fillId="0" borderId="46" xfId="0" applyFont="1" applyBorder="1" applyAlignment="1">
      <alignment horizontal="center" vertical="center" wrapText="1"/>
    </xf>
    <xf numFmtId="0" fontId="22" fillId="37" borderId="20" xfId="0" applyFont="1" applyFill="1" applyBorder="1" applyAlignment="1">
      <alignment horizontal="center" vertical="center"/>
    </xf>
    <xf numFmtId="0" fontId="22" fillId="37" borderId="21" xfId="0" applyFont="1" applyFill="1" applyBorder="1" applyAlignment="1">
      <alignment horizontal="center" vertical="center"/>
    </xf>
    <xf numFmtId="0" fontId="22" fillId="37" borderId="21" xfId="0" applyFont="1" applyFill="1" applyBorder="1" applyAlignment="1">
      <alignment horizontal="left" vertical="center"/>
    </xf>
    <xf numFmtId="0" fontId="22" fillId="37" borderId="22" xfId="0" applyFont="1" applyFill="1" applyBorder="1" applyAlignment="1">
      <alignment horizontal="left" vertical="center"/>
    </xf>
    <xf numFmtId="2" fontId="23" fillId="0" borderId="24" xfId="0" applyNumberFormat="1" applyFont="1" applyBorder="1" applyAlignment="1">
      <alignment horizontal="center" vertical="center" wrapText="1"/>
    </xf>
    <xf numFmtId="2" fontId="23" fillId="0" borderId="46" xfId="0" applyNumberFormat="1" applyFont="1" applyBorder="1" applyAlignment="1">
      <alignment horizontal="center" vertical="center" wrapText="1"/>
    </xf>
    <xf numFmtId="2" fontId="23" fillId="0" borderId="25" xfId="0" applyNumberFormat="1" applyFont="1" applyBorder="1" applyAlignment="1">
      <alignment horizontal="center" vertical="center" wrapText="1"/>
    </xf>
    <xf numFmtId="2" fontId="23" fillId="0" borderId="48" xfId="0" applyNumberFormat="1" applyFont="1" applyBorder="1" applyAlignment="1">
      <alignment horizontal="center" vertical="center" wrapText="1"/>
    </xf>
    <xf numFmtId="0" fontId="33" fillId="0" borderId="38" xfId="0" applyFont="1" applyBorder="1" applyAlignment="1">
      <alignment horizontal="center" vertical="center" wrapText="1"/>
    </xf>
    <xf numFmtId="0" fontId="33" fillId="0" borderId="39" xfId="0" applyFont="1" applyBorder="1" applyAlignment="1">
      <alignment horizontal="center" vertical="center" wrapText="1"/>
    </xf>
    <xf numFmtId="0" fontId="33" fillId="0" borderId="19" xfId="0" applyFont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  <xf numFmtId="0" fontId="33" fillId="0" borderId="29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9" fillId="33" borderId="16" xfId="0" applyFont="1" applyFill="1" applyBorder="1" applyAlignment="1">
      <alignment horizontal="center" wrapText="1"/>
    </xf>
    <xf numFmtId="0" fontId="19" fillId="33" borderId="0" xfId="0" applyFont="1" applyFill="1" applyAlignment="1">
      <alignment horizontal="center"/>
    </xf>
    <xf numFmtId="0" fontId="19" fillId="33" borderId="10" xfId="0" applyFont="1" applyFill="1" applyBorder="1" applyAlignment="1">
      <alignment horizontal="center"/>
    </xf>
    <xf numFmtId="0" fontId="19" fillId="33" borderId="16" xfId="0" applyFont="1" applyFill="1" applyBorder="1" applyAlignment="1">
      <alignment horizontal="center"/>
    </xf>
  </cellXfs>
  <cellStyles count="46">
    <cellStyle name="20 % - Accent1" xfId="17" builtinId="30" customBuiltin="1"/>
    <cellStyle name="20 % - Accent2" xfId="20" builtinId="34" customBuiltin="1"/>
    <cellStyle name="20 % - Accent3" xfId="23" builtinId="38" customBuiltin="1"/>
    <cellStyle name="20 % - Accent4" xfId="26" builtinId="42" customBuiltin="1"/>
    <cellStyle name="20 % - Accent5" xfId="29" builtinId="46" customBuiltin="1"/>
    <cellStyle name="20 % - Accent6" xfId="32" builtinId="50" customBuiltin="1"/>
    <cellStyle name="40 % - Accent1" xfId="18" builtinId="31" customBuiltin="1"/>
    <cellStyle name="40 % - Accent2" xfId="21" builtinId="35" customBuiltin="1"/>
    <cellStyle name="40 % - Accent3" xfId="24" builtinId="39" customBuiltin="1"/>
    <cellStyle name="40 % - Accent4" xfId="27" builtinId="43" customBuiltin="1"/>
    <cellStyle name="40 % - Accent5" xfId="30" builtinId="47" customBuiltin="1"/>
    <cellStyle name="40 % - Accent6" xfId="33" builtinId="51" customBuiltin="1"/>
    <cellStyle name="60 % - Accent1 2" xfId="35"/>
    <cellStyle name="60 % - Accent2 2" xfId="36"/>
    <cellStyle name="60 % - Accent3 2" xfId="37"/>
    <cellStyle name="60 % - Accent4 2" xfId="38"/>
    <cellStyle name="60 % - Accent5 2" xfId="39"/>
    <cellStyle name="60 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Avertissement" xfId="13" builtinId="11" customBuiltin="1"/>
    <cellStyle name="Calcul" xfId="10" builtinId="22" customBuiltin="1"/>
    <cellStyle name="Cellule liée" xfId="11" builtinId="24" customBuiltin="1"/>
    <cellStyle name="Commentaire 2" xfId="41"/>
    <cellStyle name="Entrée" xfId="8" builtinId="20" customBuiltin="1"/>
    <cellStyle name="Insatisfaisant" xfId="7" builtinId="27" customBuiltin="1"/>
    <cellStyle name="Lien hypertexte" xfId="45" builtinId="8"/>
    <cellStyle name="Monétaire" xfId="1" builtinId="4"/>
    <cellStyle name="Neutre 2" xfId="42"/>
    <cellStyle name="Normal" xfId="0" builtinId="0"/>
    <cellStyle name="Normal 2" xfId="43"/>
    <cellStyle name="Normal 3" xfId="34"/>
    <cellStyle name="Satisfaisant" xfId="6" builtinId="26" customBuiltin="1"/>
    <cellStyle name="Sortie" xfId="9" builtinId="21" customBuiltin="1"/>
    <cellStyle name="Texte explicatif" xfId="14" builtinId="53" customBuiltin="1"/>
    <cellStyle name="Titre 2" xfId="44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5" builtinId="25" customBuiltin="1"/>
    <cellStyle name="Vérification" xfId="12" builtinId="23" customBuiltin="1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CCCC"/>
      <color rgb="FFD8BE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viewtopic.php?f=2&amp;t=138528&amp;sid=98d5461f4d6c0f0d9c06c5652376250b" TargetMode="External"/><Relationship Id="rId5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P46"/>
  <sheetViews>
    <sheetView tabSelected="1" view="pageBreakPreview" zoomScale="70" zoomScaleSheetLayoutView="70" workbookViewId="0">
      <selection activeCell="H21" sqref="H21"/>
    </sheetView>
  </sheetViews>
  <sheetFormatPr baseColWidth="10" defaultRowHeight="14.5"/>
  <cols>
    <col min="1" max="1" width="11.90625" customWidth="1"/>
    <col min="2" max="3" width="14.36328125" customWidth="1"/>
    <col min="4" max="6" width="20.08984375" customWidth="1"/>
    <col min="7" max="7" width="12.54296875" customWidth="1"/>
    <col min="8" max="8" width="27.453125" customWidth="1"/>
    <col min="9" max="9" width="14.453125" customWidth="1"/>
    <col min="10" max="10" width="8" style="32" customWidth="1"/>
    <col min="11" max="11" width="6.08984375" customWidth="1"/>
    <col min="12" max="12" width="10.453125" customWidth="1"/>
    <col min="13" max="13" width="13.453125" customWidth="1"/>
    <col min="14" max="14" width="8.6328125" style="26" customWidth="1"/>
    <col min="15" max="15" width="12.36328125" style="26" customWidth="1"/>
  </cols>
  <sheetData>
    <row r="1" spans="1:16" ht="57" customHeight="1">
      <c r="A1" s="138"/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40"/>
      <c r="P1" s="106" t="s">
        <v>72</v>
      </c>
    </row>
    <row r="2" spans="1:16" ht="30.75" customHeight="1" thickBot="1">
      <c r="A2" s="141" t="s">
        <v>0</v>
      </c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3"/>
    </row>
    <row r="3" spans="1:16">
      <c r="A3" s="136" t="s">
        <v>50</v>
      </c>
      <c r="B3" s="137"/>
      <c r="C3" s="156"/>
      <c r="D3" s="156"/>
      <c r="E3" s="156"/>
      <c r="F3" s="156"/>
      <c r="G3" s="157"/>
      <c r="H3" s="1" t="s">
        <v>23</v>
      </c>
      <c r="I3" s="144"/>
      <c r="J3" s="144"/>
      <c r="K3" s="144"/>
      <c r="L3" s="144"/>
      <c r="M3" s="144"/>
      <c r="N3" s="144"/>
      <c r="O3" s="145"/>
    </row>
    <row r="4" spans="1:16" ht="14.4" customHeight="1">
      <c r="A4" s="150" t="str">
        <f>IFERROR((VLOOKUP(C3,ADRESSES!B:G,2,FALSE)),"")</f>
        <v/>
      </c>
      <c r="B4" s="151"/>
      <c r="C4" s="151"/>
      <c r="D4" s="151"/>
      <c r="E4" s="151"/>
      <c r="F4" s="151"/>
      <c r="G4" s="152"/>
      <c r="H4" s="105" t="s">
        <v>79</v>
      </c>
      <c r="I4" s="146"/>
      <c r="J4" s="146"/>
      <c r="K4" s="146"/>
      <c r="L4" s="146"/>
      <c r="M4" s="146"/>
      <c r="N4" s="146"/>
      <c r="O4" s="147"/>
    </row>
    <row r="5" spans="1:16" ht="15" thickBot="1">
      <c r="A5" s="150"/>
      <c r="B5" s="151"/>
      <c r="C5" s="151"/>
      <c r="D5" s="151"/>
      <c r="E5" s="151"/>
      <c r="F5" s="151"/>
      <c r="G5" s="152"/>
      <c r="H5" s="12">
        <f ca="1">TODAY()</f>
        <v>43914</v>
      </c>
      <c r="I5" s="148"/>
      <c r="J5" s="148"/>
      <c r="K5" s="148"/>
      <c r="L5" s="148"/>
      <c r="M5" s="148"/>
      <c r="N5" s="148"/>
      <c r="O5" s="149"/>
      <c r="P5" s="61"/>
    </row>
    <row r="6" spans="1:16">
      <c r="A6" s="150"/>
      <c r="B6" s="151"/>
      <c r="C6" s="151"/>
      <c r="D6" s="151"/>
      <c r="E6" s="151"/>
      <c r="F6" s="151"/>
      <c r="G6" s="152"/>
      <c r="H6" s="1" t="s">
        <v>4</v>
      </c>
      <c r="I6" s="3"/>
      <c r="J6" s="144"/>
      <c r="K6" s="144"/>
      <c r="L6" s="144"/>
      <c r="M6" s="144"/>
      <c r="N6" s="144"/>
      <c r="O6" s="145"/>
    </row>
    <row r="7" spans="1:16">
      <c r="A7" s="150"/>
      <c r="B7" s="151"/>
      <c r="C7" s="151"/>
      <c r="D7" s="151"/>
      <c r="E7" s="151"/>
      <c r="F7" s="151"/>
      <c r="G7" s="152"/>
      <c r="H7" s="59" t="s">
        <v>78</v>
      </c>
      <c r="I7" s="95"/>
      <c r="J7" s="146"/>
      <c r="K7" s="146"/>
      <c r="L7" s="146"/>
      <c r="M7" s="146"/>
      <c r="N7" s="146"/>
      <c r="O7" s="147"/>
    </row>
    <row r="8" spans="1:16" ht="15" thickBot="1">
      <c r="A8" s="153"/>
      <c r="B8" s="154"/>
      <c r="C8" s="154"/>
      <c r="D8" s="154"/>
      <c r="E8" s="154"/>
      <c r="F8" s="154"/>
      <c r="G8" s="155"/>
      <c r="H8" s="60"/>
      <c r="I8" s="28"/>
      <c r="J8" s="148"/>
      <c r="K8" s="148"/>
      <c r="L8" s="148"/>
      <c r="M8" s="148"/>
      <c r="N8" s="148"/>
      <c r="O8" s="149"/>
      <c r="P8" s="61"/>
    </row>
    <row r="9" spans="1:16">
      <c r="A9" s="136" t="s">
        <v>30</v>
      </c>
      <c r="B9" s="137"/>
      <c r="C9" s="134"/>
      <c r="D9" s="134"/>
      <c r="E9" s="134"/>
      <c r="F9" s="134"/>
      <c r="G9" s="135"/>
      <c r="H9" s="1" t="s">
        <v>6</v>
      </c>
      <c r="I9" s="116"/>
      <c r="J9" s="116"/>
      <c r="K9" s="116"/>
      <c r="L9" s="116"/>
      <c r="M9" s="116"/>
      <c r="N9" s="116"/>
      <c r="O9" s="117"/>
    </row>
    <row r="10" spans="1:16" ht="14.4" customHeight="1">
      <c r="A10" s="128" t="str">
        <f>IFERROR((VLOOKUP(C9,ADRESSES!B:G,2,FALSE)),"")</f>
        <v/>
      </c>
      <c r="B10" s="129"/>
      <c r="C10" s="129"/>
      <c r="D10" s="129"/>
      <c r="E10" s="129"/>
      <c r="F10" s="129"/>
      <c r="G10" s="130"/>
      <c r="H10" s="59" t="s">
        <v>11</v>
      </c>
      <c r="I10" s="118"/>
      <c r="J10" s="118"/>
      <c r="K10" s="118"/>
      <c r="L10" s="118"/>
      <c r="M10" s="118"/>
      <c r="N10" s="118"/>
      <c r="O10" s="119"/>
    </row>
    <row r="11" spans="1:16" ht="15" thickBot="1">
      <c r="A11" s="128"/>
      <c r="B11" s="129"/>
      <c r="C11" s="129"/>
      <c r="D11" s="129"/>
      <c r="E11" s="129"/>
      <c r="F11" s="129"/>
      <c r="G11" s="130"/>
      <c r="H11" s="60"/>
      <c r="I11" s="120"/>
      <c r="J11" s="120"/>
      <c r="K11" s="120"/>
      <c r="L11" s="120"/>
      <c r="M11" s="120"/>
      <c r="N11" s="120"/>
      <c r="O11" s="121"/>
    </row>
    <row r="12" spans="1:16">
      <c r="A12" s="128"/>
      <c r="B12" s="129"/>
      <c r="C12" s="129"/>
      <c r="D12" s="129"/>
      <c r="E12" s="129"/>
      <c r="F12" s="129"/>
      <c r="G12" s="130"/>
      <c r="H12" s="1" t="s">
        <v>21</v>
      </c>
      <c r="I12" s="2"/>
      <c r="J12" s="2"/>
      <c r="K12" s="96">
        <f>SUM(N18:N34)</f>
        <v>0</v>
      </c>
      <c r="L12" s="2"/>
      <c r="M12" s="122"/>
      <c r="N12" s="122"/>
      <c r="O12" s="123"/>
      <c r="P12" s="61"/>
    </row>
    <row r="13" spans="1:16">
      <c r="A13" s="128"/>
      <c r="B13" s="129"/>
      <c r="C13" s="129"/>
      <c r="D13" s="129"/>
      <c r="E13" s="129"/>
      <c r="F13" s="129"/>
      <c r="G13" s="130"/>
      <c r="H13" s="33" t="s">
        <v>22</v>
      </c>
      <c r="I13" s="95"/>
      <c r="J13" s="97"/>
      <c r="K13" s="98">
        <f>SUM(O18:O34)</f>
        <v>0</v>
      </c>
      <c r="L13" s="99"/>
      <c r="M13" s="124"/>
      <c r="N13" s="124"/>
      <c r="O13" s="125"/>
      <c r="P13" s="61"/>
    </row>
    <row r="14" spans="1:16">
      <c r="A14" s="128"/>
      <c r="B14" s="129"/>
      <c r="C14" s="129"/>
      <c r="D14" s="129"/>
      <c r="E14" s="129"/>
      <c r="F14" s="129"/>
      <c r="G14" s="130"/>
      <c r="H14" s="33" t="s">
        <v>27</v>
      </c>
      <c r="I14" s="95"/>
      <c r="J14" s="99"/>
      <c r="K14" s="100">
        <v>1</v>
      </c>
      <c r="L14" s="99"/>
      <c r="M14" s="124"/>
      <c r="N14" s="124"/>
      <c r="O14" s="125"/>
    </row>
    <row r="15" spans="1:16" ht="14.25" customHeight="1" thickBot="1">
      <c r="A15" s="131"/>
      <c r="B15" s="132"/>
      <c r="C15" s="132"/>
      <c r="D15" s="132"/>
      <c r="E15" s="132"/>
      <c r="F15" s="132"/>
      <c r="G15" s="133"/>
      <c r="H15" s="6"/>
      <c r="I15" s="28"/>
      <c r="J15" s="7"/>
      <c r="K15" s="7"/>
      <c r="L15" s="7"/>
      <c r="M15" s="126"/>
      <c r="N15" s="126"/>
      <c r="O15" s="127"/>
    </row>
    <row r="16" spans="1:16" s="44" customFormat="1" ht="27.75" customHeight="1" thickBot="1">
      <c r="A16" s="166" t="s">
        <v>24</v>
      </c>
      <c r="B16" s="162" t="s">
        <v>19</v>
      </c>
      <c r="C16" s="162" t="s">
        <v>49</v>
      </c>
      <c r="D16" s="168" t="s">
        <v>8</v>
      </c>
      <c r="E16" s="169"/>
      <c r="F16" s="170"/>
      <c r="G16" s="162" t="s">
        <v>7</v>
      </c>
      <c r="H16" s="162" t="s">
        <v>31</v>
      </c>
      <c r="I16" s="171" t="s">
        <v>5</v>
      </c>
      <c r="J16" s="162" t="s">
        <v>1</v>
      </c>
      <c r="K16" s="162" t="s">
        <v>16</v>
      </c>
      <c r="L16" s="162" t="s">
        <v>2</v>
      </c>
      <c r="M16" s="164" t="s">
        <v>3</v>
      </c>
      <c r="N16" s="177" t="s">
        <v>25</v>
      </c>
      <c r="O16" s="179" t="s">
        <v>26</v>
      </c>
    </row>
    <row r="17" spans="1:15" s="44" customFormat="1" ht="16.75" customHeight="1" thickBot="1">
      <c r="A17" s="167"/>
      <c r="B17" s="163"/>
      <c r="C17" s="163"/>
      <c r="D17" s="57" t="s">
        <v>36</v>
      </c>
      <c r="E17" s="43" t="s">
        <v>37</v>
      </c>
      <c r="F17" s="43" t="s">
        <v>38</v>
      </c>
      <c r="G17" s="163"/>
      <c r="H17" s="163"/>
      <c r="I17" s="172"/>
      <c r="J17" s="163"/>
      <c r="K17" s="163"/>
      <c r="L17" s="163"/>
      <c r="M17" s="165"/>
      <c r="N17" s="178"/>
      <c r="O17" s="180"/>
    </row>
    <row r="18" spans="1:15" ht="39" customHeight="1" thickBot="1">
      <c r="A18" s="18"/>
      <c r="B18" s="56"/>
      <c r="C18" s="20" t="str">
        <f>IFERROR((VLOOKUP(B18,DATA!C:L,2,FALSE)),"")</f>
        <v/>
      </c>
      <c r="D18" s="20" t="str">
        <f>IFERROR((VLOOKUP(B18,DATA!C:M,4,FALSE)),"")</f>
        <v/>
      </c>
      <c r="E18" s="20" t="str">
        <f>IFERROR((VLOOKUP(B18,DATA!C:M,5,FALSE)),"")</f>
        <v/>
      </c>
      <c r="F18" s="58" t="str">
        <f>IFERROR((VLOOKUP(B18,DATA!C:M,6,FALSE)),"")</f>
        <v/>
      </c>
      <c r="G18" s="19" t="str">
        <f>IFERROR((VLOOKUP(B18,DATA!C:M,9,FALSE)),"")</f>
        <v/>
      </c>
      <c r="H18" s="20" t="str">
        <f>IFERROR((VLOOKUP(B18,DATA!C:M,3,FALSE)),"")</f>
        <v/>
      </c>
      <c r="I18" s="19" t="str">
        <f>IFERROR((VLOOKUP(B18,DATA!C:M,10,FALSE)),"")</f>
        <v/>
      </c>
      <c r="J18" s="47"/>
      <c r="K18" s="19" t="str">
        <f>IFERROR((VLOOKUP(B18,DATA!C:M,8,FALSE)),"")</f>
        <v/>
      </c>
      <c r="L18" s="21" t="str">
        <f>IFERROR((VLOOKUP(B18,DATA!C:M,7,FALSE)),"")</f>
        <v/>
      </c>
      <c r="M18" s="27" t="str">
        <f>IFERROR((L18*J18),"")</f>
        <v/>
      </c>
      <c r="N18" s="54" t="str">
        <f>IFERROR((VLOOKUP(B18,DATA!C:M,11,FALSE)),"")</f>
        <v/>
      </c>
      <c r="O18" s="54" t="str">
        <f>IF(N18="","",N18+0.5)</f>
        <v/>
      </c>
    </row>
    <row r="19" spans="1:15" ht="39" customHeight="1" thickBot="1">
      <c r="A19" s="18"/>
      <c r="B19" s="56"/>
      <c r="C19" s="20" t="str">
        <f>IFERROR((VLOOKUP(B19,DATA!C:L,2,FALSE)),"")</f>
        <v/>
      </c>
      <c r="D19" s="20" t="str">
        <f>IFERROR((VLOOKUP(B19,DATA!C:M,4,FALSE)),"")</f>
        <v/>
      </c>
      <c r="E19" s="20" t="str">
        <f>IFERROR((VLOOKUP(B19,DATA!C:M,5,FALSE)),"")</f>
        <v/>
      </c>
      <c r="F19" s="58" t="str">
        <f>IFERROR((VLOOKUP(B19,DATA!C:M,6,FALSE)),"")</f>
        <v/>
      </c>
      <c r="G19" s="19" t="str">
        <f>IFERROR((VLOOKUP(B19,DATA!C:M,9,FALSE)),"")</f>
        <v/>
      </c>
      <c r="H19" s="20" t="str">
        <f>IFERROR((VLOOKUP(B19,DATA!C:M,3,FALSE)),"")</f>
        <v/>
      </c>
      <c r="I19" s="19" t="str">
        <f>IFERROR((VLOOKUP(B19,DATA!C:M,10,FALSE)),"")</f>
        <v/>
      </c>
      <c r="J19" s="47"/>
      <c r="K19" s="19" t="str">
        <f>IFERROR((VLOOKUP(B19,DATA!C:M,8,FALSE)),"")</f>
        <v/>
      </c>
      <c r="L19" s="21" t="str">
        <f>IFERROR((VLOOKUP(B19,DATA!C:M,7,FALSE)),"")</f>
        <v/>
      </c>
      <c r="M19" s="27" t="str">
        <f t="shared" ref="M19:M34" si="0">IFERROR((L19*J19),"")</f>
        <v/>
      </c>
      <c r="N19" s="54" t="str">
        <f>IFERROR((VLOOKUP(B19,DATA!C:M,11,FALSE)),"")</f>
        <v/>
      </c>
      <c r="O19" s="54" t="str">
        <f t="shared" ref="O19:O34" si="1">IF(N19="","",N19+0.5)</f>
        <v/>
      </c>
    </row>
    <row r="20" spans="1:15" ht="39" customHeight="1" thickBot="1">
      <c r="A20" s="18"/>
      <c r="B20" s="56"/>
      <c r="C20" s="93" t="str">
        <f>IFERROR((VLOOKUP(B20,DATA!C:L,2,FALSE)),"")</f>
        <v/>
      </c>
      <c r="D20" s="20" t="str">
        <f>IFERROR((VLOOKUP(B20,DATA!C:M,4,FALSE)),"")</f>
        <v/>
      </c>
      <c r="E20" s="20" t="str">
        <f>IFERROR((VLOOKUP(B20,DATA!C:M,5,FALSE)),"")</f>
        <v/>
      </c>
      <c r="F20" s="20" t="str">
        <f>IFERROR((VLOOKUP(B20,DATA!C:M,6,FALSE)),"")</f>
        <v/>
      </c>
      <c r="G20" s="19" t="str">
        <f>IFERROR((VLOOKUP(B20,DATA!C:M,9,FALSE)),"")</f>
        <v/>
      </c>
      <c r="H20" s="20" t="str">
        <f>IFERROR((VLOOKUP(B20,DATA!C:M,3,FALSE)),"")</f>
        <v/>
      </c>
      <c r="I20" s="19" t="str">
        <f>IFERROR((VLOOKUP(B20,DATA!C:M,10,FALSE)),"")</f>
        <v/>
      </c>
      <c r="J20" s="47"/>
      <c r="K20" s="19" t="str">
        <f>IFERROR((VLOOKUP(B20,DATA!C:M,8,FALSE)),"")</f>
        <v/>
      </c>
      <c r="L20" s="21" t="str">
        <f>IFERROR((VLOOKUP(B20,DATA!C:M,7,FALSE)),"")</f>
        <v/>
      </c>
      <c r="M20" s="27" t="str">
        <f t="shared" si="0"/>
        <v/>
      </c>
      <c r="N20" s="54" t="str">
        <f>IFERROR((VLOOKUP(B20,DATA!C:M,11,FALSE)),"")</f>
        <v/>
      </c>
      <c r="O20" s="54" t="str">
        <f t="shared" si="1"/>
        <v/>
      </c>
    </row>
    <row r="21" spans="1:15" ht="39" customHeight="1" thickBot="1">
      <c r="A21" s="18"/>
      <c r="B21" s="56"/>
      <c r="C21" s="93" t="str">
        <f>IFERROR((VLOOKUP(B21,DATA!C:L,2,FALSE)),"")</f>
        <v/>
      </c>
      <c r="D21" s="20" t="str">
        <f>IFERROR((VLOOKUP(B21,DATA!C:M,4,FALSE)),"")</f>
        <v/>
      </c>
      <c r="E21" s="20" t="str">
        <f>IFERROR((VLOOKUP(B21,DATA!C:M,5,FALSE)),"")</f>
        <v/>
      </c>
      <c r="F21" s="20" t="str">
        <f>IFERROR((VLOOKUP(B21,DATA!C:M,6,FALSE)),"")</f>
        <v/>
      </c>
      <c r="G21" s="19" t="str">
        <f>IFERROR((VLOOKUP(B21,DATA!C:M,9,FALSE)),"")</f>
        <v/>
      </c>
      <c r="H21" s="20" t="str">
        <f>IFERROR((VLOOKUP(B21,DATA!C:M,3,FALSE)),"")</f>
        <v/>
      </c>
      <c r="I21" s="19" t="str">
        <f>IFERROR((VLOOKUP(B21,DATA!C:M,10,FALSE)),"")</f>
        <v/>
      </c>
      <c r="J21" s="47"/>
      <c r="K21" s="19" t="str">
        <f>IFERROR((VLOOKUP(B21,DATA!C:M,8,FALSE)),"")</f>
        <v/>
      </c>
      <c r="L21" s="21" t="str">
        <f>IFERROR((VLOOKUP(B21,DATA!C:M,7,FALSE)),"")</f>
        <v/>
      </c>
      <c r="M21" s="27" t="str">
        <f t="shared" si="0"/>
        <v/>
      </c>
      <c r="N21" s="54" t="str">
        <f>IFERROR((VLOOKUP(B21,DATA!C:M,11,FALSE)),"")</f>
        <v/>
      </c>
      <c r="O21" s="54" t="str">
        <f t="shared" si="1"/>
        <v/>
      </c>
    </row>
    <row r="22" spans="1:15" ht="39" customHeight="1" thickBot="1">
      <c r="A22" s="18"/>
      <c r="B22" s="56"/>
      <c r="C22" s="93" t="str">
        <f>IFERROR((VLOOKUP(B22,DATA!C:L,2,FALSE)),"")</f>
        <v/>
      </c>
      <c r="D22" s="20" t="str">
        <f>IFERROR((VLOOKUP(B22,DATA!C:M,4,FALSE)),"")</f>
        <v/>
      </c>
      <c r="E22" s="20" t="str">
        <f>IFERROR((VLOOKUP(B22,DATA!C:M,5,FALSE)),"")</f>
        <v/>
      </c>
      <c r="F22" s="20" t="str">
        <f>IFERROR((VLOOKUP(B22,DATA!C:M,6,FALSE)),"")</f>
        <v/>
      </c>
      <c r="G22" s="19" t="str">
        <f>IFERROR((VLOOKUP(B22,DATA!C:M,9,FALSE)),"")</f>
        <v/>
      </c>
      <c r="H22" s="20" t="str">
        <f>IFERROR((VLOOKUP(B22,DATA!C:M,3,FALSE)),"")</f>
        <v/>
      </c>
      <c r="I22" s="19" t="str">
        <f>IFERROR((VLOOKUP(B22,DATA!C:M,10,FALSE)),"")</f>
        <v/>
      </c>
      <c r="J22" s="47"/>
      <c r="K22" s="19" t="str">
        <f>IFERROR((VLOOKUP(B22,DATA!C:M,8,FALSE)),"")</f>
        <v/>
      </c>
      <c r="L22" s="21" t="str">
        <f>IFERROR((VLOOKUP(B22,DATA!C:M,7,FALSE)),"")</f>
        <v/>
      </c>
      <c r="M22" s="27" t="str">
        <f t="shared" si="0"/>
        <v/>
      </c>
      <c r="N22" s="54" t="str">
        <f>IFERROR((VLOOKUP(B22,DATA!C:M,11,FALSE)),"")</f>
        <v/>
      </c>
      <c r="O22" s="54" t="str">
        <f t="shared" si="1"/>
        <v/>
      </c>
    </row>
    <row r="23" spans="1:15" ht="39" customHeight="1" thickBot="1">
      <c r="A23" s="18"/>
      <c r="B23" s="56"/>
      <c r="C23" s="93" t="str">
        <f>IFERROR((VLOOKUP(B23,DATA!C:L,2,FALSE)),"")</f>
        <v/>
      </c>
      <c r="D23" s="20" t="str">
        <f>IFERROR((VLOOKUP(B23,DATA!C:M,4,FALSE)),"")</f>
        <v/>
      </c>
      <c r="E23" s="20" t="str">
        <f>IFERROR((VLOOKUP(B23,DATA!C:M,5,FALSE)),"")</f>
        <v/>
      </c>
      <c r="F23" s="20" t="str">
        <f>IFERROR((VLOOKUP(B23,DATA!C:M,6,FALSE)),"")</f>
        <v/>
      </c>
      <c r="G23" s="19" t="str">
        <f>IFERROR((VLOOKUP(B23,DATA!C:M,9,FALSE)),"")</f>
        <v/>
      </c>
      <c r="H23" s="20" t="str">
        <f>IFERROR((VLOOKUP(B23,DATA!C:M,3,FALSE)),"")</f>
        <v/>
      </c>
      <c r="I23" s="19" t="str">
        <f>IFERROR((VLOOKUP(B23,DATA!C:M,10,FALSE)),"")</f>
        <v/>
      </c>
      <c r="J23" s="47"/>
      <c r="K23" s="19" t="str">
        <f>IFERROR((VLOOKUP(B23,DATA!C:M,8,FALSE)),"")</f>
        <v/>
      </c>
      <c r="L23" s="21" t="str">
        <f>IFERROR((VLOOKUP(B23,DATA!C:M,7,FALSE)),"")</f>
        <v/>
      </c>
      <c r="M23" s="27" t="str">
        <f t="shared" si="0"/>
        <v/>
      </c>
      <c r="N23" s="54" t="str">
        <f>IFERROR((VLOOKUP(B23,DATA!C:M,11,FALSE)),"")</f>
        <v/>
      </c>
      <c r="O23" s="54" t="str">
        <f t="shared" si="1"/>
        <v/>
      </c>
    </row>
    <row r="24" spans="1:15" ht="39" customHeight="1" thickBot="1">
      <c r="A24" s="18"/>
      <c r="B24" s="56"/>
      <c r="C24" s="93" t="str">
        <f>IFERROR((VLOOKUP(B24,DATA!C:L,2,FALSE)),"")</f>
        <v/>
      </c>
      <c r="D24" s="20" t="str">
        <f>IFERROR((VLOOKUP(B24,DATA!C:M,4,FALSE)),"")</f>
        <v/>
      </c>
      <c r="E24" s="20" t="str">
        <f>IFERROR((VLOOKUP(B24,DATA!C:M,5,FALSE)),"")</f>
        <v/>
      </c>
      <c r="F24" s="20" t="str">
        <f>IFERROR((VLOOKUP(B24,DATA!C:M,6,FALSE)),"")</f>
        <v/>
      </c>
      <c r="G24" s="19" t="str">
        <f>IFERROR((VLOOKUP(B24,DATA!C:M,9,FALSE)),"")</f>
        <v/>
      </c>
      <c r="H24" s="20" t="str">
        <f>IFERROR((VLOOKUP(B24,DATA!C:M,3,FALSE)),"")</f>
        <v/>
      </c>
      <c r="I24" s="19" t="str">
        <f>IFERROR((VLOOKUP(B24,DATA!C:M,10,FALSE)),"")</f>
        <v/>
      </c>
      <c r="J24" s="47"/>
      <c r="K24" s="19" t="str">
        <f>IFERROR((VLOOKUP(B24,DATA!C:M,8,FALSE)),"")</f>
        <v/>
      </c>
      <c r="L24" s="21" t="str">
        <f>IFERROR((VLOOKUP(B24,DATA!C:M,7,FALSE)),"")</f>
        <v/>
      </c>
      <c r="M24" s="27" t="str">
        <f t="shared" si="0"/>
        <v/>
      </c>
      <c r="N24" s="54" t="str">
        <f>IFERROR((VLOOKUP(B24,DATA!C:M,11,FALSE)),"")</f>
        <v/>
      </c>
      <c r="O24" s="54" t="str">
        <f t="shared" si="1"/>
        <v/>
      </c>
    </row>
    <row r="25" spans="1:15" ht="39" customHeight="1" thickBot="1">
      <c r="A25" s="18"/>
      <c r="B25" s="46"/>
      <c r="C25" s="94" t="str">
        <f>IFERROR((VLOOKUP(B25,DATA!C:L,2,FALSE)),"")</f>
        <v/>
      </c>
      <c r="D25" s="20" t="str">
        <f>IFERROR((VLOOKUP(B25,DATA!C:M,4,FALSE)),"")</f>
        <v/>
      </c>
      <c r="E25" s="20" t="str">
        <f>IFERROR((VLOOKUP(B25,DATA!C:M,5,FALSE)),"")</f>
        <v/>
      </c>
      <c r="F25" s="20" t="str">
        <f>IFERROR((VLOOKUP(B25,DATA!C:M,6,FALSE)),"")</f>
        <v/>
      </c>
      <c r="G25" s="19" t="str">
        <f>IFERROR((VLOOKUP(B25,DATA!C:M,9,FALSE)),"")</f>
        <v/>
      </c>
      <c r="H25" s="20" t="str">
        <f>IFERROR((VLOOKUP(B25,DATA!C:M,3,FALSE)),"")</f>
        <v/>
      </c>
      <c r="I25" s="19" t="str">
        <f>IFERROR((VLOOKUP(B25,DATA!C:M,10,FALSE)),"")</f>
        <v/>
      </c>
      <c r="J25" s="47"/>
      <c r="K25" s="19" t="str">
        <f>IFERROR((VLOOKUP(B25,DATA!C:M,8,FALSE)),"")</f>
        <v/>
      </c>
      <c r="L25" s="21" t="str">
        <f>IFERROR((VLOOKUP(B25,DATA!C:M,7,FALSE)),"")</f>
        <v/>
      </c>
      <c r="M25" s="27" t="str">
        <f t="shared" si="0"/>
        <v/>
      </c>
      <c r="N25" s="54" t="str">
        <f>IFERROR((VLOOKUP(B25,DATA!C:M,11,FALSE)),"")</f>
        <v/>
      </c>
      <c r="O25" s="54" t="str">
        <f t="shared" si="1"/>
        <v/>
      </c>
    </row>
    <row r="26" spans="1:15" ht="39" customHeight="1" thickBot="1">
      <c r="A26" s="18"/>
      <c r="B26" s="46"/>
      <c r="C26" s="94" t="str">
        <f>IFERROR((VLOOKUP(B26,DATA!C:L,2,FALSE)),"")</f>
        <v/>
      </c>
      <c r="D26" s="20" t="str">
        <f>IFERROR((VLOOKUP(B26,DATA!C:M,4,FALSE)),"")</f>
        <v/>
      </c>
      <c r="E26" s="20" t="str">
        <f>IFERROR((VLOOKUP(B26,DATA!C:M,5,FALSE)),"")</f>
        <v/>
      </c>
      <c r="F26" s="20" t="str">
        <f>IFERROR((VLOOKUP(B26,DATA!C:M,6,FALSE)),"")</f>
        <v/>
      </c>
      <c r="G26" s="19" t="str">
        <f>IFERROR((VLOOKUP(B26,DATA!C:M,9,FALSE)),"")</f>
        <v/>
      </c>
      <c r="H26" s="20" t="str">
        <f>IFERROR((VLOOKUP(B26,DATA!C:M,3,FALSE)),"")</f>
        <v/>
      </c>
      <c r="I26" s="19" t="str">
        <f>IFERROR((VLOOKUP(B26,DATA!C:M,10,FALSE)),"")</f>
        <v/>
      </c>
      <c r="J26" s="47"/>
      <c r="K26" s="19" t="str">
        <f>IFERROR((VLOOKUP(B26,DATA!C:M,8,FALSE)),"")</f>
        <v/>
      </c>
      <c r="L26" s="21" t="str">
        <f>IFERROR((VLOOKUP(B26,DATA!C:M,7,FALSE)),"")</f>
        <v/>
      </c>
      <c r="M26" s="27" t="str">
        <f t="shared" si="0"/>
        <v/>
      </c>
      <c r="N26" s="54" t="str">
        <f>IFERROR((VLOOKUP(B26,DATA!C:M,11,FALSE)),"")</f>
        <v/>
      </c>
      <c r="O26" s="54" t="str">
        <f t="shared" si="1"/>
        <v/>
      </c>
    </row>
    <row r="27" spans="1:15" ht="39" customHeight="1" thickBot="1">
      <c r="A27" s="18"/>
      <c r="B27" s="46"/>
      <c r="C27" s="94" t="str">
        <f>IFERROR((VLOOKUP(B27,DATA!C:L,2,FALSE)),"")</f>
        <v/>
      </c>
      <c r="D27" s="20" t="str">
        <f>IFERROR((VLOOKUP(B27,DATA!C:M,4,FALSE)),"")</f>
        <v/>
      </c>
      <c r="E27" s="20" t="str">
        <f>IFERROR((VLOOKUP(B27,DATA!C:M,5,FALSE)),"")</f>
        <v/>
      </c>
      <c r="F27" s="20" t="str">
        <f>IFERROR((VLOOKUP(B27,DATA!C:M,6,FALSE)),"")</f>
        <v/>
      </c>
      <c r="G27" s="19" t="str">
        <f>IFERROR((VLOOKUP(B27,DATA!C:M,9,FALSE)),"")</f>
        <v/>
      </c>
      <c r="H27" s="20" t="str">
        <f>IFERROR((VLOOKUP(B27,DATA!C:M,3,FALSE)),"")</f>
        <v/>
      </c>
      <c r="I27" s="19" t="str">
        <f>IFERROR((VLOOKUP(B27,DATA!C:M,10,FALSE)),"")</f>
        <v/>
      </c>
      <c r="J27" s="47"/>
      <c r="K27" s="19" t="str">
        <f>IFERROR((VLOOKUP(B27,DATA!C:M,8,FALSE)),"")</f>
        <v/>
      </c>
      <c r="L27" s="21" t="str">
        <f>IFERROR((VLOOKUP(B27,DATA!C:M,7,FALSE)),"")</f>
        <v/>
      </c>
      <c r="M27" s="27" t="str">
        <f t="shared" si="0"/>
        <v/>
      </c>
      <c r="N27" s="54" t="str">
        <f>IFERROR((VLOOKUP(B27,DATA!C:M,11,FALSE)),"")</f>
        <v/>
      </c>
      <c r="O27" s="54" t="str">
        <f t="shared" si="1"/>
        <v/>
      </c>
    </row>
    <row r="28" spans="1:15" ht="39" customHeight="1" thickBot="1">
      <c r="A28" s="18"/>
      <c r="B28" s="46"/>
      <c r="C28" s="94" t="str">
        <f>IFERROR((VLOOKUP(B28,DATA!C:L,2,FALSE)),"")</f>
        <v/>
      </c>
      <c r="D28" s="20" t="str">
        <f>IFERROR((VLOOKUP(B28,DATA!C:M,4,FALSE)),"")</f>
        <v/>
      </c>
      <c r="E28" s="20" t="str">
        <f>IFERROR((VLOOKUP(B28,DATA!C:M,5,FALSE)),"")</f>
        <v/>
      </c>
      <c r="F28" s="20" t="str">
        <f>IFERROR((VLOOKUP(B28,DATA!C:M,6,FALSE)),"")</f>
        <v/>
      </c>
      <c r="G28" s="19" t="str">
        <f>IFERROR((VLOOKUP(B28,DATA!C:M,9,FALSE)),"")</f>
        <v/>
      </c>
      <c r="H28" s="20" t="str">
        <f>IFERROR((VLOOKUP(B28,DATA!C:M,3,FALSE)),"")</f>
        <v/>
      </c>
      <c r="I28" s="19" t="str">
        <f>IFERROR((VLOOKUP(B28,DATA!C:M,10,FALSE)),"")</f>
        <v/>
      </c>
      <c r="J28" s="47"/>
      <c r="K28" s="19" t="str">
        <f>IFERROR((VLOOKUP(B28,DATA!C:M,8,FALSE)),"")</f>
        <v/>
      </c>
      <c r="L28" s="21" t="str">
        <f>IFERROR((VLOOKUP(B28,DATA!C:M,7,FALSE)),"")</f>
        <v/>
      </c>
      <c r="M28" s="27" t="str">
        <f t="shared" si="0"/>
        <v/>
      </c>
      <c r="N28" s="54" t="str">
        <f>IFERROR((VLOOKUP(B28,DATA!C:M,11,FALSE)),"")</f>
        <v/>
      </c>
      <c r="O28" s="54" t="str">
        <f t="shared" si="1"/>
        <v/>
      </c>
    </row>
    <row r="29" spans="1:15" ht="39" customHeight="1" thickBot="1">
      <c r="A29" s="18"/>
      <c r="B29" s="46"/>
      <c r="C29" s="94" t="str">
        <f>IFERROR((VLOOKUP(B29,DATA!C:L,2,FALSE)),"")</f>
        <v/>
      </c>
      <c r="D29" s="20" t="str">
        <f>IFERROR((VLOOKUP(B29,DATA!C:M,4,FALSE)),"")</f>
        <v/>
      </c>
      <c r="E29" s="20" t="str">
        <f>IFERROR((VLOOKUP(B29,DATA!C:M,5,FALSE)),"")</f>
        <v/>
      </c>
      <c r="F29" s="20" t="str">
        <f>IFERROR((VLOOKUP(B29,DATA!C:M,6,FALSE)),"")</f>
        <v/>
      </c>
      <c r="G29" s="19" t="str">
        <f>IFERROR((VLOOKUP(B29,DATA!C:M,9,FALSE)),"")</f>
        <v/>
      </c>
      <c r="H29" s="20" t="str">
        <f>IFERROR((VLOOKUP(B29,DATA!C:M,3,FALSE)),"")</f>
        <v/>
      </c>
      <c r="I29" s="19" t="str">
        <f>IFERROR((VLOOKUP(B29,DATA!C:M,10,FALSE)),"")</f>
        <v/>
      </c>
      <c r="J29" s="47"/>
      <c r="K29" s="19" t="str">
        <f>IFERROR((VLOOKUP(B29,DATA!C:M,8,FALSE)),"")</f>
        <v/>
      </c>
      <c r="L29" s="21" t="str">
        <f>IFERROR((VLOOKUP(B29,DATA!C:M,7,FALSE)),"")</f>
        <v/>
      </c>
      <c r="M29" s="27" t="str">
        <f t="shared" si="0"/>
        <v/>
      </c>
      <c r="N29" s="54" t="str">
        <f>IFERROR((VLOOKUP(B29,DATA!C:M,11,FALSE)),"")</f>
        <v/>
      </c>
      <c r="O29" s="54" t="str">
        <f t="shared" si="1"/>
        <v/>
      </c>
    </row>
    <row r="30" spans="1:15" ht="39" customHeight="1" thickBot="1">
      <c r="A30" s="18"/>
      <c r="B30" s="46"/>
      <c r="C30" s="94" t="str">
        <f>IFERROR((VLOOKUP(B30,DATA!C:L,2,FALSE)),"")</f>
        <v/>
      </c>
      <c r="D30" s="20" t="str">
        <f>IFERROR((VLOOKUP(B30,DATA!C:M,4,FALSE)),"")</f>
        <v/>
      </c>
      <c r="E30" s="20" t="str">
        <f>IFERROR((VLOOKUP(B30,DATA!C:M,5,FALSE)),"")</f>
        <v/>
      </c>
      <c r="F30" s="20" t="str">
        <f>IFERROR((VLOOKUP(B30,DATA!C:M,6,FALSE)),"")</f>
        <v/>
      </c>
      <c r="G30" s="19" t="str">
        <f>IFERROR((VLOOKUP(B30,DATA!C:M,9,FALSE)),"")</f>
        <v/>
      </c>
      <c r="H30" s="20" t="str">
        <f>IFERROR((VLOOKUP(B30,DATA!C:M,3,FALSE)),"")</f>
        <v/>
      </c>
      <c r="I30" s="19" t="str">
        <f>IFERROR((VLOOKUP(B30,DATA!C:M,10,FALSE)),"")</f>
        <v/>
      </c>
      <c r="J30" s="47"/>
      <c r="K30" s="19" t="str">
        <f>IFERROR((VLOOKUP(B30,DATA!C:M,8,FALSE)),"")</f>
        <v/>
      </c>
      <c r="L30" s="21" t="str">
        <f>IFERROR((VLOOKUP(B30,DATA!C:M,7,FALSE)),"")</f>
        <v/>
      </c>
      <c r="M30" s="27" t="str">
        <f t="shared" si="0"/>
        <v/>
      </c>
      <c r="N30" s="54" t="str">
        <f>IFERROR((VLOOKUP(B30,DATA!C:M,11,FALSE)),"")</f>
        <v/>
      </c>
      <c r="O30" s="54" t="str">
        <f t="shared" si="1"/>
        <v/>
      </c>
    </row>
    <row r="31" spans="1:15" ht="39" customHeight="1" thickBot="1">
      <c r="A31" s="18"/>
      <c r="B31" s="46"/>
      <c r="C31" s="94" t="str">
        <f>IFERROR((VLOOKUP(B31,DATA!C:L,2,FALSE)),"")</f>
        <v/>
      </c>
      <c r="D31" s="20" t="str">
        <f>IFERROR((VLOOKUP(B31,DATA!C:M,4,FALSE)),"")</f>
        <v/>
      </c>
      <c r="E31" s="20" t="str">
        <f>IFERROR((VLOOKUP(B31,DATA!C:M,5,FALSE)),"")</f>
        <v/>
      </c>
      <c r="F31" s="20" t="str">
        <f>IFERROR((VLOOKUP(B31,DATA!C:M,6,FALSE)),"")</f>
        <v/>
      </c>
      <c r="G31" s="19" t="str">
        <f>IFERROR((VLOOKUP(B31,DATA!C:M,9,FALSE)),"")</f>
        <v/>
      </c>
      <c r="H31" s="20" t="str">
        <f>IFERROR((VLOOKUP(B31,DATA!C:M,3,FALSE)),"")</f>
        <v/>
      </c>
      <c r="I31" s="19" t="str">
        <f>IFERROR((VLOOKUP(B31,DATA!C:M,10,FALSE)),"")</f>
        <v/>
      </c>
      <c r="J31" s="47"/>
      <c r="K31" s="19" t="str">
        <f>IFERROR((VLOOKUP(B31,DATA!C:M,8,FALSE)),"")</f>
        <v/>
      </c>
      <c r="L31" s="21" t="str">
        <f>IFERROR((VLOOKUP(B31,DATA!C:M,7,FALSE)),"")</f>
        <v/>
      </c>
      <c r="M31" s="27" t="str">
        <f t="shared" si="0"/>
        <v/>
      </c>
      <c r="N31" s="54" t="str">
        <f>IFERROR((VLOOKUP(B31,DATA!C:M,11,FALSE)),"")</f>
        <v/>
      </c>
      <c r="O31" s="54" t="str">
        <f t="shared" si="1"/>
        <v/>
      </c>
    </row>
    <row r="32" spans="1:15" ht="39" customHeight="1" thickBot="1">
      <c r="A32" s="18"/>
      <c r="B32" s="46"/>
      <c r="C32" s="94" t="str">
        <f>IFERROR((VLOOKUP(B32,DATA!C:L,2,FALSE)),"")</f>
        <v/>
      </c>
      <c r="D32" s="20" t="str">
        <f>IFERROR((VLOOKUP(B32,DATA!C:M,4,FALSE)),"")</f>
        <v/>
      </c>
      <c r="E32" s="20" t="str">
        <f>IFERROR((VLOOKUP(B32,DATA!C:M,5,FALSE)),"")</f>
        <v/>
      </c>
      <c r="F32" s="20" t="str">
        <f>IFERROR((VLOOKUP(B32,DATA!C:M,6,FALSE)),"")</f>
        <v/>
      </c>
      <c r="G32" s="19" t="str">
        <f>IFERROR((VLOOKUP(B32,DATA!C:M,9,FALSE)),"")</f>
        <v/>
      </c>
      <c r="H32" s="20" t="str">
        <f>IFERROR((VLOOKUP(B32,DATA!C:M,3,FALSE)),"")</f>
        <v/>
      </c>
      <c r="I32" s="19" t="str">
        <f>IFERROR((VLOOKUP(B32,DATA!C:M,10,FALSE)),"")</f>
        <v/>
      </c>
      <c r="J32" s="47"/>
      <c r="K32" s="19" t="str">
        <f>IFERROR((VLOOKUP(B32,DATA!C:M,8,FALSE)),"")</f>
        <v/>
      </c>
      <c r="L32" s="21" t="str">
        <f>IFERROR((VLOOKUP(B32,DATA!C:M,7,FALSE)),"")</f>
        <v/>
      </c>
      <c r="M32" s="27" t="str">
        <f t="shared" si="0"/>
        <v/>
      </c>
      <c r="N32" s="54" t="str">
        <f>IFERROR((VLOOKUP(B32,DATA!C:M,11,FALSE)),"")</f>
        <v/>
      </c>
      <c r="O32" s="54" t="str">
        <f t="shared" si="1"/>
        <v/>
      </c>
    </row>
    <row r="33" spans="1:15" ht="39" customHeight="1" thickBot="1">
      <c r="A33" s="18"/>
      <c r="B33" s="46"/>
      <c r="C33" s="94" t="str">
        <f>IFERROR((VLOOKUP(B33,DATA!C:L,2,FALSE)),"")</f>
        <v/>
      </c>
      <c r="D33" s="20" t="str">
        <f>IFERROR((VLOOKUP(B33,DATA!C:M,4,FALSE)),"")</f>
        <v/>
      </c>
      <c r="E33" s="20" t="str">
        <f>IFERROR((VLOOKUP(B33,DATA!C:M,5,FALSE)),"")</f>
        <v/>
      </c>
      <c r="F33" s="20" t="str">
        <f>IFERROR((VLOOKUP(B33,DATA!C:M,6,FALSE)),"")</f>
        <v/>
      </c>
      <c r="G33" s="19" t="str">
        <f>IFERROR((VLOOKUP(B33,DATA!C:M,9,FALSE)),"")</f>
        <v/>
      </c>
      <c r="H33" s="20" t="str">
        <f>IFERROR((VLOOKUP(B33,DATA!C:M,3,FALSE)),"")</f>
        <v/>
      </c>
      <c r="I33" s="19" t="str">
        <f>IFERROR((VLOOKUP(B33,DATA!C:M,10,FALSE)),"")</f>
        <v/>
      </c>
      <c r="J33" s="47"/>
      <c r="K33" s="19" t="str">
        <f>IFERROR((VLOOKUP(B33,DATA!C:M,8,FALSE)),"")</f>
        <v/>
      </c>
      <c r="L33" s="21" t="str">
        <f>IFERROR((VLOOKUP(B33,DATA!C:M,7,FALSE)),"")</f>
        <v/>
      </c>
      <c r="M33" s="27" t="str">
        <f t="shared" si="0"/>
        <v/>
      </c>
      <c r="N33" s="54" t="str">
        <f>IFERROR((VLOOKUP(B33,DATA!C:M,11,FALSE)),"")</f>
        <v/>
      </c>
      <c r="O33" s="54" t="str">
        <f t="shared" si="1"/>
        <v/>
      </c>
    </row>
    <row r="34" spans="1:15" ht="39" customHeight="1" thickBot="1">
      <c r="A34" s="18"/>
      <c r="B34" s="46"/>
      <c r="C34" s="94" t="str">
        <f>IFERROR((VLOOKUP(B34,DATA!C:L,2,FALSE)),"")</f>
        <v/>
      </c>
      <c r="D34" s="20" t="str">
        <f>IFERROR((VLOOKUP(B34,DATA!C:M,4,FALSE)),"")</f>
        <v/>
      </c>
      <c r="E34" s="20" t="str">
        <f>IFERROR((VLOOKUP(B34,DATA!C:M,5,FALSE)),"")</f>
        <v/>
      </c>
      <c r="F34" s="20" t="str">
        <f>IFERROR((VLOOKUP(B34,DATA!C:M,6,FALSE)),"")</f>
        <v/>
      </c>
      <c r="G34" s="19" t="str">
        <f>IFERROR((VLOOKUP(B34,DATA!C:M,9,FALSE)),"")</f>
        <v/>
      </c>
      <c r="H34" s="20" t="str">
        <f>IFERROR((VLOOKUP(B34,DATA!C:M,3,FALSE)),"")</f>
        <v/>
      </c>
      <c r="I34" s="19" t="str">
        <f>IFERROR((VLOOKUP(B34,DATA!C:M,10,FALSE)),"")</f>
        <v/>
      </c>
      <c r="J34" s="47"/>
      <c r="K34" s="19" t="str">
        <f>IFERROR((VLOOKUP(B34,DATA!C:M,8,FALSE)),"")</f>
        <v/>
      </c>
      <c r="L34" s="21" t="str">
        <f>IFERROR((VLOOKUP(B34,DATA!C:M,7,FALSE)),"")</f>
        <v/>
      </c>
      <c r="M34" s="27" t="str">
        <f t="shared" si="0"/>
        <v/>
      </c>
      <c r="N34" s="54" t="str">
        <f>IFERROR((VLOOKUP(B34,DATA!C:M,11,FALSE)),"")</f>
        <v/>
      </c>
      <c r="O34" s="54" t="str">
        <f t="shared" si="1"/>
        <v/>
      </c>
    </row>
    <row r="35" spans="1:15" ht="15" thickBot="1">
      <c r="A35" s="9"/>
      <c r="B35" s="8"/>
      <c r="C35" s="8"/>
      <c r="D35" s="8"/>
      <c r="E35" s="8"/>
      <c r="F35" s="8"/>
      <c r="G35" s="8"/>
      <c r="H35" s="8"/>
      <c r="I35" s="8"/>
      <c r="K35" s="13"/>
      <c r="L35" s="34"/>
      <c r="M35" s="55">
        <f>SUM(M18:M34)</f>
        <v>0</v>
      </c>
      <c r="N35" s="35"/>
      <c r="O35" s="36"/>
    </row>
    <row r="36" spans="1:15" ht="21" customHeight="1" thickBot="1">
      <c r="A36" s="173" t="s">
        <v>52</v>
      </c>
      <c r="B36" s="174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6"/>
    </row>
    <row r="37" spans="1:15">
      <c r="A37" s="158" t="s">
        <v>35</v>
      </c>
      <c r="B37" s="159"/>
      <c r="C37" s="159"/>
      <c r="D37" s="159"/>
      <c r="E37" s="159"/>
      <c r="F37" s="159"/>
      <c r="G37" s="159"/>
      <c r="H37" s="22" t="s">
        <v>12</v>
      </c>
      <c r="I37" s="23"/>
      <c r="J37" s="29"/>
      <c r="K37" s="23"/>
      <c r="L37" s="23"/>
      <c r="M37" s="23"/>
      <c r="N37" s="37"/>
      <c r="O37" s="38"/>
    </row>
    <row r="38" spans="1:15" ht="111.75" customHeight="1" thickBot="1">
      <c r="A38" s="160"/>
      <c r="B38" s="161"/>
      <c r="C38" s="161"/>
      <c r="D38" s="161"/>
      <c r="E38" s="161"/>
      <c r="F38" s="161"/>
      <c r="G38" s="161"/>
      <c r="H38" s="24"/>
      <c r="I38" s="25"/>
      <c r="J38" s="30"/>
      <c r="K38" s="25"/>
      <c r="L38" s="25"/>
      <c r="M38" s="25"/>
      <c r="N38" s="39"/>
      <c r="O38" s="40"/>
    </row>
    <row r="39" spans="1:15" ht="15" thickBot="1">
      <c r="A39" s="11" t="s">
        <v>9</v>
      </c>
      <c r="B39" s="10"/>
      <c r="C39" s="10"/>
      <c r="D39" s="10"/>
      <c r="E39" s="10"/>
      <c r="F39" s="10"/>
      <c r="G39" s="10"/>
      <c r="H39" s="10"/>
      <c r="I39" s="10"/>
      <c r="J39" s="31"/>
      <c r="K39" s="10"/>
      <c r="L39" s="10"/>
      <c r="M39" s="10"/>
      <c r="N39" s="41"/>
      <c r="O39" s="42"/>
    </row>
    <row r="45" spans="1:15" ht="15" thickBot="1"/>
    <row r="46" spans="1:15">
      <c r="A46" s="18"/>
      <c r="B46" s="46"/>
      <c r="C46" s="46"/>
      <c r="D46" s="20"/>
      <c r="E46" s="20"/>
      <c r="F46" s="20"/>
      <c r="G46" s="19"/>
      <c r="H46" s="20"/>
      <c r="I46" s="19"/>
      <c r="J46" s="47"/>
      <c r="K46" s="19"/>
      <c r="L46" s="21"/>
      <c r="M46" s="27"/>
      <c r="N46" s="48"/>
      <c r="O46" s="49"/>
    </row>
  </sheetData>
  <mergeCells count="28">
    <mergeCell ref="A37:G38"/>
    <mergeCell ref="J16:J17"/>
    <mergeCell ref="K16:K17"/>
    <mergeCell ref="L16:L17"/>
    <mergeCell ref="M16:M17"/>
    <mergeCell ref="C16:C17"/>
    <mergeCell ref="A16:A17"/>
    <mergeCell ref="B16:B17"/>
    <mergeCell ref="D16:F16"/>
    <mergeCell ref="G16:G17"/>
    <mergeCell ref="H16:H17"/>
    <mergeCell ref="I16:I17"/>
    <mergeCell ref="A36:B36"/>
    <mergeCell ref="C36:O36"/>
    <mergeCell ref="N16:N17"/>
    <mergeCell ref="O16:O17"/>
    <mergeCell ref="A1:O1"/>
    <mergeCell ref="A2:O2"/>
    <mergeCell ref="I3:O5"/>
    <mergeCell ref="J6:O8"/>
    <mergeCell ref="A4:G8"/>
    <mergeCell ref="A3:B3"/>
    <mergeCell ref="C3:G3"/>
    <mergeCell ref="I9:O11"/>
    <mergeCell ref="M12:O15"/>
    <mergeCell ref="A10:G15"/>
    <mergeCell ref="C9:G9"/>
    <mergeCell ref="A9:B9"/>
  </mergeCells>
  <conditionalFormatting sqref="M35">
    <cfRule type="cellIs" dxfId="1" priority="2" operator="greaterThan">
      <formula>3500</formula>
    </cfRule>
  </conditionalFormatting>
  <conditionalFormatting sqref="K14">
    <cfRule type="cellIs" dxfId="0" priority="1" operator="lessThanOrEqual">
      <formula>0</formula>
    </cfRule>
  </conditionalFormatting>
  <dataValidations count="1">
    <dataValidation type="list" allowBlank="1" showInputMessage="1" showErrorMessage="1" sqref="B18:B34">
      <formula1>Références</formula1>
    </dataValidation>
  </dataValidations>
  <hyperlinks>
    <hyperlink ref="P1" r:id="rId1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46" orientation="portrait" r:id="rId2"/>
  <legacyDrawing r:id="rId3"/>
  <extLst xmlns:xr="http://schemas.microsoft.com/office/spreadsheetml/2014/revision" xmlns:x14="http://schemas.microsoft.com/office/spreadsheetml/2009/9/main">
    <ext uri="{CCE6A557-97BC-4b89-ADB6-D9C93CAAB3DF}">
      <x14:dataValidations xmlns:xm="http://schemas.microsoft.com/office/excel/2006/main" count="2">
        <x14:dataValidation type="list" allowBlank="1" showInputMessage="1" showErrorMessage="1" xr:uid="{6B44210A-C563-4FE4-B144-82288969601B}">
          <x14:formula1>
            <xm:f>ADRESSES!$O$3:$O$15</xm:f>
          </x14:formula1>
          <xm:sqref>C9</xm:sqref>
        </x14:dataValidation>
        <x14:dataValidation type="list" allowBlank="1" showInputMessage="1" showErrorMessage="1" xr:uid="{BFE1F7EC-98DA-4E20-B9B9-73950E327FBB}">
          <x14:formula1>
            <xm:f>ADRESSES!$T$3:$T$8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M115"/>
  <sheetViews>
    <sheetView workbookViewId="0">
      <pane ySplit="2" topLeftCell="A3" activePane="bottomLeft" state="frozen"/>
      <selection pane="bottomLeft" activeCell="M1" sqref="M1"/>
    </sheetView>
  </sheetViews>
  <sheetFormatPr baseColWidth="10" defaultRowHeight="14.5"/>
  <cols>
    <col min="1" max="1" width="9" style="50" customWidth="1"/>
    <col min="2" max="2" width="33" style="50" customWidth="1"/>
    <col min="3" max="3" width="14" style="50" bestFit="1" customWidth="1"/>
    <col min="4" max="4" width="14" style="50" customWidth="1"/>
    <col min="5" max="7" width="29.6328125" style="50" customWidth="1"/>
    <col min="8" max="8" width="34.453125" style="50" customWidth="1"/>
    <col min="9" max="9" width="10.08984375" style="62" customWidth="1"/>
    <col min="10" max="10" width="7" style="50" customWidth="1"/>
    <col min="11" max="11" width="11.90625" style="50" customWidth="1"/>
    <col min="12" max="12" width="11.54296875" style="50" bestFit="1" customWidth="1"/>
    <col min="13" max="13" width="14.453125" style="50" customWidth="1"/>
  </cols>
  <sheetData>
    <row r="1" spans="1:13" ht="15" thickBot="1">
      <c r="C1" s="50">
        <v>1</v>
      </c>
      <c r="D1" s="50">
        <v>2</v>
      </c>
      <c r="E1" s="50">
        <v>3</v>
      </c>
      <c r="F1" s="50">
        <v>4</v>
      </c>
      <c r="G1" s="50">
        <v>5</v>
      </c>
      <c r="H1" s="50">
        <v>6</v>
      </c>
      <c r="I1" s="62">
        <v>7</v>
      </c>
      <c r="J1" s="50">
        <v>8</v>
      </c>
      <c r="K1" s="50">
        <v>9</v>
      </c>
      <c r="L1" s="50">
        <v>10</v>
      </c>
      <c r="M1" s="50">
        <v>11</v>
      </c>
    </row>
    <row r="2" spans="1:13" s="17" customFormat="1" ht="28.5" customHeight="1" thickBot="1">
      <c r="A2" s="14" t="s">
        <v>20</v>
      </c>
      <c r="B2" s="15" t="s">
        <v>18</v>
      </c>
      <c r="C2" s="15" t="s">
        <v>19</v>
      </c>
      <c r="D2" s="15" t="s">
        <v>49</v>
      </c>
      <c r="E2" s="15" t="s">
        <v>48</v>
      </c>
      <c r="F2" s="15" t="s">
        <v>47</v>
      </c>
      <c r="G2" s="15" t="s">
        <v>46</v>
      </c>
      <c r="H2" s="15" t="s">
        <v>45</v>
      </c>
      <c r="I2" s="91" t="s">
        <v>2</v>
      </c>
      <c r="J2" s="15" t="s">
        <v>16</v>
      </c>
      <c r="K2" s="15" t="s">
        <v>7</v>
      </c>
      <c r="L2" s="15" t="s">
        <v>13</v>
      </c>
      <c r="M2" s="16" t="s">
        <v>44</v>
      </c>
    </row>
    <row r="3" spans="1:13" s="50" customFormat="1">
      <c r="A3" s="51">
        <v>20</v>
      </c>
      <c r="B3" s="51" t="s">
        <v>53</v>
      </c>
      <c r="C3" s="51">
        <v>1234</v>
      </c>
      <c r="D3" s="51" t="s">
        <v>56</v>
      </c>
      <c r="E3" s="51" t="s">
        <v>58</v>
      </c>
      <c r="F3" s="51" t="s">
        <v>15</v>
      </c>
      <c r="G3" s="51" t="s">
        <v>14</v>
      </c>
      <c r="H3" s="92" t="s">
        <v>43</v>
      </c>
      <c r="I3" s="90">
        <v>10</v>
      </c>
      <c r="J3" s="51" t="s">
        <v>17</v>
      </c>
      <c r="K3" s="51"/>
      <c r="L3" s="51" t="s">
        <v>10</v>
      </c>
      <c r="M3" s="51">
        <v>3</v>
      </c>
    </row>
    <row r="4" spans="1:13" s="50" customFormat="1">
      <c r="A4" s="51">
        <v>20</v>
      </c>
      <c r="B4" s="51" t="s">
        <v>54</v>
      </c>
      <c r="C4" s="51">
        <v>4567</v>
      </c>
      <c r="D4" s="51" t="s">
        <v>57</v>
      </c>
      <c r="E4" s="51" t="s">
        <v>59</v>
      </c>
      <c r="F4" s="51" t="s">
        <v>42</v>
      </c>
      <c r="G4" s="51" t="s">
        <v>14</v>
      </c>
      <c r="H4" s="92" t="s">
        <v>41</v>
      </c>
      <c r="I4" s="90">
        <v>14</v>
      </c>
      <c r="J4" s="51" t="s">
        <v>17</v>
      </c>
      <c r="K4" s="51"/>
      <c r="L4" s="51" t="s">
        <v>10</v>
      </c>
      <c r="M4" s="51">
        <v>3</v>
      </c>
    </row>
    <row r="5" spans="1:13" s="50" customFormat="1">
      <c r="A5" s="51">
        <v>20</v>
      </c>
      <c r="B5" s="51" t="s">
        <v>55</v>
      </c>
      <c r="C5" s="51">
        <v>7890</v>
      </c>
      <c r="D5" s="51" t="s">
        <v>57</v>
      </c>
      <c r="E5" s="51" t="s">
        <v>60</v>
      </c>
      <c r="F5" s="51" t="s">
        <v>15</v>
      </c>
      <c r="G5" s="51" t="s">
        <v>14</v>
      </c>
      <c r="H5" s="92" t="s">
        <v>40</v>
      </c>
      <c r="I5" s="90">
        <v>58</v>
      </c>
      <c r="J5" s="51" t="s">
        <v>17</v>
      </c>
      <c r="K5" s="51"/>
      <c r="L5" s="51" t="s">
        <v>10</v>
      </c>
      <c r="M5" s="51">
        <v>3</v>
      </c>
    </row>
    <row r="6" spans="1:13" s="50" customFormat="1">
      <c r="A6" s="51">
        <v>20</v>
      </c>
      <c r="B6" s="51" t="s">
        <v>53</v>
      </c>
      <c r="C6" s="51">
        <v>1470</v>
      </c>
      <c r="D6" s="101" t="s">
        <v>57</v>
      </c>
      <c r="E6" s="51" t="s">
        <v>61</v>
      </c>
      <c r="F6" s="51" t="s">
        <v>15</v>
      </c>
      <c r="G6" s="51" t="s">
        <v>14</v>
      </c>
      <c r="H6" s="92" t="s">
        <v>39</v>
      </c>
      <c r="I6" s="90">
        <v>20</v>
      </c>
      <c r="J6" s="51" t="s">
        <v>17</v>
      </c>
      <c r="K6" s="51"/>
      <c r="L6" s="51" t="s">
        <v>10</v>
      </c>
      <c r="M6" s="51">
        <v>3</v>
      </c>
    </row>
    <row r="7" spans="1:13">
      <c r="A7" s="51"/>
      <c r="B7" s="51"/>
      <c r="C7" s="51"/>
      <c r="D7" s="51"/>
      <c r="E7" s="51"/>
      <c r="F7" s="51"/>
      <c r="G7" s="51"/>
      <c r="H7" s="51"/>
      <c r="I7" s="81"/>
      <c r="J7" s="67"/>
      <c r="K7" s="67"/>
      <c r="L7" s="67"/>
      <c r="M7" s="82"/>
    </row>
    <row r="8" spans="1:13">
      <c r="A8" s="51"/>
      <c r="B8" s="51"/>
      <c r="C8" s="51"/>
      <c r="D8" s="51"/>
      <c r="E8" s="51"/>
      <c r="F8" s="51"/>
      <c r="G8" s="51"/>
      <c r="H8" s="51"/>
      <c r="I8" s="81"/>
      <c r="J8" s="67"/>
      <c r="K8" s="67"/>
      <c r="L8" s="67"/>
      <c r="M8" s="82"/>
    </row>
    <row r="9" spans="1:13">
      <c r="A9" s="51"/>
      <c r="B9" s="51"/>
      <c r="C9" s="51"/>
      <c r="D9" s="51"/>
      <c r="E9" s="51"/>
      <c r="F9" s="51"/>
      <c r="G9" s="51"/>
      <c r="H9" s="51"/>
      <c r="I9" s="81"/>
      <c r="J9" s="67"/>
      <c r="K9" s="67"/>
      <c r="L9" s="67"/>
      <c r="M9" s="82"/>
    </row>
    <row r="10" spans="1:13">
      <c r="A10" s="51"/>
      <c r="B10" s="51"/>
      <c r="C10" s="51"/>
      <c r="D10" s="51"/>
      <c r="E10" s="51"/>
      <c r="F10" s="51"/>
      <c r="G10" s="51"/>
      <c r="H10" s="51"/>
      <c r="I10" s="81"/>
      <c r="J10" s="67"/>
      <c r="K10" s="67"/>
      <c r="L10" s="67"/>
      <c r="M10" s="71"/>
    </row>
    <row r="11" spans="1:13">
      <c r="A11" s="51"/>
      <c r="B11" s="51"/>
      <c r="C11" s="51"/>
      <c r="D11" s="51"/>
      <c r="E11" s="51"/>
      <c r="F11" s="51"/>
      <c r="G11" s="51"/>
      <c r="H11" s="51"/>
      <c r="I11" s="81"/>
      <c r="J11" s="67"/>
      <c r="K11" s="67"/>
      <c r="L11" s="67"/>
      <c r="M11" s="82"/>
    </row>
    <row r="12" spans="1:13">
      <c r="A12" s="51"/>
      <c r="B12" s="51"/>
      <c r="C12" s="51"/>
      <c r="D12" s="51"/>
      <c r="E12" s="51"/>
      <c r="F12" s="51"/>
      <c r="G12" s="51"/>
      <c r="H12" s="51"/>
      <c r="I12" s="81"/>
      <c r="J12" s="67"/>
      <c r="K12" s="88"/>
      <c r="L12" s="67"/>
      <c r="M12" s="85"/>
    </row>
    <row r="13" spans="1:13">
      <c r="A13" s="51"/>
      <c r="B13" s="51"/>
      <c r="C13" s="51"/>
      <c r="D13" s="51"/>
      <c r="E13" s="51"/>
      <c r="F13" s="51"/>
      <c r="G13" s="51"/>
      <c r="H13" s="51"/>
      <c r="I13" s="81"/>
      <c r="J13" s="67"/>
      <c r="K13" s="88"/>
      <c r="L13" s="67"/>
      <c r="M13" s="85"/>
    </row>
    <row r="14" spans="1:13">
      <c r="A14" s="51"/>
      <c r="B14" s="51"/>
      <c r="C14" s="51"/>
      <c r="D14" s="51"/>
      <c r="E14" s="51"/>
      <c r="F14" s="51"/>
      <c r="G14" s="51"/>
      <c r="H14" s="51"/>
      <c r="I14" s="81"/>
      <c r="J14" s="67"/>
      <c r="K14" s="88"/>
      <c r="L14" s="67"/>
      <c r="M14" s="85"/>
    </row>
    <row r="15" spans="1:13">
      <c r="A15" s="51"/>
      <c r="B15" s="51"/>
      <c r="C15" s="51"/>
      <c r="D15" s="51"/>
      <c r="E15" s="51"/>
      <c r="F15" s="51"/>
      <c r="G15" s="51"/>
      <c r="H15" s="51"/>
      <c r="I15" s="81"/>
      <c r="J15" s="67"/>
      <c r="K15" s="67"/>
      <c r="L15" s="67"/>
      <c r="M15" s="85"/>
    </row>
    <row r="16" spans="1:13">
      <c r="A16" s="51"/>
      <c r="B16" s="51"/>
      <c r="C16" s="51"/>
      <c r="D16" s="51"/>
      <c r="E16" s="51"/>
      <c r="F16" s="51"/>
      <c r="G16" s="51"/>
      <c r="H16" s="51"/>
      <c r="I16" s="81"/>
      <c r="J16" s="67"/>
      <c r="K16" s="67"/>
      <c r="L16" s="67"/>
      <c r="M16" s="66"/>
    </row>
    <row r="17" spans="1:13">
      <c r="A17" s="51"/>
      <c r="B17" s="51"/>
      <c r="C17" s="51"/>
      <c r="D17" s="51"/>
      <c r="E17" s="51"/>
      <c r="F17" s="51"/>
      <c r="G17" s="51"/>
      <c r="H17" s="51"/>
      <c r="I17" s="81"/>
      <c r="J17" s="67"/>
      <c r="K17" s="67"/>
      <c r="L17" s="89"/>
      <c r="M17" s="82"/>
    </row>
    <row r="18" spans="1:13">
      <c r="A18" s="51"/>
      <c r="B18" s="51"/>
      <c r="C18" s="51"/>
      <c r="D18" s="51"/>
      <c r="E18" s="51"/>
      <c r="F18" s="51"/>
      <c r="G18" s="51"/>
      <c r="H18" s="51"/>
      <c r="I18" s="81"/>
      <c r="J18" s="67"/>
      <c r="K18" s="67"/>
      <c r="L18" s="67"/>
      <c r="M18" s="82"/>
    </row>
    <row r="19" spans="1:13">
      <c r="A19" s="51"/>
      <c r="B19" s="51"/>
      <c r="C19" s="51"/>
      <c r="D19" s="51"/>
      <c r="E19" s="51"/>
      <c r="F19" s="51"/>
      <c r="G19" s="51"/>
      <c r="H19" s="51"/>
      <c r="I19" s="81"/>
      <c r="J19" s="67"/>
      <c r="K19" s="67"/>
      <c r="L19" s="67"/>
      <c r="M19" s="82"/>
    </row>
    <row r="20" spans="1:13">
      <c r="A20" s="51"/>
      <c r="B20" s="51"/>
      <c r="C20" s="51"/>
      <c r="D20" s="51"/>
      <c r="E20" s="51"/>
      <c r="F20" s="51"/>
      <c r="G20" s="51"/>
      <c r="H20" s="51"/>
      <c r="I20" s="81"/>
      <c r="J20" s="67"/>
      <c r="K20" s="67"/>
      <c r="L20" s="67"/>
      <c r="M20" s="82"/>
    </row>
    <row r="21" spans="1:13">
      <c r="A21" s="51"/>
      <c r="B21" s="51"/>
      <c r="C21" s="51"/>
      <c r="D21" s="51"/>
      <c r="E21" s="51"/>
      <c r="F21" s="51"/>
      <c r="G21" s="51"/>
      <c r="H21" s="51"/>
      <c r="I21" s="81"/>
      <c r="J21" s="67"/>
      <c r="K21" s="67"/>
      <c r="L21" s="67"/>
      <c r="M21" s="82"/>
    </row>
    <row r="22" spans="1:13">
      <c r="A22" s="51"/>
      <c r="B22" s="51"/>
      <c r="C22" s="51"/>
      <c r="D22" s="51"/>
      <c r="E22" s="51"/>
      <c r="F22" s="51"/>
      <c r="G22" s="51"/>
      <c r="H22" s="51"/>
      <c r="I22" s="81"/>
      <c r="J22" s="67"/>
      <c r="K22" s="67"/>
      <c r="L22" s="67"/>
      <c r="M22" s="82"/>
    </row>
    <row r="23" spans="1:13">
      <c r="A23" s="51"/>
      <c r="B23" s="51"/>
      <c r="C23" s="51"/>
      <c r="D23" s="51"/>
      <c r="E23" s="51"/>
      <c r="F23" s="51"/>
      <c r="G23" s="51"/>
      <c r="H23" s="51"/>
      <c r="I23" s="81"/>
      <c r="J23" s="67"/>
      <c r="K23" s="67"/>
      <c r="L23" s="67"/>
      <c r="M23" s="82"/>
    </row>
    <row r="24" spans="1:13">
      <c r="A24" s="51"/>
      <c r="B24" s="51"/>
      <c r="C24" s="51"/>
      <c r="D24" s="51"/>
      <c r="E24" s="51"/>
      <c r="F24" s="51"/>
      <c r="G24" s="51"/>
      <c r="H24" s="51"/>
      <c r="I24" s="76"/>
      <c r="J24" s="67"/>
      <c r="K24" s="67"/>
      <c r="L24" s="67"/>
      <c r="M24" s="82"/>
    </row>
    <row r="25" spans="1:13">
      <c r="A25" s="51"/>
      <c r="B25" s="51"/>
      <c r="C25" s="51"/>
      <c r="D25" s="51"/>
      <c r="E25" s="51"/>
      <c r="F25" s="51"/>
      <c r="G25" s="51"/>
      <c r="H25" s="51"/>
      <c r="I25" s="76"/>
      <c r="J25" s="67"/>
      <c r="K25" s="67"/>
      <c r="L25" s="67"/>
      <c r="M25" s="82"/>
    </row>
    <row r="26" spans="1:13">
      <c r="A26" s="51"/>
      <c r="B26" s="51"/>
      <c r="C26" s="51"/>
      <c r="D26" s="51"/>
      <c r="E26" s="51"/>
      <c r="F26" s="51"/>
      <c r="G26" s="51"/>
      <c r="H26" s="51"/>
      <c r="I26" s="76"/>
      <c r="J26" s="67"/>
      <c r="K26" s="67"/>
      <c r="L26" s="67"/>
      <c r="M26" s="85"/>
    </row>
    <row r="27" spans="1:13">
      <c r="A27" s="51"/>
      <c r="B27" s="51"/>
      <c r="C27" s="51"/>
      <c r="D27" s="51"/>
      <c r="E27" s="51"/>
      <c r="F27" s="51"/>
      <c r="G27" s="51"/>
      <c r="H27" s="51"/>
      <c r="I27" s="76"/>
      <c r="J27" s="67"/>
      <c r="K27" s="67"/>
      <c r="L27" s="67"/>
      <c r="M27" s="85"/>
    </row>
    <row r="28" spans="1:13">
      <c r="A28" s="51"/>
      <c r="B28" s="51"/>
      <c r="C28" s="51"/>
      <c r="D28" s="51"/>
      <c r="E28" s="51"/>
      <c r="F28" s="51"/>
      <c r="G28" s="51"/>
      <c r="H28" s="51"/>
      <c r="I28" s="76"/>
      <c r="J28" s="67"/>
      <c r="K28" s="67"/>
      <c r="L28" s="67"/>
      <c r="M28" s="82"/>
    </row>
    <row r="29" spans="1:13">
      <c r="A29" s="51"/>
      <c r="B29" s="51"/>
      <c r="C29" s="51"/>
      <c r="D29" s="51"/>
      <c r="E29" s="51"/>
      <c r="F29" s="51"/>
      <c r="G29" s="51"/>
      <c r="H29" s="51"/>
      <c r="I29" s="76"/>
      <c r="J29" s="67"/>
      <c r="K29" s="67"/>
      <c r="L29" s="67"/>
      <c r="M29" s="85"/>
    </row>
    <row r="30" spans="1:13">
      <c r="A30" s="51"/>
      <c r="B30" s="51"/>
      <c r="C30" s="51"/>
      <c r="D30" s="51"/>
      <c r="E30" s="51"/>
      <c r="F30" s="51"/>
      <c r="G30" s="51"/>
      <c r="H30" s="51"/>
      <c r="I30" s="76"/>
      <c r="J30" s="67"/>
      <c r="K30" s="88"/>
      <c r="L30" s="88"/>
      <c r="M30" s="85"/>
    </row>
    <row r="31" spans="1:13">
      <c r="A31" s="51"/>
      <c r="B31" s="51"/>
      <c r="C31" s="51"/>
      <c r="D31" s="51"/>
      <c r="E31" s="51"/>
      <c r="F31" s="51"/>
      <c r="G31" s="51"/>
      <c r="H31" s="51"/>
      <c r="I31" s="76"/>
      <c r="J31" s="67"/>
      <c r="K31" s="67"/>
      <c r="L31" s="67"/>
      <c r="M31" s="85"/>
    </row>
    <row r="32" spans="1:13">
      <c r="A32" s="51"/>
      <c r="B32" s="51"/>
      <c r="C32" s="51"/>
      <c r="D32" s="51"/>
      <c r="E32" s="51"/>
      <c r="F32" s="51"/>
      <c r="G32" s="51"/>
      <c r="H32" s="51"/>
      <c r="I32" s="76"/>
      <c r="J32" s="67"/>
      <c r="K32" s="67"/>
      <c r="L32" s="67"/>
      <c r="M32" s="85"/>
    </row>
    <row r="33" spans="1:13">
      <c r="A33" s="51"/>
      <c r="B33" s="51"/>
      <c r="C33" s="51"/>
      <c r="D33" s="51"/>
      <c r="E33" s="51"/>
      <c r="F33" s="51"/>
      <c r="G33" s="51"/>
      <c r="H33" s="51"/>
      <c r="I33" s="76"/>
      <c r="J33" s="67"/>
      <c r="K33" s="88"/>
      <c r="L33" s="88"/>
      <c r="M33" s="85"/>
    </row>
    <row r="34" spans="1:13">
      <c r="A34" s="51"/>
      <c r="B34" s="51"/>
      <c r="C34" s="51"/>
      <c r="D34" s="51"/>
      <c r="E34" s="51"/>
      <c r="F34" s="51"/>
      <c r="G34" s="51"/>
      <c r="H34" s="51"/>
      <c r="I34" s="76"/>
      <c r="J34" s="67"/>
      <c r="K34" s="88"/>
      <c r="L34" s="88"/>
      <c r="M34" s="85"/>
    </row>
    <row r="35" spans="1:13">
      <c r="A35" s="51"/>
      <c r="B35" s="51"/>
      <c r="C35" s="51"/>
      <c r="D35" s="51"/>
      <c r="E35" s="51"/>
      <c r="F35" s="51"/>
      <c r="G35" s="51"/>
      <c r="H35" s="51"/>
      <c r="I35" s="76"/>
      <c r="J35" s="67"/>
      <c r="K35" s="88"/>
      <c r="L35" s="88"/>
      <c r="M35" s="85"/>
    </row>
    <row r="36" spans="1:13">
      <c r="A36" s="51"/>
      <c r="B36" s="51"/>
      <c r="C36" s="51"/>
      <c r="D36" s="51"/>
      <c r="E36" s="51"/>
      <c r="F36" s="51"/>
      <c r="G36" s="51"/>
      <c r="H36" s="51"/>
      <c r="I36" s="76"/>
      <c r="J36" s="67"/>
      <c r="K36" s="88"/>
      <c r="L36" s="88"/>
      <c r="M36" s="85"/>
    </row>
    <row r="37" spans="1:13">
      <c r="A37" s="51"/>
      <c r="B37" s="51"/>
      <c r="C37" s="51"/>
      <c r="D37" s="51"/>
      <c r="E37" s="51"/>
      <c r="F37" s="51"/>
      <c r="G37" s="51"/>
      <c r="H37" s="51"/>
      <c r="I37" s="76"/>
      <c r="J37" s="67"/>
      <c r="K37" s="87"/>
      <c r="L37" s="86"/>
      <c r="M37" s="85"/>
    </row>
    <row r="38" spans="1:13">
      <c r="A38" s="51"/>
      <c r="B38" s="51"/>
      <c r="C38" s="51"/>
      <c r="D38" s="51"/>
      <c r="E38" s="51"/>
      <c r="F38" s="51"/>
      <c r="G38" s="51"/>
      <c r="H38" s="51"/>
      <c r="I38" s="84"/>
      <c r="J38" s="67"/>
      <c r="K38" s="83"/>
      <c r="L38" s="83"/>
      <c r="M38" s="82"/>
    </row>
    <row r="39" spans="1:13">
      <c r="A39" s="51"/>
      <c r="B39" s="51"/>
      <c r="C39" s="51"/>
      <c r="D39" s="51"/>
      <c r="E39" s="51"/>
      <c r="F39" s="51"/>
      <c r="G39" s="51"/>
      <c r="H39" s="51"/>
      <c r="I39" s="84"/>
      <c r="J39" s="67"/>
      <c r="K39" s="83"/>
      <c r="L39" s="83"/>
      <c r="M39" s="82"/>
    </row>
    <row r="40" spans="1:13">
      <c r="A40" s="51"/>
      <c r="B40" s="51"/>
      <c r="C40" s="51"/>
      <c r="D40" s="51"/>
      <c r="E40" s="51"/>
      <c r="F40" s="51"/>
      <c r="G40" s="51"/>
      <c r="H40" s="51"/>
      <c r="I40" s="65"/>
      <c r="J40" s="51"/>
      <c r="K40" s="64"/>
      <c r="L40" s="51"/>
      <c r="M40" s="71"/>
    </row>
    <row r="41" spans="1:13">
      <c r="A41" s="51"/>
      <c r="B41" s="51"/>
      <c r="C41" s="51"/>
      <c r="D41" s="51"/>
      <c r="E41" s="51"/>
      <c r="F41" s="51"/>
      <c r="G41" s="51"/>
      <c r="H41" s="51"/>
      <c r="I41" s="70"/>
      <c r="J41" s="51"/>
      <c r="K41" s="51"/>
      <c r="L41" s="51"/>
      <c r="M41" s="72"/>
    </row>
    <row r="42" spans="1:13">
      <c r="A42" s="51"/>
      <c r="B42" s="51"/>
      <c r="C42" s="51"/>
      <c r="D42" s="51"/>
      <c r="E42" s="51"/>
      <c r="F42" s="51"/>
      <c r="G42" s="51"/>
      <c r="H42" s="51"/>
      <c r="I42" s="70"/>
      <c r="J42" s="51"/>
      <c r="K42" s="51"/>
      <c r="L42" s="51"/>
      <c r="M42" s="71"/>
    </row>
    <row r="43" spans="1:13">
      <c r="A43" s="51"/>
      <c r="B43" s="51"/>
      <c r="C43" s="51"/>
      <c r="D43" s="51"/>
      <c r="E43" s="51"/>
      <c r="F43" s="51"/>
      <c r="G43" s="51"/>
      <c r="H43" s="51"/>
      <c r="I43" s="70"/>
      <c r="J43" s="51"/>
      <c r="K43" s="51"/>
      <c r="L43" s="51"/>
      <c r="M43" s="71"/>
    </row>
    <row r="44" spans="1:13">
      <c r="A44" s="51"/>
      <c r="B44" s="51"/>
      <c r="C44" s="51"/>
      <c r="D44" s="51"/>
      <c r="E44" s="51"/>
      <c r="F44" s="51"/>
      <c r="G44" s="51"/>
      <c r="H44" s="51"/>
      <c r="I44" s="80"/>
      <c r="J44" s="51"/>
      <c r="K44" s="69"/>
      <c r="L44" s="51"/>
      <c r="M44" s="71"/>
    </row>
    <row r="45" spans="1:13">
      <c r="A45" s="51"/>
      <c r="B45" s="51"/>
      <c r="C45" s="51"/>
      <c r="D45" s="51"/>
      <c r="E45" s="51"/>
      <c r="F45" s="51"/>
      <c r="G45" s="51"/>
      <c r="H45" s="51"/>
      <c r="I45" s="81"/>
      <c r="J45" s="51"/>
      <c r="K45" s="75"/>
      <c r="L45" s="67"/>
      <c r="M45" s="66"/>
    </row>
    <row r="46" spans="1:13">
      <c r="A46" s="51"/>
      <c r="B46" s="51"/>
      <c r="C46" s="51"/>
      <c r="D46" s="51"/>
      <c r="E46" s="51"/>
      <c r="F46" s="51"/>
      <c r="G46" s="51"/>
      <c r="H46" s="51"/>
      <c r="I46" s="81"/>
      <c r="J46" s="51"/>
      <c r="K46" s="75"/>
      <c r="L46" s="67"/>
      <c r="M46" s="66"/>
    </row>
    <row r="47" spans="1:13">
      <c r="A47" s="51"/>
      <c r="B47" s="51"/>
      <c r="C47" s="51"/>
      <c r="D47" s="51"/>
      <c r="E47" s="51"/>
      <c r="F47" s="51"/>
      <c r="G47" s="51"/>
      <c r="H47" s="51"/>
      <c r="I47" s="65"/>
      <c r="J47" s="51"/>
      <c r="K47" s="64"/>
      <c r="L47" s="51"/>
      <c r="M47" s="71"/>
    </row>
    <row r="48" spans="1:13">
      <c r="A48" s="51"/>
      <c r="B48" s="51"/>
      <c r="C48" s="51"/>
      <c r="D48" s="51"/>
      <c r="E48" s="51"/>
      <c r="F48" s="51"/>
      <c r="G48" s="51"/>
      <c r="H48" s="51"/>
      <c r="I48" s="65"/>
      <c r="J48" s="51"/>
      <c r="K48" s="64"/>
      <c r="L48" s="51"/>
      <c r="M48" s="71"/>
    </row>
    <row r="49" spans="1:13">
      <c r="A49" s="51"/>
      <c r="B49" s="51"/>
      <c r="C49" s="51"/>
      <c r="D49" s="51"/>
      <c r="E49" s="51"/>
      <c r="F49" s="51"/>
      <c r="G49" s="51"/>
      <c r="H49" s="51"/>
      <c r="I49" s="78"/>
      <c r="J49" s="73"/>
      <c r="K49" s="64"/>
      <c r="L49" s="73"/>
      <c r="M49" s="71"/>
    </row>
    <row r="50" spans="1:13">
      <c r="A50" s="51"/>
      <c r="B50" s="51"/>
      <c r="C50" s="51"/>
      <c r="D50" s="51"/>
      <c r="E50" s="51"/>
      <c r="F50" s="51"/>
      <c r="G50" s="51"/>
      <c r="H50" s="51"/>
      <c r="I50" s="65"/>
      <c r="J50" s="73"/>
      <c r="K50" s="64"/>
      <c r="L50" s="73"/>
      <c r="M50" s="71"/>
    </row>
    <row r="51" spans="1:13">
      <c r="A51" s="51"/>
      <c r="B51" s="51"/>
      <c r="C51" s="51"/>
      <c r="D51" s="51"/>
      <c r="E51" s="51"/>
      <c r="F51" s="51"/>
      <c r="G51" s="51"/>
      <c r="H51" s="51"/>
      <c r="I51" s="65"/>
      <c r="J51" s="51"/>
      <c r="K51" s="64"/>
      <c r="L51" s="72"/>
      <c r="M51" s="71"/>
    </row>
    <row r="52" spans="1:13">
      <c r="A52" s="51"/>
      <c r="B52" s="51"/>
      <c r="C52" s="51"/>
      <c r="D52" s="51"/>
      <c r="E52" s="51"/>
      <c r="F52" s="51"/>
      <c r="G52" s="51"/>
      <c r="H52" s="51"/>
      <c r="I52" s="65"/>
      <c r="J52" s="51"/>
      <c r="K52" s="64"/>
      <c r="L52" s="72"/>
      <c r="M52" s="71"/>
    </row>
    <row r="53" spans="1:13">
      <c r="A53" s="51"/>
      <c r="B53" s="51"/>
      <c r="C53" s="51"/>
      <c r="D53" s="51"/>
      <c r="E53" s="51"/>
      <c r="F53" s="51"/>
      <c r="G53" s="51"/>
      <c r="H53" s="51"/>
      <c r="I53" s="65"/>
      <c r="J53" s="51"/>
      <c r="K53" s="64"/>
      <c r="L53" s="79"/>
      <c r="M53" s="71"/>
    </row>
    <row r="54" spans="1:13">
      <c r="A54" s="51"/>
      <c r="B54" s="51"/>
      <c r="C54" s="51"/>
      <c r="D54" s="51"/>
      <c r="E54" s="51"/>
      <c r="F54" s="51"/>
      <c r="G54" s="51"/>
      <c r="H54" s="51"/>
      <c r="I54" s="65"/>
      <c r="J54" s="51"/>
      <c r="K54" s="64"/>
      <c r="L54" s="79"/>
      <c r="M54" s="71"/>
    </row>
    <row r="55" spans="1:13">
      <c r="A55" s="51"/>
      <c r="B55" s="51"/>
      <c r="C55" s="51"/>
      <c r="D55" s="51"/>
      <c r="E55" s="51"/>
      <c r="F55" s="51"/>
      <c r="G55" s="51"/>
      <c r="H55" s="51"/>
      <c r="I55" s="65"/>
      <c r="J55" s="51"/>
      <c r="K55" s="64"/>
      <c r="L55" s="79"/>
      <c r="M55" s="71"/>
    </row>
    <row r="56" spans="1:13">
      <c r="A56" s="51"/>
      <c r="B56" s="51"/>
      <c r="C56" s="51"/>
      <c r="D56" s="51"/>
      <c r="E56" s="51"/>
      <c r="F56" s="51"/>
      <c r="G56" s="51"/>
      <c r="H56" s="51"/>
      <c r="I56" s="65"/>
      <c r="J56" s="51"/>
      <c r="K56" s="64"/>
      <c r="L56" s="79"/>
      <c r="M56" s="71"/>
    </row>
    <row r="57" spans="1:13">
      <c r="A57" s="51"/>
      <c r="B57" s="51"/>
      <c r="C57" s="51"/>
      <c r="D57" s="51"/>
      <c r="E57" s="51"/>
      <c r="F57" s="51"/>
      <c r="G57" s="51"/>
      <c r="H57" s="51"/>
      <c r="I57" s="65"/>
      <c r="J57" s="51"/>
      <c r="K57" s="64"/>
      <c r="L57" s="79"/>
      <c r="M57" s="71"/>
    </row>
    <row r="58" spans="1:13">
      <c r="A58" s="51"/>
      <c r="B58" s="51"/>
      <c r="C58" s="51"/>
      <c r="D58" s="51"/>
      <c r="E58" s="51"/>
      <c r="F58" s="51"/>
      <c r="G58" s="51"/>
      <c r="H58" s="51"/>
      <c r="I58" s="70"/>
      <c r="J58" s="51"/>
      <c r="K58" s="51"/>
      <c r="L58" s="79"/>
      <c r="M58" s="66"/>
    </row>
    <row r="59" spans="1:13">
      <c r="A59" s="51"/>
      <c r="B59" s="51"/>
      <c r="C59" s="51"/>
      <c r="D59" s="51"/>
      <c r="E59" s="51"/>
      <c r="F59" s="51"/>
      <c r="G59" s="51"/>
      <c r="H59" s="51"/>
      <c r="I59" s="70"/>
      <c r="J59" s="51"/>
      <c r="K59" s="51"/>
      <c r="L59" s="79"/>
      <c r="M59" s="63"/>
    </row>
    <row r="60" spans="1:13">
      <c r="A60" s="51"/>
      <c r="B60" s="51"/>
      <c r="C60" s="51"/>
      <c r="D60" s="51"/>
      <c r="E60" s="51"/>
      <c r="F60" s="51"/>
      <c r="G60" s="51"/>
      <c r="H60" s="51"/>
      <c r="I60" s="80"/>
      <c r="J60" s="51"/>
      <c r="K60" s="51"/>
      <c r="L60" s="79"/>
      <c r="M60" s="71"/>
    </row>
    <row r="61" spans="1:13">
      <c r="A61" s="51"/>
      <c r="B61" s="51"/>
      <c r="C61" s="51"/>
      <c r="D61" s="51"/>
      <c r="E61" s="51"/>
      <c r="F61" s="51"/>
      <c r="G61" s="51"/>
      <c r="H61" s="51"/>
      <c r="I61" s="65"/>
      <c r="J61" s="51"/>
      <c r="K61" s="64"/>
      <c r="L61" s="67"/>
      <c r="M61" s="66"/>
    </row>
    <row r="62" spans="1:13">
      <c r="A62" s="51"/>
      <c r="B62" s="51"/>
      <c r="C62" s="51"/>
      <c r="D62" s="51"/>
      <c r="E62" s="51"/>
      <c r="F62" s="51"/>
      <c r="G62" s="51"/>
      <c r="H62" s="51"/>
      <c r="I62" s="65"/>
      <c r="J62" s="51"/>
      <c r="K62" s="64"/>
      <c r="L62" s="51"/>
      <c r="M62" s="63"/>
    </row>
    <row r="63" spans="1:13">
      <c r="A63" s="51"/>
      <c r="B63" s="51"/>
      <c r="C63" s="51"/>
      <c r="D63" s="51"/>
      <c r="E63" s="51"/>
      <c r="F63" s="51"/>
      <c r="G63" s="51"/>
      <c r="H63" s="51"/>
      <c r="I63" s="65"/>
      <c r="J63" s="51"/>
      <c r="K63" s="64"/>
      <c r="L63" s="51"/>
      <c r="M63" s="63"/>
    </row>
    <row r="64" spans="1:13">
      <c r="A64" s="51"/>
      <c r="B64" s="51"/>
      <c r="C64" s="51"/>
      <c r="D64" s="51"/>
      <c r="E64" s="51"/>
      <c r="F64" s="51"/>
      <c r="G64" s="51"/>
      <c r="H64" s="51"/>
      <c r="I64" s="65"/>
      <c r="J64" s="51"/>
      <c r="K64" s="64"/>
      <c r="L64" s="51"/>
      <c r="M64" s="63"/>
    </row>
    <row r="65" spans="1:13">
      <c r="A65" s="51"/>
      <c r="B65" s="51"/>
      <c r="C65" s="51"/>
      <c r="D65" s="51"/>
      <c r="E65" s="51"/>
      <c r="F65" s="51"/>
      <c r="G65" s="51"/>
      <c r="H65" s="51"/>
      <c r="I65" s="65"/>
      <c r="J65" s="51"/>
      <c r="K65" s="64"/>
      <c r="L65" s="51"/>
      <c r="M65" s="63"/>
    </row>
    <row r="66" spans="1:13">
      <c r="A66" s="51"/>
      <c r="B66" s="51"/>
      <c r="C66" s="51"/>
      <c r="D66" s="51"/>
      <c r="E66" s="51"/>
      <c r="F66" s="51"/>
      <c r="G66" s="51"/>
      <c r="H66" s="51"/>
      <c r="I66" s="65"/>
      <c r="J66" s="51"/>
      <c r="K66" s="64"/>
      <c r="L66" s="51"/>
      <c r="M66" s="63"/>
    </row>
    <row r="67" spans="1:13">
      <c r="A67" s="51"/>
      <c r="B67" s="51"/>
      <c r="C67" s="51"/>
      <c r="D67" s="51"/>
      <c r="E67" s="51"/>
      <c r="F67" s="51"/>
      <c r="G67" s="51"/>
      <c r="H67" s="51"/>
      <c r="I67" s="65"/>
      <c r="J67" s="51"/>
      <c r="K67" s="64"/>
      <c r="L67" s="51"/>
      <c r="M67" s="63"/>
    </row>
    <row r="68" spans="1:13">
      <c r="A68" s="51"/>
      <c r="B68" s="51"/>
      <c r="C68" s="51"/>
      <c r="D68" s="51"/>
      <c r="E68" s="51"/>
      <c r="F68" s="51"/>
      <c r="G68" s="51"/>
      <c r="H68" s="51"/>
      <c r="I68" s="65"/>
      <c r="J68" s="51"/>
      <c r="K68" s="64"/>
      <c r="L68" s="51"/>
      <c r="M68" s="63"/>
    </row>
    <row r="69" spans="1:13">
      <c r="A69" s="51"/>
      <c r="B69" s="51"/>
      <c r="C69" s="51"/>
      <c r="D69" s="51"/>
      <c r="E69" s="51"/>
      <c r="F69" s="51"/>
      <c r="G69" s="51"/>
      <c r="H69" s="51"/>
      <c r="I69" s="65"/>
      <c r="J69" s="51"/>
      <c r="K69" s="69"/>
      <c r="L69" s="51"/>
      <c r="M69" s="71"/>
    </row>
    <row r="70" spans="1:13">
      <c r="A70" s="51"/>
      <c r="B70" s="51"/>
      <c r="C70" s="51"/>
      <c r="D70" s="51"/>
      <c r="E70" s="51"/>
      <c r="F70" s="51"/>
      <c r="G70" s="51"/>
      <c r="H70" s="51"/>
      <c r="I70" s="65"/>
      <c r="J70" s="51"/>
      <c r="K70" s="64"/>
      <c r="L70" s="51"/>
      <c r="M70" s="71"/>
    </row>
    <row r="71" spans="1:13">
      <c r="A71" s="51"/>
      <c r="B71" s="51"/>
      <c r="C71" s="51"/>
      <c r="D71" s="51"/>
      <c r="E71" s="51"/>
      <c r="F71" s="51"/>
      <c r="G71" s="51"/>
      <c r="H71" s="51"/>
      <c r="I71" s="65"/>
      <c r="J71" s="51"/>
      <c r="K71" s="64"/>
      <c r="L71" s="51"/>
      <c r="M71" s="71"/>
    </row>
    <row r="72" spans="1:13">
      <c r="A72" s="51"/>
      <c r="B72" s="51"/>
      <c r="C72" s="51"/>
      <c r="D72" s="51"/>
      <c r="E72" s="51"/>
      <c r="F72" s="51"/>
      <c r="G72" s="51"/>
      <c r="H72" s="51"/>
      <c r="I72" s="65"/>
      <c r="J72" s="51"/>
      <c r="K72" s="64"/>
      <c r="L72" s="51"/>
      <c r="M72" s="66"/>
    </row>
    <row r="73" spans="1:13">
      <c r="A73" s="51"/>
      <c r="B73" s="51"/>
      <c r="C73" s="51"/>
      <c r="D73" s="51"/>
      <c r="E73" s="51"/>
      <c r="F73" s="51"/>
      <c r="G73" s="51"/>
      <c r="H73" s="51"/>
      <c r="I73" s="78"/>
      <c r="J73" s="51"/>
      <c r="K73" s="64"/>
      <c r="L73" s="73"/>
      <c r="M73" s="71"/>
    </row>
    <row r="74" spans="1:13">
      <c r="A74" s="51"/>
      <c r="B74" s="51"/>
      <c r="C74" s="51"/>
      <c r="D74" s="51"/>
      <c r="E74" s="51"/>
      <c r="F74" s="51"/>
      <c r="G74" s="51"/>
      <c r="H74" s="51"/>
      <c r="I74" s="65"/>
      <c r="J74" s="51"/>
      <c r="K74" s="64"/>
      <c r="L74" s="51"/>
      <c r="M74" s="71"/>
    </row>
    <row r="75" spans="1:13">
      <c r="A75" s="51"/>
      <c r="B75" s="51"/>
      <c r="C75" s="51"/>
      <c r="D75" s="51"/>
      <c r="E75" s="51"/>
      <c r="F75" s="51"/>
      <c r="G75" s="51"/>
      <c r="H75" s="51"/>
      <c r="I75" s="65"/>
      <c r="J75" s="51"/>
      <c r="K75" s="64"/>
      <c r="L75" s="51"/>
      <c r="M75" s="71"/>
    </row>
    <row r="76" spans="1:13">
      <c r="A76" s="51"/>
      <c r="B76" s="51"/>
      <c r="C76" s="51"/>
      <c r="D76" s="51"/>
      <c r="E76" s="51"/>
      <c r="F76" s="51"/>
      <c r="G76" s="51"/>
      <c r="H76" s="51"/>
      <c r="I76" s="65"/>
      <c r="J76" s="51"/>
      <c r="K76" s="64"/>
      <c r="L76" s="51"/>
      <c r="M76" s="71"/>
    </row>
    <row r="77" spans="1:13">
      <c r="A77" s="51"/>
      <c r="B77" s="51"/>
      <c r="C77" s="51"/>
      <c r="D77" s="51"/>
      <c r="E77" s="51"/>
      <c r="F77" s="51"/>
      <c r="G77" s="51"/>
      <c r="H77" s="51"/>
      <c r="I77" s="70"/>
      <c r="J77" s="51"/>
      <c r="K77" s="77"/>
      <c r="L77" s="51"/>
      <c r="M77" s="71"/>
    </row>
    <row r="78" spans="1:13">
      <c r="A78" s="51"/>
      <c r="B78" s="51"/>
      <c r="C78" s="51"/>
      <c r="D78" s="51"/>
      <c r="E78" s="51"/>
      <c r="F78" s="51"/>
      <c r="G78" s="51"/>
      <c r="H78" s="51"/>
      <c r="I78" s="65"/>
      <c r="J78" s="51"/>
      <c r="K78" s="51"/>
      <c r="L78" s="51"/>
      <c r="M78" s="66"/>
    </row>
    <row r="79" spans="1:13">
      <c r="A79" s="51"/>
      <c r="B79" s="51"/>
      <c r="C79" s="51"/>
      <c r="D79" s="51"/>
      <c r="E79" s="51"/>
      <c r="F79" s="51"/>
      <c r="G79" s="51"/>
      <c r="H79" s="51"/>
      <c r="I79" s="65"/>
      <c r="J79" s="51"/>
      <c r="K79" s="51"/>
      <c r="L79" s="51"/>
      <c r="M79" s="72"/>
    </row>
    <row r="80" spans="1:13">
      <c r="A80" s="51"/>
      <c r="B80" s="51"/>
      <c r="C80" s="51"/>
      <c r="D80" s="51"/>
      <c r="E80" s="51"/>
      <c r="F80" s="51"/>
      <c r="G80" s="51"/>
      <c r="H80" s="51"/>
      <c r="I80" s="70"/>
      <c r="J80" s="51"/>
      <c r="K80" s="51"/>
      <c r="L80" s="51"/>
      <c r="M80" s="72"/>
    </row>
    <row r="81" spans="1:13">
      <c r="A81" s="51"/>
      <c r="B81" s="51"/>
      <c r="C81" s="51"/>
      <c r="D81" s="51"/>
      <c r="E81" s="51"/>
      <c r="F81" s="51"/>
      <c r="G81" s="51"/>
      <c r="H81" s="51"/>
      <c r="I81" s="76"/>
      <c r="J81" s="67"/>
      <c r="K81" s="67"/>
      <c r="L81" s="67"/>
      <c r="M81" s="66"/>
    </row>
    <row r="82" spans="1:13">
      <c r="A82" s="51"/>
      <c r="B82" s="51"/>
      <c r="C82" s="51"/>
      <c r="D82" s="51"/>
      <c r="E82" s="51"/>
      <c r="F82" s="51"/>
      <c r="G82" s="51"/>
      <c r="H82" s="51"/>
      <c r="I82" s="76"/>
      <c r="J82" s="51"/>
      <c r="K82" s="51"/>
      <c r="L82" s="51"/>
      <c r="M82" s="71"/>
    </row>
    <row r="83" spans="1:13">
      <c r="A83" s="51"/>
      <c r="B83" s="51"/>
      <c r="C83" s="51"/>
      <c r="D83" s="51"/>
      <c r="E83" s="51"/>
      <c r="F83" s="51"/>
      <c r="G83" s="51"/>
      <c r="H83" s="51"/>
      <c r="I83" s="76"/>
      <c r="J83" s="51"/>
      <c r="K83" s="51"/>
      <c r="L83" s="51"/>
      <c r="M83" s="71"/>
    </row>
    <row r="84" spans="1:13">
      <c r="A84" s="51"/>
      <c r="B84" s="51"/>
      <c r="C84" s="51"/>
      <c r="D84" s="51"/>
      <c r="E84" s="51"/>
      <c r="F84" s="51"/>
      <c r="G84" s="51"/>
      <c r="H84" s="51"/>
      <c r="I84" s="70"/>
      <c r="J84" s="51"/>
      <c r="K84" s="51"/>
      <c r="L84" s="51"/>
      <c r="M84" s="71"/>
    </row>
    <row r="85" spans="1:13">
      <c r="A85" s="51"/>
      <c r="B85" s="51"/>
      <c r="C85" s="51"/>
      <c r="D85" s="51"/>
      <c r="E85" s="51"/>
      <c r="F85" s="51"/>
      <c r="G85" s="51"/>
      <c r="H85" s="51"/>
      <c r="I85" s="65"/>
      <c r="J85" s="51"/>
      <c r="K85" s="64"/>
      <c r="L85" s="51"/>
      <c r="M85" s="71"/>
    </row>
    <row r="86" spans="1:13">
      <c r="A86" s="51"/>
      <c r="B86" s="51"/>
      <c r="C86" s="51"/>
      <c r="D86" s="51"/>
      <c r="E86" s="51"/>
      <c r="F86" s="51"/>
      <c r="G86" s="51"/>
      <c r="H86" s="51"/>
      <c r="I86" s="65"/>
      <c r="J86" s="51"/>
      <c r="K86" s="64"/>
      <c r="L86" s="51"/>
      <c r="M86" s="72"/>
    </row>
    <row r="87" spans="1:13">
      <c r="A87" s="51"/>
      <c r="B87" s="51"/>
      <c r="C87" s="51"/>
      <c r="D87" s="51"/>
      <c r="E87" s="51"/>
      <c r="F87" s="51"/>
      <c r="G87" s="51"/>
      <c r="H87" s="51"/>
      <c r="I87" s="65"/>
      <c r="J87" s="51"/>
      <c r="K87" s="64"/>
      <c r="L87" s="51"/>
      <c r="M87" s="72"/>
    </row>
    <row r="88" spans="1:13">
      <c r="A88" s="51"/>
      <c r="B88" s="51"/>
      <c r="C88" s="51"/>
      <c r="D88" s="51"/>
      <c r="E88" s="51"/>
      <c r="F88" s="51"/>
      <c r="G88" s="51"/>
      <c r="H88" s="51"/>
      <c r="I88" s="65"/>
      <c r="J88" s="51"/>
      <c r="K88" s="64"/>
      <c r="L88" s="51"/>
      <c r="M88" s="72"/>
    </row>
    <row r="89" spans="1:13">
      <c r="A89" s="51"/>
      <c r="B89" s="51"/>
      <c r="C89" s="51"/>
      <c r="D89" s="51"/>
      <c r="E89" s="51"/>
      <c r="F89" s="51"/>
      <c r="G89" s="51"/>
      <c r="H89" s="51"/>
      <c r="I89" s="65"/>
      <c r="J89" s="51"/>
      <c r="K89" s="64"/>
      <c r="L89" s="51"/>
      <c r="M89" s="72"/>
    </row>
    <row r="90" spans="1:13">
      <c r="A90" s="51"/>
      <c r="B90" s="51"/>
      <c r="C90" s="51"/>
      <c r="D90" s="51"/>
      <c r="E90" s="51"/>
      <c r="F90" s="51"/>
      <c r="G90" s="51"/>
      <c r="H90" s="51"/>
      <c r="I90" s="65"/>
      <c r="J90" s="51"/>
      <c r="K90" s="69"/>
      <c r="L90" s="51"/>
      <c r="M90" s="71"/>
    </row>
    <row r="91" spans="1:13">
      <c r="A91" s="51"/>
      <c r="B91" s="51"/>
      <c r="C91" s="51"/>
      <c r="D91" s="51"/>
      <c r="E91" s="51"/>
      <c r="F91" s="51"/>
      <c r="G91" s="51"/>
      <c r="H91" s="51"/>
      <c r="I91" s="65"/>
      <c r="J91" s="67"/>
      <c r="K91" s="69"/>
      <c r="L91" s="51"/>
      <c r="M91" s="71"/>
    </row>
    <row r="92" spans="1:13">
      <c r="A92" s="51"/>
      <c r="B92" s="51"/>
      <c r="C92" s="51"/>
      <c r="D92" s="51"/>
      <c r="E92" s="51"/>
      <c r="F92" s="51"/>
      <c r="G92" s="51"/>
      <c r="H92" s="51"/>
      <c r="I92" s="65"/>
      <c r="J92" s="51"/>
      <c r="K92" s="75"/>
      <c r="L92" s="67"/>
      <c r="M92" s="66"/>
    </row>
    <row r="93" spans="1:13">
      <c r="A93" s="51"/>
      <c r="B93" s="51"/>
      <c r="C93" s="51"/>
      <c r="D93" s="51"/>
      <c r="E93" s="51"/>
      <c r="F93" s="51"/>
      <c r="G93" s="51"/>
      <c r="H93" s="51"/>
      <c r="I93" s="65"/>
      <c r="J93" s="51"/>
      <c r="K93" s="51"/>
      <c r="L93" s="51"/>
      <c r="M93" s="72"/>
    </row>
    <row r="94" spans="1:13">
      <c r="A94" s="51"/>
      <c r="B94" s="51"/>
      <c r="C94" s="51"/>
      <c r="D94" s="51"/>
      <c r="E94" s="51"/>
      <c r="F94" s="51"/>
      <c r="G94" s="51"/>
      <c r="H94" s="51"/>
      <c r="I94" s="65"/>
      <c r="J94" s="73"/>
      <c r="K94" s="74"/>
      <c r="L94" s="73"/>
      <c r="M94" s="72"/>
    </row>
    <row r="95" spans="1:13">
      <c r="A95" s="51"/>
      <c r="B95" s="51"/>
      <c r="C95" s="51"/>
      <c r="D95" s="51"/>
      <c r="E95" s="51"/>
      <c r="F95" s="51"/>
      <c r="G95" s="51"/>
      <c r="H95" s="51"/>
      <c r="I95" s="65"/>
      <c r="J95" s="51"/>
      <c r="K95" s="51"/>
      <c r="L95" s="51"/>
      <c r="M95" s="72"/>
    </row>
    <row r="96" spans="1:13">
      <c r="A96" s="51"/>
      <c r="B96" s="51"/>
      <c r="C96" s="51"/>
      <c r="D96" s="51"/>
      <c r="E96" s="51"/>
      <c r="F96" s="51"/>
      <c r="G96" s="51"/>
      <c r="H96" s="51"/>
      <c r="I96" s="65"/>
      <c r="J96" s="51"/>
      <c r="K96" s="51"/>
      <c r="L96" s="51"/>
      <c r="M96" s="71"/>
    </row>
    <row r="97" spans="1:13">
      <c r="A97" s="51"/>
      <c r="B97" s="51"/>
      <c r="C97" s="51"/>
      <c r="D97" s="51"/>
      <c r="E97" s="51"/>
      <c r="F97" s="51"/>
      <c r="G97" s="51"/>
      <c r="H97" s="51"/>
      <c r="I97" s="65"/>
      <c r="J97" s="67"/>
      <c r="K97" s="51"/>
      <c r="L97" s="51"/>
      <c r="M97" s="72"/>
    </row>
    <row r="98" spans="1:13">
      <c r="A98" s="51"/>
      <c r="B98" s="51"/>
      <c r="C98" s="51"/>
      <c r="D98" s="51"/>
      <c r="E98" s="51"/>
      <c r="F98" s="51"/>
      <c r="G98" s="51"/>
      <c r="H98" s="51"/>
      <c r="I98" s="65"/>
      <c r="J98" s="51"/>
      <c r="K98" s="51"/>
      <c r="L98" s="51"/>
      <c r="M98" s="72"/>
    </row>
    <row r="99" spans="1:13">
      <c r="A99" s="51"/>
      <c r="B99" s="51"/>
      <c r="C99" s="51"/>
      <c r="D99" s="51"/>
      <c r="E99" s="51"/>
      <c r="F99" s="51"/>
      <c r="G99" s="51"/>
      <c r="H99" s="51"/>
      <c r="I99" s="70"/>
      <c r="J99" s="67"/>
      <c r="K99" s="51"/>
      <c r="L99" s="51"/>
      <c r="M99" s="71"/>
    </row>
    <row r="100" spans="1:13">
      <c r="A100" s="51"/>
      <c r="B100" s="51"/>
      <c r="C100" s="51"/>
      <c r="D100" s="51"/>
      <c r="E100" s="51"/>
      <c r="F100" s="51"/>
      <c r="G100" s="51"/>
      <c r="H100" s="51"/>
      <c r="I100" s="70"/>
      <c r="J100" s="67"/>
      <c r="K100" s="51"/>
      <c r="L100" s="69"/>
      <c r="M100" s="63"/>
    </row>
    <row r="101" spans="1:13">
      <c r="A101" s="51"/>
      <c r="B101" s="51"/>
      <c r="C101" s="51"/>
      <c r="D101" s="51"/>
      <c r="E101" s="51"/>
      <c r="F101" s="51"/>
      <c r="G101" s="51"/>
      <c r="H101" s="51"/>
      <c r="I101" s="70"/>
      <c r="J101" s="67"/>
      <c r="K101" s="51"/>
      <c r="L101" s="69"/>
      <c r="M101" s="63"/>
    </row>
    <row r="102" spans="1:13">
      <c r="A102" s="51"/>
      <c r="B102" s="51"/>
      <c r="C102" s="51"/>
      <c r="D102" s="51"/>
      <c r="E102" s="51"/>
      <c r="F102" s="51"/>
      <c r="G102" s="51"/>
      <c r="H102" s="51"/>
      <c r="I102" s="70"/>
      <c r="J102" s="67"/>
      <c r="K102" s="51"/>
      <c r="L102" s="69"/>
      <c r="M102" s="63"/>
    </row>
    <row r="103" spans="1:13">
      <c r="A103" s="51"/>
      <c r="B103" s="51"/>
      <c r="C103" s="51"/>
      <c r="D103" s="51"/>
      <c r="E103" s="51"/>
      <c r="F103" s="51"/>
      <c r="G103" s="51"/>
      <c r="H103" s="51"/>
      <c r="I103" s="70"/>
      <c r="J103" s="67"/>
      <c r="K103" s="51"/>
      <c r="L103" s="69"/>
      <c r="M103" s="63"/>
    </row>
    <row r="104" spans="1:13">
      <c r="A104" s="51"/>
      <c r="B104" s="51"/>
      <c r="C104" s="51"/>
      <c r="D104" s="51"/>
      <c r="E104" s="51"/>
      <c r="F104" s="51"/>
      <c r="G104" s="51"/>
      <c r="H104" s="51"/>
      <c r="I104" s="70"/>
      <c r="J104" s="67"/>
      <c r="K104" s="51"/>
      <c r="L104" s="69"/>
      <c r="M104" s="63"/>
    </row>
    <row r="105" spans="1:13">
      <c r="A105" s="51"/>
      <c r="B105" s="51"/>
      <c r="C105" s="51"/>
      <c r="D105" s="51"/>
      <c r="E105" s="51"/>
      <c r="F105" s="51"/>
      <c r="G105" s="51"/>
      <c r="H105" s="51"/>
      <c r="I105" s="70"/>
      <c r="J105" s="67"/>
      <c r="K105" s="51"/>
      <c r="L105" s="69"/>
      <c r="M105" s="63"/>
    </row>
    <row r="106" spans="1:13">
      <c r="A106" s="51"/>
      <c r="B106" s="51"/>
      <c r="C106" s="51"/>
      <c r="D106" s="51"/>
      <c r="E106" s="51"/>
      <c r="F106" s="51"/>
      <c r="G106" s="51"/>
      <c r="H106" s="51"/>
      <c r="I106" s="70"/>
      <c r="J106" s="67"/>
      <c r="K106" s="51"/>
      <c r="L106" s="69"/>
      <c r="M106" s="63"/>
    </row>
    <row r="107" spans="1:13">
      <c r="A107" s="51"/>
      <c r="B107" s="51"/>
      <c r="C107" s="51"/>
      <c r="D107" s="51"/>
      <c r="E107" s="51"/>
      <c r="F107" s="51"/>
      <c r="G107" s="51"/>
      <c r="H107" s="51"/>
      <c r="I107" s="70"/>
      <c r="J107" s="67"/>
      <c r="K107" s="51"/>
      <c r="L107" s="69"/>
      <c r="M107" s="63"/>
    </row>
    <row r="108" spans="1:13">
      <c r="A108" s="51"/>
      <c r="B108" s="51"/>
      <c r="C108" s="51"/>
      <c r="D108" s="51"/>
      <c r="E108" s="51"/>
      <c r="F108" s="51"/>
      <c r="G108" s="51"/>
      <c r="H108" s="51"/>
      <c r="I108" s="70"/>
      <c r="J108" s="67"/>
      <c r="K108" s="51"/>
      <c r="L108" s="69"/>
      <c r="M108" s="63"/>
    </row>
    <row r="109" spans="1:13">
      <c r="A109" s="51"/>
      <c r="B109" s="51"/>
      <c r="C109" s="51"/>
      <c r="D109" s="51"/>
      <c r="E109" s="51"/>
      <c r="F109" s="51"/>
      <c r="G109" s="51"/>
      <c r="H109" s="51"/>
      <c r="I109" s="70"/>
      <c r="J109" s="67"/>
      <c r="K109" s="51"/>
      <c r="L109" s="69"/>
      <c r="M109" s="63"/>
    </row>
    <row r="110" spans="1:13">
      <c r="A110" s="51"/>
      <c r="B110" s="51"/>
      <c r="C110" s="51"/>
      <c r="D110" s="51"/>
      <c r="E110" s="51"/>
      <c r="F110" s="51"/>
      <c r="G110" s="51"/>
      <c r="H110" s="51"/>
      <c r="I110" s="70"/>
      <c r="J110" s="67"/>
      <c r="K110" s="51"/>
      <c r="L110" s="69"/>
      <c r="M110" s="63"/>
    </row>
    <row r="111" spans="1:13">
      <c r="A111" s="51"/>
      <c r="B111" s="51"/>
      <c r="C111" s="51"/>
      <c r="D111" s="51"/>
      <c r="E111" s="51"/>
      <c r="F111" s="51"/>
      <c r="G111" s="51"/>
      <c r="H111" s="51"/>
      <c r="I111" s="68"/>
      <c r="J111" s="67"/>
      <c r="K111" s="67"/>
      <c r="L111" s="67"/>
      <c r="M111" s="66"/>
    </row>
    <row r="113" spans="1:13">
      <c r="A113" s="51"/>
      <c r="B113" s="51"/>
      <c r="C113" s="51"/>
      <c r="D113" s="51"/>
      <c r="E113" s="51"/>
      <c r="F113" s="51"/>
      <c r="G113" s="51"/>
      <c r="H113" s="51"/>
      <c r="I113" s="65"/>
      <c r="J113" s="51"/>
      <c r="K113" s="64"/>
      <c r="L113" s="51"/>
      <c r="M113" s="63"/>
    </row>
    <row r="114" spans="1:13">
      <c r="A114" s="52"/>
    </row>
    <row r="115" spans="1:13">
      <c r="A115" s="53"/>
    </row>
  </sheetData>
  <autoFilter ref="A2:M115">
    <sortState ref="A60:M60">
      <sortCondition ref="C2:C111"/>
    </sortState>
  </autoFilter>
  <pageMargins left="0.7" right="0.7" top="0.75" bottom="0.75" header="0.3" footer="0.3"/>
  <pageSetup paperSize="9" scale="6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T27"/>
  <sheetViews>
    <sheetView workbookViewId="0">
      <selection activeCell="L9" sqref="L9"/>
    </sheetView>
  </sheetViews>
  <sheetFormatPr baseColWidth="10" defaultRowHeight="14.5"/>
  <cols>
    <col min="2" max="2" width="27.08984375" bestFit="1" customWidth="1"/>
  </cols>
  <sheetData>
    <row r="2" spans="2:20">
      <c r="B2" t="s">
        <v>28</v>
      </c>
      <c r="C2" s="187" t="s">
        <v>29</v>
      </c>
      <c r="D2" s="187"/>
      <c r="E2" s="187"/>
      <c r="F2" s="187"/>
      <c r="G2" s="187"/>
    </row>
    <row r="3" spans="2:20" ht="16.5" customHeight="1">
      <c r="B3" t="s">
        <v>68</v>
      </c>
      <c r="C3" s="188" t="s">
        <v>69</v>
      </c>
      <c r="D3" s="189"/>
      <c r="E3" s="189"/>
      <c r="F3" s="189"/>
      <c r="G3" s="190"/>
      <c r="H3" s="4"/>
      <c r="I3" s="45"/>
      <c r="J3" s="45"/>
      <c r="K3" s="45"/>
      <c r="L3" s="5"/>
      <c r="O3" t="s">
        <v>66</v>
      </c>
      <c r="S3" t="s">
        <v>32</v>
      </c>
      <c r="T3" t="s">
        <v>62</v>
      </c>
    </row>
    <row r="4" spans="2:20" ht="16.5" customHeight="1">
      <c r="C4" s="191"/>
      <c r="D4" s="189"/>
      <c r="E4" s="189"/>
      <c r="F4" s="189"/>
      <c r="G4" s="190"/>
      <c r="H4" s="4"/>
      <c r="I4" s="45"/>
      <c r="J4" s="45"/>
      <c r="K4" s="45"/>
      <c r="L4" s="5"/>
      <c r="O4" t="s">
        <v>67</v>
      </c>
      <c r="S4" t="s">
        <v>33</v>
      </c>
    </row>
    <row r="5" spans="2:20" ht="16.5" customHeight="1">
      <c r="C5" s="191"/>
      <c r="D5" s="189"/>
      <c r="E5" s="189"/>
      <c r="F5" s="189"/>
      <c r="G5" s="190"/>
      <c r="H5" s="4"/>
      <c r="I5" s="45"/>
      <c r="J5" s="45"/>
      <c r="K5" s="45"/>
      <c r="L5" s="5"/>
      <c r="O5" t="s">
        <v>68</v>
      </c>
      <c r="S5" t="s">
        <v>34</v>
      </c>
    </row>
    <row r="6" spans="2:20" ht="16.5" customHeight="1">
      <c r="C6" s="191"/>
      <c r="D6" s="189"/>
      <c r="E6" s="189"/>
      <c r="F6" s="189"/>
      <c r="G6" s="190"/>
      <c r="H6" s="4"/>
      <c r="I6" s="45"/>
      <c r="J6" s="45"/>
      <c r="K6" s="45"/>
      <c r="L6" s="5"/>
    </row>
    <row r="7" spans="2:20" ht="16.5" customHeight="1">
      <c r="C7" s="191"/>
      <c r="D7" s="189"/>
      <c r="E7" s="189"/>
      <c r="F7" s="189"/>
      <c r="G7" s="190"/>
      <c r="H7" s="4"/>
      <c r="I7" s="45"/>
      <c r="J7" s="45"/>
      <c r="K7" s="45"/>
      <c r="L7" s="5"/>
    </row>
    <row r="8" spans="2:20" ht="16.5" customHeight="1">
      <c r="B8" t="s">
        <v>67</v>
      </c>
      <c r="C8" s="188" t="s">
        <v>70</v>
      </c>
      <c r="D8" s="189"/>
      <c r="E8" s="189"/>
      <c r="F8" s="189"/>
      <c r="G8" s="190"/>
      <c r="H8" s="4"/>
      <c r="I8" s="45"/>
      <c r="J8" s="45"/>
      <c r="K8" s="45"/>
      <c r="T8" t="s">
        <v>63</v>
      </c>
    </row>
    <row r="9" spans="2:20" ht="16.5" customHeight="1">
      <c r="C9" s="191"/>
      <c r="D9" s="189"/>
      <c r="E9" s="189"/>
      <c r="F9" s="189"/>
      <c r="G9" s="190"/>
      <c r="H9" s="4"/>
      <c r="I9" s="45"/>
      <c r="J9" s="45"/>
      <c r="K9" s="45"/>
    </row>
    <row r="10" spans="2:20" ht="16.5" customHeight="1">
      <c r="C10" s="191"/>
      <c r="D10" s="189"/>
      <c r="E10" s="189"/>
      <c r="F10" s="189"/>
      <c r="G10" s="190"/>
      <c r="H10" s="4"/>
      <c r="I10" s="45"/>
      <c r="J10" s="45"/>
      <c r="K10" s="45"/>
    </row>
    <row r="11" spans="2:20" ht="16.5" customHeight="1">
      <c r="C11" s="191"/>
      <c r="D11" s="189"/>
      <c r="E11" s="189"/>
      <c r="F11" s="189"/>
      <c r="G11" s="190"/>
      <c r="H11" s="4"/>
      <c r="I11" s="45"/>
      <c r="J11" s="45"/>
      <c r="K11" s="45"/>
    </row>
    <row r="12" spans="2:20" ht="16.5" customHeight="1">
      <c r="C12" s="191"/>
      <c r="D12" s="189"/>
      <c r="E12" s="189"/>
      <c r="F12" s="189"/>
      <c r="G12" s="190"/>
      <c r="H12" s="4"/>
      <c r="I12" s="45"/>
      <c r="J12" s="45"/>
      <c r="K12" s="45"/>
    </row>
    <row r="13" spans="2:20" ht="14.4" customHeight="1">
      <c r="B13" t="s">
        <v>66</v>
      </c>
      <c r="C13" s="188" t="s">
        <v>71</v>
      </c>
      <c r="D13" s="189"/>
      <c r="E13" s="189"/>
      <c r="F13" s="189"/>
      <c r="G13" s="190"/>
      <c r="H13" s="4"/>
      <c r="I13" s="45"/>
      <c r="J13" s="45"/>
    </row>
    <row r="14" spans="2:20">
      <c r="C14" s="191"/>
      <c r="D14" s="189"/>
      <c r="E14" s="189"/>
      <c r="F14" s="189"/>
      <c r="G14" s="190"/>
      <c r="H14" s="4"/>
      <c r="I14" s="45"/>
      <c r="J14" s="45"/>
    </row>
    <row r="15" spans="2:20">
      <c r="C15" s="191"/>
      <c r="D15" s="189"/>
      <c r="E15" s="189"/>
      <c r="F15" s="189"/>
      <c r="G15" s="190"/>
      <c r="H15" s="4"/>
      <c r="I15" s="45"/>
      <c r="J15" s="45"/>
    </row>
    <row r="16" spans="2:20">
      <c r="C16" s="191"/>
      <c r="D16" s="189"/>
      <c r="E16" s="189"/>
      <c r="F16" s="189"/>
      <c r="G16" s="190"/>
      <c r="H16" s="4"/>
      <c r="I16" s="45"/>
      <c r="J16" s="45"/>
    </row>
    <row r="17" spans="2:10">
      <c r="C17" s="191"/>
      <c r="D17" s="189"/>
      <c r="E17" s="189"/>
      <c r="F17" s="189"/>
      <c r="G17" s="190"/>
      <c r="H17" s="4"/>
      <c r="I17" s="45"/>
      <c r="J17" s="45"/>
    </row>
    <row r="18" spans="2:10">
      <c r="B18" t="s">
        <v>62</v>
      </c>
      <c r="C18" s="181" t="s">
        <v>64</v>
      </c>
      <c r="D18" s="182"/>
      <c r="E18" s="182"/>
    </row>
    <row r="19" spans="2:10">
      <c r="C19" s="183"/>
      <c r="D19" s="184"/>
      <c r="E19" s="184"/>
    </row>
    <row r="20" spans="2:10">
      <c r="C20" s="183"/>
      <c r="D20" s="184"/>
      <c r="E20" s="184"/>
    </row>
    <row r="21" spans="2:10">
      <c r="C21" s="183"/>
      <c r="D21" s="184"/>
      <c r="E21" s="184"/>
    </row>
    <row r="22" spans="2:10" ht="15" thickBot="1">
      <c r="C22" s="185"/>
      <c r="D22" s="186"/>
      <c r="E22" s="186"/>
    </row>
    <row r="23" spans="2:10">
      <c r="B23" t="s">
        <v>63</v>
      </c>
      <c r="C23" s="181" t="s">
        <v>65</v>
      </c>
      <c r="D23" s="182"/>
      <c r="E23" s="182"/>
    </row>
    <row r="24" spans="2:10">
      <c r="C24" s="183"/>
      <c r="D24" s="184"/>
      <c r="E24" s="184"/>
    </row>
    <row r="25" spans="2:10">
      <c r="C25" s="183"/>
      <c r="D25" s="184"/>
      <c r="E25" s="184"/>
    </row>
    <row r="26" spans="2:10">
      <c r="C26" s="183"/>
      <c r="D26" s="184"/>
      <c r="E26" s="184"/>
    </row>
    <row r="27" spans="2:10" ht="15" thickBot="1">
      <c r="C27" s="185"/>
      <c r="D27" s="186"/>
      <c r="E27" s="186"/>
    </row>
  </sheetData>
  <mergeCells count="6">
    <mergeCell ref="C18:E22"/>
    <mergeCell ref="C23:E27"/>
    <mergeCell ref="C2:G2"/>
    <mergeCell ref="C3:G7"/>
    <mergeCell ref="C8:G12"/>
    <mergeCell ref="C13:G1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O8"/>
  <sheetViews>
    <sheetView workbookViewId="0">
      <selection activeCell="G10" sqref="G10"/>
    </sheetView>
  </sheetViews>
  <sheetFormatPr baseColWidth="10" defaultRowHeight="14.5"/>
  <cols>
    <col min="1" max="3" width="11.54296875" style="102"/>
    <col min="8" max="9" width="10.90625" style="115"/>
    <col min="14" max="15" width="10.90625" style="107"/>
  </cols>
  <sheetData>
    <row r="1" spans="1:15" s="103" customFormat="1" ht="44.4" customHeight="1" thickBot="1">
      <c r="A1" s="108" t="s">
        <v>73</v>
      </c>
      <c r="B1" s="109" t="s">
        <v>74</v>
      </c>
      <c r="C1" s="110" t="s">
        <v>51</v>
      </c>
      <c r="D1" s="111" t="s">
        <v>50</v>
      </c>
      <c r="E1" s="111" t="s">
        <v>75</v>
      </c>
      <c r="F1" s="111" t="s">
        <v>4</v>
      </c>
      <c r="G1" s="111" t="s">
        <v>76</v>
      </c>
      <c r="H1" s="114" t="s">
        <v>21</v>
      </c>
      <c r="I1" s="114" t="s">
        <v>77</v>
      </c>
      <c r="J1" s="112" t="s">
        <v>27</v>
      </c>
      <c r="K1" s="111" t="s">
        <v>19</v>
      </c>
      <c r="L1" s="111" t="s">
        <v>49</v>
      </c>
      <c r="M1" s="112" t="s">
        <v>1</v>
      </c>
      <c r="N1" s="113" t="s">
        <v>2</v>
      </c>
      <c r="O1" s="113" t="s">
        <v>3</v>
      </c>
    </row>
    <row r="2" spans="1:15">
      <c r="A2" s="104"/>
      <c r="B2" s="104"/>
      <c r="C2" s="104"/>
    </row>
    <row r="4" spans="1:15">
      <c r="B4" s="104"/>
    </row>
    <row r="5" spans="1:15">
      <c r="A5" s="104"/>
      <c r="C5" s="104"/>
    </row>
    <row r="7" spans="1:15">
      <c r="C7" s="104"/>
    </row>
    <row r="8" spans="1:15">
      <c r="C8" s="10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FACTURE</vt:lpstr>
      <vt:lpstr>DATA</vt:lpstr>
      <vt:lpstr>ADRESSES</vt:lpstr>
      <vt:lpstr>HISTORIQUE_ENVOIS</vt:lpstr>
      <vt:lpstr>FACTURE!Zone_d_impression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Zoe ANJOT</dc:creator>
  <cp:lastModifiedBy>AFEH56</cp:lastModifiedBy>
  <cp:lastPrinted>2020-03-20T11:40:00Z</cp:lastPrinted>
  <dcterms:created xsi:type="dcterms:W3CDTF">2019-07-16T08:53:49Z</dcterms:created>
  <dcterms:modified xsi:type="dcterms:W3CDTF">2020-03-24T11:06:23Z</dcterms:modified>
</cp:coreProperties>
</file>