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70" yWindow="110" windowWidth="18900" windowHeight="7340"/>
  </bookViews>
  <sheets>
    <sheet name="Accueil" sheetId="2" r:id="rId1"/>
    <sheet name="Entrées" sheetId="1" r:id="rId2"/>
    <sheet name="Sorties" sheetId="3" r:id="rId3"/>
    <sheet name="Stock" sheetId="4" r:id="rId4"/>
    <sheet name="Récap" sheetId="6" r:id="rId5"/>
    <sheet name="Base" sheetId="5" state="veryHidden" r:id="rId6"/>
  </sheets>
  <definedNames>
    <definedName name="_xlnm._FilterDatabase" localSheetId="1" hidden="1">Entrées!$A$2:$H$609</definedName>
    <definedName name="_xlnm._FilterDatabase" localSheetId="2" hidden="1">Sorties!$A$2:$E$1729</definedName>
    <definedName name="bdd">Base!$A$1:$E$31</definedName>
    <definedName name="Date_E">Entrées!$A$2:$A$3</definedName>
    <definedName name="Date_S">Sorties!$B$2:$B$3</definedName>
    <definedName name="Page_E">Entrées!$A$2:$H$3</definedName>
    <definedName name="Page_S">Sorties!$A$2:$D$3</definedName>
    <definedName name="Qté_R">Entrées!$E$2:$E$3</definedName>
    <definedName name="Qté_S">Sorties!$C$2:$C$3</definedName>
    <definedName name="Réf_E">Entrées!$B$2:$B$3</definedName>
    <definedName name="Réf_S">Sorties!$A$2:$A$3</definedName>
  </definedNames>
  <calcPr calcId="145621"/>
</workbook>
</file>

<file path=xl/calcChain.xml><?xml version="1.0" encoding="utf-8"?>
<calcChain xmlns="http://schemas.openxmlformats.org/spreadsheetml/2006/main">
  <c r="C4" i="6" l="1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L32" i="6"/>
  <c r="L33" i="6"/>
  <c r="M4" i="6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O4" i="6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P4" i="6"/>
  <c r="P5" i="6"/>
  <c r="P6" i="6"/>
  <c r="P7" i="6"/>
  <c r="P8" i="6"/>
  <c r="P9" i="6"/>
  <c r="P10" i="6"/>
  <c r="P11" i="6"/>
  <c r="P12" i="6"/>
  <c r="P13" i="6"/>
  <c r="P14" i="6"/>
  <c r="P15" i="6"/>
  <c r="P16" i="6"/>
  <c r="P17" i="6"/>
  <c r="P18" i="6"/>
  <c r="P19" i="6"/>
  <c r="P20" i="6"/>
  <c r="P21" i="6"/>
  <c r="P22" i="6"/>
  <c r="P23" i="6"/>
  <c r="P24" i="6"/>
  <c r="P25" i="6"/>
  <c r="P26" i="6"/>
  <c r="P27" i="6"/>
  <c r="P28" i="6"/>
  <c r="P29" i="6"/>
  <c r="P30" i="6"/>
  <c r="P31" i="6"/>
  <c r="P32" i="6"/>
  <c r="P33" i="6"/>
  <c r="Q4" i="6"/>
  <c r="Q5" i="6"/>
  <c r="Q6" i="6"/>
  <c r="Q7" i="6"/>
  <c r="Q8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22" i="6"/>
  <c r="Q23" i="6"/>
  <c r="Q24" i="6"/>
  <c r="Q25" i="6"/>
  <c r="Q26" i="6"/>
  <c r="Q27" i="6"/>
  <c r="Q28" i="6"/>
  <c r="Q29" i="6"/>
  <c r="Q30" i="6"/>
  <c r="Q31" i="6"/>
  <c r="Q32" i="6"/>
  <c r="Q33" i="6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T4" i="6"/>
  <c r="T5" i="6"/>
  <c r="T6" i="6"/>
  <c r="T7" i="6"/>
  <c r="T8" i="6"/>
  <c r="T9" i="6"/>
  <c r="T10" i="6"/>
  <c r="T11" i="6"/>
  <c r="T12" i="6"/>
  <c r="T13" i="6"/>
  <c r="T14" i="6"/>
  <c r="T15" i="6"/>
  <c r="T16" i="6"/>
  <c r="T17" i="6"/>
  <c r="T18" i="6"/>
  <c r="T19" i="6"/>
  <c r="T20" i="6"/>
  <c r="T21" i="6"/>
  <c r="T22" i="6"/>
  <c r="T23" i="6"/>
  <c r="T24" i="6"/>
  <c r="T25" i="6"/>
  <c r="T26" i="6"/>
  <c r="T27" i="6"/>
  <c r="T28" i="6"/>
  <c r="T29" i="6"/>
  <c r="T30" i="6"/>
  <c r="T31" i="6"/>
  <c r="T32" i="6"/>
  <c r="T33" i="6"/>
  <c r="V4" i="6"/>
  <c r="V5" i="6"/>
  <c r="V6" i="6"/>
  <c r="V7" i="6"/>
  <c r="V8" i="6"/>
  <c r="V9" i="6"/>
  <c r="V10" i="6"/>
  <c r="V11" i="6"/>
  <c r="V12" i="6"/>
  <c r="V13" i="6"/>
  <c r="V14" i="6"/>
  <c r="V15" i="6"/>
  <c r="V16" i="6"/>
  <c r="V17" i="6"/>
  <c r="V18" i="6"/>
  <c r="V19" i="6"/>
  <c r="V20" i="6"/>
  <c r="V21" i="6"/>
  <c r="V22" i="6"/>
  <c r="V23" i="6"/>
  <c r="V24" i="6"/>
  <c r="V25" i="6"/>
  <c r="V26" i="6"/>
  <c r="V27" i="6"/>
  <c r="V28" i="6"/>
  <c r="V29" i="6"/>
  <c r="V30" i="6"/>
  <c r="V31" i="6"/>
  <c r="V32" i="6"/>
  <c r="V33" i="6"/>
  <c r="X4" i="6"/>
  <c r="X5" i="6"/>
  <c r="X6" i="6"/>
  <c r="X7" i="6"/>
  <c r="X8" i="6"/>
  <c r="X9" i="6"/>
  <c r="X10" i="6"/>
  <c r="X11" i="6"/>
  <c r="X12" i="6"/>
  <c r="X13" i="6"/>
  <c r="X14" i="6"/>
  <c r="X15" i="6"/>
  <c r="X16" i="6"/>
  <c r="X17" i="6"/>
  <c r="X18" i="6"/>
  <c r="X19" i="6"/>
  <c r="X20" i="6"/>
  <c r="X21" i="6"/>
  <c r="X22" i="6"/>
  <c r="X23" i="6"/>
  <c r="X24" i="6"/>
  <c r="X25" i="6"/>
  <c r="X26" i="6"/>
  <c r="X27" i="6"/>
  <c r="X28" i="6"/>
  <c r="X29" i="6"/>
  <c r="X30" i="6"/>
  <c r="X31" i="6"/>
  <c r="X32" i="6"/>
  <c r="X33" i="6"/>
  <c r="Y4" i="6"/>
  <c r="Y5" i="6"/>
  <c r="Y6" i="6"/>
  <c r="Y7" i="6"/>
  <c r="Y8" i="6"/>
  <c r="Y9" i="6"/>
  <c r="Y10" i="6"/>
  <c r="Y11" i="6"/>
  <c r="Y12" i="6"/>
  <c r="Y13" i="6"/>
  <c r="Y14" i="6"/>
  <c r="Y15" i="6"/>
  <c r="Y16" i="6"/>
  <c r="Y17" i="6"/>
  <c r="Y18" i="6"/>
  <c r="Y19" i="6"/>
  <c r="Y20" i="6"/>
  <c r="Y21" i="6"/>
  <c r="Y22" i="6"/>
  <c r="Y23" i="6"/>
  <c r="Y24" i="6"/>
  <c r="Y25" i="6"/>
  <c r="Y26" i="6"/>
  <c r="Y27" i="6"/>
  <c r="Y28" i="6"/>
  <c r="Y29" i="6"/>
  <c r="Y30" i="6"/>
  <c r="Y31" i="6"/>
  <c r="Y32" i="6"/>
  <c r="Y33" i="6"/>
  <c r="W4" i="6"/>
  <c r="W5" i="6"/>
  <c r="W6" i="6"/>
  <c r="W7" i="6"/>
  <c r="W8" i="6"/>
  <c r="W9" i="6"/>
  <c r="W10" i="6"/>
  <c r="W11" i="6"/>
  <c r="W12" i="6"/>
  <c r="W13" i="6"/>
  <c r="W14" i="6"/>
  <c r="W15" i="6"/>
  <c r="W16" i="6"/>
  <c r="W17" i="6"/>
  <c r="W18" i="6"/>
  <c r="W19" i="6"/>
  <c r="W20" i="6"/>
  <c r="W21" i="6"/>
  <c r="W22" i="6"/>
  <c r="W23" i="6"/>
  <c r="W24" i="6"/>
  <c r="W25" i="6"/>
  <c r="W26" i="6"/>
  <c r="W27" i="6"/>
  <c r="W28" i="6"/>
  <c r="W29" i="6"/>
  <c r="W30" i="6"/>
  <c r="W31" i="6"/>
  <c r="W32" i="6"/>
  <c r="W33" i="6"/>
  <c r="U4" i="6"/>
  <c r="U5" i="6"/>
  <c r="U6" i="6"/>
  <c r="U7" i="6"/>
  <c r="U8" i="6"/>
  <c r="U9" i="6"/>
  <c r="U10" i="6"/>
  <c r="U11" i="6"/>
  <c r="U12" i="6"/>
  <c r="U13" i="6"/>
  <c r="U14" i="6"/>
  <c r="U15" i="6"/>
  <c r="U16" i="6"/>
  <c r="U17" i="6"/>
  <c r="U18" i="6"/>
  <c r="U19" i="6"/>
  <c r="U20" i="6"/>
  <c r="U21" i="6"/>
  <c r="U22" i="6"/>
  <c r="U23" i="6"/>
  <c r="U24" i="6"/>
  <c r="U25" i="6"/>
  <c r="U26" i="6"/>
  <c r="U27" i="6"/>
  <c r="U28" i="6"/>
  <c r="U29" i="6"/>
  <c r="U30" i="6"/>
  <c r="U31" i="6"/>
  <c r="U32" i="6"/>
  <c r="U33" i="6"/>
  <c r="S4" i="6"/>
  <c r="S5" i="6"/>
  <c r="S6" i="6"/>
  <c r="S7" i="6"/>
  <c r="S8" i="6"/>
  <c r="S9" i="6"/>
  <c r="S10" i="6"/>
  <c r="S11" i="6"/>
  <c r="S12" i="6"/>
  <c r="S13" i="6"/>
  <c r="S14" i="6"/>
  <c r="S15" i="6"/>
  <c r="S16" i="6"/>
  <c r="S17" i="6"/>
  <c r="S18" i="6"/>
  <c r="S19" i="6"/>
  <c r="S20" i="6"/>
  <c r="S21" i="6"/>
  <c r="S22" i="6"/>
  <c r="S23" i="6"/>
  <c r="S24" i="6"/>
  <c r="S25" i="6"/>
  <c r="S26" i="6"/>
  <c r="S27" i="6"/>
  <c r="S28" i="6"/>
  <c r="S29" i="6"/>
  <c r="S30" i="6"/>
  <c r="S31" i="6"/>
  <c r="S32" i="6"/>
  <c r="S3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A33" i="6" l="1"/>
  <c r="A32" i="6"/>
  <c r="A31" i="6"/>
  <c r="A30" i="6"/>
  <c r="A29" i="6"/>
  <c r="A28" i="6"/>
  <c r="A27" i="6"/>
  <c r="A26" i="6"/>
  <c r="A25" i="6"/>
  <c r="A24" i="6"/>
  <c r="A32" i="4"/>
  <c r="A31" i="4"/>
  <c r="A30" i="4"/>
  <c r="A29" i="4"/>
  <c r="A28" i="4"/>
  <c r="A27" i="4"/>
  <c r="A26" i="4"/>
  <c r="A25" i="4"/>
  <c r="A24" i="4"/>
  <c r="A2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3" i="4"/>
  <c r="A5" i="6"/>
  <c r="A6" i="6"/>
  <c r="A7" i="6"/>
  <c r="A8" i="6"/>
  <c r="A9" i="6"/>
  <c r="A10" i="6"/>
  <c r="A11" i="6"/>
  <c r="A12" i="6"/>
  <c r="A13" i="6"/>
  <c r="A14" i="6"/>
  <c r="A15" i="6"/>
  <c r="A16" i="6"/>
  <c r="AA16" i="6" s="1"/>
  <c r="A17" i="6"/>
  <c r="A18" i="6"/>
  <c r="A19" i="6"/>
  <c r="A20" i="6"/>
  <c r="A21" i="6"/>
  <c r="A22" i="6"/>
  <c r="A23" i="6"/>
  <c r="A4" i="6"/>
  <c r="A1" i="4"/>
  <c r="A1" i="6"/>
  <c r="Z9" i="6"/>
  <c r="Z17" i="6"/>
  <c r="AA33" i="6"/>
  <c r="AA17" i="6"/>
  <c r="Z24" i="6"/>
  <c r="AA4" i="6" l="1"/>
  <c r="Z16" i="6"/>
  <c r="AB16" i="6" s="1"/>
  <c r="B15" i="4" s="1"/>
  <c r="Z7" i="6"/>
  <c r="Z26" i="6"/>
  <c r="AB17" i="6"/>
  <c r="B16" i="4" s="1"/>
  <c r="Z4" i="6"/>
  <c r="Z11" i="6"/>
  <c r="Z25" i="6"/>
  <c r="Z19" i="6"/>
  <c r="AA32" i="6"/>
  <c r="AA31" i="6"/>
  <c r="Z27" i="6"/>
  <c r="Z14" i="6"/>
  <c r="Z5" i="6"/>
  <c r="AA27" i="6"/>
  <c r="AA30" i="6"/>
  <c r="Z33" i="6"/>
  <c r="AB33" i="6" s="1"/>
  <c r="B32" i="4" s="1"/>
  <c r="Z32" i="6"/>
  <c r="AB32" i="6" s="1"/>
  <c r="B31" i="4" s="1"/>
  <c r="Z28" i="6"/>
  <c r="AA19" i="6"/>
  <c r="AA22" i="6"/>
  <c r="AA11" i="6"/>
  <c r="Z13" i="6"/>
  <c r="Z23" i="6"/>
  <c r="Z29" i="6"/>
  <c r="Z21" i="6"/>
  <c r="Z18" i="6"/>
  <c r="Z20" i="6"/>
  <c r="Z22" i="6"/>
  <c r="Z31" i="6"/>
  <c r="Z30" i="6"/>
  <c r="AA14" i="6"/>
  <c r="AB27" i="6" l="1"/>
  <c r="B26" i="4" s="1"/>
  <c r="AB14" i="6"/>
  <c r="B13" i="4" s="1"/>
  <c r="AB11" i="6"/>
  <c r="B10" i="4" s="1"/>
  <c r="AB19" i="6"/>
  <c r="B18" i="4" s="1"/>
  <c r="AB4" i="6"/>
  <c r="B3" i="4" s="1"/>
  <c r="AB30" i="6"/>
  <c r="B29" i="4" s="1"/>
  <c r="AB31" i="6"/>
  <c r="B30" i="4" s="1"/>
  <c r="AB22" i="6"/>
  <c r="B21" i="4" s="1"/>
  <c r="AA20" i="6"/>
  <c r="AB20" i="6" s="1"/>
  <c r="B19" i="4" s="1"/>
  <c r="Z8" i="6"/>
  <c r="Z10" i="6"/>
  <c r="Z12" i="6"/>
  <c r="AA5" i="6"/>
  <c r="AB5" i="6" s="1"/>
  <c r="B4" i="4" s="1"/>
  <c r="AA7" i="6"/>
  <c r="AB7" i="6" s="1"/>
  <c r="B6" i="4" s="1"/>
  <c r="AA9" i="6"/>
  <c r="AB9" i="6" s="1"/>
  <c r="B8" i="4" s="1"/>
  <c r="AA6" i="6"/>
  <c r="AA10" i="6"/>
  <c r="AB10" i="6" s="1"/>
  <c r="B9" i="4" s="1"/>
  <c r="AA12" i="6"/>
  <c r="AB12" i="6" s="1"/>
  <c r="B11" i="4" s="1"/>
  <c r="Z15" i="6"/>
  <c r="AA21" i="6"/>
  <c r="AB21" i="6" s="1"/>
  <c r="B20" i="4" s="1"/>
  <c r="AA23" i="6"/>
  <c r="AB23" i="6" s="1"/>
  <c r="B22" i="4" s="1"/>
  <c r="AA13" i="6"/>
  <c r="AB13" i="6" s="1"/>
  <c r="B12" i="4" s="1"/>
  <c r="AA15" i="6"/>
  <c r="AA18" i="6"/>
  <c r="AB18" i="6" s="1"/>
  <c r="B17" i="4" s="1"/>
  <c r="Z6" i="6"/>
  <c r="AA29" i="6"/>
  <c r="AB29" i="6" s="1"/>
  <c r="B28" i="4" s="1"/>
  <c r="AA26" i="6"/>
  <c r="AB26" i="6" s="1"/>
  <c r="B25" i="4" s="1"/>
  <c r="AA25" i="6"/>
  <c r="AB25" i="6" s="1"/>
  <c r="B24" i="4" s="1"/>
  <c r="AA24" i="6"/>
  <c r="AB24" i="6" s="1"/>
  <c r="B23" i="4" s="1"/>
  <c r="AA8" i="6"/>
  <c r="AB8" i="6" s="1"/>
  <c r="B7" i="4" s="1"/>
  <c r="AA28" i="6"/>
  <c r="AB28" i="6" s="1"/>
  <c r="B27" i="4" s="1"/>
  <c r="AB6" i="6" l="1"/>
  <c r="B5" i="4" s="1"/>
  <c r="AB15" i="6"/>
  <c r="B14" i="4" s="1"/>
</calcChain>
</file>

<file path=xl/sharedStrings.xml><?xml version="1.0" encoding="utf-8"?>
<sst xmlns="http://schemas.openxmlformats.org/spreadsheetml/2006/main" count="191" uniqueCount="133">
  <si>
    <t>ENTREES</t>
  </si>
  <si>
    <t>SORTIES</t>
  </si>
  <si>
    <t>Qté livrée</t>
  </si>
  <si>
    <t>Référence Produit</t>
  </si>
  <si>
    <t>JANVIER</t>
  </si>
  <si>
    <t>IN</t>
  </si>
  <si>
    <t>OUT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</si>
  <si>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</si>
  <si>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</si>
  <si>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</si>
  <si>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</si>
  <si>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</si>
  <si>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</si>
  <si>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</si>
  <si>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</si>
  <si>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</si>
  <si>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</si>
  <si>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</si>
  <si>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IN </t>
  </si>
  <si>
    <t>Date_Entrée</t>
  </si>
  <si>
    <t>Référence Produits</t>
  </si>
  <si>
    <t>Références produits</t>
  </si>
  <si>
    <t>Date_Sortie</t>
  </si>
  <si>
    <t>TOTAUX</t>
  </si>
  <si>
    <t>Commentaires</t>
  </si>
  <si>
    <t>****</t>
  </si>
  <si>
    <t>mdp</t>
  </si>
  <si>
    <t>utilisateur</t>
  </si>
  <si>
    <t>Rest_Réel</t>
  </si>
  <si>
    <t>A utiliser uniquement si vous avez rajouté de nouvelles Références Produits en Col C</t>
  </si>
  <si>
    <t>admin</t>
  </si>
  <si>
    <t>Famille</t>
  </si>
  <si>
    <t>Désignation</t>
  </si>
  <si>
    <t>Fournisseur</t>
  </si>
  <si>
    <t>prix</t>
  </si>
  <si>
    <t>Sellerie</t>
  </si>
  <si>
    <t>Collier Nylon noir</t>
  </si>
  <si>
    <t>111N</t>
  </si>
  <si>
    <t>Dog's shop</t>
  </si>
  <si>
    <t>Collier Nylon bleu</t>
  </si>
  <si>
    <t>111B</t>
  </si>
  <si>
    <t>Collier Nylon rouge</t>
  </si>
  <si>
    <t>111R</t>
  </si>
  <si>
    <t>Collier Nylon vert</t>
  </si>
  <si>
    <t>111V</t>
  </si>
  <si>
    <t>Collier cuir strass noir</t>
  </si>
  <si>
    <t>112N</t>
  </si>
  <si>
    <t>Collier cuir strass bleu</t>
  </si>
  <si>
    <t>112B</t>
  </si>
  <si>
    <t>Collier cuir strass rouge</t>
  </si>
  <si>
    <t>112R</t>
  </si>
  <si>
    <t>Collier cuir strass vert</t>
  </si>
  <si>
    <t>112V</t>
  </si>
  <si>
    <t>Coussinerie</t>
  </si>
  <si>
    <t>Coussin rectangle bleu</t>
  </si>
  <si>
    <t>211B</t>
  </si>
  <si>
    <t>Pet shop</t>
  </si>
  <si>
    <t>Coussin rectangle blanc</t>
  </si>
  <si>
    <t>211BL</t>
  </si>
  <si>
    <t>Coussin rectangle noir</t>
  </si>
  <si>
    <t>211N</t>
  </si>
  <si>
    <t>Coussin rectangle rouge</t>
  </si>
  <si>
    <t>211R</t>
  </si>
  <si>
    <t>coussin rond vert</t>
  </si>
  <si>
    <t>221V</t>
  </si>
  <si>
    <t>coussin rond bleu</t>
  </si>
  <si>
    <t>221B</t>
  </si>
  <si>
    <t>coussin rond blanc</t>
  </si>
  <si>
    <t>221BL</t>
  </si>
  <si>
    <t>coussin rond rouge</t>
  </si>
  <si>
    <t>221R</t>
  </si>
  <si>
    <t>Alimentation</t>
  </si>
  <si>
    <t>Croquette Puppy 3kg</t>
  </si>
  <si>
    <t>CRP3</t>
  </si>
  <si>
    <t>Nutri dog</t>
  </si>
  <si>
    <t>Croquette Puppy 15kg</t>
  </si>
  <si>
    <t>CRP15</t>
  </si>
  <si>
    <t>Croquette Adult poulet 3kg</t>
  </si>
  <si>
    <t>CRAP3</t>
  </si>
  <si>
    <t>Croquette Adult poulet 15kg</t>
  </si>
  <si>
    <t>CRAP15</t>
  </si>
  <si>
    <t>Prix</t>
  </si>
  <si>
    <t xml:space="preserve">Qté </t>
  </si>
  <si>
    <t>Stock Actuel</t>
  </si>
  <si>
    <t>SOIN1</t>
  </si>
  <si>
    <t>Hygiène</t>
  </si>
  <si>
    <t>SOIN2</t>
  </si>
  <si>
    <t>SOIN3</t>
  </si>
  <si>
    <t>SOIN4</t>
  </si>
  <si>
    <t>SOIN5</t>
  </si>
  <si>
    <t>SOIN6</t>
  </si>
  <si>
    <t>SOIN7</t>
  </si>
  <si>
    <t>SOIN8</t>
  </si>
  <si>
    <t>Collier anti puce1</t>
  </si>
  <si>
    <t>Collier anti puce2</t>
  </si>
  <si>
    <t>Collier anti puce3</t>
  </si>
  <si>
    <t>Collier anti puce4</t>
  </si>
  <si>
    <t>Collier anti puce5</t>
  </si>
  <si>
    <t>Collier anti puce6</t>
  </si>
  <si>
    <t>Collier anti puce7</t>
  </si>
  <si>
    <t>Collier anti puce8</t>
  </si>
  <si>
    <t>Xxxxxx</t>
  </si>
  <si>
    <t>Identifiant=admin</t>
  </si>
  <si>
    <t>mot de passe=****</t>
  </si>
  <si>
    <t>moi</t>
  </si>
  <si>
    <t>1234</t>
  </si>
  <si>
    <t>IN2</t>
  </si>
  <si>
    <t>OUT3</t>
  </si>
  <si>
    <t>IN4</t>
  </si>
  <si>
    <t>OUT5</t>
  </si>
  <si>
    <t>IN6</t>
  </si>
  <si>
    <t>OUT7</t>
  </si>
  <si>
    <t>IN8</t>
  </si>
  <si>
    <t>OUT9</t>
  </si>
  <si>
    <t>IN10</t>
  </si>
  <si>
    <t>OUT11</t>
  </si>
  <si>
    <t>IN12</t>
  </si>
  <si>
    <t>OUT13</t>
  </si>
  <si>
    <t>IN14</t>
  </si>
  <si>
    <t>OUT15</t>
  </si>
  <si>
    <t>IN16</t>
  </si>
  <si>
    <t>OUT17</t>
  </si>
  <si>
    <t>IN18</t>
  </si>
  <si>
    <t>OUT19</t>
  </si>
  <si>
    <t>IN20</t>
  </si>
  <si>
    <t>OUT21</t>
  </si>
  <si>
    <t>OUT22</t>
  </si>
  <si>
    <t>IN23</t>
  </si>
  <si>
    <t>OUT24</t>
  </si>
  <si>
    <t>Croquette Puppy 5kg</t>
  </si>
  <si>
    <t>CRP5</t>
  </si>
  <si>
    <t>CRP10</t>
  </si>
  <si>
    <t>Croquette Puppy 10kg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</si>
</sst>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FF0000"/>
      <name val="Calibri"/>
      <family val="2"/>
    </font>
    <font>
      <b/>
      <sz val="12"/>
      <color rgb="FF0000FF"/>
      <name val="Calibri"/>
      <family val="2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2" xfId="0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/>
    <xf numFmtId="1" fontId="0" fillId="0" borderId="2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/>
    <xf numFmtId="0" fontId="0" fillId="0" borderId="2" xfId="0" applyFill="1" applyBorder="1" applyAlignment="1">
      <alignment horizontal="center"/>
    </xf>
    <xf numFmtId="49" fontId="0" fillId="0" borderId="0" xfId="0" applyNumberFormat="1" applyBorder="1"/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2" fillId="0" borderId="1" xfId="0" applyFont="1" applyFill="1" applyBorder="1"/>
    <xf numFmtId="1" fontId="2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left"/>
    </xf>
    <xf numFmtId="1" fontId="0" fillId="0" borderId="1" xfId="0" applyNumberFormat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5" xfId="0" applyNumberFormat="1" applyFill="1" applyBorder="1"/>
    <xf numFmtId="0" fontId="0" fillId="0" borderId="6" xfId="0" applyFill="1" applyBorder="1"/>
    <xf numFmtId="0" fontId="0" fillId="0" borderId="7" xfId="0" applyNumberFormat="1" applyFill="1" applyBorder="1"/>
    <xf numFmtId="0" fontId="0" fillId="0" borderId="8" xfId="0" applyFill="1" applyBorder="1" applyAlignment="1">
      <alignment horizontal="center"/>
    </xf>
    <xf numFmtId="0" fontId="0" fillId="0" borderId="9" xfId="0" applyFill="1" applyBorder="1"/>
    <xf numFmtId="1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left"/>
    </xf>
    <xf numFmtId="14" fontId="0" fillId="0" borderId="0" xfId="0" applyNumberFormat="1" applyFill="1" applyBorder="1"/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2" fontId="0" fillId="0" borderId="1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6" borderId="0" xfId="0" applyFill="1"/>
    <xf numFmtId="0" fontId="0" fillId="3" borderId="3" xfId="0" applyFill="1" applyBorder="1"/>
    <xf numFmtId="0" fontId="0" fillId="3" borderId="3" xfId="0" applyFill="1" applyBorder="1" applyAlignment="1">
      <alignment horizontal="center"/>
    </xf>
    <xf numFmtId="14" fontId="7" fillId="4" borderId="15" xfId="0" applyNumberFormat="1" applyFont="1" applyFill="1" applyBorder="1"/>
    <xf numFmtId="14" fontId="7" fillId="4" borderId="15" xfId="0" applyNumberFormat="1" applyFont="1" applyFill="1" applyBorder="1" applyAlignment="1">
      <alignment horizontal="center"/>
    </xf>
    <xf numFmtId="0" fontId="7" fillId="4" borderId="15" xfId="0" applyFont="1" applyFill="1" applyBorder="1" applyAlignment="1">
      <alignment horizontal="center"/>
    </xf>
    <xf numFmtId="1" fontId="7" fillId="4" borderId="15" xfId="0" applyNumberFormat="1" applyFont="1" applyFill="1" applyBorder="1" applyAlignment="1">
      <alignment horizontal="center"/>
    </xf>
    <xf numFmtId="2" fontId="7" fillId="4" borderId="15" xfId="0" applyNumberFormat="1" applyFont="1" applyFill="1" applyBorder="1" applyAlignment="1">
      <alignment horizontal="center"/>
    </xf>
    <xf numFmtId="1" fontId="7" fillId="4" borderId="16" xfId="0" applyNumberFormat="1" applyFont="1" applyFill="1" applyBorder="1" applyAlignment="1">
      <alignment horizontal="center"/>
    </xf>
    <xf numFmtId="0" fontId="7" fillId="5" borderId="14" xfId="0" applyNumberFormat="1" applyFont="1" applyFill="1" applyBorder="1" applyAlignment="1">
      <alignment horizontal="center"/>
    </xf>
    <xf numFmtId="14" fontId="7" fillId="5" borderId="14" xfId="0" applyNumberFormat="1" applyFont="1" applyFill="1" applyBorder="1" applyAlignment="1">
      <alignment horizontal="right"/>
    </xf>
    <xf numFmtId="1" fontId="7" fillId="5" borderId="14" xfId="0" applyNumberFormat="1" applyFont="1" applyFill="1" applyBorder="1" applyAlignment="1">
      <alignment horizontal="center"/>
    </xf>
    <xf numFmtId="0" fontId="7" fillId="5" borderId="17" xfId="0" applyFont="1" applyFill="1" applyBorder="1"/>
    <xf numFmtId="14" fontId="1" fillId="4" borderId="11" xfId="0" applyNumberFormat="1" applyFont="1" applyFill="1" applyBorder="1" applyAlignment="1">
      <alignment horizontal="center"/>
    </xf>
    <xf numFmtId="14" fontId="1" fillId="4" borderId="12" xfId="0" applyNumberFormat="1" applyFont="1" applyFill="1" applyBorder="1" applyAlignment="1">
      <alignment horizontal="center"/>
    </xf>
    <xf numFmtId="14" fontId="1" fillId="5" borderId="0" xfId="0" applyNumberFormat="1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43">
    <dxf>
      <numFmt numFmtId="2" formatCode="0.00"/>
    </dxf>
    <dxf>
      <numFmt numFmtId="30" formatCode="@"/>
    </dxf>
    <dxf>
      <numFmt numFmtId="19" formatCode="m/d/yyyy"/>
      <fill>
        <patternFill patternType="none">
          <fgColor indexed="64"/>
          <bgColor indexed="65"/>
        </patternFill>
      </fill>
    </dxf>
    <dxf>
      <numFmt numFmtId="19" formatCode="m/d/yyyy"/>
      <fill>
        <patternFill patternType="none">
          <fgColor indexed="64"/>
          <bgColor indexed="65"/>
        </patternFill>
      </fill>
    </dxf>
    <dxf>
      <numFmt numFmtId="19" formatCode="m/d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355600</xdr:colOff>
      <xdr:row>1</xdr:row>
      <xdr:rowOff>38100</xdr:rowOff>
    </xdr:from>
    <xdr:to>
      <xdr:col>15</xdr:col>
      <xdr:colOff>44450</xdr:colOff>
      <xdr:row>24</xdr:row>
      <xdr:rowOff>107950</xdr:rowOff>
    </xdr:to>
    <xdr:sp macro="" textlink="">
      <xdr:nvSpPr>
        <xdr:cNvPr id="2" name="ZoneTexte 1"/>
        <xdr:cNvSpPr txBox="1"/>
      </xdr:nvSpPr>
      <xdr:spPr>
        <a:xfrm>
          <a:off x="7975600" y="222250"/>
          <a:ext cx="3498850" cy="43053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PRINCIPE de FONCTIONNEMENT du FICHIER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Initialiser le feuillet "Base"( Famille, Désignation, Réf produit, Fournisseurs et Prix) avant toute saisie, avec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après  validation du Mot de Passe ****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Toutes les opérations  doivent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IMPERATIVEMEN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 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être  saisies à l'aide des formulaires en cliquant sur les Boutons  ENTREE ou SORTIE, sinon les feuilles Stock et Récap ne seront pas alimentées.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NE RIEN SAISIR DIRECTEMENT dans les feuilles Entrées et Sorties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Elles sont protégées sans mot de passe.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 de SESSION et SAUVEGARDE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autorise la fermeture du fichier après l'avoir sauvegardé.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permet l'accès à la feuille Base après  validation du Mot de Passe (****). Utiliser les boutons présents dans la feuille Base pour la mise à jour si modifications apportées et cliquer sur la flèche verte pour revenir à l'Accueil, ce qui masque à nouveau la Base.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19050</xdr:colOff>
      <xdr:row>0</xdr:row>
      <xdr:rowOff>38100</xdr:rowOff>
    </xdr:from>
    <xdr:to>
      <xdr:col>1</xdr:col>
      <xdr:colOff>501650</xdr:colOff>
      <xdr:row>7</xdr:row>
      <xdr:rowOff>19050</xdr:rowOff>
    </xdr:to>
    <xdr:sp macro="[0]!sauve" textlink="">
      <xdr:nvSpPr>
        <xdr:cNvPr id="3" name="Organigramme : Disque magnétique 2"/>
        <xdr:cNvSpPr/>
      </xdr:nvSpPr>
      <xdr:spPr>
        <a:xfrm>
          <a:off x="25400" y="38100"/>
          <a:ext cx="1244600" cy="1270000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7</xdr:col>
      <xdr:colOff>692150</xdr:colOff>
      <xdr:row>0</xdr:row>
      <xdr:rowOff>133350</xdr:rowOff>
    </xdr:from>
    <xdr:to>
      <xdr:col>9</xdr:col>
      <xdr:colOff>234912</xdr:colOff>
      <xdr:row>5</xdr:row>
      <xdr:rowOff>120650</xdr:rowOff>
    </xdr:to>
    <xdr:sp macro="[0]!AccesBase" textlink="">
      <xdr:nvSpPr>
        <xdr:cNvPr id="4" name="Organigramme : Disque magnétique 3"/>
        <xdr:cNvSpPr/>
      </xdr:nvSpPr>
      <xdr:spPr>
        <a:xfrm>
          <a:off x="6032500" y="139700"/>
          <a:ext cx="1060450" cy="908050"/>
        </a:xfrm>
        <a:prstGeom prst="flowChartMagneticDisk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sécurisé</a:t>
          </a:r>
        </a:p>
        <a:p>
          <a:pPr algn="ctr"/>
          <a:r>
            <a:rPr lang="fr-FR" sz="1100"/>
            <a:t>feuille Base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120650</xdr:colOff>
          <xdr:row>7</xdr:row>
          <xdr:rowOff>38100</xdr:rowOff>
        </xdr:from>
        <xdr:to>
          <xdr:col>3</xdr:col>
          <xdr:colOff>419100</xdr:colOff>
          <xdr:row>12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ENTRÉE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Nouveau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679450</xdr:colOff>
          <xdr:row>7</xdr:row>
          <xdr:rowOff>57150</xdr:rowOff>
        </xdr:from>
        <xdr:to>
          <xdr:col>7</xdr:col>
          <xdr:colOff>0</xdr:colOff>
          <xdr:row>12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SORTIE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partielle ou totale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d'un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120650</xdr:colOff>
          <xdr:row>7</xdr:row>
          <xdr:rowOff>95250</xdr:rowOff>
        </xdr:from>
        <xdr:to>
          <xdr:col>10</xdr:col>
          <xdr:colOff>457200</xdr:colOff>
          <xdr:row>12</xdr:row>
          <xdr:rowOff>25400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177800</xdr:colOff>
      <xdr:row>3</xdr:row>
      <xdr:rowOff>107950</xdr:rowOff>
    </xdr:from>
    <xdr:to>
      <xdr:col>8</xdr:col>
      <xdr:colOff>298450</xdr:colOff>
      <xdr:row>6</xdr:row>
      <xdr:rowOff>69850</xdr:rowOff>
    </xdr:to>
    <xdr:sp macro="[0]!CacherBase" textlink="">
      <xdr:nvSpPr>
        <xdr:cNvPr id="2" name="Flèche courbée vers la gauche 1"/>
        <xdr:cNvSpPr/>
      </xdr:nvSpPr>
      <xdr:spPr>
        <a:xfrm>
          <a:off x="10814050" y="660400"/>
          <a:ext cx="882650" cy="514350"/>
        </a:xfrm>
        <a:prstGeom prst="curvedLef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RETOUR </a:t>
          </a:r>
        </a:p>
        <a:p>
          <a:pPr algn="l"/>
          <a:r>
            <a:rPr lang="fr-FR" sz="1100">
              <a:solidFill>
                <a:schemeClr val="tx1"/>
              </a:solidFill>
            </a:rPr>
            <a:t>ACCUEIL</a:t>
          </a:r>
        </a:p>
      </xdr:txBody>
    </xdr:sp>
    <xdr:clientData/>
  </xdr:twoCellAnchor>
  <xdr:twoCellAnchor>
    <xdr:from>
      <xdr:col>5</xdr:col>
      <xdr:colOff>336550</xdr:colOff>
      <xdr:row>15</xdr:row>
      <xdr:rowOff>139700</xdr:rowOff>
    </xdr:from>
    <xdr:to>
      <xdr:col>7</xdr:col>
      <xdr:colOff>444518</xdr:colOff>
      <xdr:row>20</xdr:row>
      <xdr:rowOff>95250</xdr:rowOff>
    </xdr:to>
    <xdr:sp macro="[0]!TRI_Base_C" textlink="">
      <xdr:nvSpPr>
        <xdr:cNvPr id="4" name="Organigramme : Alternative 3"/>
        <xdr:cNvSpPr/>
      </xdr:nvSpPr>
      <xdr:spPr>
        <a:xfrm>
          <a:off x="6584950" y="2901950"/>
          <a:ext cx="2209818" cy="876300"/>
        </a:xfrm>
        <a:prstGeom prst="flowChartAlternateProcess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Trier la base par ordre alphabétique  selon la colonne C, si AJOUT nouvelles</a:t>
          </a:r>
          <a:r>
            <a:rPr lang="fr-FR" sz="1100" baseline="0"/>
            <a:t> </a:t>
          </a:r>
          <a:r>
            <a:rPr lang="fr-FR" sz="1100"/>
            <a:t>références Produits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A2:B32" totalsRowShown="0" headerRowBorderDxfId="42" tableBorderDxfId="41" totalsRowBorderDxfId="40">
  <autoFilter ref="A2:B32"/>
  <tableColumns count="2">
    <tableColumn id="1" name="Référence Produit" dataDxfId="39">
      <calculatedColumnFormula>IF(Base!A2="","",Base!A2)</calculatedColumnFormula>
    </tableColumn>
    <tableColumn id="2" name="Stock Actuel" dataDxfId="38">
      <calculatedColumnFormula>VLOOKUP(A3,Récap!$A$4:$AB$1999,28,FALSE)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AB33" totalsRowShown="0" headerRowDxfId="37" dataDxfId="35" headerRowBorderDxfId="36" tableBorderDxfId="34">
  <autoFilter ref="A3:AB33"/>
  <tableColumns count="28">
    <tableColumn id="1" name="Références produits" dataDxfId="33">
      <calculatedColumnFormula>IF(Base!A2="","",Base!A2)</calculatedColumnFormula>
    </tableColumn>
    <tableColumn id="2" name="IN" dataDxfId="32">
      <calculatedColumnFormula>IFERROR(IF(A4="","",SUMPRODUCT((MONTH(Date_E)=1)*(Réf_E=A4)*Qté_R)),"")</calculatedColumnFormula>
    </tableColumn>
    <tableColumn id="3" name="OUT" dataDxfId="31">
      <calculatedColumnFormula>IFERROR(IF(A4="","",SUMPRODUCT((MONTH(Date_S)=1)*(Réf_S=A4)*Qté_S)),0)</calculatedColumnFormula>
    </tableColumn>
    <tableColumn id="4" name="IN2" dataDxfId="30">
      <calculatedColumnFormula>IFERROR(IF(A4="","",SUMPRODUCT((MONTH(Date_E)=2)*(Réf_E=A4)*Qté_R)),0)</calculatedColumnFormula>
    </tableColumn>
    <tableColumn id="5" name="OUT3" dataDxfId="29">
      <calculatedColumnFormula>IFERROR(IF(A4="","",SUMPRODUCT((MONTH(Date_S)=2)*(Réf_S=A4)*(Qté_S))),0)</calculatedColumnFormula>
    </tableColumn>
    <tableColumn id="6" name="IN4" dataDxfId="28">
      <calculatedColumnFormula>IFERROR(IF(A4="","",SUMPRODUCT((MONTH(Date_E)=3)*(Réf_E=A4)*Qté_R)),0)</calculatedColumnFormula>
    </tableColumn>
    <tableColumn id="7" name="OUT5" dataDxfId="27">
      <calculatedColumnFormula>IFERROR(IF(A4="","",SUMPRODUCT((MONTH(Date_S)=3)*(Réf_S=A4)*(Qté_S))),0)</calculatedColumnFormula>
    </tableColumn>
    <tableColumn id="8" name="IN6" dataDxfId="26">
      <calculatedColumnFormula>IFERROR(IF(A4="","",SUMPRODUCT((MONTH(Date_E)=4)*(Réf_E=A4)*Qté_R)),0)</calculatedColumnFormula>
    </tableColumn>
    <tableColumn id="9" name="OUT7" dataDxfId="25">
      <calculatedColumnFormula>IFERROR(IF(A4="","",SUMPRODUCT((MONTH(Date_S)=4)*(Réf_S=A4)*(Qté_S))),0)</calculatedColumnFormula>
    </tableColumn>
    <tableColumn id="10" name="IN8" dataDxfId="24">
      <calculatedColumnFormula>IFERROR(IF(A4="","",SUMPRODUCT((MONTH(Date_E)=5)*(Réf_E=A4)*Qté_R)),0)</calculatedColumnFormula>
    </tableColumn>
    <tableColumn id="11" name="OUT9" dataDxfId="23">
      <calculatedColumnFormula>IFERROR(IF(A4="","",SUMPRODUCT((MONTH(Date_S)=5)*(Réf_S=A4)*(Qté_S))),0)</calculatedColumnFormula>
    </tableColumn>
    <tableColumn id="12" name="IN10" dataDxfId="22">
      <calculatedColumnFormula>IFERROR(IF(A4="","",SUMPRODUCT((MONTH(Date_E)=6)*(Réf_E=A4)*Qté_R)),0)</calculatedColumnFormula>
    </tableColumn>
    <tableColumn id="13" name="OUT11" dataDxfId="21">
      <calculatedColumnFormula>IFERROR(IF(A4="","",SUMPRODUCT((MONTH(Date_S)=6)*(Réf_S=A4)*(Qté_S))),0)</calculatedColumnFormula>
    </tableColumn>
    <tableColumn id="14" name="IN12" dataDxfId="20">
      <calculatedColumnFormula>IFERROR(IF(A4="","",SUMPRODUCT((MONTH(Date_E)=7)*(Réf_E=A4)*Qté_R)),0)</calculatedColumnFormula>
    </tableColumn>
    <tableColumn id="15" name="OUT13" dataDxfId="19">
      <calculatedColumnFormula>IFERROR(IF(A4="","",SUMPRODUCT((MONTH(Date_S)=7)*(Réf_S=A4)*(Qté_S))),0)</calculatedColumnFormula>
    </tableColumn>
    <tableColumn id="16" name="IN14" dataDxfId="18">
      <calculatedColumnFormula>IFERROR(IF(A4="","",SUMPRODUCT((MONTH(Date_E)=8)*(Réf_E=A4)*Qté_R)),0)</calculatedColumnFormula>
    </tableColumn>
    <tableColumn id="17" name="OUT15" dataDxfId="17">
      <calculatedColumnFormula>IFERROR(IF(A4="","",SUMPRODUCT((MONTH(Date_S)=8)*(Réf_S=A4)*(Qté_S))),0)</calculatedColumnFormula>
    </tableColumn>
    <tableColumn id="18" name="IN16" dataDxfId="16">
      <calculatedColumnFormula>IFERROR(IF(A4="","",SUMPRODUCT((MONTH(Date_E)=9)*(Réf_E=A4)*Qté_R)),0)</calculatedColumnFormula>
    </tableColumn>
    <tableColumn id="19" name="OUT17" dataDxfId="15">
      <calculatedColumnFormula>IFERROR(IF(A4="","",SUMPRODUCT((MONTH(Date_S)=9)*(Réf_S=A4)*(Qté_S))),0)</calculatedColumnFormula>
    </tableColumn>
    <tableColumn id="20" name="IN18" dataDxfId="14">
      <calculatedColumnFormula>IFERROR(IF(A4="","",SUMPRODUCT((MONTH(Date_E)=10)*(Réf_E=A4)*Qté_R)),0)</calculatedColumnFormula>
    </tableColumn>
    <tableColumn id="21" name="OUT19" dataDxfId="13">
      <calculatedColumnFormula>IFERROR(IF(A4="","",SUMPRODUCT((MONTH(Date_S)=10)*(Réf_S=A4)*(Qté_S))),0)</calculatedColumnFormula>
    </tableColumn>
    <tableColumn id="22" name="IN20" dataDxfId="12">
      <calculatedColumnFormula>IFERROR(IF(A4="","",SUMPRODUCT((MONTH(Date_E)=11)*(Réf_E=A4)*Qté_R)),0)</calculatedColumnFormula>
    </tableColumn>
    <tableColumn id="23" name="OUT21" dataDxfId="11">
      <calculatedColumnFormula>IFERROR(IF(A4="","",SUMPRODUCT((MONTH(Date_S)=11)*(Réf_S=A4)*(Qté_S))),0)</calculatedColumnFormula>
    </tableColumn>
    <tableColumn id="24" name="IN " dataDxfId="10">
      <calculatedColumnFormula>IFERROR(IF(A4="","",SUMPRODUCT((MONTH(Date_E)=12)*(Réf_E=A4)*Qté_R)),0)</calculatedColumnFormula>
    </tableColumn>
    <tableColumn id="25" name="OUT22" dataDxfId="9">
      <calculatedColumnFormula>IFERROR(IF(A4="","",SUMPRODUCT((MONTH(Date_S)=12)*(Réf_S=A4)*(Qté_S))),0)</calculatedColumnFormula>
    </tableColumn>
    <tableColumn id="26" name="IN23" dataDxfId="8">
      <calculatedColumnFormula>IF(A4="","",SUM(B4,D4,F4,H4,J4,L4,N4,P4,R4,T4,V4,X4))</calculatedColumnFormula>
    </tableColumn>
    <tableColumn id="27" name="OUT24" dataDxfId="7">
      <calculatedColumnFormula>IF(A4="","",SUM(C4,E4,G4,I4,K4,M4,O4,Q4,S4,U4,W4,Y4))</calculatedColumnFormula>
    </tableColumn>
    <tableColumn id="28" name="Rest_Réel" dataDxfId="6">
      <calculatedColumnFormula>IF(A4="","",Z4-AA4)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E31" totalsRowShown="0" dataDxfId="5">
  <autoFilter ref="A1:E31"/>
  <tableColumns count="5">
    <tableColumn id="1" name="Référence Produits" dataDxfId="4"/>
    <tableColumn id="2" name="Famille" dataDxfId="3"/>
    <tableColumn id="3" name="Désignation" dataDxfId="2"/>
    <tableColumn id="4" name="Fournisseur" dataDxfId="1"/>
    <tableColumn id="5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0"/>
  <sheetViews>
    <sheetView tabSelected="1" workbookViewId="0">
      <selection activeCell="C16" sqref="C16"/>
    </sheetView>
  </sheetViews>
  <sheetFormatPr baseColWidth="10" defaultRowHeight="14.5" x14ac:dyDescent="0.35"/>
  <sheetData>
    <row r="1" spans="1:14" x14ac:dyDescent="0.3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x14ac:dyDescent="0.3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x14ac:dyDescent="0.3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3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x14ac:dyDescent="0.3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x14ac:dyDescent="0.3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x14ac:dyDescent="0.3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4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14" x14ac:dyDescent="0.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1:14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 x14ac:dyDescent="0.3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  <row r="15" spans="1:14" x14ac:dyDescent="0.35">
      <c r="A15" s="48" t="s">
        <v>102</v>
      </c>
      <c r="B15" s="48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x14ac:dyDescent="0.35">
      <c r="A16" s="48" t="s">
        <v>103</v>
      </c>
      <c r="B16" s="48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4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 x14ac:dyDescent="0.3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3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3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">
                <anchor moveWithCells="1" sizeWithCells="1">
                  <from>
                    <xdr:col>1</xdr:col>
                    <xdr:colOff>120650</xdr:colOff>
                    <xdr:row>7</xdr:row>
                    <xdr:rowOff>38100</xdr:rowOff>
                  </from>
                  <to>
                    <xdr:col>3</xdr:col>
                    <xdr:colOff>419100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">
                <anchor moveWithCells="1" sizeWithCells="1">
                  <from>
                    <xdr:col>4</xdr:col>
                    <xdr:colOff>679450</xdr:colOff>
                    <xdr:row>7</xdr:row>
                    <xdr:rowOff>57150</xdr:rowOff>
                  </from>
                  <to>
                    <xdr:col>7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nsulation">
                <anchor moveWithCells="1" sizeWithCells="1">
                  <from>
                    <xdr:col>8</xdr:col>
                    <xdr:colOff>120650</xdr:colOff>
                    <xdr:row>7</xdr:row>
                    <xdr:rowOff>95250</xdr:rowOff>
                  </from>
                  <to>
                    <xdr:col>10</xdr:col>
                    <xdr:colOff>457200</xdr:colOff>
                    <xdr:row>12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57"/>
  <sheetViews>
    <sheetView zoomScale="80" zoomScaleNormal="80" workbookViewId="0">
      <pane ySplit="2" topLeftCell="A3" activePane="bottomLeft" state="frozenSplit"/>
      <selection pane="bottomLeft" activeCell="A3" sqref="A3:H4"/>
    </sheetView>
  </sheetViews>
  <sheetFormatPr baseColWidth="10" defaultRowHeight="14.5" x14ac:dyDescent="0.35"/>
  <cols>
    <col min="1" max="1" width="13.453125" style="1" customWidth="1"/>
    <col min="2" max="2" width="20" style="47" customWidth="1"/>
    <col min="3" max="3" width="15.54296875" style="42" customWidth="1"/>
    <col min="4" max="4" width="36.26953125" style="12" customWidth="1"/>
    <col min="5" max="5" width="10.81640625" style="12" customWidth="1"/>
    <col min="6" max="6" width="23.54296875" style="12" customWidth="1"/>
    <col min="7" max="7" width="9.1796875" style="45" customWidth="1"/>
    <col min="8" max="8" width="32.81640625" style="42" customWidth="1"/>
  </cols>
  <sheetData>
    <row r="1" spans="1:8" ht="15" thickBot="1" x14ac:dyDescent="0.4">
      <c r="A1" s="61" t="s">
        <v>0</v>
      </c>
      <c r="B1" s="62"/>
      <c r="C1" s="62"/>
      <c r="D1" s="62"/>
      <c r="E1" s="62"/>
      <c r="F1" s="62"/>
      <c r="G1" s="62"/>
      <c r="H1" s="62"/>
    </row>
    <row r="2" spans="1:8" x14ac:dyDescent="0.35">
      <c r="A2" s="51" t="s">
        <v>19</v>
      </c>
      <c r="B2" s="52" t="s">
        <v>3</v>
      </c>
      <c r="C2" s="53" t="s">
        <v>31</v>
      </c>
      <c r="D2" s="54" t="s">
        <v>32</v>
      </c>
      <c r="E2" s="54" t="s">
        <v>82</v>
      </c>
      <c r="F2" s="54" t="s">
        <v>33</v>
      </c>
      <c r="G2" s="55" t="s">
        <v>81</v>
      </c>
      <c r="H2" s="56" t="s">
        <v>24</v>
      </c>
    </row>
    <row r="3" spans="1:8" x14ac:dyDescent="0.35">
      <c r="A3" s="28"/>
      <c r="B3" s="46"/>
      <c r="C3" s="13"/>
      <c r="D3" s="29"/>
      <c r="E3" s="29"/>
      <c r="F3" s="29"/>
      <c r="G3" s="44"/>
      <c r="H3" s="41"/>
    </row>
    <row r="4" spans="1:8" x14ac:dyDescent="0.35">
      <c r="A4" s="28"/>
      <c r="B4" s="46"/>
      <c r="C4" s="13"/>
      <c r="D4" s="29"/>
      <c r="E4" s="29"/>
      <c r="F4" s="29"/>
      <c r="G4" s="44"/>
      <c r="H4" s="41"/>
    </row>
    <row r="5" spans="1:8" x14ac:dyDescent="0.35">
      <c r="A5" s="28"/>
      <c r="B5" s="46"/>
      <c r="C5" s="13"/>
      <c r="D5" s="29"/>
      <c r="E5" s="29"/>
      <c r="F5" s="29"/>
      <c r="G5" s="44"/>
      <c r="H5" s="41"/>
    </row>
    <row r="6" spans="1:8" x14ac:dyDescent="0.35">
      <c r="A6" s="28"/>
      <c r="B6" s="46"/>
      <c r="C6" s="13"/>
      <c r="D6" s="29"/>
      <c r="E6" s="29"/>
      <c r="F6" s="29"/>
      <c r="G6" s="44"/>
      <c r="H6" s="41"/>
    </row>
    <row r="7" spans="1:8" x14ac:dyDescent="0.35">
      <c r="A7" s="28"/>
      <c r="B7" s="46"/>
      <c r="C7" s="13"/>
      <c r="D7" s="29"/>
      <c r="E7" s="29"/>
      <c r="F7" s="29"/>
      <c r="G7" s="44"/>
      <c r="H7" s="41"/>
    </row>
    <row r="8" spans="1:8" x14ac:dyDescent="0.35">
      <c r="A8" s="28"/>
      <c r="B8" s="46"/>
      <c r="C8" s="13"/>
      <c r="D8" s="29"/>
      <c r="E8" s="29"/>
      <c r="F8" s="29"/>
      <c r="G8" s="44"/>
      <c r="H8" s="41"/>
    </row>
    <row r="9" spans="1:8" x14ac:dyDescent="0.35">
      <c r="A9" s="28"/>
      <c r="B9" s="46"/>
      <c r="C9" s="13"/>
      <c r="D9" s="29"/>
      <c r="E9" s="29"/>
      <c r="F9" s="29"/>
      <c r="G9" s="44"/>
      <c r="H9" s="41"/>
    </row>
    <row r="10" spans="1:8" x14ac:dyDescent="0.35">
      <c r="A10" s="28"/>
      <c r="B10" s="46"/>
      <c r="C10" s="13"/>
      <c r="D10" s="29"/>
      <c r="E10" s="29"/>
      <c r="F10" s="29"/>
      <c r="G10" s="44"/>
      <c r="H10" s="41"/>
    </row>
    <row r="11" spans="1:8" x14ac:dyDescent="0.35">
      <c r="A11" s="28"/>
      <c r="B11" s="46"/>
      <c r="C11" s="13"/>
      <c r="D11" s="29"/>
      <c r="E11" s="29"/>
      <c r="F11" s="29"/>
      <c r="G11" s="44"/>
      <c r="H11" s="41"/>
    </row>
    <row r="12" spans="1:8" x14ac:dyDescent="0.35">
      <c r="A12" s="28"/>
      <c r="B12" s="46"/>
      <c r="C12" s="13"/>
      <c r="D12" s="29"/>
      <c r="E12" s="29"/>
      <c r="F12" s="29"/>
      <c r="G12" s="44"/>
      <c r="H12" s="41"/>
    </row>
    <row r="13" spans="1:8" x14ac:dyDescent="0.35">
      <c r="A13" s="28"/>
      <c r="B13" s="46"/>
      <c r="C13" s="13"/>
      <c r="D13" s="29"/>
      <c r="E13" s="29"/>
      <c r="F13" s="29"/>
      <c r="G13" s="44"/>
      <c r="H13" s="41"/>
    </row>
    <row r="14" spans="1:8" x14ac:dyDescent="0.35">
      <c r="A14" s="28"/>
      <c r="B14" s="46"/>
      <c r="C14" s="13"/>
      <c r="D14" s="29"/>
      <c r="E14" s="29"/>
      <c r="F14" s="29"/>
      <c r="G14" s="44"/>
      <c r="H14" s="41"/>
    </row>
    <row r="15" spans="1:8" x14ac:dyDescent="0.35">
      <c r="A15" s="28"/>
      <c r="B15" s="46"/>
      <c r="C15" s="13"/>
      <c r="D15" s="29"/>
      <c r="E15" s="29"/>
      <c r="F15" s="29"/>
      <c r="G15" s="44"/>
      <c r="H15" s="41"/>
    </row>
    <row r="16" spans="1:8" x14ac:dyDescent="0.35">
      <c r="A16" s="28"/>
      <c r="B16" s="46"/>
      <c r="C16" s="13"/>
      <c r="D16" s="29"/>
      <c r="E16" s="29"/>
      <c r="F16" s="29"/>
      <c r="G16" s="44"/>
      <c r="H16" s="41"/>
    </row>
    <row r="17" spans="1:8" x14ac:dyDescent="0.35">
      <c r="A17" s="28"/>
      <c r="B17" s="46"/>
      <c r="C17" s="13"/>
      <c r="D17" s="29"/>
      <c r="E17" s="29"/>
      <c r="F17" s="29"/>
      <c r="G17" s="44"/>
      <c r="H17" s="41"/>
    </row>
    <row r="18" spans="1:8" x14ac:dyDescent="0.35">
      <c r="A18" s="28"/>
      <c r="B18" s="46"/>
      <c r="C18" s="13"/>
      <c r="D18" s="29"/>
      <c r="E18" s="29"/>
      <c r="F18" s="29"/>
      <c r="G18" s="44"/>
      <c r="H18" s="41"/>
    </row>
    <row r="19" spans="1:8" x14ac:dyDescent="0.35">
      <c r="A19" s="28"/>
      <c r="B19" s="46"/>
      <c r="C19" s="13"/>
      <c r="D19" s="29"/>
      <c r="E19" s="29"/>
      <c r="F19" s="29"/>
      <c r="G19" s="44"/>
      <c r="H19" s="41"/>
    </row>
    <row r="20" spans="1:8" x14ac:dyDescent="0.35">
      <c r="A20" s="28"/>
      <c r="B20" s="46"/>
      <c r="C20" s="13"/>
      <c r="D20" s="29"/>
      <c r="E20" s="29"/>
      <c r="F20" s="29"/>
      <c r="G20" s="44"/>
      <c r="H20" s="41"/>
    </row>
    <row r="21" spans="1:8" x14ac:dyDescent="0.35">
      <c r="A21" s="28"/>
      <c r="B21" s="46"/>
      <c r="C21" s="13"/>
      <c r="D21" s="29"/>
      <c r="E21" s="29"/>
      <c r="F21" s="29"/>
      <c r="G21" s="44"/>
      <c r="H21" s="41"/>
    </row>
    <row r="22" spans="1:8" x14ac:dyDescent="0.35">
      <c r="A22" s="28"/>
      <c r="B22" s="46"/>
      <c r="C22" s="13"/>
      <c r="D22" s="29"/>
      <c r="E22" s="29"/>
      <c r="F22" s="29"/>
      <c r="G22" s="44"/>
      <c r="H22" s="41"/>
    </row>
    <row r="23" spans="1:8" x14ac:dyDescent="0.35">
      <c r="A23" s="28"/>
      <c r="B23" s="46"/>
      <c r="C23" s="13"/>
      <c r="D23" s="29"/>
      <c r="E23" s="29"/>
      <c r="F23" s="29"/>
      <c r="G23" s="44"/>
      <c r="H23" s="41"/>
    </row>
    <row r="24" spans="1:8" x14ac:dyDescent="0.35">
      <c r="A24" s="28"/>
      <c r="B24" s="46"/>
      <c r="C24" s="13"/>
      <c r="D24" s="29"/>
      <c r="E24" s="29"/>
      <c r="F24" s="29"/>
      <c r="G24" s="44"/>
      <c r="H24" s="41"/>
    </row>
    <row r="25" spans="1:8" x14ac:dyDescent="0.35">
      <c r="A25" s="28"/>
      <c r="B25" s="46"/>
      <c r="C25" s="13"/>
      <c r="D25" s="29"/>
      <c r="E25" s="29"/>
      <c r="F25" s="29"/>
      <c r="G25" s="44"/>
      <c r="H25" s="41"/>
    </row>
    <row r="26" spans="1:8" x14ac:dyDescent="0.35">
      <c r="A26" s="28"/>
      <c r="B26" s="46"/>
      <c r="C26" s="13"/>
      <c r="D26" s="29"/>
      <c r="E26" s="29"/>
      <c r="F26" s="29"/>
      <c r="G26" s="44"/>
      <c r="H26" s="41"/>
    </row>
    <row r="27" spans="1:8" x14ac:dyDescent="0.35">
      <c r="A27" s="28"/>
      <c r="B27" s="46"/>
      <c r="C27" s="13"/>
      <c r="D27" s="29"/>
      <c r="E27" s="29"/>
      <c r="F27" s="29"/>
      <c r="G27" s="44"/>
      <c r="H27" s="41"/>
    </row>
    <row r="28" spans="1:8" x14ac:dyDescent="0.35">
      <c r="A28" s="28"/>
      <c r="B28" s="46"/>
      <c r="C28" s="13"/>
      <c r="D28" s="29"/>
      <c r="E28" s="29"/>
      <c r="F28" s="29"/>
      <c r="G28" s="44"/>
      <c r="H28" s="41"/>
    </row>
    <row r="29" spans="1:8" x14ac:dyDescent="0.35">
      <c r="A29" s="28"/>
      <c r="B29" s="46"/>
      <c r="C29" s="13"/>
      <c r="D29" s="29"/>
      <c r="E29" s="29"/>
      <c r="F29" s="29"/>
      <c r="G29" s="44"/>
      <c r="H29" s="41"/>
    </row>
    <row r="30" spans="1:8" x14ac:dyDescent="0.35">
      <c r="A30" s="28"/>
      <c r="B30" s="46"/>
      <c r="C30" s="13"/>
      <c r="D30" s="29"/>
      <c r="E30" s="29"/>
      <c r="F30" s="29"/>
      <c r="G30" s="44"/>
      <c r="H30" s="41"/>
    </row>
    <row r="31" spans="1:8" x14ac:dyDescent="0.35">
      <c r="A31" s="28"/>
      <c r="B31" s="46"/>
      <c r="C31" s="13"/>
      <c r="D31" s="29"/>
      <c r="E31" s="29"/>
      <c r="F31" s="29"/>
      <c r="G31" s="44"/>
      <c r="H31" s="41"/>
    </row>
    <row r="32" spans="1:8" x14ac:dyDescent="0.35">
      <c r="A32" s="28"/>
      <c r="B32" s="46"/>
      <c r="C32" s="13"/>
      <c r="D32" s="29"/>
      <c r="E32" s="29"/>
      <c r="F32" s="29"/>
      <c r="G32" s="44"/>
      <c r="H32" s="41"/>
    </row>
    <row r="33" spans="1:8" x14ac:dyDescent="0.35">
      <c r="A33" s="28"/>
      <c r="B33" s="46"/>
      <c r="C33" s="13"/>
      <c r="D33" s="29"/>
      <c r="E33" s="29"/>
      <c r="F33" s="29"/>
      <c r="G33" s="44"/>
      <c r="H33" s="41"/>
    </row>
    <row r="34" spans="1:8" x14ac:dyDescent="0.35">
      <c r="A34" s="28"/>
      <c r="B34" s="46"/>
      <c r="C34" s="13"/>
      <c r="D34" s="29"/>
      <c r="E34" s="29"/>
      <c r="F34" s="29"/>
      <c r="G34" s="44"/>
      <c r="H34" s="41"/>
    </row>
    <row r="35" spans="1:8" x14ac:dyDescent="0.35">
      <c r="A35" s="28"/>
      <c r="B35" s="46"/>
      <c r="C35" s="13"/>
      <c r="D35" s="29"/>
      <c r="E35" s="29"/>
      <c r="F35" s="29"/>
      <c r="G35" s="44"/>
      <c r="H35" s="41"/>
    </row>
    <row r="36" spans="1:8" x14ac:dyDescent="0.35">
      <c r="A36" s="28"/>
      <c r="B36" s="46"/>
      <c r="C36" s="13"/>
      <c r="D36" s="29"/>
      <c r="E36" s="29"/>
      <c r="F36" s="29"/>
      <c r="G36" s="44"/>
      <c r="H36" s="41"/>
    </row>
    <row r="37" spans="1:8" x14ac:dyDescent="0.35">
      <c r="A37" s="28"/>
      <c r="B37" s="46"/>
      <c r="C37" s="13"/>
      <c r="D37" s="29"/>
      <c r="E37" s="29"/>
      <c r="F37" s="29"/>
      <c r="G37" s="44"/>
      <c r="H37" s="41"/>
    </row>
    <row r="38" spans="1:8" x14ac:dyDescent="0.35">
      <c r="A38" s="28"/>
      <c r="B38" s="46"/>
      <c r="C38" s="13"/>
      <c r="D38" s="29"/>
      <c r="E38" s="29"/>
      <c r="F38" s="29"/>
      <c r="G38" s="44"/>
      <c r="H38" s="41"/>
    </row>
    <row r="39" spans="1:8" x14ac:dyDescent="0.35">
      <c r="A39" s="28"/>
      <c r="B39" s="46"/>
      <c r="C39" s="13"/>
      <c r="D39" s="29"/>
      <c r="E39" s="29"/>
      <c r="F39" s="29"/>
      <c r="G39" s="44"/>
      <c r="H39" s="41"/>
    </row>
    <row r="40" spans="1:8" x14ac:dyDescent="0.35">
      <c r="A40" s="28"/>
      <c r="B40" s="46"/>
      <c r="C40" s="13"/>
      <c r="D40" s="29"/>
      <c r="E40" s="29"/>
      <c r="F40" s="29"/>
      <c r="G40" s="44"/>
      <c r="H40" s="41"/>
    </row>
    <row r="41" spans="1:8" x14ac:dyDescent="0.35">
      <c r="A41" s="28"/>
      <c r="B41" s="46"/>
      <c r="C41" s="13"/>
      <c r="D41" s="29"/>
      <c r="E41" s="29"/>
      <c r="F41" s="29"/>
      <c r="G41" s="44"/>
      <c r="H41" s="41"/>
    </row>
    <row r="42" spans="1:8" x14ac:dyDescent="0.35">
      <c r="A42" s="28"/>
      <c r="B42" s="46"/>
      <c r="C42" s="13"/>
      <c r="D42" s="29"/>
      <c r="E42" s="29"/>
      <c r="F42" s="29"/>
      <c r="G42" s="44"/>
      <c r="H42" s="41"/>
    </row>
    <row r="43" spans="1:8" x14ac:dyDescent="0.35">
      <c r="A43" s="28"/>
      <c r="B43" s="46"/>
      <c r="C43" s="13"/>
      <c r="D43" s="29"/>
      <c r="E43" s="29"/>
      <c r="F43" s="29"/>
      <c r="G43" s="44"/>
      <c r="H43" s="41"/>
    </row>
    <row r="44" spans="1:8" x14ac:dyDescent="0.35">
      <c r="A44" s="28"/>
      <c r="B44" s="46"/>
      <c r="C44" s="13"/>
      <c r="D44" s="29"/>
      <c r="E44" s="29"/>
      <c r="F44" s="29"/>
      <c r="G44" s="44"/>
      <c r="H44" s="41"/>
    </row>
    <row r="45" spans="1:8" x14ac:dyDescent="0.35">
      <c r="A45" s="28"/>
      <c r="B45" s="46"/>
      <c r="C45" s="13"/>
      <c r="D45" s="29"/>
      <c r="E45" s="29"/>
      <c r="F45" s="29"/>
      <c r="G45" s="44"/>
      <c r="H45" s="41"/>
    </row>
    <row r="46" spans="1:8" x14ac:dyDescent="0.35">
      <c r="A46" s="28"/>
      <c r="B46" s="46"/>
      <c r="C46" s="13"/>
      <c r="D46" s="29"/>
      <c r="E46" s="29"/>
      <c r="F46" s="29"/>
      <c r="G46" s="44"/>
      <c r="H46" s="41"/>
    </row>
    <row r="47" spans="1:8" x14ac:dyDescent="0.35">
      <c r="A47" s="28"/>
      <c r="B47" s="46"/>
      <c r="C47" s="13"/>
      <c r="D47" s="29"/>
      <c r="E47" s="29"/>
      <c r="F47" s="29"/>
      <c r="G47" s="44"/>
      <c r="H47" s="41"/>
    </row>
    <row r="48" spans="1:8" x14ac:dyDescent="0.35">
      <c r="A48" s="28"/>
      <c r="B48" s="46"/>
      <c r="C48" s="13"/>
      <c r="D48" s="29"/>
      <c r="E48" s="29"/>
      <c r="F48" s="29"/>
      <c r="G48" s="44"/>
      <c r="H48" s="41"/>
    </row>
    <row r="49" spans="1:8" x14ac:dyDescent="0.35">
      <c r="A49" s="28"/>
      <c r="B49" s="46"/>
      <c r="C49" s="13"/>
      <c r="D49" s="29"/>
      <c r="E49" s="29"/>
      <c r="F49" s="29"/>
      <c r="G49" s="44"/>
      <c r="H49" s="41"/>
    </row>
    <row r="50" spans="1:8" x14ac:dyDescent="0.35">
      <c r="A50" s="28"/>
      <c r="B50" s="46"/>
      <c r="C50" s="13"/>
      <c r="D50" s="29"/>
      <c r="E50" s="29"/>
      <c r="F50" s="29"/>
      <c r="G50" s="44"/>
      <c r="H50" s="41"/>
    </row>
    <row r="51" spans="1:8" x14ac:dyDescent="0.35">
      <c r="A51" s="28"/>
      <c r="B51" s="46"/>
      <c r="C51" s="13"/>
      <c r="D51" s="29"/>
      <c r="E51" s="29"/>
      <c r="F51" s="29"/>
      <c r="G51" s="44"/>
      <c r="H51" s="41"/>
    </row>
    <row r="52" spans="1:8" x14ac:dyDescent="0.35">
      <c r="A52" s="28"/>
      <c r="B52" s="46"/>
      <c r="C52" s="13"/>
      <c r="D52" s="29"/>
      <c r="E52" s="29"/>
      <c r="F52" s="29"/>
      <c r="G52" s="44"/>
      <c r="H52" s="41"/>
    </row>
    <row r="53" spans="1:8" x14ac:dyDescent="0.35">
      <c r="A53" s="28"/>
      <c r="B53" s="46"/>
      <c r="C53" s="13"/>
      <c r="D53" s="29"/>
      <c r="E53" s="29"/>
      <c r="F53" s="29"/>
      <c r="G53" s="44"/>
      <c r="H53" s="41"/>
    </row>
    <row r="54" spans="1:8" x14ac:dyDescent="0.35">
      <c r="A54" s="28"/>
      <c r="B54" s="46"/>
      <c r="C54" s="13"/>
      <c r="D54" s="29"/>
      <c r="E54" s="29"/>
      <c r="F54" s="29"/>
      <c r="G54" s="44"/>
      <c r="H54" s="41"/>
    </row>
    <row r="55" spans="1:8" x14ac:dyDescent="0.35">
      <c r="A55" s="28"/>
      <c r="B55" s="46"/>
      <c r="C55" s="13"/>
      <c r="D55" s="29"/>
      <c r="E55" s="29"/>
      <c r="F55" s="29"/>
      <c r="G55" s="44"/>
      <c r="H55" s="41"/>
    </row>
    <row r="56" spans="1:8" x14ac:dyDescent="0.35">
      <c r="A56" s="28"/>
      <c r="B56" s="46"/>
      <c r="C56" s="13"/>
      <c r="D56" s="29"/>
      <c r="E56" s="29"/>
      <c r="F56" s="29"/>
      <c r="G56" s="44"/>
      <c r="H56" s="41"/>
    </row>
    <row r="57" spans="1:8" x14ac:dyDescent="0.35">
      <c r="A57" s="28"/>
      <c r="B57" s="46"/>
      <c r="C57" s="13"/>
      <c r="D57" s="29"/>
      <c r="E57" s="29"/>
      <c r="F57" s="29"/>
      <c r="G57" s="44"/>
      <c r="H57" s="41"/>
    </row>
    <row r="58" spans="1:8" x14ac:dyDescent="0.35">
      <c r="A58" s="28"/>
      <c r="B58" s="46"/>
      <c r="C58" s="13"/>
      <c r="D58" s="29"/>
      <c r="E58" s="29"/>
      <c r="F58" s="29"/>
      <c r="G58" s="44"/>
      <c r="H58" s="41"/>
    </row>
    <row r="59" spans="1:8" x14ac:dyDescent="0.35">
      <c r="A59" s="28"/>
      <c r="B59" s="46"/>
      <c r="C59" s="13"/>
      <c r="D59" s="29"/>
      <c r="E59" s="29"/>
      <c r="F59" s="29"/>
      <c r="G59" s="44"/>
      <c r="H59" s="41"/>
    </row>
    <row r="60" spans="1:8" x14ac:dyDescent="0.35">
      <c r="A60" s="28"/>
      <c r="B60" s="46"/>
      <c r="C60" s="13"/>
      <c r="D60" s="29"/>
      <c r="E60" s="29"/>
      <c r="F60" s="29"/>
      <c r="G60" s="44"/>
      <c r="H60" s="41"/>
    </row>
    <row r="61" spans="1:8" x14ac:dyDescent="0.35">
      <c r="A61" s="28"/>
      <c r="B61" s="46"/>
      <c r="C61" s="13"/>
      <c r="D61" s="29"/>
      <c r="E61" s="29"/>
      <c r="F61" s="29"/>
      <c r="G61" s="44"/>
      <c r="H61" s="41"/>
    </row>
    <row r="62" spans="1:8" x14ac:dyDescent="0.35">
      <c r="A62" s="28"/>
      <c r="B62" s="46"/>
      <c r="C62" s="13"/>
      <c r="D62" s="29"/>
      <c r="E62" s="29"/>
      <c r="F62" s="29"/>
      <c r="G62" s="44"/>
      <c r="H62" s="41"/>
    </row>
    <row r="63" spans="1:8" x14ac:dyDescent="0.35">
      <c r="A63" s="28"/>
      <c r="B63" s="46"/>
      <c r="C63" s="13"/>
      <c r="D63" s="29"/>
      <c r="E63" s="29"/>
      <c r="F63" s="29"/>
      <c r="G63" s="44"/>
      <c r="H63" s="41"/>
    </row>
    <row r="64" spans="1:8" x14ac:dyDescent="0.35">
      <c r="A64" s="28"/>
      <c r="B64" s="46"/>
      <c r="C64" s="13"/>
      <c r="D64" s="29"/>
      <c r="E64" s="29"/>
      <c r="F64" s="29"/>
      <c r="G64" s="44"/>
      <c r="H64" s="41"/>
    </row>
    <row r="65" spans="1:8" x14ac:dyDescent="0.35">
      <c r="A65" s="28"/>
      <c r="B65" s="46"/>
      <c r="C65" s="13"/>
      <c r="D65" s="29"/>
      <c r="E65" s="29"/>
      <c r="F65" s="29"/>
      <c r="G65" s="44"/>
      <c r="H65" s="41"/>
    </row>
    <row r="66" spans="1:8" x14ac:dyDescent="0.35">
      <c r="A66" s="28"/>
      <c r="B66" s="46"/>
      <c r="C66" s="13"/>
      <c r="D66" s="29"/>
      <c r="E66" s="29"/>
      <c r="F66" s="29"/>
      <c r="G66" s="44"/>
      <c r="H66" s="41"/>
    </row>
    <row r="67" spans="1:8" x14ac:dyDescent="0.35">
      <c r="A67" s="28"/>
      <c r="B67" s="46"/>
      <c r="C67" s="13"/>
      <c r="D67" s="29"/>
      <c r="E67" s="29"/>
      <c r="F67" s="29"/>
      <c r="G67" s="44"/>
      <c r="H67" s="41"/>
    </row>
    <row r="68" spans="1:8" x14ac:dyDescent="0.35">
      <c r="A68" s="28"/>
      <c r="B68" s="46"/>
      <c r="C68" s="13"/>
      <c r="D68" s="29"/>
      <c r="E68" s="29"/>
      <c r="F68" s="29"/>
      <c r="G68" s="44"/>
      <c r="H68" s="41"/>
    </row>
    <row r="69" spans="1:8" x14ac:dyDescent="0.35">
      <c r="A69" s="28"/>
      <c r="B69" s="46"/>
      <c r="C69" s="13"/>
      <c r="D69" s="29"/>
      <c r="E69" s="29"/>
      <c r="F69" s="29"/>
      <c r="G69" s="44"/>
      <c r="H69" s="41"/>
    </row>
    <row r="70" spans="1:8" x14ac:dyDescent="0.35">
      <c r="A70" s="28"/>
      <c r="B70" s="46"/>
      <c r="C70" s="13"/>
      <c r="D70" s="29"/>
      <c r="E70" s="29"/>
      <c r="F70" s="29"/>
      <c r="G70" s="44"/>
      <c r="H70" s="41"/>
    </row>
    <row r="71" spans="1:8" x14ac:dyDescent="0.35">
      <c r="A71" s="28"/>
      <c r="B71" s="46"/>
      <c r="C71" s="13"/>
      <c r="D71" s="29"/>
      <c r="E71" s="29"/>
      <c r="F71" s="29"/>
      <c r="G71" s="44"/>
      <c r="H71" s="41"/>
    </row>
    <row r="72" spans="1:8" x14ac:dyDescent="0.35">
      <c r="A72" s="28"/>
      <c r="B72" s="46"/>
      <c r="C72" s="13"/>
      <c r="D72" s="29"/>
      <c r="E72" s="29"/>
      <c r="F72" s="29"/>
      <c r="G72" s="44"/>
      <c r="H72" s="41"/>
    </row>
    <row r="73" spans="1:8" x14ac:dyDescent="0.35">
      <c r="A73" s="28"/>
      <c r="B73" s="46"/>
      <c r="C73" s="13"/>
      <c r="D73" s="29"/>
      <c r="E73" s="29"/>
      <c r="F73" s="29"/>
      <c r="G73" s="44"/>
      <c r="H73" s="41"/>
    </row>
    <row r="74" spans="1:8" x14ac:dyDescent="0.35">
      <c r="A74" s="28"/>
      <c r="B74" s="46"/>
      <c r="C74" s="13"/>
      <c r="D74" s="29"/>
      <c r="E74" s="29"/>
      <c r="F74" s="29"/>
      <c r="G74" s="44"/>
      <c r="H74" s="41"/>
    </row>
    <row r="75" spans="1:8" x14ac:dyDescent="0.35">
      <c r="A75" s="28"/>
      <c r="B75" s="46"/>
      <c r="C75" s="13"/>
      <c r="D75" s="29"/>
      <c r="E75" s="29"/>
      <c r="F75" s="29"/>
      <c r="G75" s="44"/>
      <c r="H75" s="41"/>
    </row>
    <row r="76" spans="1:8" x14ac:dyDescent="0.35">
      <c r="A76" s="28"/>
      <c r="B76" s="46"/>
      <c r="C76" s="13"/>
      <c r="D76" s="29"/>
      <c r="E76" s="29"/>
      <c r="F76" s="29"/>
      <c r="G76" s="44"/>
      <c r="H76" s="41"/>
    </row>
    <row r="77" spans="1:8" x14ac:dyDescent="0.35">
      <c r="A77" s="28"/>
      <c r="B77" s="46"/>
      <c r="C77" s="13"/>
      <c r="D77" s="29"/>
      <c r="E77" s="29"/>
      <c r="F77" s="29"/>
      <c r="G77" s="44"/>
      <c r="H77" s="41"/>
    </row>
    <row r="78" spans="1:8" x14ac:dyDescent="0.35">
      <c r="A78" s="28"/>
      <c r="B78" s="46"/>
      <c r="C78" s="13"/>
      <c r="D78" s="29"/>
      <c r="E78" s="29"/>
      <c r="F78" s="29"/>
      <c r="G78" s="44"/>
      <c r="H78" s="41"/>
    </row>
    <row r="79" spans="1:8" x14ac:dyDescent="0.35">
      <c r="A79" s="28"/>
      <c r="B79" s="46"/>
      <c r="C79" s="13"/>
      <c r="D79" s="29"/>
      <c r="E79" s="29"/>
      <c r="F79" s="29"/>
      <c r="G79" s="44"/>
      <c r="H79" s="41"/>
    </row>
    <row r="80" spans="1:8" x14ac:dyDescent="0.35">
      <c r="A80" s="28"/>
      <c r="B80" s="46"/>
      <c r="C80" s="13"/>
      <c r="D80" s="29"/>
      <c r="E80" s="29"/>
      <c r="F80" s="29"/>
      <c r="G80" s="44"/>
      <c r="H80" s="41"/>
    </row>
    <row r="81" spans="1:8" x14ac:dyDescent="0.35">
      <c r="A81" s="28"/>
      <c r="B81" s="46"/>
      <c r="C81" s="13"/>
      <c r="D81" s="29"/>
      <c r="E81" s="29"/>
      <c r="F81" s="29"/>
      <c r="G81" s="44"/>
      <c r="H81" s="41"/>
    </row>
    <row r="82" spans="1:8" x14ac:dyDescent="0.35">
      <c r="A82" s="28"/>
      <c r="B82" s="46"/>
      <c r="C82" s="13"/>
      <c r="D82" s="29"/>
      <c r="E82" s="29"/>
      <c r="F82" s="29"/>
      <c r="G82" s="44"/>
      <c r="H82" s="41"/>
    </row>
    <row r="83" spans="1:8" x14ac:dyDescent="0.35">
      <c r="A83" s="28"/>
      <c r="B83" s="46"/>
      <c r="C83" s="13"/>
      <c r="D83" s="29"/>
      <c r="E83" s="29"/>
      <c r="F83" s="29"/>
      <c r="G83" s="44"/>
      <c r="H83" s="41"/>
    </row>
    <row r="84" spans="1:8" x14ac:dyDescent="0.35">
      <c r="A84" s="28"/>
      <c r="B84" s="46"/>
      <c r="C84" s="13"/>
      <c r="D84" s="29"/>
      <c r="E84" s="29"/>
      <c r="F84" s="29"/>
      <c r="G84" s="44"/>
      <c r="H84" s="41"/>
    </row>
    <row r="85" spans="1:8" x14ac:dyDescent="0.35">
      <c r="A85" s="28"/>
      <c r="B85" s="46"/>
      <c r="C85" s="13"/>
      <c r="D85" s="29"/>
      <c r="E85" s="29"/>
      <c r="F85" s="29"/>
      <c r="G85" s="44"/>
      <c r="H85" s="41"/>
    </row>
    <row r="86" spans="1:8" x14ac:dyDescent="0.35">
      <c r="A86" s="28"/>
      <c r="B86" s="46"/>
      <c r="C86" s="13"/>
      <c r="D86" s="29"/>
      <c r="E86" s="29"/>
      <c r="F86" s="29"/>
      <c r="G86" s="44"/>
      <c r="H86" s="41"/>
    </row>
    <row r="87" spans="1:8" x14ac:dyDescent="0.35">
      <c r="A87" s="28"/>
      <c r="B87" s="46"/>
      <c r="C87" s="13"/>
      <c r="D87" s="29"/>
      <c r="E87" s="29"/>
      <c r="F87" s="29"/>
      <c r="G87" s="44"/>
      <c r="H87" s="41"/>
    </row>
    <row r="88" spans="1:8" x14ac:dyDescent="0.35">
      <c r="A88" s="28"/>
      <c r="B88" s="46"/>
      <c r="C88" s="13"/>
      <c r="D88" s="29"/>
      <c r="E88" s="29"/>
      <c r="F88" s="29"/>
      <c r="G88" s="44"/>
      <c r="H88" s="41"/>
    </row>
    <row r="89" spans="1:8" x14ac:dyDescent="0.35">
      <c r="A89" s="28"/>
      <c r="B89" s="46"/>
      <c r="C89" s="13"/>
      <c r="D89" s="29"/>
      <c r="E89" s="29"/>
      <c r="F89" s="29"/>
      <c r="G89" s="44"/>
      <c r="H89" s="41"/>
    </row>
    <row r="90" spans="1:8" x14ac:dyDescent="0.35">
      <c r="A90" s="28"/>
      <c r="B90" s="46"/>
      <c r="C90" s="13"/>
      <c r="D90" s="29"/>
      <c r="E90" s="29"/>
      <c r="F90" s="29"/>
      <c r="G90" s="44"/>
      <c r="H90" s="41"/>
    </row>
    <row r="91" spans="1:8" x14ac:dyDescent="0.35">
      <c r="A91" s="28"/>
      <c r="B91" s="46"/>
      <c r="C91" s="13"/>
      <c r="D91" s="29"/>
      <c r="E91" s="29"/>
      <c r="F91" s="29"/>
      <c r="G91" s="44"/>
      <c r="H91" s="41"/>
    </row>
    <row r="92" spans="1:8" x14ac:dyDescent="0.35">
      <c r="A92" s="28"/>
      <c r="B92" s="46"/>
      <c r="C92" s="13"/>
      <c r="D92" s="29"/>
      <c r="E92" s="29"/>
      <c r="F92" s="29"/>
      <c r="G92" s="44"/>
      <c r="H92" s="41"/>
    </row>
    <row r="93" spans="1:8" x14ac:dyDescent="0.35">
      <c r="A93" s="28"/>
      <c r="B93" s="46"/>
      <c r="C93" s="13"/>
      <c r="D93" s="29"/>
      <c r="E93" s="29"/>
      <c r="F93" s="29"/>
      <c r="G93" s="44"/>
      <c r="H93" s="41"/>
    </row>
    <row r="94" spans="1:8" x14ac:dyDescent="0.35">
      <c r="A94" s="28"/>
      <c r="B94" s="46"/>
      <c r="C94" s="13"/>
      <c r="D94" s="29"/>
      <c r="E94" s="29"/>
      <c r="F94" s="29"/>
      <c r="G94" s="44"/>
      <c r="H94" s="41"/>
    </row>
    <row r="95" spans="1:8" x14ac:dyDescent="0.35">
      <c r="A95" s="28"/>
      <c r="B95" s="46"/>
      <c r="C95" s="13"/>
      <c r="D95" s="29"/>
      <c r="E95" s="29"/>
      <c r="F95" s="29"/>
      <c r="G95" s="44"/>
      <c r="H95" s="41"/>
    </row>
    <row r="96" spans="1:8" x14ac:dyDescent="0.35">
      <c r="A96" s="28"/>
      <c r="B96" s="46"/>
      <c r="C96" s="13"/>
      <c r="D96" s="29"/>
      <c r="E96" s="29"/>
      <c r="F96" s="29"/>
      <c r="G96" s="44"/>
      <c r="H96" s="41"/>
    </row>
    <row r="97" spans="1:8" x14ac:dyDescent="0.35">
      <c r="A97" s="28"/>
      <c r="B97" s="46"/>
      <c r="C97" s="13"/>
      <c r="D97" s="29"/>
      <c r="E97" s="29"/>
      <c r="F97" s="29"/>
      <c r="G97" s="44"/>
      <c r="H97" s="41"/>
    </row>
    <row r="98" spans="1:8" x14ac:dyDescent="0.35">
      <c r="A98" s="28"/>
      <c r="B98" s="46"/>
      <c r="C98" s="13"/>
      <c r="D98" s="29"/>
      <c r="E98" s="29"/>
      <c r="F98" s="29"/>
      <c r="G98" s="44"/>
      <c r="H98" s="41"/>
    </row>
    <row r="99" spans="1:8" x14ac:dyDescent="0.35">
      <c r="A99" s="28"/>
      <c r="B99" s="46"/>
      <c r="C99" s="13"/>
      <c r="D99" s="29"/>
      <c r="E99" s="29"/>
      <c r="F99" s="29"/>
      <c r="G99" s="44"/>
      <c r="H99" s="41"/>
    </row>
    <row r="100" spans="1:8" x14ac:dyDescent="0.35">
      <c r="A100" s="28"/>
      <c r="B100" s="46"/>
      <c r="C100" s="13"/>
      <c r="D100" s="29"/>
      <c r="E100" s="29"/>
      <c r="F100" s="29"/>
      <c r="G100" s="44"/>
      <c r="H100" s="41"/>
    </row>
    <row r="101" spans="1:8" x14ac:dyDescent="0.35">
      <c r="A101" s="28"/>
      <c r="B101" s="46"/>
      <c r="C101" s="13"/>
      <c r="D101" s="29"/>
      <c r="E101" s="29"/>
      <c r="F101" s="29"/>
      <c r="G101" s="44"/>
      <c r="H101" s="41"/>
    </row>
    <row r="102" spans="1:8" x14ac:dyDescent="0.35">
      <c r="A102" s="28"/>
      <c r="B102" s="46"/>
      <c r="C102" s="13"/>
      <c r="D102" s="29"/>
      <c r="E102" s="29"/>
      <c r="F102" s="29"/>
      <c r="G102" s="44"/>
      <c r="H102" s="41"/>
    </row>
    <row r="103" spans="1:8" x14ac:dyDescent="0.35">
      <c r="A103" s="28"/>
      <c r="B103" s="46"/>
      <c r="C103" s="13"/>
      <c r="D103" s="29"/>
      <c r="E103" s="29"/>
      <c r="F103" s="29"/>
      <c r="G103" s="44"/>
      <c r="H103" s="41"/>
    </row>
    <row r="104" spans="1:8" x14ac:dyDescent="0.35">
      <c r="A104" s="28"/>
      <c r="B104" s="46"/>
      <c r="C104" s="13"/>
      <c r="D104" s="29"/>
      <c r="E104" s="29"/>
      <c r="F104" s="29"/>
      <c r="G104" s="44"/>
      <c r="H104" s="41"/>
    </row>
    <row r="105" spans="1:8" x14ac:dyDescent="0.35">
      <c r="A105" s="28"/>
      <c r="B105" s="46"/>
      <c r="C105" s="13"/>
      <c r="D105" s="29"/>
      <c r="E105" s="29"/>
      <c r="F105" s="29"/>
      <c r="G105" s="44"/>
      <c r="H105" s="41"/>
    </row>
    <row r="106" spans="1:8" x14ac:dyDescent="0.35">
      <c r="A106" s="28"/>
      <c r="B106" s="46"/>
      <c r="C106" s="13"/>
      <c r="D106" s="29"/>
      <c r="E106" s="29"/>
      <c r="F106" s="29"/>
      <c r="G106" s="44"/>
      <c r="H106" s="41"/>
    </row>
    <row r="107" spans="1:8" x14ac:dyDescent="0.35">
      <c r="A107" s="28"/>
      <c r="B107" s="46"/>
      <c r="C107" s="13"/>
      <c r="D107" s="29"/>
      <c r="E107" s="29"/>
      <c r="F107" s="29"/>
      <c r="G107" s="44"/>
      <c r="H107" s="41"/>
    </row>
    <row r="108" spans="1:8" x14ac:dyDescent="0.35">
      <c r="A108" s="28"/>
      <c r="B108" s="46"/>
      <c r="C108" s="13"/>
      <c r="D108" s="29"/>
      <c r="E108" s="29"/>
      <c r="F108" s="29"/>
      <c r="G108" s="44"/>
      <c r="H108" s="41"/>
    </row>
    <row r="109" spans="1:8" x14ac:dyDescent="0.35">
      <c r="A109" s="28"/>
      <c r="B109" s="46"/>
      <c r="C109" s="13"/>
      <c r="D109" s="29"/>
      <c r="E109" s="29"/>
      <c r="F109" s="29"/>
      <c r="G109" s="44"/>
      <c r="H109" s="41"/>
    </row>
    <row r="110" spans="1:8" x14ac:dyDescent="0.35">
      <c r="A110" s="28"/>
      <c r="B110" s="46"/>
      <c r="C110" s="13"/>
      <c r="D110" s="29"/>
      <c r="E110" s="29"/>
      <c r="F110" s="29"/>
      <c r="G110" s="44"/>
      <c r="H110" s="41"/>
    </row>
    <row r="111" spans="1:8" x14ac:dyDescent="0.35">
      <c r="A111" s="28"/>
      <c r="B111" s="46"/>
      <c r="C111" s="13"/>
      <c r="D111" s="29"/>
      <c r="E111" s="29"/>
      <c r="F111" s="29"/>
      <c r="G111" s="44"/>
      <c r="H111" s="41"/>
    </row>
    <row r="112" spans="1:8" x14ac:dyDescent="0.35">
      <c r="A112" s="28"/>
      <c r="B112" s="46"/>
      <c r="C112" s="13"/>
      <c r="D112" s="29"/>
      <c r="E112" s="29"/>
      <c r="F112" s="29"/>
      <c r="G112" s="44"/>
      <c r="H112" s="41"/>
    </row>
    <row r="113" spans="1:8" x14ac:dyDescent="0.35">
      <c r="A113" s="28"/>
      <c r="B113" s="46"/>
      <c r="C113" s="13"/>
      <c r="D113" s="29"/>
      <c r="E113" s="29"/>
      <c r="F113" s="29"/>
      <c r="G113" s="44"/>
      <c r="H113" s="41"/>
    </row>
    <row r="114" spans="1:8" x14ac:dyDescent="0.35">
      <c r="A114" s="28"/>
      <c r="B114" s="46"/>
      <c r="C114" s="13"/>
      <c r="D114" s="29"/>
      <c r="E114" s="29"/>
      <c r="F114" s="29"/>
      <c r="G114" s="44"/>
      <c r="H114" s="41"/>
    </row>
    <row r="115" spans="1:8" x14ac:dyDescent="0.35">
      <c r="A115" s="28"/>
      <c r="B115" s="46"/>
      <c r="C115" s="13"/>
      <c r="D115" s="29"/>
      <c r="E115" s="29"/>
      <c r="F115" s="29"/>
      <c r="G115" s="44"/>
      <c r="H115" s="41"/>
    </row>
    <row r="116" spans="1:8" x14ac:dyDescent="0.35">
      <c r="A116" s="28"/>
      <c r="B116" s="46"/>
      <c r="C116" s="13"/>
      <c r="D116" s="29"/>
      <c r="E116" s="29"/>
      <c r="F116" s="29"/>
      <c r="G116" s="44"/>
      <c r="H116" s="41"/>
    </row>
    <row r="117" spans="1:8" x14ac:dyDescent="0.35">
      <c r="A117" s="28"/>
      <c r="B117" s="46"/>
      <c r="C117" s="13"/>
      <c r="D117" s="29"/>
      <c r="E117" s="29"/>
      <c r="F117" s="29"/>
      <c r="G117" s="44"/>
      <c r="H117" s="41"/>
    </row>
    <row r="118" spans="1:8" x14ac:dyDescent="0.35">
      <c r="A118" s="28"/>
      <c r="B118" s="46"/>
      <c r="C118" s="13"/>
      <c r="D118" s="29"/>
      <c r="E118" s="29"/>
      <c r="F118" s="29"/>
      <c r="G118" s="44"/>
      <c r="H118" s="41"/>
    </row>
    <row r="119" spans="1:8" x14ac:dyDescent="0.35">
      <c r="A119" s="28"/>
      <c r="B119" s="46"/>
      <c r="C119" s="13"/>
      <c r="D119" s="29"/>
      <c r="E119" s="29"/>
      <c r="F119" s="29"/>
      <c r="G119" s="44"/>
      <c r="H119" s="41"/>
    </row>
    <row r="120" spans="1:8" x14ac:dyDescent="0.35">
      <c r="A120" s="28"/>
      <c r="B120" s="46"/>
      <c r="C120" s="13"/>
      <c r="D120" s="29"/>
      <c r="E120" s="29"/>
      <c r="F120" s="29"/>
      <c r="G120" s="44"/>
      <c r="H120" s="41"/>
    </row>
    <row r="121" spans="1:8" x14ac:dyDescent="0.35">
      <c r="A121" s="28"/>
      <c r="B121" s="46"/>
      <c r="C121" s="13"/>
      <c r="D121" s="29"/>
      <c r="E121" s="29"/>
      <c r="F121" s="29"/>
      <c r="G121" s="44"/>
      <c r="H121" s="41"/>
    </row>
    <row r="122" spans="1:8" x14ac:dyDescent="0.35">
      <c r="A122" s="28"/>
      <c r="B122" s="46"/>
      <c r="C122" s="13"/>
      <c r="D122" s="29"/>
      <c r="E122" s="29"/>
      <c r="F122" s="29"/>
      <c r="G122" s="44"/>
      <c r="H122" s="41"/>
    </row>
    <row r="123" spans="1:8" x14ac:dyDescent="0.35">
      <c r="A123" s="28"/>
      <c r="B123" s="46"/>
      <c r="C123" s="13"/>
      <c r="D123" s="29"/>
      <c r="E123" s="29"/>
      <c r="F123" s="29"/>
      <c r="G123" s="44"/>
      <c r="H123" s="41"/>
    </row>
    <row r="124" spans="1:8" x14ac:dyDescent="0.35">
      <c r="A124" s="28"/>
      <c r="B124" s="46"/>
      <c r="C124" s="13"/>
      <c r="D124" s="29"/>
      <c r="E124" s="29"/>
      <c r="F124" s="29"/>
      <c r="G124" s="44"/>
      <c r="H124" s="41"/>
    </row>
    <row r="125" spans="1:8" x14ac:dyDescent="0.35">
      <c r="A125" s="28"/>
      <c r="B125" s="46"/>
      <c r="C125" s="13"/>
      <c r="D125" s="29"/>
      <c r="E125" s="29"/>
      <c r="F125" s="29"/>
      <c r="G125" s="44"/>
      <c r="H125" s="41"/>
    </row>
    <row r="126" spans="1:8" x14ac:dyDescent="0.35">
      <c r="A126" s="28"/>
      <c r="B126" s="46"/>
      <c r="C126" s="13"/>
      <c r="D126" s="29"/>
      <c r="E126" s="29"/>
      <c r="F126" s="29"/>
      <c r="G126" s="44"/>
      <c r="H126" s="41"/>
    </row>
    <row r="127" spans="1:8" x14ac:dyDescent="0.35">
      <c r="A127" s="28"/>
      <c r="B127" s="46"/>
      <c r="C127" s="13"/>
      <c r="D127" s="29"/>
      <c r="E127" s="29"/>
      <c r="F127" s="29"/>
      <c r="G127" s="44"/>
      <c r="H127" s="41"/>
    </row>
    <row r="128" spans="1:8" x14ac:dyDescent="0.35">
      <c r="A128" s="28"/>
      <c r="B128" s="46"/>
      <c r="C128" s="13"/>
      <c r="D128" s="29"/>
      <c r="E128" s="29"/>
      <c r="F128" s="29"/>
      <c r="G128" s="44"/>
      <c r="H128" s="41"/>
    </row>
    <row r="129" spans="1:8" x14ac:dyDescent="0.35">
      <c r="A129" s="28"/>
      <c r="B129" s="46"/>
      <c r="C129" s="13"/>
      <c r="D129" s="29"/>
      <c r="E129" s="29"/>
      <c r="F129" s="29"/>
      <c r="G129" s="44"/>
      <c r="H129" s="41"/>
    </row>
    <row r="130" spans="1:8" x14ac:dyDescent="0.35">
      <c r="A130" s="28"/>
      <c r="B130" s="46"/>
      <c r="C130" s="13"/>
      <c r="D130" s="29"/>
      <c r="E130" s="29"/>
      <c r="F130" s="29"/>
      <c r="G130" s="44"/>
      <c r="H130" s="41"/>
    </row>
    <row r="131" spans="1:8" x14ac:dyDescent="0.35">
      <c r="A131" s="28"/>
      <c r="B131" s="46"/>
      <c r="C131" s="13"/>
      <c r="D131" s="29"/>
      <c r="E131" s="29"/>
      <c r="F131" s="29"/>
      <c r="G131" s="44"/>
      <c r="H131" s="41"/>
    </row>
    <row r="132" spans="1:8" x14ac:dyDescent="0.35">
      <c r="A132" s="28"/>
      <c r="B132" s="46"/>
      <c r="C132" s="13"/>
      <c r="D132" s="29"/>
      <c r="E132" s="29"/>
      <c r="F132" s="29"/>
      <c r="G132" s="44"/>
      <c r="H132" s="41"/>
    </row>
    <row r="133" spans="1:8" x14ac:dyDescent="0.35">
      <c r="A133" s="28"/>
      <c r="B133" s="46"/>
      <c r="C133" s="13"/>
      <c r="D133" s="29"/>
      <c r="E133" s="29"/>
      <c r="F133" s="29"/>
      <c r="G133" s="44"/>
      <c r="H133" s="41"/>
    </row>
    <row r="134" spans="1:8" x14ac:dyDescent="0.35">
      <c r="A134" s="28"/>
      <c r="B134" s="46"/>
      <c r="C134" s="13"/>
      <c r="D134" s="29"/>
      <c r="E134" s="29"/>
      <c r="F134" s="29"/>
      <c r="G134" s="44"/>
      <c r="H134" s="41"/>
    </row>
    <row r="135" spans="1:8" x14ac:dyDescent="0.35">
      <c r="A135" s="28"/>
      <c r="B135" s="46"/>
      <c r="C135" s="13"/>
      <c r="D135" s="29"/>
      <c r="E135" s="29"/>
      <c r="F135" s="29"/>
      <c r="G135" s="44"/>
      <c r="H135" s="41"/>
    </row>
    <row r="136" spans="1:8" x14ac:dyDescent="0.35">
      <c r="A136" s="28"/>
      <c r="B136" s="46"/>
      <c r="C136" s="13"/>
      <c r="D136" s="29"/>
      <c r="E136" s="29"/>
      <c r="F136" s="29"/>
      <c r="G136" s="44"/>
      <c r="H136" s="41"/>
    </row>
    <row r="137" spans="1:8" x14ac:dyDescent="0.35">
      <c r="A137" s="28"/>
      <c r="B137" s="46"/>
      <c r="C137" s="13"/>
      <c r="D137" s="29"/>
      <c r="E137" s="29"/>
      <c r="F137" s="29"/>
      <c r="G137" s="44"/>
      <c r="H137" s="41"/>
    </row>
    <row r="138" spans="1:8" x14ac:dyDescent="0.35">
      <c r="A138" s="28"/>
      <c r="B138" s="46"/>
      <c r="C138" s="13"/>
      <c r="D138" s="29"/>
      <c r="E138" s="29"/>
      <c r="F138" s="29"/>
      <c r="G138" s="44"/>
      <c r="H138" s="41"/>
    </row>
    <row r="139" spans="1:8" x14ac:dyDescent="0.35">
      <c r="A139" s="28"/>
      <c r="B139" s="46"/>
      <c r="C139" s="13"/>
      <c r="D139" s="29"/>
      <c r="E139" s="29"/>
      <c r="F139" s="29"/>
      <c r="G139" s="44"/>
      <c r="H139" s="41"/>
    </row>
    <row r="140" spans="1:8" x14ac:dyDescent="0.35">
      <c r="A140" s="28"/>
      <c r="B140" s="46"/>
      <c r="C140" s="13"/>
      <c r="D140" s="29"/>
      <c r="E140" s="29"/>
      <c r="F140" s="29"/>
      <c r="G140" s="44"/>
      <c r="H140" s="41"/>
    </row>
    <row r="141" spans="1:8" x14ac:dyDescent="0.35">
      <c r="A141" s="28"/>
      <c r="B141" s="46"/>
      <c r="C141" s="13"/>
      <c r="D141" s="29"/>
      <c r="E141" s="29"/>
      <c r="F141" s="29"/>
      <c r="G141" s="44"/>
      <c r="H141" s="41"/>
    </row>
    <row r="142" spans="1:8" x14ac:dyDescent="0.35">
      <c r="A142" s="28"/>
      <c r="B142" s="46"/>
      <c r="C142" s="13"/>
      <c r="D142" s="29"/>
      <c r="E142" s="29"/>
      <c r="F142" s="29"/>
      <c r="G142" s="44"/>
      <c r="H142" s="41"/>
    </row>
    <row r="143" spans="1:8" x14ac:dyDescent="0.35">
      <c r="A143" s="28"/>
      <c r="B143" s="46"/>
      <c r="C143" s="13"/>
      <c r="D143" s="29"/>
      <c r="E143" s="29"/>
      <c r="F143" s="29"/>
      <c r="G143" s="44"/>
      <c r="H143" s="41"/>
    </row>
    <row r="144" spans="1:8" x14ac:dyDescent="0.35">
      <c r="A144" s="28"/>
      <c r="B144" s="46"/>
      <c r="C144" s="13"/>
      <c r="D144" s="29"/>
      <c r="E144" s="29"/>
      <c r="F144" s="29"/>
      <c r="G144" s="44"/>
      <c r="H144" s="41"/>
    </row>
    <row r="145" spans="1:8" x14ac:dyDescent="0.35">
      <c r="A145" s="28"/>
      <c r="B145" s="46"/>
      <c r="C145" s="13"/>
      <c r="D145" s="29"/>
      <c r="E145" s="29"/>
      <c r="F145" s="29"/>
      <c r="G145" s="44"/>
      <c r="H145" s="41"/>
    </row>
    <row r="146" spans="1:8" x14ac:dyDescent="0.35">
      <c r="A146" s="28"/>
      <c r="B146" s="46"/>
      <c r="C146" s="13"/>
      <c r="D146" s="29"/>
      <c r="E146" s="29"/>
      <c r="F146" s="29"/>
      <c r="G146" s="44"/>
      <c r="H146" s="41"/>
    </row>
    <row r="147" spans="1:8" x14ac:dyDescent="0.35">
      <c r="A147" s="28"/>
      <c r="B147" s="46"/>
      <c r="C147" s="13"/>
      <c r="D147" s="29"/>
      <c r="E147" s="29"/>
      <c r="F147" s="29"/>
      <c r="G147" s="44"/>
      <c r="H147" s="41"/>
    </row>
    <row r="148" spans="1:8" x14ac:dyDescent="0.35">
      <c r="A148" s="28"/>
      <c r="B148" s="46"/>
      <c r="C148" s="13"/>
      <c r="D148" s="29"/>
      <c r="E148" s="29"/>
      <c r="F148" s="29"/>
      <c r="G148" s="44"/>
      <c r="H148" s="41"/>
    </row>
    <row r="149" spans="1:8" x14ac:dyDescent="0.35">
      <c r="A149" s="28"/>
      <c r="B149" s="46"/>
      <c r="C149" s="13"/>
      <c r="D149" s="29"/>
      <c r="E149" s="29"/>
      <c r="F149" s="29"/>
      <c r="G149" s="44"/>
      <c r="H149" s="41"/>
    </row>
    <row r="150" spans="1:8" x14ac:dyDescent="0.35">
      <c r="A150" s="28"/>
      <c r="B150" s="46"/>
      <c r="C150" s="13"/>
      <c r="D150" s="29"/>
      <c r="E150" s="29"/>
      <c r="F150" s="29"/>
      <c r="G150" s="44"/>
      <c r="H150" s="41"/>
    </row>
    <row r="151" spans="1:8" x14ac:dyDescent="0.35">
      <c r="A151" s="28"/>
      <c r="B151" s="46"/>
      <c r="C151" s="13"/>
      <c r="D151" s="29"/>
      <c r="E151" s="29"/>
      <c r="F151" s="29"/>
      <c r="G151" s="44"/>
      <c r="H151" s="41"/>
    </row>
    <row r="152" spans="1:8" x14ac:dyDescent="0.35">
      <c r="A152" s="28"/>
      <c r="B152" s="46"/>
      <c r="C152" s="13"/>
      <c r="D152" s="29"/>
      <c r="E152" s="29"/>
      <c r="F152" s="29"/>
      <c r="G152" s="44"/>
      <c r="H152" s="41"/>
    </row>
    <row r="153" spans="1:8" x14ac:dyDescent="0.35">
      <c r="A153" s="28"/>
      <c r="B153" s="46"/>
      <c r="C153" s="13"/>
      <c r="D153" s="29"/>
      <c r="E153" s="29"/>
      <c r="F153" s="29"/>
      <c r="G153" s="44"/>
      <c r="H153" s="41"/>
    </row>
    <row r="154" spans="1:8" x14ac:dyDescent="0.35">
      <c r="A154" s="28"/>
      <c r="B154" s="46"/>
      <c r="C154" s="13"/>
      <c r="D154" s="29"/>
      <c r="E154" s="29"/>
      <c r="F154" s="29"/>
      <c r="G154" s="44"/>
      <c r="H154" s="41"/>
    </row>
    <row r="155" spans="1:8" x14ac:dyDescent="0.35">
      <c r="A155" s="28"/>
      <c r="B155" s="46"/>
      <c r="C155" s="13"/>
      <c r="D155" s="29"/>
      <c r="E155" s="29"/>
      <c r="F155" s="29"/>
      <c r="G155" s="44"/>
      <c r="H155" s="41"/>
    </row>
    <row r="156" spans="1:8" x14ac:dyDescent="0.35">
      <c r="A156" s="28"/>
      <c r="B156" s="46"/>
      <c r="C156" s="13"/>
      <c r="D156" s="29"/>
      <c r="E156" s="29"/>
      <c r="F156" s="29"/>
      <c r="G156" s="44"/>
      <c r="H156" s="41"/>
    </row>
    <row r="157" spans="1:8" x14ac:dyDescent="0.35">
      <c r="A157" s="28"/>
      <c r="B157" s="46"/>
      <c r="C157" s="13"/>
      <c r="D157" s="29"/>
      <c r="E157" s="29"/>
      <c r="F157" s="29"/>
      <c r="G157" s="44"/>
      <c r="H157" s="41"/>
    </row>
    <row r="158" spans="1:8" x14ac:dyDescent="0.35">
      <c r="A158" s="28"/>
      <c r="B158" s="46"/>
      <c r="C158" s="13"/>
      <c r="D158" s="29"/>
      <c r="E158" s="29"/>
      <c r="F158" s="29"/>
      <c r="G158" s="44"/>
      <c r="H158" s="41"/>
    </row>
    <row r="159" spans="1:8" x14ac:dyDescent="0.35">
      <c r="A159" s="28"/>
      <c r="B159" s="46"/>
      <c r="C159" s="13"/>
      <c r="D159" s="29"/>
      <c r="E159" s="29"/>
      <c r="F159" s="29"/>
      <c r="G159" s="44"/>
      <c r="H159" s="41"/>
    </row>
    <row r="160" spans="1:8" x14ac:dyDescent="0.35">
      <c r="A160" s="28"/>
      <c r="B160" s="46"/>
      <c r="C160" s="13"/>
      <c r="D160" s="29"/>
      <c r="E160" s="29"/>
      <c r="F160" s="29"/>
      <c r="G160" s="44"/>
      <c r="H160" s="41"/>
    </row>
    <row r="161" spans="1:8" x14ac:dyDescent="0.35">
      <c r="A161" s="28"/>
      <c r="B161" s="46"/>
      <c r="C161" s="13"/>
      <c r="D161" s="29"/>
      <c r="E161" s="29"/>
      <c r="F161" s="29"/>
      <c r="G161" s="44"/>
      <c r="H161" s="41"/>
    </row>
    <row r="162" spans="1:8" x14ac:dyDescent="0.35">
      <c r="A162" s="28"/>
      <c r="B162" s="46"/>
      <c r="C162" s="13"/>
      <c r="D162" s="29"/>
      <c r="E162" s="29"/>
      <c r="F162" s="29"/>
      <c r="G162" s="44"/>
      <c r="H162" s="41"/>
    </row>
    <row r="163" spans="1:8" x14ac:dyDescent="0.35">
      <c r="A163" s="28"/>
      <c r="B163" s="46"/>
      <c r="C163" s="13"/>
      <c r="D163" s="29"/>
      <c r="E163" s="29"/>
      <c r="F163" s="29"/>
      <c r="G163" s="44"/>
      <c r="H163" s="41"/>
    </row>
    <row r="164" spans="1:8" x14ac:dyDescent="0.35">
      <c r="A164" s="28"/>
      <c r="B164" s="46"/>
      <c r="C164" s="13"/>
      <c r="D164" s="29"/>
      <c r="E164" s="29"/>
      <c r="F164" s="29"/>
      <c r="G164" s="44"/>
      <c r="H164" s="41"/>
    </row>
    <row r="165" spans="1:8" x14ac:dyDescent="0.35">
      <c r="A165" s="28"/>
      <c r="B165" s="46"/>
      <c r="C165" s="13"/>
      <c r="D165" s="29"/>
      <c r="E165" s="29"/>
      <c r="F165" s="29"/>
      <c r="G165" s="44"/>
      <c r="H165" s="41"/>
    </row>
    <row r="166" spans="1:8" x14ac:dyDescent="0.35">
      <c r="A166" s="28"/>
      <c r="B166" s="46"/>
      <c r="C166" s="13"/>
      <c r="D166" s="29"/>
      <c r="E166" s="29"/>
      <c r="F166" s="29"/>
      <c r="G166" s="44"/>
      <c r="H166" s="41"/>
    </row>
    <row r="167" spans="1:8" x14ac:dyDescent="0.35">
      <c r="A167" s="28"/>
      <c r="B167" s="46"/>
      <c r="C167" s="13"/>
      <c r="D167" s="29"/>
      <c r="E167" s="29"/>
      <c r="F167" s="29"/>
      <c r="G167" s="44"/>
      <c r="H167" s="41"/>
    </row>
    <row r="168" spans="1:8" x14ac:dyDescent="0.35">
      <c r="A168" s="28"/>
      <c r="B168" s="46"/>
      <c r="C168" s="13"/>
      <c r="D168" s="29"/>
      <c r="E168" s="29"/>
      <c r="F168" s="29"/>
      <c r="G168" s="44"/>
      <c r="H168" s="41"/>
    </row>
    <row r="169" spans="1:8" x14ac:dyDescent="0.35">
      <c r="A169" s="28"/>
      <c r="B169" s="46"/>
      <c r="C169" s="13"/>
      <c r="D169" s="29"/>
      <c r="E169" s="29"/>
      <c r="F169" s="29"/>
      <c r="G169" s="44"/>
      <c r="H169" s="41"/>
    </row>
    <row r="170" spans="1:8" x14ac:dyDescent="0.35">
      <c r="A170" s="28"/>
      <c r="B170" s="46"/>
      <c r="C170" s="13"/>
      <c r="D170" s="29"/>
      <c r="E170" s="29"/>
      <c r="F170" s="29"/>
      <c r="G170" s="44"/>
      <c r="H170" s="41"/>
    </row>
    <row r="171" spans="1:8" x14ac:dyDescent="0.35">
      <c r="A171" s="28"/>
      <c r="B171" s="46"/>
      <c r="C171" s="13"/>
      <c r="D171" s="29"/>
      <c r="E171" s="29"/>
      <c r="F171" s="29"/>
      <c r="G171" s="44"/>
      <c r="H171" s="41"/>
    </row>
    <row r="172" spans="1:8" x14ac:dyDescent="0.35">
      <c r="A172" s="28"/>
      <c r="B172" s="46"/>
      <c r="C172" s="13"/>
      <c r="D172" s="29"/>
      <c r="E172" s="29"/>
      <c r="F172" s="29"/>
      <c r="G172" s="44"/>
      <c r="H172" s="41"/>
    </row>
    <row r="173" spans="1:8" x14ac:dyDescent="0.35">
      <c r="A173" s="28"/>
      <c r="B173" s="46"/>
      <c r="C173" s="13"/>
      <c r="D173" s="29"/>
      <c r="E173" s="29"/>
      <c r="F173" s="29"/>
      <c r="G173" s="44"/>
      <c r="H173" s="41"/>
    </row>
    <row r="174" spans="1:8" x14ac:dyDescent="0.35">
      <c r="A174" s="28"/>
      <c r="B174" s="46"/>
      <c r="C174" s="13"/>
      <c r="D174" s="29"/>
      <c r="E174" s="29"/>
      <c r="F174" s="29"/>
      <c r="G174" s="44"/>
      <c r="H174" s="41"/>
    </row>
    <row r="175" spans="1:8" x14ac:dyDescent="0.35">
      <c r="A175" s="28"/>
      <c r="B175" s="46"/>
      <c r="C175" s="13"/>
      <c r="D175" s="29"/>
      <c r="E175" s="29"/>
      <c r="F175" s="29"/>
      <c r="G175" s="44"/>
      <c r="H175" s="41"/>
    </row>
    <row r="176" spans="1:8" x14ac:dyDescent="0.35">
      <c r="A176" s="28"/>
      <c r="B176" s="46"/>
      <c r="C176" s="13"/>
      <c r="D176" s="29"/>
      <c r="E176" s="29"/>
      <c r="F176" s="29"/>
      <c r="G176" s="44"/>
      <c r="H176" s="41"/>
    </row>
    <row r="177" spans="1:8" x14ac:dyDescent="0.35">
      <c r="A177" s="28"/>
      <c r="B177" s="46"/>
      <c r="C177" s="13"/>
      <c r="D177" s="29"/>
      <c r="E177" s="29"/>
      <c r="F177" s="29"/>
      <c r="G177" s="44"/>
      <c r="H177" s="41"/>
    </row>
    <row r="178" spans="1:8" x14ac:dyDescent="0.35">
      <c r="A178" s="28"/>
      <c r="B178" s="46"/>
      <c r="C178" s="13"/>
      <c r="D178" s="29"/>
      <c r="E178" s="29"/>
      <c r="F178" s="29"/>
      <c r="G178" s="44"/>
      <c r="H178" s="41"/>
    </row>
    <row r="179" spans="1:8" x14ac:dyDescent="0.35">
      <c r="A179" s="28"/>
      <c r="B179" s="46"/>
      <c r="C179" s="13"/>
      <c r="D179" s="29"/>
      <c r="E179" s="29"/>
      <c r="F179" s="29"/>
      <c r="G179" s="44"/>
      <c r="H179" s="41"/>
    </row>
    <row r="180" spans="1:8" x14ac:dyDescent="0.35">
      <c r="A180" s="28"/>
      <c r="B180" s="46"/>
      <c r="C180" s="13"/>
      <c r="D180" s="29"/>
      <c r="E180" s="29"/>
      <c r="F180" s="29"/>
      <c r="G180" s="44"/>
      <c r="H180" s="41"/>
    </row>
    <row r="181" spans="1:8" x14ac:dyDescent="0.35">
      <c r="A181" s="28"/>
      <c r="B181" s="46"/>
      <c r="C181" s="13"/>
      <c r="D181" s="29"/>
      <c r="E181" s="29"/>
      <c r="F181" s="29"/>
      <c r="G181" s="44"/>
      <c r="H181" s="41"/>
    </row>
    <row r="182" spans="1:8" x14ac:dyDescent="0.35">
      <c r="A182" s="28"/>
      <c r="B182" s="46"/>
      <c r="C182" s="13"/>
      <c r="D182" s="29"/>
      <c r="E182" s="29"/>
      <c r="F182" s="29"/>
      <c r="G182" s="44"/>
      <c r="H182" s="41"/>
    </row>
    <row r="183" spans="1:8" x14ac:dyDescent="0.35">
      <c r="A183" s="28"/>
      <c r="B183" s="46"/>
      <c r="C183" s="13"/>
      <c r="D183" s="29"/>
      <c r="E183" s="29"/>
      <c r="F183" s="29"/>
      <c r="G183" s="44"/>
      <c r="H183" s="41"/>
    </row>
    <row r="184" spans="1:8" x14ac:dyDescent="0.35">
      <c r="A184" s="28"/>
      <c r="B184" s="46"/>
      <c r="C184" s="13"/>
      <c r="D184" s="29"/>
      <c r="E184" s="29"/>
      <c r="F184" s="29"/>
      <c r="G184" s="44"/>
      <c r="H184" s="41"/>
    </row>
    <row r="185" spans="1:8" x14ac:dyDescent="0.35">
      <c r="A185" s="28"/>
      <c r="B185" s="46"/>
      <c r="C185" s="13"/>
      <c r="D185" s="29"/>
      <c r="E185" s="29"/>
      <c r="F185" s="29"/>
      <c r="G185" s="44"/>
      <c r="H185" s="41"/>
    </row>
    <row r="186" spans="1:8" x14ac:dyDescent="0.35">
      <c r="A186" s="28"/>
      <c r="B186" s="46"/>
      <c r="C186" s="13"/>
      <c r="D186" s="29"/>
      <c r="E186" s="29"/>
      <c r="F186" s="29"/>
      <c r="G186" s="44"/>
      <c r="H186" s="41"/>
    </row>
    <row r="187" spans="1:8" x14ac:dyDescent="0.35">
      <c r="A187" s="28"/>
      <c r="B187" s="46"/>
      <c r="C187" s="13"/>
      <c r="D187" s="29"/>
      <c r="E187" s="29"/>
      <c r="F187" s="29"/>
      <c r="G187" s="44"/>
      <c r="H187" s="41"/>
    </row>
    <row r="188" spans="1:8" x14ac:dyDescent="0.35">
      <c r="A188" s="28"/>
      <c r="B188" s="46"/>
      <c r="C188" s="13"/>
      <c r="D188" s="29"/>
      <c r="E188" s="29"/>
      <c r="F188" s="29"/>
      <c r="G188" s="44"/>
      <c r="H188" s="41"/>
    </row>
    <row r="189" spans="1:8" x14ac:dyDescent="0.35">
      <c r="A189" s="28"/>
      <c r="B189" s="46"/>
      <c r="C189" s="13"/>
      <c r="D189" s="29"/>
      <c r="E189" s="29"/>
      <c r="F189" s="29"/>
      <c r="G189" s="44"/>
      <c r="H189" s="41"/>
    </row>
    <row r="190" spans="1:8" x14ac:dyDescent="0.35">
      <c r="A190" s="28"/>
      <c r="B190" s="46"/>
      <c r="C190" s="13"/>
      <c r="D190" s="29"/>
      <c r="E190" s="29"/>
      <c r="F190" s="29"/>
      <c r="G190" s="44"/>
      <c r="H190" s="41"/>
    </row>
    <row r="191" spans="1:8" x14ac:dyDescent="0.35">
      <c r="A191" s="28"/>
      <c r="B191" s="46"/>
      <c r="C191" s="13"/>
      <c r="D191" s="29"/>
      <c r="E191" s="29"/>
      <c r="F191" s="29"/>
      <c r="G191" s="44"/>
      <c r="H191" s="41"/>
    </row>
    <row r="192" spans="1:8" x14ac:dyDescent="0.35">
      <c r="A192" s="28"/>
      <c r="B192" s="46"/>
      <c r="C192" s="13"/>
      <c r="D192" s="29"/>
      <c r="E192" s="29"/>
      <c r="F192" s="29"/>
      <c r="G192" s="44"/>
      <c r="H192" s="41"/>
    </row>
    <row r="193" spans="1:8" x14ac:dyDescent="0.35">
      <c r="A193" s="28"/>
      <c r="B193" s="46"/>
      <c r="C193" s="13"/>
      <c r="D193" s="29"/>
      <c r="E193" s="29"/>
      <c r="F193" s="29"/>
      <c r="G193" s="44"/>
      <c r="H193" s="41"/>
    </row>
    <row r="194" spans="1:8" x14ac:dyDescent="0.35">
      <c r="A194" s="28"/>
      <c r="B194" s="46"/>
      <c r="C194" s="13"/>
      <c r="D194" s="29"/>
      <c r="E194" s="29"/>
      <c r="F194" s="29"/>
      <c r="G194" s="44"/>
      <c r="H194" s="41"/>
    </row>
    <row r="195" spans="1:8" x14ac:dyDescent="0.35">
      <c r="A195" s="28"/>
      <c r="B195" s="46"/>
      <c r="C195" s="13"/>
      <c r="D195" s="29"/>
      <c r="E195" s="29"/>
      <c r="F195" s="29"/>
      <c r="G195" s="44"/>
      <c r="H195" s="41"/>
    </row>
    <row r="196" spans="1:8" x14ac:dyDescent="0.35">
      <c r="A196" s="28"/>
      <c r="B196" s="46"/>
      <c r="C196" s="13"/>
      <c r="D196" s="29"/>
      <c r="E196" s="29"/>
      <c r="F196" s="29"/>
      <c r="G196" s="44"/>
      <c r="H196" s="41"/>
    </row>
    <row r="197" spans="1:8" x14ac:dyDescent="0.35">
      <c r="A197" s="28"/>
      <c r="B197" s="46"/>
      <c r="C197" s="13"/>
      <c r="D197" s="29"/>
      <c r="E197" s="29"/>
      <c r="F197" s="29"/>
      <c r="G197" s="44"/>
      <c r="H197" s="41"/>
    </row>
    <row r="198" spans="1:8" x14ac:dyDescent="0.35">
      <c r="A198" s="28"/>
      <c r="B198" s="46"/>
      <c r="C198" s="13"/>
      <c r="D198" s="29"/>
      <c r="E198" s="29"/>
      <c r="F198" s="29"/>
      <c r="G198" s="44"/>
      <c r="H198" s="41"/>
    </row>
    <row r="199" spans="1:8" x14ac:dyDescent="0.35">
      <c r="A199" s="28"/>
      <c r="B199" s="46"/>
      <c r="C199" s="13"/>
      <c r="D199" s="29"/>
      <c r="E199" s="29"/>
      <c r="F199" s="29"/>
      <c r="G199" s="44"/>
      <c r="H199" s="41"/>
    </row>
    <row r="200" spans="1:8" x14ac:dyDescent="0.35">
      <c r="A200" s="28"/>
      <c r="B200" s="46"/>
      <c r="C200" s="13"/>
      <c r="D200" s="29"/>
      <c r="E200" s="29"/>
      <c r="F200" s="29"/>
      <c r="G200" s="44"/>
      <c r="H200" s="41"/>
    </row>
    <row r="201" spans="1:8" x14ac:dyDescent="0.35">
      <c r="A201" s="28"/>
      <c r="B201" s="46"/>
      <c r="C201" s="13"/>
      <c r="D201" s="29"/>
      <c r="E201" s="29"/>
      <c r="F201" s="29"/>
      <c r="G201" s="44"/>
      <c r="H201" s="41"/>
    </row>
    <row r="202" spans="1:8" x14ac:dyDescent="0.35">
      <c r="A202" s="28"/>
      <c r="B202" s="46"/>
      <c r="C202" s="13"/>
      <c r="D202" s="29"/>
      <c r="E202" s="29"/>
      <c r="F202" s="29"/>
      <c r="G202" s="44"/>
      <c r="H202" s="41"/>
    </row>
    <row r="203" spans="1:8" x14ac:dyDescent="0.35">
      <c r="A203" s="28"/>
      <c r="B203" s="46"/>
      <c r="C203" s="13"/>
      <c r="D203" s="29"/>
      <c r="E203" s="29"/>
      <c r="F203" s="29"/>
      <c r="G203" s="44"/>
      <c r="H203" s="41"/>
    </row>
    <row r="204" spans="1:8" x14ac:dyDescent="0.35">
      <c r="A204" s="28"/>
      <c r="B204" s="46"/>
      <c r="C204" s="13"/>
      <c r="D204" s="29"/>
      <c r="E204" s="29"/>
      <c r="F204" s="29"/>
      <c r="G204" s="44"/>
      <c r="H204" s="41"/>
    </row>
    <row r="205" spans="1:8" x14ac:dyDescent="0.35">
      <c r="A205" s="28"/>
      <c r="B205" s="46"/>
      <c r="C205" s="13"/>
      <c r="D205" s="29"/>
      <c r="E205" s="29"/>
      <c r="F205" s="29"/>
      <c r="G205" s="44"/>
      <c r="H205" s="41"/>
    </row>
    <row r="206" spans="1:8" x14ac:dyDescent="0.35">
      <c r="A206" s="28"/>
      <c r="B206" s="46"/>
      <c r="C206" s="13"/>
      <c r="D206" s="29"/>
      <c r="E206" s="29"/>
      <c r="F206" s="29"/>
      <c r="G206" s="44"/>
      <c r="H206" s="41"/>
    </row>
    <row r="207" spans="1:8" x14ac:dyDescent="0.35">
      <c r="A207" s="28"/>
      <c r="B207" s="46"/>
      <c r="C207" s="13"/>
      <c r="D207" s="29"/>
      <c r="E207" s="29"/>
      <c r="F207" s="29"/>
      <c r="G207" s="44"/>
      <c r="H207" s="41"/>
    </row>
    <row r="208" spans="1:8" x14ac:dyDescent="0.35">
      <c r="A208" s="28"/>
      <c r="B208" s="46"/>
      <c r="C208" s="13"/>
      <c r="D208" s="29"/>
      <c r="E208" s="29"/>
      <c r="F208" s="29"/>
      <c r="G208" s="44"/>
      <c r="H208" s="41"/>
    </row>
    <row r="209" spans="1:8" x14ac:dyDescent="0.35">
      <c r="A209" s="28"/>
      <c r="B209" s="46"/>
      <c r="C209" s="13"/>
      <c r="D209" s="29"/>
      <c r="E209" s="29"/>
      <c r="F209" s="29"/>
      <c r="G209" s="44"/>
      <c r="H209" s="41"/>
    </row>
    <row r="210" spans="1:8" x14ac:dyDescent="0.35">
      <c r="A210" s="28"/>
      <c r="B210" s="46"/>
      <c r="C210" s="13"/>
      <c r="D210" s="29"/>
      <c r="E210" s="29"/>
      <c r="F210" s="29"/>
      <c r="G210" s="44"/>
      <c r="H210" s="41"/>
    </row>
    <row r="211" spans="1:8" x14ac:dyDescent="0.35">
      <c r="A211" s="28"/>
      <c r="B211" s="46"/>
      <c r="C211" s="13"/>
      <c r="D211" s="29"/>
      <c r="E211" s="29"/>
      <c r="F211" s="29"/>
      <c r="G211" s="44"/>
      <c r="H211" s="41"/>
    </row>
    <row r="212" spans="1:8" x14ac:dyDescent="0.35">
      <c r="A212" s="28"/>
      <c r="B212" s="46"/>
      <c r="C212" s="13"/>
      <c r="D212" s="29"/>
      <c r="E212" s="29"/>
      <c r="F212" s="29"/>
      <c r="G212" s="44"/>
      <c r="H212" s="41"/>
    </row>
    <row r="213" spans="1:8" x14ac:dyDescent="0.35">
      <c r="A213" s="28"/>
      <c r="B213" s="46"/>
      <c r="C213" s="13"/>
      <c r="D213" s="29"/>
      <c r="E213" s="29"/>
      <c r="F213" s="29"/>
      <c r="G213" s="44"/>
      <c r="H213" s="41"/>
    </row>
    <row r="214" spans="1:8" x14ac:dyDescent="0.35">
      <c r="A214" s="28"/>
      <c r="B214" s="46"/>
      <c r="C214" s="13"/>
      <c r="D214" s="29"/>
      <c r="E214" s="29"/>
      <c r="F214" s="29"/>
      <c r="G214" s="44"/>
      <c r="H214" s="41"/>
    </row>
    <row r="215" spans="1:8" x14ac:dyDescent="0.35">
      <c r="A215" s="28"/>
      <c r="B215" s="46"/>
      <c r="C215" s="13"/>
      <c r="D215" s="29"/>
      <c r="E215" s="29"/>
      <c r="F215" s="29"/>
      <c r="G215" s="44"/>
      <c r="H215" s="41"/>
    </row>
    <row r="216" spans="1:8" x14ac:dyDescent="0.35">
      <c r="A216" s="28"/>
      <c r="B216" s="46"/>
      <c r="C216" s="13"/>
      <c r="D216" s="29"/>
      <c r="E216" s="29"/>
      <c r="F216" s="29"/>
      <c r="G216" s="44"/>
      <c r="H216" s="41"/>
    </row>
    <row r="217" spans="1:8" x14ac:dyDescent="0.35">
      <c r="A217" s="28"/>
      <c r="B217" s="46"/>
      <c r="C217" s="13"/>
      <c r="D217" s="29"/>
      <c r="E217" s="29"/>
      <c r="F217" s="29"/>
      <c r="G217" s="44"/>
      <c r="H217" s="41"/>
    </row>
    <row r="218" spans="1:8" x14ac:dyDescent="0.35">
      <c r="A218" s="28"/>
      <c r="B218" s="46"/>
      <c r="C218" s="13"/>
      <c r="D218" s="29"/>
      <c r="E218" s="29"/>
      <c r="F218" s="29"/>
      <c r="G218" s="44"/>
      <c r="H218" s="41"/>
    </row>
    <row r="219" spans="1:8" x14ac:dyDescent="0.35">
      <c r="A219" s="28"/>
      <c r="B219" s="46"/>
      <c r="C219" s="13"/>
      <c r="D219" s="29"/>
      <c r="E219" s="29"/>
      <c r="F219" s="29"/>
      <c r="G219" s="44"/>
      <c r="H219" s="41"/>
    </row>
    <row r="220" spans="1:8" x14ac:dyDescent="0.35">
      <c r="A220" s="28"/>
      <c r="B220" s="46"/>
      <c r="C220" s="13"/>
      <c r="D220" s="29"/>
      <c r="E220" s="29"/>
      <c r="F220" s="29"/>
      <c r="G220" s="44"/>
      <c r="H220" s="41"/>
    </row>
    <row r="221" spans="1:8" x14ac:dyDescent="0.35">
      <c r="A221" s="28"/>
      <c r="B221" s="46"/>
      <c r="C221" s="13"/>
      <c r="D221" s="29"/>
      <c r="E221" s="29"/>
      <c r="F221" s="29"/>
      <c r="G221" s="44"/>
      <c r="H221" s="41"/>
    </row>
    <row r="222" spans="1:8" x14ac:dyDescent="0.35">
      <c r="A222" s="28"/>
      <c r="B222" s="46"/>
      <c r="C222" s="13"/>
      <c r="D222" s="29"/>
      <c r="E222" s="29"/>
      <c r="F222" s="29"/>
      <c r="G222" s="44"/>
      <c r="H222" s="41"/>
    </row>
    <row r="223" spans="1:8" x14ac:dyDescent="0.35">
      <c r="A223" s="28"/>
      <c r="B223" s="46"/>
      <c r="C223" s="13"/>
      <c r="D223" s="29"/>
      <c r="E223" s="29"/>
      <c r="F223" s="29"/>
      <c r="G223" s="44"/>
      <c r="H223" s="41"/>
    </row>
    <row r="224" spans="1:8" x14ac:dyDescent="0.35">
      <c r="A224" s="28"/>
      <c r="B224" s="46"/>
      <c r="C224" s="13"/>
      <c r="D224" s="29"/>
      <c r="E224" s="29"/>
      <c r="F224" s="29"/>
      <c r="G224" s="44"/>
      <c r="H224" s="41"/>
    </row>
    <row r="225" spans="1:8" x14ac:dyDescent="0.35">
      <c r="A225" s="28"/>
      <c r="B225" s="46"/>
      <c r="C225" s="13"/>
      <c r="D225" s="29"/>
      <c r="E225" s="29"/>
      <c r="F225" s="29"/>
      <c r="G225" s="44"/>
      <c r="H225" s="41"/>
    </row>
    <row r="226" spans="1:8" x14ac:dyDescent="0.35">
      <c r="A226" s="28"/>
      <c r="B226" s="46"/>
      <c r="C226" s="13"/>
      <c r="D226" s="29"/>
      <c r="E226" s="29"/>
      <c r="F226" s="29"/>
      <c r="G226" s="44"/>
      <c r="H226" s="41"/>
    </row>
    <row r="227" spans="1:8" x14ac:dyDescent="0.35">
      <c r="A227" s="28"/>
      <c r="B227" s="46"/>
      <c r="C227" s="13"/>
      <c r="D227" s="29"/>
      <c r="E227" s="29"/>
      <c r="F227" s="29"/>
      <c r="G227" s="44"/>
      <c r="H227" s="41"/>
    </row>
    <row r="228" spans="1:8" x14ac:dyDescent="0.35">
      <c r="A228" s="28"/>
      <c r="B228" s="46"/>
      <c r="C228" s="13"/>
      <c r="D228" s="29"/>
      <c r="E228" s="29"/>
      <c r="F228" s="29"/>
      <c r="G228" s="44"/>
      <c r="H228" s="41"/>
    </row>
    <row r="229" spans="1:8" x14ac:dyDescent="0.35">
      <c r="A229" s="28"/>
      <c r="B229" s="46"/>
      <c r="C229" s="13"/>
      <c r="D229" s="29"/>
      <c r="E229" s="29"/>
      <c r="F229" s="29"/>
      <c r="G229" s="44"/>
      <c r="H229" s="41"/>
    </row>
    <row r="230" spans="1:8" x14ac:dyDescent="0.35">
      <c r="A230" s="28"/>
      <c r="B230" s="46"/>
      <c r="C230" s="13"/>
      <c r="D230" s="29"/>
      <c r="E230" s="29"/>
      <c r="F230" s="29"/>
      <c r="G230" s="44"/>
      <c r="H230" s="41"/>
    </row>
    <row r="231" spans="1:8" x14ac:dyDescent="0.35">
      <c r="A231" s="28"/>
      <c r="B231" s="46"/>
      <c r="C231" s="13"/>
      <c r="D231" s="29"/>
      <c r="E231" s="29"/>
      <c r="F231" s="29"/>
      <c r="G231" s="44"/>
      <c r="H231" s="41"/>
    </row>
    <row r="232" spans="1:8" x14ac:dyDescent="0.35">
      <c r="A232" s="28"/>
      <c r="B232" s="46"/>
      <c r="C232" s="13"/>
      <c r="D232" s="29"/>
      <c r="E232" s="29"/>
      <c r="F232" s="29"/>
      <c r="G232" s="44"/>
      <c r="H232" s="41"/>
    </row>
    <row r="233" spans="1:8" x14ac:dyDescent="0.35">
      <c r="A233" s="28"/>
      <c r="B233" s="46"/>
      <c r="C233" s="13"/>
      <c r="D233" s="29"/>
      <c r="E233" s="29"/>
      <c r="F233" s="29"/>
      <c r="G233" s="44"/>
      <c r="H233" s="41"/>
    </row>
    <row r="234" spans="1:8" x14ac:dyDescent="0.35">
      <c r="A234" s="28"/>
      <c r="B234" s="46"/>
      <c r="C234" s="13"/>
      <c r="D234" s="29"/>
      <c r="E234" s="29"/>
      <c r="F234" s="29"/>
      <c r="G234" s="44"/>
      <c r="H234" s="41"/>
    </row>
    <row r="235" spans="1:8" x14ac:dyDescent="0.35">
      <c r="A235" s="28"/>
      <c r="B235" s="46"/>
      <c r="C235" s="13"/>
      <c r="D235" s="29"/>
      <c r="E235" s="29"/>
      <c r="F235" s="29"/>
      <c r="G235" s="44"/>
      <c r="H235" s="41"/>
    </row>
    <row r="236" spans="1:8" x14ac:dyDescent="0.35">
      <c r="A236" s="28"/>
      <c r="B236" s="46"/>
      <c r="C236" s="13"/>
      <c r="D236" s="29"/>
      <c r="E236" s="29"/>
      <c r="F236" s="29"/>
      <c r="G236" s="44"/>
      <c r="H236" s="41"/>
    </row>
    <row r="237" spans="1:8" x14ac:dyDescent="0.35">
      <c r="A237" s="28"/>
      <c r="B237" s="46"/>
      <c r="C237" s="13"/>
      <c r="D237" s="29"/>
      <c r="E237" s="29"/>
      <c r="F237" s="29"/>
      <c r="G237" s="44"/>
      <c r="H237" s="41"/>
    </row>
    <row r="238" spans="1:8" x14ac:dyDescent="0.35">
      <c r="A238" s="28"/>
      <c r="B238" s="46"/>
      <c r="C238" s="13"/>
      <c r="D238" s="29"/>
      <c r="E238" s="29"/>
      <c r="F238" s="29"/>
      <c r="G238" s="44"/>
      <c r="H238" s="41"/>
    </row>
    <row r="239" spans="1:8" x14ac:dyDescent="0.35">
      <c r="A239" s="28"/>
      <c r="B239" s="46"/>
      <c r="C239" s="13"/>
      <c r="D239" s="29"/>
      <c r="E239" s="29"/>
      <c r="F239" s="29"/>
      <c r="G239" s="44"/>
      <c r="H239" s="41"/>
    </row>
    <row r="240" spans="1:8" x14ac:dyDescent="0.35">
      <c r="A240" s="28"/>
      <c r="B240" s="46"/>
      <c r="C240" s="13"/>
      <c r="D240" s="29"/>
      <c r="E240" s="29"/>
      <c r="F240" s="29"/>
      <c r="G240" s="44"/>
      <c r="H240" s="41"/>
    </row>
    <row r="241" spans="1:8" x14ac:dyDescent="0.35">
      <c r="A241" s="28"/>
      <c r="B241" s="46"/>
      <c r="C241" s="13"/>
      <c r="D241" s="29"/>
      <c r="E241" s="29"/>
      <c r="F241" s="29"/>
      <c r="G241" s="44"/>
      <c r="H241" s="41"/>
    </row>
    <row r="242" spans="1:8" x14ac:dyDescent="0.35">
      <c r="A242" s="28"/>
      <c r="B242" s="46"/>
      <c r="C242" s="13"/>
      <c r="D242" s="29"/>
      <c r="E242" s="29"/>
      <c r="F242" s="29"/>
      <c r="G242" s="44"/>
      <c r="H242" s="41"/>
    </row>
    <row r="243" spans="1:8" x14ac:dyDescent="0.35">
      <c r="A243" s="28"/>
      <c r="B243" s="46"/>
      <c r="C243" s="13"/>
      <c r="D243" s="29"/>
      <c r="E243" s="29"/>
      <c r="F243" s="29"/>
      <c r="G243" s="44"/>
      <c r="H243" s="41"/>
    </row>
    <row r="244" spans="1:8" x14ac:dyDescent="0.35">
      <c r="A244" s="28"/>
      <c r="B244" s="46"/>
      <c r="C244" s="13"/>
      <c r="D244" s="29"/>
      <c r="E244" s="29"/>
      <c r="F244" s="29"/>
      <c r="G244" s="44"/>
      <c r="H244" s="41"/>
    </row>
    <row r="245" spans="1:8" x14ac:dyDescent="0.35">
      <c r="A245" s="28"/>
      <c r="B245" s="46"/>
      <c r="C245" s="13"/>
      <c r="D245" s="29"/>
      <c r="E245" s="29"/>
      <c r="F245" s="29"/>
      <c r="G245" s="44"/>
      <c r="H245" s="41"/>
    </row>
    <row r="246" spans="1:8" x14ac:dyDescent="0.35">
      <c r="A246" s="28"/>
      <c r="B246" s="46"/>
      <c r="C246" s="13"/>
      <c r="D246" s="29"/>
      <c r="E246" s="29"/>
      <c r="F246" s="29"/>
      <c r="G246" s="44"/>
      <c r="H246" s="41"/>
    </row>
    <row r="247" spans="1:8" x14ac:dyDescent="0.35">
      <c r="A247" s="28"/>
      <c r="B247" s="46"/>
      <c r="C247" s="13"/>
      <c r="D247" s="29"/>
      <c r="E247" s="29"/>
      <c r="F247" s="29"/>
      <c r="G247" s="44"/>
      <c r="H247" s="41"/>
    </row>
    <row r="248" spans="1:8" x14ac:dyDescent="0.35">
      <c r="A248" s="28"/>
      <c r="B248" s="46"/>
      <c r="C248" s="13"/>
      <c r="D248" s="29"/>
      <c r="E248" s="29"/>
      <c r="F248" s="29"/>
      <c r="G248" s="44"/>
      <c r="H248" s="41"/>
    </row>
    <row r="249" spans="1:8" x14ac:dyDescent="0.35">
      <c r="A249" s="28"/>
      <c r="B249" s="46"/>
      <c r="C249" s="13"/>
      <c r="D249" s="29"/>
      <c r="E249" s="29"/>
      <c r="F249" s="29"/>
      <c r="G249" s="44"/>
      <c r="H249" s="41"/>
    </row>
    <row r="250" spans="1:8" x14ac:dyDescent="0.35">
      <c r="A250" s="28"/>
      <c r="B250" s="46"/>
      <c r="C250" s="13"/>
      <c r="D250" s="29"/>
      <c r="E250" s="29"/>
      <c r="F250" s="29"/>
      <c r="G250" s="44"/>
      <c r="H250" s="41"/>
    </row>
    <row r="251" spans="1:8" x14ac:dyDescent="0.35">
      <c r="A251" s="28"/>
      <c r="B251" s="46"/>
      <c r="C251" s="13"/>
      <c r="D251" s="29"/>
      <c r="E251" s="29"/>
      <c r="F251" s="29"/>
      <c r="G251" s="44"/>
      <c r="H251" s="41"/>
    </row>
    <row r="252" spans="1:8" x14ac:dyDescent="0.35">
      <c r="A252" s="28"/>
      <c r="B252" s="46"/>
      <c r="C252" s="13"/>
      <c r="D252" s="29"/>
      <c r="E252" s="29"/>
      <c r="F252" s="29"/>
      <c r="G252" s="44"/>
      <c r="H252" s="41"/>
    </row>
    <row r="253" spans="1:8" x14ac:dyDescent="0.35">
      <c r="A253" s="28"/>
      <c r="B253" s="46"/>
      <c r="C253" s="13"/>
      <c r="D253" s="29"/>
      <c r="E253" s="29"/>
      <c r="F253" s="29"/>
      <c r="G253" s="44"/>
      <c r="H253" s="41"/>
    </row>
    <row r="254" spans="1:8" x14ac:dyDescent="0.35">
      <c r="A254" s="28"/>
      <c r="B254" s="46"/>
      <c r="C254" s="13"/>
      <c r="D254" s="29"/>
      <c r="E254" s="29"/>
      <c r="F254" s="29"/>
      <c r="G254" s="44"/>
      <c r="H254" s="41"/>
    </row>
    <row r="255" spans="1:8" x14ac:dyDescent="0.35">
      <c r="A255" s="28"/>
      <c r="B255" s="46"/>
      <c r="C255" s="13"/>
      <c r="D255" s="29"/>
      <c r="E255" s="29"/>
      <c r="F255" s="29"/>
      <c r="G255" s="44"/>
      <c r="H255" s="41"/>
    </row>
    <row r="256" spans="1:8" x14ac:dyDescent="0.35">
      <c r="A256" s="28"/>
      <c r="B256" s="46"/>
      <c r="C256" s="13"/>
      <c r="D256" s="29"/>
      <c r="E256" s="29"/>
      <c r="F256" s="29"/>
      <c r="G256" s="44"/>
      <c r="H256" s="41"/>
    </row>
    <row r="257" spans="1:8" x14ac:dyDescent="0.35">
      <c r="A257" s="28"/>
      <c r="B257" s="46"/>
      <c r="C257" s="13"/>
      <c r="D257" s="29"/>
      <c r="E257" s="29"/>
      <c r="F257" s="29"/>
      <c r="G257" s="44"/>
      <c r="H257" s="41"/>
    </row>
    <row r="258" spans="1:8" x14ac:dyDescent="0.35">
      <c r="A258" s="28"/>
      <c r="B258" s="46"/>
      <c r="C258" s="13"/>
      <c r="D258" s="29"/>
      <c r="E258" s="29"/>
      <c r="F258" s="29"/>
      <c r="G258" s="44"/>
      <c r="H258" s="41"/>
    </row>
    <row r="259" spans="1:8" x14ac:dyDescent="0.35">
      <c r="A259" s="28"/>
      <c r="B259" s="46"/>
      <c r="C259" s="13"/>
      <c r="D259" s="29"/>
      <c r="E259" s="29"/>
      <c r="F259" s="29"/>
      <c r="G259" s="44"/>
      <c r="H259" s="41"/>
    </row>
    <row r="260" spans="1:8" x14ac:dyDescent="0.35">
      <c r="A260" s="28"/>
      <c r="B260" s="46"/>
      <c r="C260" s="13"/>
      <c r="D260" s="29"/>
      <c r="E260" s="29"/>
      <c r="F260" s="29"/>
      <c r="G260" s="44"/>
      <c r="H260" s="41"/>
    </row>
    <row r="261" spans="1:8" x14ac:dyDescent="0.35">
      <c r="A261" s="28"/>
      <c r="B261" s="46"/>
      <c r="C261" s="13"/>
      <c r="D261" s="29"/>
      <c r="E261" s="29"/>
      <c r="F261" s="29"/>
      <c r="G261" s="44"/>
      <c r="H261" s="41"/>
    </row>
    <row r="262" spans="1:8" x14ac:dyDescent="0.35">
      <c r="A262" s="28"/>
      <c r="B262" s="46"/>
      <c r="C262" s="13"/>
      <c r="D262" s="29"/>
      <c r="E262" s="29"/>
      <c r="F262" s="29"/>
      <c r="G262" s="44"/>
      <c r="H262" s="41"/>
    </row>
    <row r="263" spans="1:8" x14ac:dyDescent="0.35">
      <c r="A263" s="28"/>
      <c r="B263" s="46"/>
      <c r="C263" s="13"/>
      <c r="D263" s="29"/>
      <c r="E263" s="29"/>
      <c r="F263" s="29"/>
      <c r="G263" s="44"/>
      <c r="H263" s="41"/>
    </row>
    <row r="264" spans="1:8" x14ac:dyDescent="0.35">
      <c r="A264" s="28"/>
      <c r="B264" s="46"/>
      <c r="C264" s="13"/>
      <c r="D264" s="29"/>
      <c r="E264" s="29"/>
      <c r="F264" s="29"/>
      <c r="G264" s="44"/>
      <c r="H264" s="41"/>
    </row>
    <row r="265" spans="1:8" x14ac:dyDescent="0.35">
      <c r="A265" s="28"/>
      <c r="B265" s="46"/>
      <c r="C265" s="13"/>
      <c r="D265" s="29"/>
      <c r="E265" s="29"/>
      <c r="F265" s="29"/>
      <c r="G265" s="44"/>
      <c r="H265" s="41"/>
    </row>
    <row r="266" spans="1:8" x14ac:dyDescent="0.35">
      <c r="A266" s="28"/>
      <c r="B266" s="46"/>
      <c r="C266" s="13"/>
      <c r="D266" s="29"/>
      <c r="E266" s="29"/>
      <c r="F266" s="29"/>
      <c r="G266" s="44"/>
      <c r="H266" s="41"/>
    </row>
    <row r="267" spans="1:8" x14ac:dyDescent="0.35">
      <c r="A267" s="28"/>
      <c r="B267" s="46"/>
      <c r="C267" s="13"/>
      <c r="D267" s="29"/>
      <c r="E267" s="29"/>
      <c r="F267" s="29"/>
      <c r="G267" s="44"/>
      <c r="H267" s="41"/>
    </row>
    <row r="268" spans="1:8" x14ac:dyDescent="0.35">
      <c r="A268" s="28"/>
      <c r="B268" s="46"/>
      <c r="C268" s="13"/>
      <c r="D268" s="29"/>
      <c r="E268" s="29"/>
      <c r="F268" s="29"/>
      <c r="G268" s="44"/>
      <c r="H268" s="41"/>
    </row>
    <row r="269" spans="1:8" x14ac:dyDescent="0.35">
      <c r="A269" s="28"/>
      <c r="B269" s="46"/>
      <c r="C269" s="13"/>
      <c r="D269" s="29"/>
      <c r="E269" s="29"/>
      <c r="F269" s="29"/>
      <c r="G269" s="44"/>
      <c r="H269" s="41"/>
    </row>
    <row r="270" spans="1:8" x14ac:dyDescent="0.35">
      <c r="A270" s="28"/>
      <c r="B270" s="46"/>
      <c r="C270" s="13"/>
      <c r="D270" s="29"/>
      <c r="E270" s="29"/>
      <c r="F270" s="29"/>
      <c r="G270" s="44"/>
      <c r="H270" s="41"/>
    </row>
    <row r="271" spans="1:8" x14ac:dyDescent="0.35">
      <c r="A271" s="28"/>
      <c r="B271" s="46"/>
      <c r="C271" s="13"/>
      <c r="D271" s="29"/>
      <c r="E271" s="29"/>
      <c r="F271" s="29"/>
      <c r="G271" s="44"/>
      <c r="H271" s="41"/>
    </row>
    <row r="272" spans="1:8" x14ac:dyDescent="0.35">
      <c r="A272" s="28"/>
      <c r="B272" s="46"/>
      <c r="C272" s="13"/>
      <c r="D272" s="29"/>
      <c r="E272" s="29"/>
      <c r="F272" s="29"/>
      <c r="G272" s="44"/>
      <c r="H272" s="41"/>
    </row>
    <row r="273" spans="1:8" x14ac:dyDescent="0.35">
      <c r="A273" s="28"/>
      <c r="B273" s="46"/>
      <c r="C273" s="13"/>
      <c r="D273" s="29"/>
      <c r="E273" s="29"/>
      <c r="F273" s="29"/>
      <c r="G273" s="44"/>
      <c r="H273" s="41"/>
    </row>
    <row r="274" spans="1:8" x14ac:dyDescent="0.35">
      <c r="A274" s="28"/>
      <c r="B274" s="46"/>
      <c r="C274" s="13"/>
      <c r="D274" s="29"/>
      <c r="E274" s="29"/>
      <c r="F274" s="29"/>
      <c r="G274" s="44"/>
      <c r="H274" s="41"/>
    </row>
    <row r="275" spans="1:8" x14ac:dyDescent="0.35">
      <c r="A275" s="28"/>
      <c r="B275" s="46"/>
      <c r="C275" s="13"/>
      <c r="D275" s="29"/>
      <c r="E275" s="29"/>
      <c r="F275" s="29"/>
      <c r="G275" s="44"/>
      <c r="H275" s="41"/>
    </row>
    <row r="276" spans="1:8" x14ac:dyDescent="0.35">
      <c r="A276" s="28"/>
      <c r="B276" s="46"/>
      <c r="C276" s="13"/>
      <c r="D276" s="29"/>
      <c r="E276" s="29"/>
      <c r="F276" s="29"/>
      <c r="G276" s="44"/>
      <c r="H276" s="41"/>
    </row>
    <row r="277" spans="1:8" x14ac:dyDescent="0.35">
      <c r="A277" s="28"/>
      <c r="B277" s="46"/>
      <c r="C277" s="13"/>
      <c r="D277" s="29"/>
      <c r="E277" s="29"/>
      <c r="F277" s="29"/>
      <c r="G277" s="44"/>
      <c r="H277" s="41"/>
    </row>
    <row r="278" spans="1:8" x14ac:dyDescent="0.35">
      <c r="A278" s="28"/>
      <c r="B278" s="46"/>
      <c r="C278" s="13"/>
      <c r="D278" s="29"/>
      <c r="E278" s="29"/>
      <c r="F278" s="29"/>
      <c r="G278" s="44"/>
      <c r="H278" s="41"/>
    </row>
    <row r="279" spans="1:8" x14ac:dyDescent="0.35">
      <c r="A279" s="28"/>
      <c r="B279" s="46"/>
      <c r="C279" s="13"/>
      <c r="D279" s="29"/>
      <c r="E279" s="29"/>
      <c r="F279" s="29"/>
      <c r="G279" s="44"/>
      <c r="H279" s="41"/>
    </row>
    <row r="280" spans="1:8" x14ac:dyDescent="0.35">
      <c r="A280" s="28"/>
      <c r="B280" s="46"/>
      <c r="C280" s="13"/>
      <c r="D280" s="29"/>
      <c r="E280" s="29"/>
      <c r="F280" s="29"/>
      <c r="G280" s="44"/>
      <c r="H280" s="41"/>
    </row>
    <row r="281" spans="1:8" x14ac:dyDescent="0.35">
      <c r="A281" s="28"/>
      <c r="B281" s="46"/>
      <c r="C281" s="13"/>
      <c r="D281" s="29"/>
      <c r="E281" s="29"/>
      <c r="F281" s="29"/>
      <c r="G281" s="44"/>
      <c r="H281" s="41"/>
    </row>
    <row r="282" spans="1:8" x14ac:dyDescent="0.35">
      <c r="A282" s="28"/>
      <c r="B282" s="46"/>
      <c r="C282" s="13"/>
      <c r="D282" s="29"/>
      <c r="E282" s="29"/>
      <c r="F282" s="29"/>
      <c r="G282" s="44"/>
      <c r="H282" s="41"/>
    </row>
    <row r="283" spans="1:8" x14ac:dyDescent="0.35">
      <c r="A283" s="28"/>
      <c r="B283" s="46"/>
      <c r="C283" s="13"/>
      <c r="D283" s="29"/>
      <c r="E283" s="29"/>
      <c r="F283" s="29"/>
      <c r="G283" s="44"/>
      <c r="H283" s="41"/>
    </row>
    <row r="284" spans="1:8" x14ac:dyDescent="0.35">
      <c r="A284" s="28"/>
      <c r="B284" s="46"/>
      <c r="C284" s="13"/>
      <c r="D284" s="29"/>
      <c r="E284" s="29"/>
      <c r="F284" s="29"/>
      <c r="G284" s="44"/>
      <c r="H284" s="41"/>
    </row>
    <row r="285" spans="1:8" x14ac:dyDescent="0.35">
      <c r="A285" s="28"/>
      <c r="B285" s="46"/>
      <c r="C285" s="13"/>
      <c r="D285" s="29"/>
      <c r="E285" s="29"/>
      <c r="F285" s="29"/>
      <c r="G285" s="44"/>
      <c r="H285" s="41"/>
    </row>
    <row r="286" spans="1:8" x14ac:dyDescent="0.35">
      <c r="A286" s="28"/>
      <c r="B286" s="46"/>
      <c r="C286" s="13"/>
      <c r="D286" s="29"/>
      <c r="E286" s="29"/>
      <c r="F286" s="29"/>
      <c r="G286" s="44"/>
      <c r="H286" s="41"/>
    </row>
    <row r="287" spans="1:8" x14ac:dyDescent="0.35">
      <c r="A287" s="28"/>
      <c r="B287" s="46"/>
      <c r="C287" s="13"/>
      <c r="D287" s="29"/>
      <c r="E287" s="29"/>
      <c r="F287" s="29"/>
      <c r="G287" s="44"/>
      <c r="H287" s="41"/>
    </row>
    <row r="288" spans="1:8" x14ac:dyDescent="0.35">
      <c r="A288" s="28"/>
      <c r="B288" s="46"/>
      <c r="C288" s="13"/>
      <c r="D288" s="29"/>
      <c r="E288" s="29"/>
      <c r="F288" s="29"/>
      <c r="G288" s="44"/>
      <c r="H288" s="41"/>
    </row>
    <row r="289" spans="1:8" x14ac:dyDescent="0.35">
      <c r="A289" s="28"/>
      <c r="B289" s="46"/>
      <c r="C289" s="13"/>
      <c r="D289" s="29"/>
      <c r="E289" s="29"/>
      <c r="F289" s="29"/>
      <c r="G289" s="44"/>
      <c r="H289" s="41"/>
    </row>
    <row r="290" spans="1:8" x14ac:dyDescent="0.35">
      <c r="A290" s="28"/>
      <c r="B290" s="46"/>
      <c r="C290" s="13"/>
      <c r="D290" s="29"/>
      <c r="E290" s="29"/>
      <c r="F290" s="29"/>
      <c r="G290" s="44"/>
      <c r="H290" s="41"/>
    </row>
    <row r="291" spans="1:8" x14ac:dyDescent="0.35">
      <c r="A291" s="28"/>
      <c r="B291" s="46"/>
      <c r="C291" s="13"/>
      <c r="D291" s="29"/>
      <c r="E291" s="29"/>
      <c r="F291" s="29"/>
      <c r="G291" s="44"/>
      <c r="H291" s="41"/>
    </row>
    <row r="292" spans="1:8" x14ac:dyDescent="0.35">
      <c r="A292" s="28"/>
      <c r="B292" s="46"/>
      <c r="C292" s="13"/>
      <c r="D292" s="29"/>
      <c r="E292" s="29"/>
      <c r="F292" s="29"/>
      <c r="G292" s="44"/>
      <c r="H292" s="41"/>
    </row>
    <row r="293" spans="1:8" x14ac:dyDescent="0.35">
      <c r="A293" s="28"/>
      <c r="B293" s="46"/>
      <c r="C293" s="13"/>
      <c r="D293" s="29"/>
      <c r="E293" s="29"/>
      <c r="F293" s="29"/>
      <c r="G293" s="44"/>
      <c r="H293" s="41"/>
    </row>
    <row r="294" spans="1:8" x14ac:dyDescent="0.35">
      <c r="A294" s="28"/>
      <c r="B294" s="46"/>
      <c r="C294" s="13"/>
      <c r="D294" s="29"/>
      <c r="E294" s="29"/>
      <c r="F294" s="29"/>
      <c r="G294" s="44"/>
      <c r="H294" s="41"/>
    </row>
    <row r="295" spans="1:8" x14ac:dyDescent="0.35">
      <c r="A295" s="28"/>
      <c r="B295" s="46"/>
      <c r="C295" s="13"/>
      <c r="D295" s="29"/>
      <c r="E295" s="29"/>
      <c r="F295" s="29"/>
      <c r="G295" s="44"/>
      <c r="H295" s="41"/>
    </row>
    <row r="296" spans="1:8" x14ac:dyDescent="0.35">
      <c r="A296" s="28"/>
      <c r="B296" s="46"/>
      <c r="C296" s="13"/>
      <c r="D296" s="29"/>
      <c r="E296" s="29"/>
      <c r="F296" s="29"/>
      <c r="G296" s="44"/>
      <c r="H296" s="41"/>
    </row>
    <row r="297" spans="1:8" x14ac:dyDescent="0.35">
      <c r="A297" s="28"/>
      <c r="B297" s="46"/>
      <c r="C297" s="13"/>
      <c r="D297" s="29"/>
      <c r="E297" s="29"/>
      <c r="F297" s="29"/>
      <c r="G297" s="44"/>
      <c r="H297" s="41"/>
    </row>
    <row r="298" spans="1:8" x14ac:dyDescent="0.35">
      <c r="A298" s="28"/>
      <c r="B298" s="46"/>
      <c r="C298" s="13"/>
      <c r="D298" s="29"/>
      <c r="E298" s="29"/>
      <c r="F298" s="29"/>
      <c r="G298" s="44"/>
      <c r="H298" s="41"/>
    </row>
    <row r="299" spans="1:8" x14ac:dyDescent="0.35">
      <c r="A299" s="28"/>
      <c r="B299" s="46"/>
      <c r="C299" s="13"/>
      <c r="D299" s="29"/>
      <c r="E299" s="29"/>
      <c r="F299" s="29"/>
      <c r="G299" s="44"/>
      <c r="H299" s="41"/>
    </row>
    <row r="300" spans="1:8" x14ac:dyDescent="0.35">
      <c r="A300" s="28"/>
      <c r="B300" s="46"/>
      <c r="C300" s="13"/>
      <c r="D300" s="29"/>
      <c r="E300" s="29"/>
      <c r="F300" s="29"/>
      <c r="G300" s="44"/>
      <c r="H300" s="41"/>
    </row>
    <row r="301" spans="1:8" x14ac:dyDescent="0.35">
      <c r="A301" s="28"/>
      <c r="B301" s="46"/>
      <c r="C301" s="13"/>
      <c r="D301" s="29"/>
      <c r="E301" s="29"/>
      <c r="F301" s="29"/>
      <c r="G301" s="44"/>
      <c r="H301" s="41"/>
    </row>
    <row r="302" spans="1:8" x14ac:dyDescent="0.35">
      <c r="A302" s="28"/>
      <c r="B302" s="46"/>
      <c r="C302" s="13"/>
      <c r="D302" s="29"/>
      <c r="E302" s="29"/>
      <c r="F302" s="29"/>
      <c r="G302" s="44"/>
      <c r="H302" s="41"/>
    </row>
    <row r="303" spans="1:8" x14ac:dyDescent="0.35">
      <c r="A303" s="28"/>
      <c r="B303" s="46"/>
      <c r="C303" s="13"/>
      <c r="D303" s="29"/>
      <c r="E303" s="29"/>
      <c r="F303" s="29"/>
      <c r="G303" s="44"/>
      <c r="H303" s="41"/>
    </row>
    <row r="304" spans="1:8" x14ac:dyDescent="0.35">
      <c r="A304" s="28"/>
      <c r="B304" s="46"/>
      <c r="C304" s="13"/>
      <c r="D304" s="29"/>
      <c r="E304" s="29"/>
      <c r="F304" s="29"/>
      <c r="G304" s="44"/>
      <c r="H304" s="41"/>
    </row>
    <row r="305" spans="1:8" x14ac:dyDescent="0.35">
      <c r="A305" s="28"/>
      <c r="B305" s="46"/>
      <c r="C305" s="13"/>
      <c r="D305" s="29"/>
      <c r="E305" s="29"/>
      <c r="F305" s="29"/>
      <c r="G305" s="44"/>
      <c r="H305" s="41"/>
    </row>
    <row r="306" spans="1:8" x14ac:dyDescent="0.35">
      <c r="A306" s="28"/>
      <c r="B306" s="46"/>
      <c r="C306" s="13"/>
      <c r="D306" s="29"/>
      <c r="E306" s="29"/>
      <c r="F306" s="29"/>
      <c r="G306" s="44"/>
      <c r="H306" s="41"/>
    </row>
    <row r="307" spans="1:8" x14ac:dyDescent="0.35">
      <c r="A307" s="28"/>
      <c r="B307" s="46"/>
      <c r="C307" s="13"/>
      <c r="D307" s="29"/>
      <c r="E307" s="29"/>
      <c r="F307" s="29"/>
      <c r="G307" s="44"/>
      <c r="H307" s="41"/>
    </row>
    <row r="308" spans="1:8" x14ac:dyDescent="0.35">
      <c r="A308" s="28"/>
      <c r="B308" s="46"/>
      <c r="C308" s="13"/>
      <c r="D308" s="29"/>
      <c r="E308" s="29"/>
      <c r="F308" s="29"/>
      <c r="G308" s="44"/>
      <c r="H308" s="41"/>
    </row>
    <row r="309" spans="1:8" x14ac:dyDescent="0.35">
      <c r="A309" s="28"/>
      <c r="B309" s="46"/>
      <c r="C309" s="13"/>
      <c r="D309" s="29"/>
      <c r="E309" s="29"/>
      <c r="F309" s="29"/>
      <c r="G309" s="44"/>
      <c r="H309" s="41"/>
    </row>
    <row r="310" spans="1:8" x14ac:dyDescent="0.35">
      <c r="A310" s="28"/>
      <c r="B310" s="46"/>
      <c r="C310" s="13"/>
      <c r="D310" s="29"/>
      <c r="E310" s="29"/>
      <c r="F310" s="29"/>
      <c r="G310" s="44"/>
      <c r="H310" s="41"/>
    </row>
    <row r="311" spans="1:8" x14ac:dyDescent="0.35">
      <c r="A311" s="28"/>
      <c r="B311" s="46"/>
      <c r="C311" s="13"/>
      <c r="D311" s="29"/>
      <c r="E311" s="29"/>
      <c r="F311" s="29"/>
      <c r="G311" s="44"/>
      <c r="H311" s="41"/>
    </row>
    <row r="312" spans="1:8" x14ac:dyDescent="0.35">
      <c r="A312" s="28"/>
      <c r="B312" s="46"/>
      <c r="C312" s="13"/>
      <c r="D312" s="29"/>
      <c r="E312" s="29"/>
      <c r="F312" s="29"/>
      <c r="G312" s="44"/>
      <c r="H312" s="41"/>
    </row>
    <row r="313" spans="1:8" x14ac:dyDescent="0.35">
      <c r="A313" s="28"/>
      <c r="B313" s="46"/>
      <c r="C313" s="13"/>
      <c r="D313" s="29"/>
      <c r="E313" s="29"/>
      <c r="F313" s="29"/>
      <c r="G313" s="44"/>
      <c r="H313" s="41"/>
    </row>
    <row r="314" spans="1:8" x14ac:dyDescent="0.35">
      <c r="A314" s="28"/>
      <c r="B314" s="46"/>
      <c r="C314" s="13"/>
      <c r="D314" s="29"/>
      <c r="E314" s="29"/>
      <c r="F314" s="29"/>
      <c r="G314" s="44"/>
      <c r="H314" s="41"/>
    </row>
    <row r="315" spans="1:8" x14ac:dyDescent="0.35">
      <c r="A315" s="28"/>
      <c r="B315" s="46"/>
      <c r="C315" s="13"/>
      <c r="D315" s="29"/>
      <c r="E315" s="29"/>
      <c r="F315" s="29"/>
      <c r="G315" s="44"/>
      <c r="H315" s="41"/>
    </row>
    <row r="316" spans="1:8" x14ac:dyDescent="0.35">
      <c r="A316" s="28"/>
      <c r="B316" s="46"/>
      <c r="C316" s="13"/>
      <c r="D316" s="29"/>
      <c r="E316" s="29"/>
      <c r="F316" s="29"/>
      <c r="G316" s="44"/>
      <c r="H316" s="41"/>
    </row>
    <row r="317" spans="1:8" x14ac:dyDescent="0.35">
      <c r="A317" s="28"/>
      <c r="B317" s="46"/>
      <c r="C317" s="13"/>
      <c r="D317" s="29"/>
      <c r="E317" s="29"/>
      <c r="F317" s="29"/>
      <c r="G317" s="44"/>
      <c r="H317" s="41"/>
    </row>
    <row r="318" spans="1:8" x14ac:dyDescent="0.35">
      <c r="A318" s="28"/>
      <c r="B318" s="46"/>
      <c r="C318" s="13"/>
      <c r="D318" s="29"/>
      <c r="E318" s="29"/>
      <c r="F318" s="29"/>
      <c r="G318" s="44"/>
      <c r="H318" s="41"/>
    </row>
    <row r="319" spans="1:8" x14ac:dyDescent="0.35">
      <c r="A319" s="28"/>
      <c r="B319" s="46"/>
      <c r="C319" s="13"/>
      <c r="D319" s="29"/>
      <c r="E319" s="29"/>
      <c r="F319" s="29"/>
      <c r="G319" s="44"/>
      <c r="H319" s="41"/>
    </row>
    <row r="320" spans="1:8" x14ac:dyDescent="0.35">
      <c r="A320" s="28"/>
      <c r="B320" s="46"/>
      <c r="C320" s="13"/>
      <c r="D320" s="29"/>
      <c r="E320" s="29"/>
      <c r="F320" s="29"/>
      <c r="G320" s="44"/>
      <c r="H320" s="41"/>
    </row>
    <row r="321" spans="1:8" x14ac:dyDescent="0.35">
      <c r="A321" s="28"/>
      <c r="B321" s="46"/>
      <c r="C321" s="13"/>
      <c r="D321" s="29"/>
      <c r="E321" s="29"/>
      <c r="F321" s="29"/>
      <c r="G321" s="44"/>
      <c r="H321" s="41"/>
    </row>
    <row r="322" spans="1:8" x14ac:dyDescent="0.35">
      <c r="A322" s="28"/>
      <c r="B322" s="46"/>
      <c r="C322" s="13"/>
      <c r="D322" s="29"/>
      <c r="E322" s="29"/>
      <c r="F322" s="29"/>
      <c r="G322" s="44"/>
      <c r="H322" s="41"/>
    </row>
    <row r="323" spans="1:8" x14ac:dyDescent="0.35">
      <c r="A323" s="28"/>
      <c r="B323" s="46"/>
      <c r="C323" s="13"/>
      <c r="D323" s="29"/>
      <c r="E323" s="29"/>
      <c r="F323" s="29"/>
      <c r="G323" s="44"/>
      <c r="H323" s="41"/>
    </row>
    <row r="324" spans="1:8" x14ac:dyDescent="0.35">
      <c r="A324" s="28"/>
      <c r="B324" s="46"/>
      <c r="C324" s="13"/>
      <c r="D324" s="29"/>
      <c r="E324" s="29"/>
      <c r="F324" s="29"/>
      <c r="G324" s="44"/>
      <c r="H324" s="41"/>
    </row>
    <row r="325" spans="1:8" x14ac:dyDescent="0.35">
      <c r="A325" s="28"/>
      <c r="B325" s="46"/>
      <c r="C325" s="13"/>
      <c r="D325" s="29"/>
      <c r="E325" s="29"/>
      <c r="F325" s="29"/>
      <c r="G325" s="44"/>
      <c r="H325" s="41"/>
    </row>
    <row r="326" spans="1:8" x14ac:dyDescent="0.35">
      <c r="A326" s="28"/>
      <c r="B326" s="46"/>
      <c r="C326" s="13"/>
      <c r="D326" s="29"/>
      <c r="E326" s="29"/>
      <c r="F326" s="29"/>
      <c r="G326" s="44"/>
      <c r="H326" s="41"/>
    </row>
    <row r="327" spans="1:8" x14ac:dyDescent="0.35">
      <c r="A327" s="28"/>
      <c r="B327" s="46"/>
      <c r="C327" s="13"/>
      <c r="D327" s="29"/>
      <c r="E327" s="29"/>
      <c r="F327" s="29"/>
      <c r="G327" s="44"/>
      <c r="H327" s="41"/>
    </row>
    <row r="328" spans="1:8" x14ac:dyDescent="0.35">
      <c r="A328" s="28"/>
      <c r="B328" s="46"/>
      <c r="C328" s="13"/>
      <c r="D328" s="29"/>
      <c r="E328" s="29"/>
      <c r="F328" s="29"/>
      <c r="G328" s="44"/>
      <c r="H328" s="41"/>
    </row>
    <row r="329" spans="1:8" x14ac:dyDescent="0.35">
      <c r="A329" s="28"/>
      <c r="B329" s="46"/>
      <c r="C329" s="13"/>
      <c r="D329" s="29"/>
      <c r="E329" s="29"/>
      <c r="F329" s="29"/>
      <c r="G329" s="44"/>
      <c r="H329" s="41"/>
    </row>
    <row r="330" spans="1:8" x14ac:dyDescent="0.35">
      <c r="A330" s="28"/>
      <c r="B330" s="46"/>
      <c r="C330" s="13"/>
      <c r="D330" s="29"/>
      <c r="E330" s="29"/>
      <c r="F330" s="29"/>
      <c r="G330" s="44"/>
      <c r="H330" s="41"/>
    </row>
    <row r="331" spans="1:8" x14ac:dyDescent="0.35">
      <c r="A331" s="28"/>
      <c r="B331" s="46"/>
      <c r="C331" s="13"/>
      <c r="D331" s="29"/>
      <c r="E331" s="29"/>
      <c r="F331" s="29"/>
      <c r="G331" s="44"/>
      <c r="H331" s="41"/>
    </row>
    <row r="332" spans="1:8" x14ac:dyDescent="0.35">
      <c r="A332" s="28"/>
      <c r="B332" s="46"/>
      <c r="C332" s="13"/>
      <c r="D332" s="29"/>
      <c r="E332" s="29"/>
      <c r="F332" s="29"/>
      <c r="G332" s="44"/>
      <c r="H332" s="41"/>
    </row>
    <row r="333" spans="1:8" x14ac:dyDescent="0.35">
      <c r="A333" s="28"/>
      <c r="B333" s="46"/>
      <c r="C333" s="13"/>
      <c r="D333" s="29"/>
      <c r="E333" s="29"/>
      <c r="F333" s="29"/>
      <c r="G333" s="44"/>
      <c r="H333" s="41"/>
    </row>
    <row r="334" spans="1:8" x14ac:dyDescent="0.35">
      <c r="A334" s="28"/>
      <c r="B334" s="46"/>
      <c r="C334" s="13"/>
      <c r="D334" s="29"/>
      <c r="E334" s="29"/>
      <c r="F334" s="29"/>
      <c r="G334" s="44"/>
      <c r="H334" s="41"/>
    </row>
    <row r="335" spans="1:8" x14ac:dyDescent="0.35">
      <c r="A335" s="28"/>
      <c r="B335" s="46"/>
      <c r="C335" s="13"/>
      <c r="D335" s="29"/>
      <c r="E335" s="29"/>
      <c r="F335" s="29"/>
      <c r="G335" s="44"/>
      <c r="H335" s="41"/>
    </row>
    <row r="336" spans="1:8" x14ac:dyDescent="0.35">
      <c r="A336" s="28"/>
      <c r="B336" s="46"/>
      <c r="C336" s="13"/>
      <c r="D336" s="29"/>
      <c r="E336" s="29"/>
      <c r="F336" s="29"/>
      <c r="G336" s="44"/>
      <c r="H336" s="41"/>
    </row>
    <row r="337" spans="1:8" x14ac:dyDescent="0.35">
      <c r="A337" s="28"/>
      <c r="B337" s="46"/>
      <c r="C337" s="13"/>
      <c r="D337" s="29"/>
      <c r="E337" s="29"/>
      <c r="F337" s="29"/>
      <c r="G337" s="44"/>
      <c r="H337" s="41"/>
    </row>
    <row r="338" spans="1:8" x14ac:dyDescent="0.35">
      <c r="A338" s="28"/>
      <c r="B338" s="46"/>
      <c r="C338" s="13"/>
      <c r="D338" s="29"/>
      <c r="E338" s="29"/>
      <c r="F338" s="29"/>
      <c r="G338" s="44"/>
      <c r="H338" s="41"/>
    </row>
    <row r="339" spans="1:8" x14ac:dyDescent="0.35">
      <c r="A339" s="28"/>
      <c r="B339" s="46"/>
      <c r="C339" s="13"/>
      <c r="D339" s="29"/>
      <c r="E339" s="29"/>
      <c r="F339" s="29"/>
      <c r="G339" s="44"/>
      <c r="H339" s="41"/>
    </row>
    <row r="340" spans="1:8" x14ac:dyDescent="0.35">
      <c r="A340" s="28"/>
      <c r="B340" s="46"/>
      <c r="C340" s="13"/>
      <c r="D340" s="29"/>
      <c r="E340" s="29"/>
      <c r="F340" s="29"/>
      <c r="G340" s="44"/>
      <c r="H340" s="41"/>
    </row>
    <row r="341" spans="1:8" x14ac:dyDescent="0.35">
      <c r="A341" s="28"/>
      <c r="B341" s="46"/>
      <c r="C341" s="13"/>
      <c r="D341" s="29"/>
      <c r="E341" s="29"/>
      <c r="F341" s="29"/>
      <c r="G341" s="44"/>
      <c r="H341" s="41"/>
    </row>
    <row r="342" spans="1:8" x14ac:dyDescent="0.35">
      <c r="A342" s="28"/>
      <c r="B342" s="46"/>
      <c r="C342" s="13"/>
      <c r="D342" s="29"/>
      <c r="E342" s="29"/>
      <c r="F342" s="29"/>
      <c r="G342" s="44"/>
      <c r="H342" s="41"/>
    </row>
    <row r="343" spans="1:8" x14ac:dyDescent="0.35">
      <c r="A343" s="28"/>
      <c r="B343" s="46"/>
      <c r="C343" s="13"/>
      <c r="D343" s="29"/>
      <c r="E343" s="29"/>
      <c r="F343" s="29"/>
      <c r="G343" s="44"/>
      <c r="H343" s="41"/>
    </row>
    <row r="344" spans="1:8" x14ac:dyDescent="0.35">
      <c r="A344" s="28"/>
      <c r="B344" s="46"/>
      <c r="C344" s="13"/>
      <c r="D344" s="29"/>
      <c r="E344" s="29"/>
      <c r="F344" s="29"/>
      <c r="G344" s="44"/>
      <c r="H344" s="41"/>
    </row>
    <row r="345" spans="1:8" x14ac:dyDescent="0.35">
      <c r="A345" s="28"/>
      <c r="B345" s="46"/>
      <c r="C345" s="13"/>
      <c r="D345" s="29"/>
      <c r="E345" s="29"/>
      <c r="F345" s="29"/>
      <c r="G345" s="44"/>
      <c r="H345" s="41"/>
    </row>
    <row r="346" spans="1:8" x14ac:dyDescent="0.35">
      <c r="A346" s="28"/>
      <c r="B346" s="46"/>
      <c r="C346" s="13"/>
      <c r="D346" s="29"/>
      <c r="E346" s="29"/>
      <c r="F346" s="29"/>
      <c r="G346" s="44"/>
      <c r="H346" s="41"/>
    </row>
    <row r="347" spans="1:8" x14ac:dyDescent="0.35">
      <c r="A347" s="28"/>
      <c r="B347" s="46"/>
      <c r="C347" s="13"/>
      <c r="D347" s="29"/>
      <c r="E347" s="29"/>
      <c r="F347" s="29"/>
      <c r="G347" s="44"/>
      <c r="H347" s="41"/>
    </row>
    <row r="348" spans="1:8" x14ac:dyDescent="0.35">
      <c r="A348" s="28"/>
      <c r="B348" s="46"/>
      <c r="C348" s="13"/>
      <c r="D348" s="29"/>
      <c r="E348" s="29"/>
      <c r="F348" s="29"/>
      <c r="G348" s="44"/>
      <c r="H348" s="41"/>
    </row>
    <row r="349" spans="1:8" x14ac:dyDescent="0.35">
      <c r="A349" s="28"/>
      <c r="B349" s="46"/>
      <c r="C349" s="13"/>
      <c r="D349" s="29"/>
      <c r="E349" s="29"/>
      <c r="F349" s="29"/>
      <c r="G349" s="44"/>
      <c r="H349" s="41"/>
    </row>
    <row r="350" spans="1:8" x14ac:dyDescent="0.35">
      <c r="A350" s="28"/>
      <c r="B350" s="46"/>
      <c r="C350" s="13"/>
      <c r="D350" s="29"/>
      <c r="E350" s="29"/>
      <c r="F350" s="29"/>
      <c r="G350" s="44"/>
      <c r="H350" s="41"/>
    </row>
    <row r="351" spans="1:8" x14ac:dyDescent="0.35">
      <c r="A351" s="28"/>
      <c r="B351" s="46"/>
      <c r="C351" s="13"/>
      <c r="D351" s="29"/>
      <c r="E351" s="29"/>
      <c r="F351" s="29"/>
      <c r="G351" s="44"/>
      <c r="H351" s="41"/>
    </row>
    <row r="352" spans="1:8" x14ac:dyDescent="0.35">
      <c r="A352" s="28"/>
      <c r="B352" s="46"/>
      <c r="C352" s="13"/>
      <c r="D352" s="29"/>
      <c r="E352" s="29"/>
      <c r="F352" s="29"/>
      <c r="G352" s="44"/>
      <c r="H352" s="41"/>
    </row>
    <row r="353" spans="1:8" x14ac:dyDescent="0.35">
      <c r="A353" s="28"/>
      <c r="B353" s="46"/>
      <c r="C353" s="13"/>
      <c r="D353" s="29"/>
      <c r="E353" s="29"/>
      <c r="F353" s="29"/>
      <c r="G353" s="44"/>
      <c r="H353" s="41"/>
    </row>
    <row r="354" spans="1:8" x14ac:dyDescent="0.35">
      <c r="A354" s="28"/>
      <c r="B354" s="46"/>
      <c r="C354" s="13"/>
      <c r="D354" s="29"/>
      <c r="E354" s="29"/>
      <c r="F354" s="29"/>
      <c r="G354" s="44"/>
      <c r="H354" s="41"/>
    </row>
    <row r="355" spans="1:8" x14ac:dyDescent="0.35">
      <c r="A355" s="28"/>
      <c r="B355" s="46"/>
      <c r="C355" s="13"/>
      <c r="D355" s="29"/>
      <c r="E355" s="29"/>
      <c r="F355" s="29"/>
      <c r="G355" s="44"/>
      <c r="H355" s="41"/>
    </row>
    <row r="356" spans="1:8" x14ac:dyDescent="0.35">
      <c r="A356" s="28"/>
      <c r="B356" s="46"/>
      <c r="C356" s="13"/>
      <c r="D356" s="29"/>
      <c r="E356" s="29"/>
      <c r="F356" s="29"/>
      <c r="G356" s="44"/>
      <c r="H356" s="41"/>
    </row>
    <row r="357" spans="1:8" x14ac:dyDescent="0.35">
      <c r="A357" s="28"/>
      <c r="B357" s="46"/>
      <c r="C357" s="13"/>
      <c r="D357" s="29"/>
      <c r="E357" s="29"/>
      <c r="F357" s="29"/>
      <c r="G357" s="44"/>
      <c r="H357" s="41"/>
    </row>
    <row r="358" spans="1:8" x14ac:dyDescent="0.35">
      <c r="A358" s="28"/>
      <c r="B358" s="46"/>
      <c r="C358" s="13"/>
      <c r="D358" s="29"/>
      <c r="E358" s="29"/>
      <c r="F358" s="29"/>
      <c r="G358" s="44"/>
      <c r="H358" s="41"/>
    </row>
    <row r="359" spans="1:8" x14ac:dyDescent="0.35">
      <c r="A359" s="28"/>
      <c r="B359" s="46"/>
      <c r="C359" s="13"/>
      <c r="D359" s="29"/>
      <c r="E359" s="29"/>
      <c r="F359" s="29"/>
      <c r="G359" s="44"/>
      <c r="H359" s="41"/>
    </row>
    <row r="360" spans="1:8" x14ac:dyDescent="0.35">
      <c r="A360" s="28"/>
      <c r="B360" s="46"/>
      <c r="C360" s="13"/>
      <c r="D360" s="29"/>
      <c r="E360" s="29"/>
      <c r="F360" s="29"/>
      <c r="G360" s="44"/>
      <c r="H360" s="41"/>
    </row>
    <row r="361" spans="1:8" x14ac:dyDescent="0.35">
      <c r="A361" s="28"/>
      <c r="B361" s="46"/>
      <c r="C361" s="13"/>
      <c r="D361" s="29"/>
      <c r="E361" s="29"/>
      <c r="F361" s="29"/>
      <c r="G361" s="44"/>
      <c r="H361" s="41"/>
    </row>
    <row r="362" spans="1:8" x14ac:dyDescent="0.35">
      <c r="A362" s="28"/>
      <c r="B362" s="46"/>
      <c r="C362" s="13"/>
      <c r="D362" s="29"/>
      <c r="E362" s="29"/>
      <c r="F362" s="29"/>
      <c r="G362" s="44"/>
      <c r="H362" s="41"/>
    </row>
    <row r="363" spans="1:8" x14ac:dyDescent="0.35">
      <c r="A363" s="28"/>
      <c r="B363" s="46"/>
      <c r="C363" s="13"/>
      <c r="D363" s="29"/>
      <c r="E363" s="29"/>
      <c r="F363" s="29"/>
      <c r="G363" s="44"/>
      <c r="H363" s="41"/>
    </row>
    <row r="364" spans="1:8" x14ac:dyDescent="0.35">
      <c r="A364" s="28"/>
      <c r="B364" s="46"/>
      <c r="C364" s="13"/>
      <c r="D364" s="29"/>
      <c r="E364" s="29"/>
      <c r="F364" s="29"/>
      <c r="G364" s="44"/>
      <c r="H364" s="41"/>
    </row>
    <row r="365" spans="1:8" x14ac:dyDescent="0.35">
      <c r="A365" s="28"/>
      <c r="B365" s="46"/>
      <c r="C365" s="13"/>
      <c r="D365" s="29"/>
      <c r="E365" s="29"/>
      <c r="F365" s="29"/>
      <c r="G365" s="44"/>
      <c r="H365" s="41"/>
    </row>
    <row r="366" spans="1:8" x14ac:dyDescent="0.35">
      <c r="A366" s="28"/>
      <c r="B366" s="46"/>
      <c r="C366" s="13"/>
      <c r="D366" s="29"/>
      <c r="E366" s="29"/>
      <c r="F366" s="29"/>
      <c r="G366" s="44"/>
      <c r="H366" s="41"/>
    </row>
    <row r="367" spans="1:8" x14ac:dyDescent="0.35">
      <c r="A367" s="28"/>
      <c r="B367" s="46"/>
      <c r="C367" s="13"/>
      <c r="D367" s="29"/>
      <c r="E367" s="29"/>
      <c r="F367" s="29"/>
      <c r="G367" s="44"/>
      <c r="H367" s="41"/>
    </row>
    <row r="368" spans="1:8" x14ac:dyDescent="0.35">
      <c r="A368" s="28"/>
      <c r="B368" s="46"/>
      <c r="C368" s="13"/>
      <c r="D368" s="29"/>
      <c r="E368" s="29"/>
      <c r="F368" s="29"/>
      <c r="G368" s="44"/>
      <c r="H368" s="41"/>
    </row>
    <row r="369" spans="1:8" x14ac:dyDescent="0.35">
      <c r="A369" s="28"/>
      <c r="B369" s="46"/>
      <c r="C369" s="13"/>
      <c r="D369" s="29"/>
      <c r="E369" s="29"/>
      <c r="F369" s="29"/>
      <c r="G369" s="44"/>
      <c r="H369" s="41"/>
    </row>
    <row r="370" spans="1:8" x14ac:dyDescent="0.35">
      <c r="A370" s="28"/>
      <c r="B370" s="46"/>
      <c r="C370" s="13"/>
      <c r="D370" s="29"/>
      <c r="E370" s="29"/>
      <c r="F370" s="29"/>
      <c r="G370" s="44"/>
      <c r="H370" s="41"/>
    </row>
    <row r="371" spans="1:8" x14ac:dyDescent="0.35">
      <c r="A371" s="28"/>
      <c r="B371" s="46"/>
      <c r="C371" s="13"/>
      <c r="D371" s="29"/>
      <c r="E371" s="29"/>
      <c r="F371" s="29"/>
      <c r="G371" s="44"/>
      <c r="H371" s="41"/>
    </row>
    <row r="372" spans="1:8" x14ac:dyDescent="0.35">
      <c r="A372" s="28"/>
      <c r="B372" s="46"/>
      <c r="C372" s="13"/>
      <c r="D372" s="29"/>
      <c r="E372" s="29"/>
      <c r="F372" s="29"/>
      <c r="G372" s="44"/>
      <c r="H372" s="41"/>
    </row>
    <row r="373" spans="1:8" x14ac:dyDescent="0.35">
      <c r="A373" s="28"/>
      <c r="B373" s="46"/>
      <c r="C373" s="13"/>
      <c r="D373" s="29"/>
      <c r="E373" s="29"/>
      <c r="F373" s="29"/>
      <c r="G373" s="44"/>
      <c r="H373" s="41"/>
    </row>
    <row r="374" spans="1:8" x14ac:dyDescent="0.35">
      <c r="A374" s="28"/>
      <c r="B374" s="46"/>
      <c r="C374" s="13"/>
      <c r="D374" s="29"/>
      <c r="E374" s="29"/>
      <c r="F374" s="29"/>
      <c r="G374" s="44"/>
      <c r="H374" s="41"/>
    </row>
    <row r="375" spans="1:8" x14ac:dyDescent="0.35">
      <c r="A375" s="28"/>
      <c r="B375" s="46"/>
      <c r="C375" s="13"/>
      <c r="D375" s="29"/>
      <c r="E375" s="29"/>
      <c r="F375" s="29"/>
      <c r="G375" s="44"/>
      <c r="H375" s="41"/>
    </row>
    <row r="376" spans="1:8" x14ac:dyDescent="0.35">
      <c r="A376" s="28"/>
      <c r="B376" s="46"/>
      <c r="C376" s="13"/>
      <c r="D376" s="29"/>
      <c r="E376" s="29"/>
      <c r="F376" s="29"/>
      <c r="G376" s="44"/>
      <c r="H376" s="41"/>
    </row>
    <row r="377" spans="1:8" x14ac:dyDescent="0.35">
      <c r="A377" s="28"/>
      <c r="B377" s="46"/>
      <c r="C377" s="13"/>
      <c r="D377" s="29"/>
      <c r="E377" s="29"/>
      <c r="F377" s="29"/>
      <c r="G377" s="44"/>
      <c r="H377" s="41"/>
    </row>
    <row r="378" spans="1:8" x14ac:dyDescent="0.35">
      <c r="A378" s="28"/>
      <c r="B378" s="46"/>
      <c r="C378" s="13"/>
      <c r="D378" s="29"/>
      <c r="E378" s="29"/>
      <c r="F378" s="29"/>
      <c r="G378" s="44"/>
      <c r="H378" s="41"/>
    </row>
    <row r="379" spans="1:8" x14ac:dyDescent="0.35">
      <c r="A379" s="28"/>
      <c r="B379" s="46"/>
      <c r="C379" s="13"/>
      <c r="D379" s="29"/>
      <c r="E379" s="29"/>
      <c r="F379" s="29"/>
      <c r="G379" s="44"/>
      <c r="H379" s="41"/>
    </row>
    <row r="380" spans="1:8" x14ac:dyDescent="0.35">
      <c r="A380" s="28"/>
      <c r="B380" s="46"/>
      <c r="C380" s="13"/>
      <c r="D380" s="29"/>
      <c r="E380" s="29"/>
      <c r="F380" s="29"/>
      <c r="G380" s="44"/>
      <c r="H380" s="41"/>
    </row>
    <row r="381" spans="1:8" x14ac:dyDescent="0.35">
      <c r="A381" s="28"/>
      <c r="B381" s="46"/>
      <c r="C381" s="13"/>
      <c r="D381" s="29"/>
      <c r="E381" s="29"/>
      <c r="F381" s="29"/>
      <c r="G381" s="44"/>
      <c r="H381" s="41"/>
    </row>
    <row r="382" spans="1:8" x14ac:dyDescent="0.35">
      <c r="A382" s="28"/>
      <c r="B382" s="46"/>
      <c r="C382" s="13"/>
      <c r="D382" s="29"/>
      <c r="E382" s="29"/>
      <c r="F382" s="29"/>
      <c r="G382" s="44"/>
      <c r="H382" s="41"/>
    </row>
    <row r="383" spans="1:8" x14ac:dyDescent="0.35">
      <c r="A383" s="28"/>
      <c r="B383" s="46"/>
      <c r="C383" s="13"/>
      <c r="D383" s="29"/>
      <c r="E383" s="29"/>
      <c r="F383" s="29"/>
      <c r="G383" s="44"/>
      <c r="H383" s="41"/>
    </row>
    <row r="384" spans="1:8" x14ac:dyDescent="0.35">
      <c r="A384" s="28"/>
      <c r="B384" s="46"/>
      <c r="C384" s="13"/>
      <c r="D384" s="29"/>
      <c r="E384" s="29"/>
      <c r="F384" s="29"/>
      <c r="G384" s="44"/>
      <c r="H384" s="41"/>
    </row>
    <row r="385" spans="1:8" x14ac:dyDescent="0.35">
      <c r="A385" s="28"/>
      <c r="B385" s="46"/>
      <c r="C385" s="13"/>
      <c r="D385" s="29"/>
      <c r="E385" s="29"/>
      <c r="F385" s="29"/>
      <c r="G385" s="44"/>
      <c r="H385" s="41"/>
    </row>
    <row r="386" spans="1:8" x14ac:dyDescent="0.35">
      <c r="A386" s="28"/>
      <c r="B386" s="46"/>
      <c r="C386" s="13"/>
      <c r="D386" s="29"/>
      <c r="E386" s="29"/>
      <c r="F386" s="29"/>
      <c r="G386" s="44"/>
      <c r="H386" s="41"/>
    </row>
    <row r="387" spans="1:8" x14ac:dyDescent="0.35">
      <c r="A387" s="28"/>
      <c r="B387" s="46"/>
      <c r="C387" s="13"/>
      <c r="D387" s="29"/>
      <c r="E387" s="29"/>
      <c r="F387" s="29"/>
      <c r="G387" s="44"/>
      <c r="H387" s="41"/>
    </row>
    <row r="388" spans="1:8" x14ac:dyDescent="0.35">
      <c r="A388" s="28"/>
      <c r="B388" s="46"/>
      <c r="C388" s="13"/>
      <c r="D388" s="29"/>
      <c r="E388" s="29"/>
      <c r="F388" s="29"/>
      <c r="G388" s="44"/>
      <c r="H388" s="41"/>
    </row>
    <row r="389" spans="1:8" x14ac:dyDescent="0.35">
      <c r="A389" s="28"/>
      <c r="B389" s="46"/>
      <c r="C389" s="13"/>
      <c r="D389" s="29"/>
      <c r="E389" s="29"/>
      <c r="F389" s="29"/>
      <c r="G389" s="44"/>
      <c r="H389" s="41"/>
    </row>
    <row r="390" spans="1:8" x14ac:dyDescent="0.35">
      <c r="A390" s="28"/>
      <c r="B390" s="46"/>
      <c r="C390" s="13"/>
      <c r="D390" s="29"/>
      <c r="E390" s="29"/>
      <c r="F390" s="29"/>
      <c r="G390" s="44"/>
      <c r="H390" s="41"/>
    </row>
    <row r="391" spans="1:8" x14ac:dyDescent="0.35">
      <c r="A391" s="28"/>
      <c r="B391" s="46"/>
      <c r="C391" s="13"/>
      <c r="D391" s="29"/>
      <c r="E391" s="29"/>
      <c r="F391" s="29"/>
      <c r="G391" s="44"/>
      <c r="H391" s="41"/>
    </row>
    <row r="392" spans="1:8" x14ac:dyDescent="0.35">
      <c r="A392" s="28"/>
      <c r="B392" s="46"/>
      <c r="C392" s="13"/>
      <c r="D392" s="29"/>
      <c r="E392" s="29"/>
      <c r="F392" s="29"/>
      <c r="G392" s="44"/>
      <c r="H392" s="41"/>
    </row>
    <row r="393" spans="1:8" x14ac:dyDescent="0.35">
      <c r="A393" s="28"/>
      <c r="B393" s="46"/>
      <c r="C393" s="13"/>
      <c r="D393" s="29"/>
      <c r="E393" s="29"/>
      <c r="F393" s="29"/>
      <c r="G393" s="44"/>
      <c r="H393" s="41"/>
    </row>
    <row r="394" spans="1:8" x14ac:dyDescent="0.35">
      <c r="A394" s="28"/>
      <c r="B394" s="46"/>
      <c r="C394" s="13"/>
      <c r="D394" s="29"/>
      <c r="E394" s="29"/>
      <c r="F394" s="29"/>
      <c r="G394" s="44"/>
      <c r="H394" s="41"/>
    </row>
    <row r="395" spans="1:8" x14ac:dyDescent="0.35">
      <c r="A395" s="28"/>
      <c r="B395" s="46"/>
      <c r="C395" s="13"/>
      <c r="D395" s="29"/>
      <c r="E395" s="29"/>
      <c r="F395" s="29"/>
      <c r="G395" s="44"/>
      <c r="H395" s="41"/>
    </row>
    <row r="396" spans="1:8" x14ac:dyDescent="0.35">
      <c r="A396" s="28"/>
      <c r="B396" s="46"/>
      <c r="C396" s="13"/>
      <c r="D396" s="29"/>
      <c r="E396" s="29"/>
      <c r="F396" s="29"/>
      <c r="G396" s="44"/>
      <c r="H396" s="41"/>
    </row>
    <row r="397" spans="1:8" x14ac:dyDescent="0.35">
      <c r="A397" s="28"/>
      <c r="B397" s="46"/>
      <c r="C397" s="13"/>
      <c r="D397" s="29"/>
      <c r="E397" s="29"/>
      <c r="F397" s="29"/>
      <c r="G397" s="44"/>
      <c r="H397" s="41"/>
    </row>
    <row r="398" spans="1:8" x14ac:dyDescent="0.35">
      <c r="A398" s="28"/>
      <c r="B398" s="46"/>
      <c r="C398" s="13"/>
      <c r="D398" s="29"/>
      <c r="E398" s="29"/>
      <c r="F398" s="29"/>
      <c r="G398" s="44"/>
      <c r="H398" s="41"/>
    </row>
    <row r="399" spans="1:8" x14ac:dyDescent="0.35">
      <c r="A399" s="28"/>
      <c r="B399" s="46"/>
      <c r="C399" s="13"/>
      <c r="D399" s="29"/>
      <c r="E399" s="29"/>
      <c r="F399" s="29"/>
      <c r="G399" s="44"/>
      <c r="H399" s="41"/>
    </row>
    <row r="400" spans="1:8" x14ac:dyDescent="0.35">
      <c r="A400" s="28"/>
      <c r="B400" s="46"/>
      <c r="C400" s="13"/>
      <c r="D400" s="29"/>
      <c r="E400" s="29"/>
      <c r="F400" s="29"/>
      <c r="G400" s="44"/>
      <c r="H400" s="41"/>
    </row>
    <row r="401" spans="1:8" x14ac:dyDescent="0.35">
      <c r="A401" s="28"/>
      <c r="B401" s="46"/>
      <c r="C401" s="13"/>
      <c r="D401" s="29"/>
      <c r="E401" s="29"/>
      <c r="F401" s="29"/>
      <c r="G401" s="44"/>
      <c r="H401" s="41"/>
    </row>
    <row r="402" spans="1:8" x14ac:dyDescent="0.35">
      <c r="A402" s="28"/>
      <c r="B402" s="46"/>
      <c r="C402" s="13"/>
      <c r="D402" s="29"/>
      <c r="E402" s="29"/>
      <c r="F402" s="29"/>
      <c r="G402" s="44"/>
      <c r="H402" s="41"/>
    </row>
    <row r="403" spans="1:8" x14ac:dyDescent="0.35">
      <c r="A403" s="28"/>
      <c r="B403" s="46"/>
      <c r="C403" s="13"/>
      <c r="D403" s="29"/>
      <c r="E403" s="29"/>
      <c r="F403" s="29"/>
      <c r="G403" s="44"/>
      <c r="H403" s="41"/>
    </row>
    <row r="404" spans="1:8" x14ac:dyDescent="0.35">
      <c r="A404" s="28"/>
      <c r="B404" s="46"/>
      <c r="C404" s="13"/>
      <c r="D404" s="29"/>
      <c r="E404" s="29"/>
      <c r="F404" s="29"/>
      <c r="G404" s="44"/>
      <c r="H404" s="41"/>
    </row>
    <row r="405" spans="1:8" x14ac:dyDescent="0.35">
      <c r="A405" s="28"/>
      <c r="B405" s="46"/>
      <c r="C405" s="13"/>
      <c r="D405" s="29"/>
      <c r="E405" s="29"/>
      <c r="F405" s="29"/>
      <c r="G405" s="44"/>
      <c r="H405" s="41"/>
    </row>
    <row r="406" spans="1:8" x14ac:dyDescent="0.35">
      <c r="A406" s="28"/>
      <c r="B406" s="46"/>
      <c r="C406" s="13"/>
      <c r="D406" s="29"/>
      <c r="E406" s="29"/>
      <c r="F406" s="29"/>
      <c r="G406" s="44"/>
      <c r="H406" s="41"/>
    </row>
    <row r="407" spans="1:8" x14ac:dyDescent="0.35">
      <c r="A407" s="28"/>
      <c r="B407" s="46"/>
      <c r="C407" s="13"/>
      <c r="D407" s="29"/>
      <c r="E407" s="29"/>
      <c r="F407" s="29"/>
      <c r="G407" s="44"/>
      <c r="H407" s="41"/>
    </row>
    <row r="408" spans="1:8" x14ac:dyDescent="0.35">
      <c r="A408" s="28"/>
      <c r="B408" s="46"/>
      <c r="C408" s="13"/>
      <c r="D408" s="29"/>
      <c r="E408" s="29"/>
      <c r="F408" s="29"/>
      <c r="G408" s="44"/>
      <c r="H408" s="41"/>
    </row>
    <row r="409" spans="1:8" x14ac:dyDescent="0.35">
      <c r="A409" s="28"/>
      <c r="B409" s="46"/>
      <c r="C409" s="13"/>
      <c r="D409" s="29"/>
      <c r="E409" s="29"/>
      <c r="F409" s="29"/>
      <c r="G409" s="44"/>
      <c r="H409" s="41"/>
    </row>
    <row r="410" spans="1:8" x14ac:dyDescent="0.35">
      <c r="A410" s="28"/>
      <c r="B410" s="46"/>
      <c r="C410" s="13"/>
      <c r="D410" s="29"/>
      <c r="E410" s="29"/>
      <c r="F410" s="29"/>
      <c r="G410" s="44"/>
      <c r="H410" s="41"/>
    </row>
    <row r="411" spans="1:8" x14ac:dyDescent="0.35">
      <c r="A411" s="28"/>
      <c r="B411" s="46"/>
      <c r="C411" s="13"/>
      <c r="D411" s="29"/>
      <c r="E411" s="29"/>
      <c r="F411" s="29"/>
      <c r="G411" s="44"/>
      <c r="H411" s="41"/>
    </row>
    <row r="412" spans="1:8" x14ac:dyDescent="0.35">
      <c r="A412" s="28"/>
      <c r="B412" s="46"/>
      <c r="C412" s="13"/>
      <c r="D412" s="29"/>
      <c r="E412" s="29"/>
      <c r="F412" s="29"/>
      <c r="G412" s="44"/>
      <c r="H412" s="41"/>
    </row>
    <row r="413" spans="1:8" x14ac:dyDescent="0.35">
      <c r="A413" s="28"/>
      <c r="B413" s="46"/>
      <c r="C413" s="13"/>
      <c r="D413" s="29"/>
      <c r="E413" s="29"/>
      <c r="F413" s="29"/>
      <c r="G413" s="44"/>
      <c r="H413" s="41"/>
    </row>
    <row r="414" spans="1:8" x14ac:dyDescent="0.35">
      <c r="A414" s="28"/>
      <c r="B414" s="46"/>
      <c r="C414" s="13"/>
      <c r="D414" s="29"/>
      <c r="E414" s="29"/>
      <c r="F414" s="29"/>
      <c r="G414" s="44"/>
      <c r="H414" s="41"/>
    </row>
    <row r="415" spans="1:8" x14ac:dyDescent="0.35">
      <c r="A415" s="28"/>
      <c r="B415" s="46"/>
      <c r="C415" s="13"/>
      <c r="D415" s="29"/>
      <c r="E415" s="29"/>
      <c r="F415" s="29"/>
      <c r="G415" s="44"/>
      <c r="H415" s="41"/>
    </row>
    <row r="416" spans="1:8" x14ac:dyDescent="0.35">
      <c r="A416" s="28"/>
      <c r="B416" s="46"/>
      <c r="C416" s="13"/>
      <c r="D416" s="29"/>
      <c r="E416" s="29"/>
      <c r="F416" s="29"/>
      <c r="G416" s="44"/>
      <c r="H416" s="41"/>
    </row>
    <row r="417" spans="1:8" x14ac:dyDescent="0.35">
      <c r="A417" s="28"/>
      <c r="B417" s="46"/>
      <c r="C417" s="13"/>
      <c r="D417" s="29"/>
      <c r="E417" s="29"/>
      <c r="F417" s="29"/>
      <c r="G417" s="44"/>
      <c r="H417" s="41"/>
    </row>
    <row r="418" spans="1:8" x14ac:dyDescent="0.35">
      <c r="A418" s="28"/>
      <c r="B418" s="46"/>
      <c r="C418" s="13"/>
      <c r="D418" s="29"/>
      <c r="E418" s="29"/>
      <c r="F418" s="29"/>
      <c r="G418" s="44"/>
      <c r="H418" s="41"/>
    </row>
    <row r="419" spans="1:8" x14ac:dyDescent="0.35">
      <c r="A419" s="28"/>
      <c r="B419" s="46"/>
      <c r="C419" s="13"/>
      <c r="D419" s="29"/>
      <c r="E419" s="29"/>
      <c r="F419" s="29"/>
      <c r="G419" s="44"/>
      <c r="H419" s="41"/>
    </row>
    <row r="420" spans="1:8" x14ac:dyDescent="0.35">
      <c r="A420" s="28"/>
      <c r="B420" s="46"/>
      <c r="C420" s="13"/>
      <c r="D420" s="29"/>
      <c r="E420" s="29"/>
      <c r="F420" s="29"/>
      <c r="G420" s="44"/>
      <c r="H420" s="41"/>
    </row>
    <row r="421" spans="1:8" x14ac:dyDescent="0.35">
      <c r="A421" s="28"/>
      <c r="B421" s="46"/>
      <c r="C421" s="13"/>
      <c r="D421" s="29"/>
      <c r="E421" s="29"/>
      <c r="F421" s="29"/>
      <c r="G421" s="44"/>
      <c r="H421" s="41"/>
    </row>
    <row r="422" spans="1:8" x14ac:dyDescent="0.35">
      <c r="A422" s="28"/>
      <c r="B422" s="46"/>
      <c r="C422" s="13"/>
      <c r="D422" s="29"/>
      <c r="E422" s="29"/>
      <c r="F422" s="29"/>
      <c r="G422" s="44"/>
      <c r="H422" s="41"/>
    </row>
    <row r="423" spans="1:8" x14ac:dyDescent="0.35">
      <c r="A423" s="28"/>
      <c r="B423" s="46"/>
      <c r="C423" s="13"/>
      <c r="D423" s="29"/>
      <c r="E423" s="29"/>
      <c r="F423" s="29"/>
      <c r="G423" s="44"/>
      <c r="H423" s="41"/>
    </row>
    <row r="424" spans="1:8" x14ac:dyDescent="0.35">
      <c r="A424" s="28"/>
      <c r="B424" s="46"/>
      <c r="C424" s="13"/>
      <c r="D424" s="29"/>
      <c r="E424" s="29"/>
      <c r="F424" s="29"/>
      <c r="G424" s="44"/>
      <c r="H424" s="41"/>
    </row>
    <row r="425" spans="1:8" x14ac:dyDescent="0.35">
      <c r="A425" s="28"/>
      <c r="B425" s="46"/>
      <c r="C425" s="13"/>
      <c r="D425" s="29"/>
      <c r="E425" s="29"/>
      <c r="F425" s="29"/>
      <c r="G425" s="44"/>
      <c r="H425" s="41"/>
    </row>
    <row r="426" spans="1:8" x14ac:dyDescent="0.35">
      <c r="A426" s="28"/>
      <c r="B426" s="46"/>
      <c r="C426" s="13"/>
      <c r="D426" s="29"/>
      <c r="E426" s="29"/>
      <c r="F426" s="29"/>
      <c r="G426" s="44"/>
      <c r="H426" s="41"/>
    </row>
    <row r="427" spans="1:8" x14ac:dyDescent="0.35">
      <c r="A427" s="28"/>
      <c r="B427" s="46"/>
      <c r="C427" s="13"/>
      <c r="D427" s="29"/>
      <c r="E427" s="29"/>
      <c r="F427" s="29"/>
      <c r="G427" s="44"/>
      <c r="H427" s="41"/>
    </row>
    <row r="428" spans="1:8" x14ac:dyDescent="0.35">
      <c r="A428" s="28"/>
      <c r="B428" s="46"/>
      <c r="C428" s="13"/>
      <c r="D428" s="29"/>
      <c r="E428" s="29"/>
      <c r="F428" s="29"/>
      <c r="G428" s="44"/>
      <c r="H428" s="41"/>
    </row>
    <row r="429" spans="1:8" x14ac:dyDescent="0.35">
      <c r="A429" s="28"/>
      <c r="B429" s="46"/>
      <c r="C429" s="13"/>
      <c r="D429" s="29"/>
      <c r="E429" s="29"/>
      <c r="F429" s="29"/>
      <c r="G429" s="44"/>
      <c r="H429" s="41"/>
    </row>
    <row r="430" spans="1:8" x14ac:dyDescent="0.35">
      <c r="A430" s="28"/>
      <c r="B430" s="46"/>
      <c r="C430" s="13"/>
      <c r="D430" s="29"/>
      <c r="E430" s="29"/>
      <c r="F430" s="29"/>
      <c r="G430" s="44"/>
      <c r="H430" s="41"/>
    </row>
    <row r="431" spans="1:8" x14ac:dyDescent="0.35">
      <c r="A431" s="28"/>
      <c r="B431" s="46"/>
      <c r="C431" s="13"/>
      <c r="D431" s="29"/>
      <c r="E431" s="29"/>
      <c r="F431" s="29"/>
      <c r="G431" s="44"/>
      <c r="H431" s="41"/>
    </row>
    <row r="432" spans="1:8" x14ac:dyDescent="0.35">
      <c r="A432" s="28"/>
      <c r="B432" s="46"/>
      <c r="C432" s="13"/>
      <c r="D432" s="29"/>
      <c r="E432" s="29"/>
      <c r="F432" s="29"/>
      <c r="G432" s="44"/>
      <c r="H432" s="41"/>
    </row>
    <row r="433" spans="1:8" x14ac:dyDescent="0.35">
      <c r="A433" s="28"/>
      <c r="B433" s="46"/>
      <c r="C433" s="13"/>
      <c r="D433" s="29"/>
      <c r="E433" s="29"/>
      <c r="F433" s="29"/>
      <c r="G433" s="44"/>
      <c r="H433" s="41"/>
    </row>
    <row r="434" spans="1:8" x14ac:dyDescent="0.35">
      <c r="A434" s="28"/>
      <c r="B434" s="46"/>
      <c r="C434" s="13"/>
      <c r="D434" s="29"/>
      <c r="E434" s="29"/>
      <c r="F434" s="29"/>
      <c r="G434" s="44"/>
      <c r="H434" s="41"/>
    </row>
    <row r="435" spans="1:8" x14ac:dyDescent="0.35">
      <c r="A435" s="28"/>
      <c r="B435" s="46"/>
      <c r="C435" s="13"/>
      <c r="D435" s="29"/>
      <c r="E435" s="29"/>
      <c r="F435" s="29"/>
      <c r="G435" s="44"/>
      <c r="H435" s="41"/>
    </row>
    <row r="436" spans="1:8" x14ac:dyDescent="0.35">
      <c r="A436" s="28"/>
      <c r="B436" s="46"/>
      <c r="C436" s="13"/>
      <c r="D436" s="29"/>
      <c r="E436" s="29"/>
      <c r="F436" s="29"/>
      <c r="G436" s="44"/>
      <c r="H436" s="41"/>
    </row>
    <row r="437" spans="1:8" x14ac:dyDescent="0.35">
      <c r="A437" s="28"/>
      <c r="B437" s="46"/>
      <c r="C437" s="13"/>
      <c r="D437" s="29"/>
      <c r="E437" s="29"/>
      <c r="F437" s="29"/>
      <c r="G437" s="44"/>
      <c r="H437" s="41"/>
    </row>
    <row r="438" spans="1:8" x14ac:dyDescent="0.35">
      <c r="A438" s="28"/>
      <c r="B438" s="46"/>
      <c r="C438" s="13"/>
      <c r="D438" s="29"/>
      <c r="E438" s="29"/>
      <c r="F438" s="29"/>
      <c r="G438" s="44"/>
      <c r="H438" s="41"/>
    </row>
    <row r="439" spans="1:8" x14ac:dyDescent="0.35">
      <c r="A439" s="28"/>
      <c r="B439" s="46"/>
      <c r="C439" s="13"/>
      <c r="D439" s="29"/>
      <c r="E439" s="29"/>
      <c r="F439" s="29"/>
      <c r="G439" s="44"/>
      <c r="H439" s="41"/>
    </row>
    <row r="440" spans="1:8" x14ac:dyDescent="0.35">
      <c r="A440" s="28"/>
      <c r="B440" s="46"/>
      <c r="C440" s="13"/>
      <c r="D440" s="29"/>
      <c r="E440" s="29"/>
      <c r="F440" s="29"/>
      <c r="G440" s="44"/>
      <c r="H440" s="41"/>
    </row>
    <row r="441" spans="1:8" x14ac:dyDescent="0.35">
      <c r="A441" s="28"/>
      <c r="B441" s="46"/>
      <c r="C441" s="13"/>
      <c r="D441" s="29"/>
      <c r="E441" s="29"/>
      <c r="F441" s="29"/>
      <c r="G441" s="44"/>
      <c r="H441" s="41"/>
    </row>
    <row r="442" spans="1:8" x14ac:dyDescent="0.35">
      <c r="A442" s="28"/>
      <c r="B442" s="46"/>
      <c r="C442" s="13"/>
      <c r="D442" s="29"/>
      <c r="E442" s="29"/>
      <c r="F442" s="29"/>
      <c r="G442" s="44"/>
      <c r="H442" s="41"/>
    </row>
    <row r="443" spans="1:8" x14ac:dyDescent="0.35">
      <c r="A443" s="28"/>
      <c r="B443" s="46"/>
      <c r="C443" s="13"/>
      <c r="D443" s="29"/>
      <c r="E443" s="29"/>
      <c r="F443" s="29"/>
      <c r="G443" s="44"/>
      <c r="H443" s="41"/>
    </row>
    <row r="444" spans="1:8" x14ac:dyDescent="0.35">
      <c r="A444" s="28"/>
      <c r="B444" s="46"/>
      <c r="C444" s="13"/>
      <c r="D444" s="29"/>
      <c r="E444" s="29"/>
      <c r="F444" s="29"/>
      <c r="G444" s="44"/>
      <c r="H444" s="41"/>
    </row>
    <row r="445" spans="1:8" x14ac:dyDescent="0.35">
      <c r="A445" s="28"/>
      <c r="B445" s="46"/>
      <c r="C445" s="13"/>
      <c r="D445" s="29"/>
      <c r="E445" s="29"/>
      <c r="F445" s="29"/>
      <c r="G445" s="44"/>
      <c r="H445" s="41"/>
    </row>
    <row r="446" spans="1:8" x14ac:dyDescent="0.35">
      <c r="A446" s="28"/>
      <c r="B446" s="46"/>
      <c r="C446" s="13"/>
      <c r="D446" s="29"/>
      <c r="E446" s="29"/>
      <c r="F446" s="29"/>
      <c r="G446" s="44"/>
      <c r="H446" s="41"/>
    </row>
    <row r="447" spans="1:8" x14ac:dyDescent="0.35">
      <c r="A447" s="28"/>
      <c r="B447" s="46"/>
      <c r="C447" s="13"/>
      <c r="D447" s="29"/>
      <c r="E447" s="29"/>
      <c r="F447" s="29"/>
      <c r="G447" s="44"/>
      <c r="H447" s="41"/>
    </row>
    <row r="448" spans="1:8" x14ac:dyDescent="0.35">
      <c r="A448" s="28"/>
      <c r="B448" s="46"/>
      <c r="C448" s="13"/>
      <c r="D448" s="29"/>
      <c r="E448" s="29"/>
      <c r="F448" s="29"/>
      <c r="G448" s="44"/>
      <c r="H448" s="41"/>
    </row>
    <row r="449" spans="1:8" x14ac:dyDescent="0.35">
      <c r="A449" s="28"/>
      <c r="B449" s="46"/>
      <c r="C449" s="13"/>
      <c r="D449" s="29"/>
      <c r="E449" s="29"/>
      <c r="F449" s="29"/>
      <c r="G449" s="44"/>
      <c r="H449" s="41"/>
    </row>
    <row r="450" spans="1:8" x14ac:dyDescent="0.35">
      <c r="A450" s="28"/>
      <c r="B450" s="46"/>
      <c r="C450" s="13"/>
      <c r="D450" s="29"/>
      <c r="E450" s="29"/>
      <c r="F450" s="29"/>
      <c r="G450" s="44"/>
      <c r="H450" s="41"/>
    </row>
    <row r="451" spans="1:8" x14ac:dyDescent="0.35">
      <c r="A451" s="28"/>
      <c r="B451" s="46"/>
      <c r="C451" s="13"/>
      <c r="D451" s="29"/>
      <c r="E451" s="29"/>
      <c r="F451" s="29"/>
      <c r="G451" s="44"/>
      <c r="H451" s="41"/>
    </row>
    <row r="452" spans="1:8" x14ac:dyDescent="0.35">
      <c r="A452" s="28"/>
      <c r="B452" s="46"/>
      <c r="C452" s="13"/>
      <c r="D452" s="29"/>
      <c r="E452" s="29"/>
      <c r="F452" s="29"/>
      <c r="G452" s="44"/>
      <c r="H452" s="41"/>
    </row>
    <row r="453" spans="1:8" x14ac:dyDescent="0.35">
      <c r="A453" s="28"/>
      <c r="B453" s="46"/>
      <c r="C453" s="13"/>
      <c r="D453" s="29"/>
      <c r="E453" s="29"/>
      <c r="F453" s="29"/>
      <c r="G453" s="44"/>
      <c r="H453" s="41"/>
    </row>
    <row r="454" spans="1:8" x14ac:dyDescent="0.35">
      <c r="A454" s="28"/>
      <c r="B454" s="46"/>
      <c r="C454" s="13"/>
      <c r="D454" s="29"/>
      <c r="E454" s="29"/>
      <c r="F454" s="29"/>
      <c r="G454" s="44"/>
      <c r="H454" s="41"/>
    </row>
    <row r="455" spans="1:8" x14ac:dyDescent="0.35">
      <c r="A455" s="28"/>
      <c r="B455" s="46"/>
      <c r="C455" s="13"/>
      <c r="D455" s="29"/>
      <c r="E455" s="29"/>
      <c r="F455" s="29"/>
      <c r="G455" s="44"/>
      <c r="H455" s="41"/>
    </row>
    <row r="456" spans="1:8" x14ac:dyDescent="0.35">
      <c r="A456" s="28"/>
      <c r="B456" s="46"/>
      <c r="C456" s="13"/>
      <c r="D456" s="29"/>
      <c r="E456" s="29"/>
      <c r="F456" s="29"/>
      <c r="G456" s="44"/>
      <c r="H456" s="41"/>
    </row>
    <row r="457" spans="1:8" x14ac:dyDescent="0.35">
      <c r="A457" s="28"/>
      <c r="B457" s="46"/>
      <c r="C457" s="13"/>
      <c r="D457" s="29"/>
      <c r="E457" s="29"/>
      <c r="F457" s="29"/>
      <c r="G457" s="44"/>
      <c r="H457" s="41"/>
    </row>
    <row r="458" spans="1:8" x14ac:dyDescent="0.35">
      <c r="A458" s="28"/>
      <c r="B458" s="46"/>
      <c r="C458" s="13"/>
      <c r="D458" s="29"/>
      <c r="E458" s="29"/>
      <c r="F458" s="29"/>
      <c r="G458" s="44"/>
      <c r="H458" s="41"/>
    </row>
    <row r="459" spans="1:8" x14ac:dyDescent="0.35">
      <c r="A459" s="28"/>
      <c r="B459" s="46"/>
      <c r="C459" s="13"/>
      <c r="D459" s="29"/>
      <c r="E459" s="29"/>
      <c r="F459" s="29"/>
      <c r="G459" s="44"/>
      <c r="H459" s="41"/>
    </row>
    <row r="460" spans="1:8" x14ac:dyDescent="0.35">
      <c r="A460" s="28"/>
      <c r="B460" s="46"/>
      <c r="C460" s="13"/>
      <c r="D460" s="29"/>
      <c r="E460" s="29"/>
      <c r="F460" s="29"/>
      <c r="G460" s="44"/>
      <c r="H460" s="41"/>
    </row>
    <row r="461" spans="1:8" x14ac:dyDescent="0.35">
      <c r="A461" s="28"/>
      <c r="B461" s="46"/>
      <c r="C461" s="13"/>
      <c r="D461" s="29"/>
      <c r="E461" s="29"/>
      <c r="F461" s="29"/>
      <c r="G461" s="44"/>
      <c r="H461" s="41"/>
    </row>
    <row r="462" spans="1:8" x14ac:dyDescent="0.35">
      <c r="A462" s="28"/>
      <c r="B462" s="46"/>
      <c r="C462" s="13"/>
      <c r="D462" s="29"/>
      <c r="E462" s="29"/>
      <c r="F462" s="29"/>
      <c r="G462" s="44"/>
      <c r="H462" s="41"/>
    </row>
    <row r="463" spans="1:8" x14ac:dyDescent="0.35">
      <c r="A463" s="28"/>
      <c r="B463" s="46"/>
      <c r="C463" s="13"/>
      <c r="D463" s="29"/>
      <c r="E463" s="29"/>
      <c r="F463" s="29"/>
      <c r="G463" s="44"/>
      <c r="H463" s="41"/>
    </row>
    <row r="464" spans="1:8" x14ac:dyDescent="0.35">
      <c r="A464" s="28"/>
      <c r="B464" s="46"/>
      <c r="C464" s="13"/>
      <c r="D464" s="29"/>
      <c r="E464" s="29"/>
      <c r="F464" s="29"/>
      <c r="G464" s="44"/>
      <c r="H464" s="41"/>
    </row>
    <row r="465" spans="1:8" x14ac:dyDescent="0.35">
      <c r="A465" s="28"/>
      <c r="B465" s="46"/>
      <c r="C465" s="13"/>
      <c r="D465" s="29"/>
      <c r="E465" s="29"/>
      <c r="F465" s="29"/>
      <c r="G465" s="44"/>
      <c r="H465" s="41"/>
    </row>
    <row r="466" spans="1:8" x14ac:dyDescent="0.35">
      <c r="A466" s="28"/>
      <c r="B466" s="46"/>
      <c r="C466" s="13"/>
      <c r="D466" s="29"/>
      <c r="E466" s="29"/>
      <c r="F466" s="29"/>
      <c r="G466" s="44"/>
      <c r="H466" s="41"/>
    </row>
    <row r="467" spans="1:8" x14ac:dyDescent="0.35">
      <c r="A467" s="28"/>
      <c r="B467" s="46"/>
      <c r="C467" s="13"/>
      <c r="D467" s="29"/>
      <c r="E467" s="29"/>
      <c r="F467" s="29"/>
      <c r="G467" s="44"/>
      <c r="H467" s="41"/>
    </row>
    <row r="468" spans="1:8" x14ac:dyDescent="0.35">
      <c r="A468" s="28"/>
      <c r="B468" s="46"/>
      <c r="C468" s="13"/>
      <c r="D468" s="29"/>
      <c r="E468" s="29"/>
      <c r="F468" s="29"/>
      <c r="G468" s="44"/>
      <c r="H468" s="41"/>
    </row>
    <row r="469" spans="1:8" x14ac:dyDescent="0.35">
      <c r="A469" s="28"/>
      <c r="B469" s="46"/>
      <c r="C469" s="13"/>
      <c r="D469" s="29"/>
      <c r="E469" s="29"/>
      <c r="F469" s="29"/>
      <c r="G469" s="44"/>
      <c r="H469" s="41"/>
    </row>
    <row r="470" spans="1:8" x14ac:dyDescent="0.35">
      <c r="A470" s="28"/>
      <c r="B470" s="46"/>
      <c r="C470" s="13"/>
      <c r="D470" s="29"/>
      <c r="E470" s="29"/>
      <c r="F470" s="29"/>
      <c r="G470" s="44"/>
      <c r="H470" s="41"/>
    </row>
    <row r="471" spans="1:8" x14ac:dyDescent="0.35">
      <c r="A471" s="28"/>
      <c r="B471" s="46"/>
      <c r="C471" s="13"/>
      <c r="D471" s="29"/>
      <c r="E471" s="29"/>
      <c r="F471" s="29"/>
      <c r="G471" s="44"/>
      <c r="H471" s="41"/>
    </row>
    <row r="472" spans="1:8" x14ac:dyDescent="0.35">
      <c r="A472" s="28"/>
      <c r="B472" s="46"/>
      <c r="C472" s="13"/>
      <c r="D472" s="29"/>
      <c r="E472" s="29"/>
      <c r="F472" s="29"/>
      <c r="G472" s="44"/>
      <c r="H472" s="41"/>
    </row>
    <row r="473" spans="1:8" x14ac:dyDescent="0.35">
      <c r="A473" s="28"/>
      <c r="B473" s="46"/>
      <c r="C473" s="13"/>
      <c r="D473" s="29"/>
      <c r="E473" s="29"/>
      <c r="F473" s="29"/>
      <c r="G473" s="44"/>
      <c r="H473" s="41"/>
    </row>
    <row r="474" spans="1:8" x14ac:dyDescent="0.35">
      <c r="A474" s="28"/>
      <c r="B474" s="46"/>
      <c r="C474" s="13"/>
      <c r="D474" s="29"/>
      <c r="E474" s="29"/>
      <c r="F474" s="29"/>
      <c r="G474" s="44"/>
      <c r="H474" s="41"/>
    </row>
    <row r="475" spans="1:8" x14ac:dyDescent="0.35">
      <c r="A475" s="28"/>
      <c r="B475" s="46"/>
      <c r="C475" s="13"/>
      <c r="D475" s="29"/>
      <c r="E475" s="29"/>
      <c r="F475" s="29"/>
      <c r="G475" s="44"/>
      <c r="H475" s="41"/>
    </row>
    <row r="476" spans="1:8" x14ac:dyDescent="0.35">
      <c r="A476" s="28"/>
      <c r="B476" s="46"/>
      <c r="C476" s="13"/>
      <c r="D476" s="29"/>
      <c r="E476" s="29"/>
      <c r="F476" s="29"/>
      <c r="G476" s="44"/>
      <c r="H476" s="41"/>
    </row>
    <row r="477" spans="1:8" x14ac:dyDescent="0.35">
      <c r="A477" s="28"/>
      <c r="B477" s="46"/>
      <c r="C477" s="13"/>
      <c r="D477" s="29"/>
      <c r="E477" s="29"/>
      <c r="F477" s="29"/>
      <c r="G477" s="44"/>
      <c r="H477" s="41"/>
    </row>
    <row r="478" spans="1:8" x14ac:dyDescent="0.35">
      <c r="A478" s="28"/>
      <c r="B478" s="46"/>
      <c r="C478" s="13"/>
      <c r="D478" s="29"/>
      <c r="E478" s="29"/>
      <c r="F478" s="29"/>
      <c r="G478" s="44"/>
      <c r="H478" s="41"/>
    </row>
    <row r="479" spans="1:8" x14ac:dyDescent="0.35">
      <c r="A479" s="28"/>
      <c r="B479" s="46"/>
      <c r="C479" s="13"/>
      <c r="D479" s="29"/>
      <c r="E479" s="29"/>
      <c r="F479" s="29"/>
      <c r="G479" s="44"/>
      <c r="H479" s="41"/>
    </row>
    <row r="480" spans="1:8" x14ac:dyDescent="0.35">
      <c r="A480" s="28"/>
      <c r="B480" s="46"/>
      <c r="C480" s="13"/>
      <c r="D480" s="29"/>
      <c r="E480" s="29"/>
      <c r="F480" s="29"/>
      <c r="G480" s="44"/>
      <c r="H480" s="41"/>
    </row>
    <row r="481" spans="1:8" x14ac:dyDescent="0.35">
      <c r="A481" s="28"/>
      <c r="B481" s="46"/>
      <c r="C481" s="13"/>
      <c r="D481" s="29"/>
      <c r="E481" s="29"/>
      <c r="F481" s="29"/>
      <c r="G481" s="44"/>
      <c r="H481" s="41"/>
    </row>
    <row r="482" spans="1:8" x14ac:dyDescent="0.35">
      <c r="A482" s="28"/>
      <c r="B482" s="46"/>
      <c r="C482" s="13"/>
      <c r="D482" s="29"/>
      <c r="E482" s="29"/>
      <c r="F482" s="29"/>
      <c r="G482" s="44"/>
      <c r="H482" s="41"/>
    </row>
    <row r="483" spans="1:8" x14ac:dyDescent="0.35">
      <c r="A483" s="28"/>
      <c r="B483" s="46"/>
      <c r="C483" s="13"/>
      <c r="D483" s="29"/>
      <c r="E483" s="29"/>
      <c r="F483" s="29"/>
      <c r="G483" s="44"/>
      <c r="H483" s="41"/>
    </row>
    <row r="484" spans="1:8" x14ac:dyDescent="0.35">
      <c r="A484" s="28"/>
      <c r="B484" s="46"/>
      <c r="C484" s="13"/>
      <c r="D484" s="29"/>
      <c r="E484" s="29"/>
      <c r="F484" s="29"/>
      <c r="G484" s="44"/>
      <c r="H484" s="41"/>
    </row>
    <row r="485" spans="1:8" x14ac:dyDescent="0.35">
      <c r="A485" s="28"/>
      <c r="B485" s="46"/>
      <c r="C485" s="13"/>
      <c r="D485" s="29"/>
      <c r="E485" s="29"/>
      <c r="F485" s="29"/>
      <c r="G485" s="44"/>
      <c r="H485" s="41"/>
    </row>
    <row r="486" spans="1:8" x14ac:dyDescent="0.35">
      <c r="A486" s="28"/>
      <c r="B486" s="46"/>
      <c r="C486" s="13"/>
      <c r="D486" s="29"/>
      <c r="E486" s="29"/>
      <c r="F486" s="29"/>
      <c r="G486" s="44"/>
      <c r="H486" s="41"/>
    </row>
    <row r="487" spans="1:8" x14ac:dyDescent="0.35">
      <c r="A487" s="28"/>
      <c r="B487" s="46"/>
      <c r="C487" s="13"/>
      <c r="D487" s="29"/>
      <c r="E487" s="29"/>
      <c r="F487" s="29"/>
      <c r="G487" s="44"/>
      <c r="H487" s="41"/>
    </row>
    <row r="488" spans="1:8" x14ac:dyDescent="0.35">
      <c r="A488" s="28"/>
      <c r="B488" s="46"/>
      <c r="C488" s="13"/>
      <c r="D488" s="29"/>
      <c r="E488" s="29"/>
      <c r="F488" s="29"/>
      <c r="G488" s="44"/>
      <c r="H488" s="41"/>
    </row>
    <row r="489" spans="1:8" x14ac:dyDescent="0.35">
      <c r="A489" s="28"/>
      <c r="B489" s="46"/>
      <c r="C489" s="13"/>
      <c r="D489" s="29"/>
      <c r="E489" s="29"/>
      <c r="F489" s="29"/>
      <c r="G489" s="44"/>
      <c r="H489" s="41"/>
    </row>
    <row r="490" spans="1:8" x14ac:dyDescent="0.35">
      <c r="A490" s="28"/>
      <c r="B490" s="46"/>
      <c r="C490" s="13"/>
      <c r="D490" s="29"/>
      <c r="E490" s="29"/>
      <c r="F490" s="29"/>
      <c r="G490" s="44"/>
      <c r="H490" s="41"/>
    </row>
    <row r="491" spans="1:8" x14ac:dyDescent="0.35">
      <c r="A491" s="28"/>
      <c r="B491" s="46"/>
      <c r="C491" s="13"/>
      <c r="D491" s="29"/>
      <c r="E491" s="29"/>
      <c r="F491" s="29"/>
      <c r="G491" s="44"/>
      <c r="H491" s="41"/>
    </row>
    <row r="492" spans="1:8" x14ac:dyDescent="0.35">
      <c r="A492" s="28"/>
      <c r="B492" s="46"/>
      <c r="C492" s="13"/>
      <c r="D492" s="29"/>
      <c r="E492" s="29"/>
      <c r="F492" s="29"/>
      <c r="G492" s="44"/>
      <c r="H492" s="41"/>
    </row>
    <row r="493" spans="1:8" x14ac:dyDescent="0.35">
      <c r="A493" s="28"/>
      <c r="B493" s="46"/>
      <c r="C493" s="13"/>
      <c r="D493" s="29"/>
      <c r="E493" s="29"/>
      <c r="F493" s="29"/>
      <c r="G493" s="44"/>
      <c r="H493" s="41"/>
    </row>
    <row r="494" spans="1:8" x14ac:dyDescent="0.35">
      <c r="A494" s="28"/>
      <c r="B494" s="46"/>
      <c r="C494" s="13"/>
      <c r="D494" s="29"/>
      <c r="E494" s="29"/>
      <c r="F494" s="29"/>
      <c r="G494" s="44"/>
      <c r="H494" s="41"/>
    </row>
    <row r="495" spans="1:8" x14ac:dyDescent="0.35">
      <c r="A495" s="28"/>
      <c r="B495" s="46"/>
      <c r="C495" s="13"/>
      <c r="D495" s="29"/>
      <c r="E495" s="29"/>
      <c r="F495" s="29"/>
      <c r="G495" s="44"/>
      <c r="H495" s="41"/>
    </row>
    <row r="496" spans="1:8" x14ac:dyDescent="0.35">
      <c r="A496" s="28"/>
      <c r="B496" s="46"/>
      <c r="C496" s="13"/>
      <c r="D496" s="29"/>
      <c r="E496" s="29"/>
      <c r="F496" s="29"/>
      <c r="G496" s="44"/>
      <c r="H496" s="41"/>
    </row>
    <row r="497" spans="1:8" x14ac:dyDescent="0.35">
      <c r="A497" s="28"/>
      <c r="B497" s="46"/>
      <c r="C497" s="13"/>
      <c r="D497" s="29"/>
      <c r="E497" s="29"/>
      <c r="F497" s="29"/>
      <c r="G497" s="44"/>
      <c r="H497" s="41"/>
    </row>
    <row r="498" spans="1:8" x14ac:dyDescent="0.35">
      <c r="A498" s="28"/>
      <c r="B498" s="46"/>
      <c r="C498" s="13"/>
      <c r="D498" s="29"/>
      <c r="E498" s="29"/>
      <c r="F498" s="29"/>
      <c r="G498" s="44"/>
      <c r="H498" s="41"/>
    </row>
    <row r="499" spans="1:8" x14ac:dyDescent="0.35">
      <c r="A499" s="28"/>
      <c r="B499" s="46"/>
      <c r="C499" s="13"/>
      <c r="D499" s="29"/>
      <c r="E499" s="29"/>
      <c r="F499" s="29"/>
      <c r="G499" s="44"/>
      <c r="H499" s="41"/>
    </row>
    <row r="500" spans="1:8" x14ac:dyDescent="0.35">
      <c r="A500" s="28"/>
      <c r="B500" s="46"/>
      <c r="C500" s="13"/>
      <c r="D500" s="29"/>
      <c r="E500" s="29"/>
      <c r="F500" s="29"/>
      <c r="G500" s="44"/>
      <c r="H500" s="41"/>
    </row>
    <row r="501" spans="1:8" x14ac:dyDescent="0.35">
      <c r="A501" s="28"/>
      <c r="B501" s="46"/>
      <c r="C501" s="13"/>
      <c r="D501" s="29"/>
      <c r="E501" s="29"/>
      <c r="F501" s="29"/>
      <c r="G501" s="44"/>
      <c r="H501" s="41"/>
    </row>
    <row r="502" spans="1:8" x14ac:dyDescent="0.35">
      <c r="A502" s="28"/>
      <c r="B502" s="46"/>
      <c r="C502" s="13"/>
      <c r="D502" s="29"/>
      <c r="E502" s="29"/>
      <c r="F502" s="29"/>
      <c r="G502" s="44"/>
      <c r="H502" s="41"/>
    </row>
    <row r="503" spans="1:8" x14ac:dyDescent="0.35">
      <c r="A503" s="28"/>
      <c r="B503" s="46"/>
      <c r="C503" s="13"/>
      <c r="D503" s="29"/>
      <c r="E503" s="29"/>
      <c r="F503" s="29"/>
      <c r="G503" s="44"/>
      <c r="H503" s="41"/>
    </row>
    <row r="504" spans="1:8" x14ac:dyDescent="0.35">
      <c r="A504" s="28"/>
      <c r="B504" s="46"/>
      <c r="C504" s="13"/>
      <c r="D504" s="29"/>
      <c r="E504" s="29"/>
      <c r="F504" s="29"/>
      <c r="G504" s="44"/>
      <c r="H504" s="41"/>
    </row>
    <row r="505" spans="1:8" x14ac:dyDescent="0.35">
      <c r="A505" s="28"/>
      <c r="B505" s="46"/>
      <c r="C505" s="13"/>
      <c r="D505" s="29"/>
      <c r="E505" s="29"/>
      <c r="F505" s="29"/>
      <c r="G505" s="44"/>
      <c r="H505" s="41"/>
    </row>
    <row r="506" spans="1:8" x14ac:dyDescent="0.35">
      <c r="A506" s="28"/>
      <c r="B506" s="46"/>
      <c r="C506" s="13"/>
      <c r="D506" s="29"/>
      <c r="E506" s="29"/>
      <c r="F506" s="29"/>
      <c r="G506" s="44"/>
      <c r="H506" s="41"/>
    </row>
    <row r="507" spans="1:8" x14ac:dyDescent="0.35">
      <c r="A507" s="28"/>
      <c r="B507" s="46"/>
      <c r="C507" s="13"/>
      <c r="D507" s="29"/>
      <c r="E507" s="29"/>
      <c r="F507" s="29"/>
      <c r="G507" s="44"/>
      <c r="H507" s="41"/>
    </row>
    <row r="508" spans="1:8" x14ac:dyDescent="0.35">
      <c r="A508" s="28"/>
      <c r="B508" s="46"/>
      <c r="C508" s="13"/>
      <c r="D508" s="29"/>
      <c r="E508" s="29"/>
      <c r="F508" s="29"/>
      <c r="G508" s="44"/>
      <c r="H508" s="41"/>
    </row>
    <row r="509" spans="1:8" x14ac:dyDescent="0.35">
      <c r="A509" s="28"/>
      <c r="B509" s="46"/>
      <c r="C509" s="13"/>
      <c r="D509" s="29"/>
      <c r="E509" s="29"/>
      <c r="F509" s="29"/>
      <c r="G509" s="44"/>
      <c r="H509" s="41"/>
    </row>
    <row r="510" spans="1:8" x14ac:dyDescent="0.35">
      <c r="A510" s="28"/>
      <c r="B510" s="46"/>
      <c r="C510" s="13"/>
      <c r="D510" s="29"/>
      <c r="E510" s="29"/>
      <c r="F510" s="29"/>
      <c r="G510" s="44"/>
      <c r="H510" s="41"/>
    </row>
    <row r="511" spans="1:8" x14ac:dyDescent="0.35">
      <c r="A511" s="28"/>
      <c r="B511" s="46"/>
      <c r="C511" s="13"/>
      <c r="D511" s="29"/>
      <c r="E511" s="29"/>
      <c r="F511" s="29"/>
      <c r="G511" s="44"/>
      <c r="H511" s="41"/>
    </row>
    <row r="512" spans="1:8" x14ac:dyDescent="0.35">
      <c r="A512" s="28"/>
      <c r="B512" s="46"/>
      <c r="C512" s="13"/>
      <c r="D512" s="29"/>
      <c r="E512" s="29"/>
      <c r="F512" s="29"/>
      <c r="G512" s="44"/>
      <c r="H512" s="41"/>
    </row>
    <row r="513" spans="1:8" x14ac:dyDescent="0.35">
      <c r="A513" s="28"/>
      <c r="B513" s="46"/>
      <c r="C513" s="13"/>
      <c r="D513" s="29"/>
      <c r="E513" s="29"/>
      <c r="F513" s="29"/>
      <c r="G513" s="44"/>
      <c r="H513" s="41"/>
    </row>
    <row r="514" spans="1:8" x14ac:dyDescent="0.35">
      <c r="A514" s="28"/>
      <c r="B514" s="46"/>
      <c r="C514" s="13"/>
      <c r="D514" s="29"/>
      <c r="E514" s="29"/>
      <c r="F514" s="29"/>
      <c r="G514" s="44"/>
      <c r="H514" s="41"/>
    </row>
    <row r="515" spans="1:8" x14ac:dyDescent="0.35">
      <c r="A515" s="28"/>
      <c r="B515" s="46"/>
      <c r="C515" s="13"/>
      <c r="D515" s="29"/>
      <c r="E515" s="29"/>
      <c r="F515" s="29"/>
      <c r="G515" s="44"/>
      <c r="H515" s="41"/>
    </row>
    <row r="516" spans="1:8" x14ac:dyDescent="0.35">
      <c r="A516" s="28"/>
      <c r="B516" s="46"/>
      <c r="C516" s="13"/>
      <c r="D516" s="29"/>
      <c r="E516" s="29"/>
      <c r="F516" s="29"/>
      <c r="G516" s="44"/>
      <c r="H516" s="41"/>
    </row>
    <row r="517" spans="1:8" x14ac:dyDescent="0.35">
      <c r="A517" s="28"/>
      <c r="B517" s="46"/>
      <c r="C517" s="13"/>
      <c r="D517" s="29"/>
      <c r="E517" s="29"/>
      <c r="F517" s="29"/>
      <c r="G517" s="44"/>
      <c r="H517" s="41"/>
    </row>
    <row r="518" spans="1:8" x14ac:dyDescent="0.35">
      <c r="A518" s="28"/>
      <c r="B518" s="46"/>
      <c r="C518" s="13"/>
      <c r="D518" s="29"/>
      <c r="E518" s="29"/>
      <c r="F518" s="29"/>
      <c r="G518" s="44"/>
      <c r="H518" s="41"/>
    </row>
    <row r="519" spans="1:8" x14ac:dyDescent="0.35">
      <c r="A519" s="28"/>
      <c r="B519" s="46"/>
      <c r="C519" s="13"/>
      <c r="D519" s="29"/>
      <c r="E519" s="29"/>
      <c r="F519" s="29"/>
      <c r="G519" s="44"/>
      <c r="H519" s="41"/>
    </row>
    <row r="520" spans="1:8" x14ac:dyDescent="0.35">
      <c r="A520" s="28"/>
      <c r="B520" s="46"/>
      <c r="C520" s="13"/>
      <c r="D520" s="29"/>
      <c r="E520" s="29"/>
      <c r="F520" s="29"/>
      <c r="G520" s="44"/>
      <c r="H520" s="41"/>
    </row>
    <row r="521" spans="1:8" x14ac:dyDescent="0.35">
      <c r="A521" s="28"/>
      <c r="B521" s="46"/>
      <c r="C521" s="13"/>
      <c r="D521" s="29"/>
      <c r="E521" s="29"/>
      <c r="F521" s="29"/>
      <c r="G521" s="44"/>
      <c r="H521" s="41"/>
    </row>
    <row r="522" spans="1:8" x14ac:dyDescent="0.35">
      <c r="A522" s="28"/>
      <c r="B522" s="46"/>
      <c r="C522" s="13"/>
      <c r="D522" s="29"/>
      <c r="E522" s="29"/>
      <c r="F522" s="29"/>
      <c r="G522" s="44"/>
      <c r="H522" s="41"/>
    </row>
    <row r="523" spans="1:8" x14ac:dyDescent="0.35">
      <c r="A523" s="28"/>
      <c r="B523" s="46"/>
      <c r="C523" s="13"/>
      <c r="D523" s="29"/>
      <c r="E523" s="29"/>
      <c r="F523" s="29"/>
      <c r="G523" s="44"/>
      <c r="H523" s="41"/>
    </row>
    <row r="524" spans="1:8" x14ac:dyDescent="0.35">
      <c r="A524" s="28"/>
      <c r="B524" s="46"/>
      <c r="C524" s="13"/>
      <c r="D524" s="29"/>
      <c r="E524" s="29"/>
      <c r="F524" s="29"/>
      <c r="G524" s="44"/>
      <c r="H524" s="41"/>
    </row>
    <row r="525" spans="1:8" x14ac:dyDescent="0.35">
      <c r="A525" s="28"/>
      <c r="B525" s="46"/>
      <c r="C525" s="13"/>
      <c r="D525" s="29"/>
      <c r="E525" s="29"/>
      <c r="F525" s="29"/>
      <c r="G525" s="44"/>
      <c r="H525" s="41"/>
    </row>
    <row r="526" spans="1:8" x14ac:dyDescent="0.35">
      <c r="A526" s="28"/>
      <c r="B526" s="46"/>
      <c r="C526" s="13"/>
      <c r="D526" s="29"/>
      <c r="E526" s="29"/>
      <c r="F526" s="29"/>
      <c r="G526" s="44"/>
      <c r="H526" s="41"/>
    </row>
    <row r="527" spans="1:8" x14ac:dyDescent="0.35">
      <c r="A527" s="28"/>
      <c r="B527" s="46"/>
      <c r="C527" s="13"/>
      <c r="D527" s="29"/>
      <c r="E527" s="29"/>
      <c r="F527" s="29"/>
      <c r="G527" s="44"/>
      <c r="H527" s="41"/>
    </row>
    <row r="528" spans="1:8" x14ac:dyDescent="0.35">
      <c r="A528" s="28"/>
      <c r="B528" s="46"/>
      <c r="C528" s="13"/>
      <c r="D528" s="29"/>
      <c r="E528" s="29"/>
      <c r="F528" s="29"/>
      <c r="G528" s="44"/>
      <c r="H528" s="41"/>
    </row>
    <row r="529" spans="1:8" x14ac:dyDescent="0.35">
      <c r="A529" s="28"/>
      <c r="B529" s="46"/>
      <c r="C529" s="13"/>
      <c r="D529" s="29"/>
      <c r="E529" s="29"/>
      <c r="F529" s="29"/>
      <c r="G529" s="44"/>
      <c r="H529" s="41"/>
    </row>
    <row r="530" spans="1:8" x14ac:dyDescent="0.35">
      <c r="A530" s="28"/>
      <c r="B530" s="46"/>
      <c r="C530" s="13"/>
      <c r="D530" s="29"/>
      <c r="E530" s="29"/>
      <c r="F530" s="29"/>
      <c r="G530" s="44"/>
      <c r="H530" s="41"/>
    </row>
    <row r="531" spans="1:8" x14ac:dyDescent="0.35">
      <c r="A531" s="28"/>
      <c r="B531" s="46"/>
      <c r="C531" s="13"/>
      <c r="D531" s="29"/>
      <c r="E531" s="29"/>
      <c r="F531" s="29"/>
      <c r="G531" s="44"/>
      <c r="H531" s="41"/>
    </row>
    <row r="532" spans="1:8" x14ac:dyDescent="0.35">
      <c r="A532" s="28"/>
      <c r="B532" s="46"/>
      <c r="C532" s="13"/>
      <c r="D532" s="29"/>
      <c r="E532" s="29"/>
      <c r="F532" s="29"/>
      <c r="G532" s="44"/>
      <c r="H532" s="41"/>
    </row>
    <row r="533" spans="1:8" x14ac:dyDescent="0.35">
      <c r="A533" s="28"/>
      <c r="B533" s="46"/>
      <c r="C533" s="13"/>
      <c r="D533" s="29"/>
      <c r="E533" s="29"/>
      <c r="F533" s="29"/>
      <c r="G533" s="44"/>
      <c r="H533" s="41"/>
    </row>
    <row r="534" spans="1:8" x14ac:dyDescent="0.35">
      <c r="A534" s="28"/>
      <c r="B534" s="46"/>
      <c r="C534" s="13"/>
      <c r="D534" s="29"/>
      <c r="E534" s="29"/>
      <c r="F534" s="29"/>
      <c r="G534" s="44"/>
      <c r="H534" s="41"/>
    </row>
    <row r="535" spans="1:8" x14ac:dyDescent="0.35">
      <c r="A535" s="28"/>
      <c r="B535" s="46"/>
      <c r="C535" s="13"/>
      <c r="D535" s="29"/>
      <c r="E535" s="29"/>
      <c r="F535" s="29"/>
      <c r="G535" s="44"/>
      <c r="H535" s="41"/>
    </row>
    <row r="536" spans="1:8" x14ac:dyDescent="0.35">
      <c r="A536" s="28"/>
      <c r="B536" s="46"/>
      <c r="C536" s="13"/>
      <c r="D536" s="29"/>
      <c r="E536" s="29"/>
      <c r="F536" s="29"/>
      <c r="G536" s="44"/>
      <c r="H536" s="41"/>
    </row>
    <row r="537" spans="1:8" x14ac:dyDescent="0.35">
      <c r="A537" s="28"/>
      <c r="B537" s="46"/>
      <c r="C537" s="13"/>
      <c r="D537" s="29"/>
      <c r="E537" s="29"/>
      <c r="F537" s="29"/>
      <c r="G537" s="44"/>
      <c r="H537" s="41"/>
    </row>
    <row r="538" spans="1:8" x14ac:dyDescent="0.35">
      <c r="A538" s="28"/>
      <c r="B538" s="46"/>
      <c r="C538" s="13"/>
      <c r="D538" s="29"/>
      <c r="E538" s="29"/>
      <c r="F538" s="29"/>
      <c r="G538" s="44"/>
      <c r="H538" s="41"/>
    </row>
    <row r="539" spans="1:8" x14ac:dyDescent="0.35">
      <c r="A539" s="28"/>
      <c r="B539" s="46"/>
      <c r="C539" s="13"/>
      <c r="D539" s="29"/>
      <c r="E539" s="29"/>
      <c r="F539" s="29"/>
      <c r="G539" s="44"/>
      <c r="H539" s="41"/>
    </row>
    <row r="540" spans="1:8" x14ac:dyDescent="0.35">
      <c r="A540" s="28"/>
      <c r="B540" s="46"/>
      <c r="C540" s="13"/>
      <c r="D540" s="29"/>
      <c r="E540" s="29"/>
      <c r="F540" s="29"/>
      <c r="G540" s="44"/>
      <c r="H540" s="41"/>
    </row>
    <row r="541" spans="1:8" x14ac:dyDescent="0.35">
      <c r="A541" s="28"/>
      <c r="B541" s="46"/>
      <c r="C541" s="13"/>
      <c r="D541" s="29"/>
      <c r="E541" s="29"/>
      <c r="F541" s="29"/>
      <c r="G541" s="44"/>
      <c r="H541" s="41"/>
    </row>
    <row r="542" spans="1:8" x14ac:dyDescent="0.35">
      <c r="A542" s="28"/>
      <c r="B542" s="46"/>
      <c r="C542" s="13"/>
      <c r="D542" s="29"/>
      <c r="E542" s="29"/>
      <c r="F542" s="29"/>
      <c r="G542" s="44"/>
      <c r="H542" s="41"/>
    </row>
    <row r="543" spans="1:8" x14ac:dyDescent="0.35">
      <c r="A543" s="28"/>
      <c r="B543" s="46"/>
      <c r="C543" s="13"/>
      <c r="D543" s="29"/>
      <c r="E543" s="29"/>
      <c r="F543" s="29"/>
      <c r="G543" s="44"/>
      <c r="H543" s="41"/>
    </row>
    <row r="544" spans="1:8" x14ac:dyDescent="0.35">
      <c r="A544" s="28"/>
      <c r="B544" s="46"/>
      <c r="C544" s="13"/>
      <c r="D544" s="29"/>
      <c r="E544" s="29"/>
      <c r="F544" s="29"/>
      <c r="G544" s="44"/>
      <c r="H544" s="41"/>
    </row>
    <row r="545" spans="1:8" x14ac:dyDescent="0.35">
      <c r="A545" s="28"/>
      <c r="B545" s="46"/>
      <c r="C545" s="13"/>
      <c r="D545" s="29"/>
      <c r="E545" s="29"/>
      <c r="F545" s="29"/>
      <c r="G545" s="44"/>
      <c r="H545" s="41"/>
    </row>
    <row r="546" spans="1:8" x14ac:dyDescent="0.35">
      <c r="A546" s="28"/>
      <c r="B546" s="46"/>
      <c r="C546" s="13"/>
      <c r="D546" s="29"/>
      <c r="E546" s="29"/>
      <c r="F546" s="29"/>
      <c r="G546" s="44"/>
      <c r="H546" s="41"/>
    </row>
    <row r="547" spans="1:8" x14ac:dyDescent="0.35">
      <c r="A547" s="28"/>
      <c r="B547" s="46"/>
      <c r="C547" s="13"/>
      <c r="D547" s="29"/>
      <c r="E547" s="29"/>
      <c r="F547" s="29"/>
      <c r="G547" s="44"/>
      <c r="H547" s="41"/>
    </row>
    <row r="548" spans="1:8" x14ac:dyDescent="0.35">
      <c r="A548" s="28"/>
      <c r="B548" s="46"/>
      <c r="C548" s="13"/>
      <c r="D548" s="29"/>
      <c r="E548" s="29"/>
      <c r="F548" s="29"/>
      <c r="G548" s="44"/>
      <c r="H548" s="41"/>
    </row>
    <row r="549" spans="1:8" x14ac:dyDescent="0.35">
      <c r="A549" s="28"/>
      <c r="B549" s="46"/>
      <c r="C549" s="13"/>
      <c r="D549" s="29"/>
      <c r="E549" s="29"/>
      <c r="F549" s="29"/>
      <c r="G549" s="44"/>
      <c r="H549" s="41"/>
    </row>
    <row r="550" spans="1:8" x14ac:dyDescent="0.35">
      <c r="A550" s="28"/>
      <c r="B550" s="46"/>
      <c r="C550" s="13"/>
      <c r="D550" s="29"/>
      <c r="E550" s="29"/>
      <c r="F550" s="29"/>
      <c r="G550" s="44"/>
      <c r="H550" s="41"/>
    </row>
    <row r="551" spans="1:8" x14ac:dyDescent="0.35">
      <c r="A551" s="28"/>
      <c r="B551" s="46"/>
      <c r="C551" s="13"/>
      <c r="D551" s="29"/>
      <c r="E551" s="29"/>
      <c r="F551" s="29"/>
      <c r="G551" s="44"/>
      <c r="H551" s="41"/>
    </row>
    <row r="552" spans="1:8" x14ac:dyDescent="0.35">
      <c r="A552" s="28"/>
      <c r="B552" s="46"/>
      <c r="C552" s="13"/>
      <c r="D552" s="29"/>
      <c r="E552" s="29"/>
      <c r="F552" s="29"/>
      <c r="G552" s="44"/>
      <c r="H552" s="41"/>
    </row>
    <row r="553" spans="1:8" x14ac:dyDescent="0.35">
      <c r="A553" s="28"/>
      <c r="B553" s="46"/>
      <c r="C553" s="13"/>
      <c r="D553" s="29"/>
      <c r="E553" s="29"/>
      <c r="F553" s="29"/>
      <c r="G553" s="44"/>
      <c r="H553" s="41"/>
    </row>
    <row r="554" spans="1:8" x14ac:dyDescent="0.35">
      <c r="A554" s="28"/>
      <c r="B554" s="46"/>
      <c r="C554" s="13"/>
      <c r="D554" s="29"/>
      <c r="E554" s="29"/>
      <c r="F554" s="29"/>
      <c r="G554" s="44"/>
      <c r="H554" s="41"/>
    </row>
    <row r="555" spans="1:8" x14ac:dyDescent="0.35">
      <c r="A555" s="28"/>
      <c r="B555" s="46"/>
      <c r="C555" s="13"/>
      <c r="D555" s="29"/>
      <c r="E555" s="29"/>
      <c r="F555" s="29"/>
      <c r="G555" s="44"/>
      <c r="H555" s="41"/>
    </row>
    <row r="556" spans="1:8" x14ac:dyDescent="0.35">
      <c r="A556" s="28"/>
      <c r="B556" s="46"/>
      <c r="C556" s="13"/>
      <c r="D556" s="29"/>
      <c r="E556" s="29"/>
      <c r="F556" s="29"/>
      <c r="G556" s="44"/>
      <c r="H556" s="41"/>
    </row>
    <row r="557" spans="1:8" x14ac:dyDescent="0.35">
      <c r="A557" s="28"/>
      <c r="B557" s="46"/>
      <c r="C557" s="13"/>
      <c r="D557" s="29"/>
      <c r="E557" s="29"/>
      <c r="F557" s="29"/>
      <c r="G557" s="44"/>
      <c r="H557" s="41"/>
    </row>
    <row r="558" spans="1:8" x14ac:dyDescent="0.35">
      <c r="A558" s="28"/>
      <c r="B558" s="46"/>
      <c r="C558" s="13"/>
      <c r="D558" s="29"/>
      <c r="E558" s="29"/>
      <c r="F558" s="29"/>
      <c r="G558" s="44"/>
      <c r="H558" s="41"/>
    </row>
    <row r="559" spans="1:8" x14ac:dyDescent="0.35">
      <c r="A559" s="28"/>
      <c r="B559" s="46"/>
      <c r="C559" s="13"/>
      <c r="D559" s="29"/>
      <c r="E559" s="29"/>
      <c r="F559" s="29"/>
      <c r="G559" s="44"/>
      <c r="H559" s="41"/>
    </row>
    <row r="560" spans="1:8" x14ac:dyDescent="0.35">
      <c r="A560" s="28"/>
      <c r="B560" s="46"/>
      <c r="C560" s="13"/>
      <c r="D560" s="29"/>
      <c r="E560" s="29"/>
      <c r="F560" s="29"/>
      <c r="G560" s="44"/>
      <c r="H560" s="41"/>
    </row>
    <row r="561" spans="1:8" x14ac:dyDescent="0.35">
      <c r="A561" s="28"/>
      <c r="B561" s="46"/>
      <c r="C561" s="13"/>
      <c r="D561" s="29"/>
      <c r="E561" s="29"/>
      <c r="F561" s="29"/>
      <c r="G561" s="44"/>
      <c r="H561" s="41"/>
    </row>
    <row r="562" spans="1:8" x14ac:dyDescent="0.35">
      <c r="A562" s="28"/>
      <c r="B562" s="46"/>
      <c r="C562" s="13"/>
      <c r="D562" s="29"/>
      <c r="E562" s="29"/>
      <c r="F562" s="29"/>
      <c r="G562" s="44"/>
      <c r="H562" s="41"/>
    </row>
    <row r="563" spans="1:8" x14ac:dyDescent="0.35">
      <c r="A563" s="28"/>
      <c r="B563" s="46"/>
      <c r="C563" s="13"/>
      <c r="D563" s="29"/>
      <c r="E563" s="29"/>
      <c r="F563" s="29"/>
      <c r="G563" s="44"/>
      <c r="H563" s="41"/>
    </row>
    <row r="564" spans="1:8" x14ac:dyDescent="0.35">
      <c r="A564" s="28"/>
      <c r="B564" s="46"/>
      <c r="C564" s="13"/>
      <c r="D564" s="29"/>
      <c r="E564" s="29"/>
      <c r="F564" s="29"/>
      <c r="G564" s="44"/>
      <c r="H564" s="41"/>
    </row>
    <row r="565" spans="1:8" x14ac:dyDescent="0.35">
      <c r="A565" s="28"/>
      <c r="B565" s="46"/>
      <c r="C565" s="13"/>
      <c r="D565" s="29"/>
      <c r="E565" s="29"/>
      <c r="F565" s="29"/>
      <c r="G565" s="44"/>
      <c r="H565" s="41"/>
    </row>
    <row r="566" spans="1:8" x14ac:dyDescent="0.35">
      <c r="A566" s="28"/>
      <c r="B566" s="46"/>
      <c r="C566" s="13"/>
      <c r="D566" s="29"/>
      <c r="E566" s="29"/>
      <c r="F566" s="29"/>
      <c r="G566" s="44"/>
      <c r="H566" s="41"/>
    </row>
    <row r="567" spans="1:8" x14ac:dyDescent="0.35">
      <c r="A567" s="28"/>
      <c r="B567" s="46"/>
      <c r="C567" s="13"/>
      <c r="D567" s="29"/>
      <c r="E567" s="29"/>
      <c r="F567" s="29"/>
      <c r="G567" s="44"/>
      <c r="H567" s="41"/>
    </row>
    <row r="568" spans="1:8" x14ac:dyDescent="0.35">
      <c r="A568" s="28"/>
      <c r="B568" s="46"/>
      <c r="C568" s="13"/>
      <c r="D568" s="29"/>
      <c r="E568" s="29"/>
      <c r="F568" s="29"/>
      <c r="G568" s="44"/>
      <c r="H568" s="41"/>
    </row>
    <row r="569" spans="1:8" x14ac:dyDescent="0.35">
      <c r="A569" s="28"/>
      <c r="B569" s="46"/>
      <c r="C569" s="13"/>
      <c r="D569" s="29"/>
      <c r="E569" s="29"/>
      <c r="F569" s="29"/>
      <c r="G569" s="44"/>
      <c r="H569" s="41"/>
    </row>
    <row r="570" spans="1:8" x14ac:dyDescent="0.35">
      <c r="A570" s="28"/>
      <c r="B570" s="46"/>
      <c r="C570" s="13"/>
      <c r="D570" s="29"/>
      <c r="E570" s="29"/>
      <c r="F570" s="29"/>
      <c r="G570" s="44"/>
      <c r="H570" s="41"/>
    </row>
    <row r="571" spans="1:8" x14ac:dyDescent="0.35">
      <c r="A571" s="28"/>
      <c r="B571" s="46"/>
      <c r="C571" s="13"/>
      <c r="D571" s="29"/>
      <c r="E571" s="29"/>
      <c r="F571" s="29"/>
      <c r="G571" s="44"/>
      <c r="H571" s="41"/>
    </row>
    <row r="572" spans="1:8" x14ac:dyDescent="0.35">
      <c r="A572" s="28"/>
      <c r="B572" s="46"/>
      <c r="C572" s="13"/>
      <c r="D572" s="29"/>
      <c r="E572" s="29"/>
      <c r="F572" s="29"/>
      <c r="G572" s="44"/>
      <c r="H572" s="41"/>
    </row>
    <row r="573" spans="1:8" x14ac:dyDescent="0.35">
      <c r="A573" s="28"/>
      <c r="B573" s="46"/>
      <c r="C573" s="13"/>
      <c r="D573" s="29"/>
      <c r="E573" s="29"/>
      <c r="F573" s="29"/>
      <c r="G573" s="44"/>
      <c r="H573" s="41"/>
    </row>
    <row r="574" spans="1:8" x14ac:dyDescent="0.35">
      <c r="A574" s="28"/>
      <c r="B574" s="46"/>
      <c r="C574" s="13"/>
      <c r="D574" s="29"/>
      <c r="E574" s="29"/>
      <c r="F574" s="29"/>
      <c r="G574" s="44"/>
      <c r="H574" s="41"/>
    </row>
    <row r="575" spans="1:8" x14ac:dyDescent="0.35">
      <c r="A575" s="28"/>
      <c r="B575" s="46"/>
      <c r="C575" s="13"/>
      <c r="D575" s="29"/>
      <c r="E575" s="29"/>
      <c r="F575" s="29"/>
      <c r="G575" s="44"/>
      <c r="H575" s="41"/>
    </row>
    <row r="576" spans="1:8" x14ac:dyDescent="0.35">
      <c r="A576" s="28"/>
      <c r="B576" s="46"/>
      <c r="C576" s="13"/>
      <c r="D576" s="29"/>
      <c r="E576" s="29"/>
      <c r="F576" s="29"/>
      <c r="G576" s="44"/>
      <c r="H576" s="41"/>
    </row>
    <row r="577" spans="1:8" x14ac:dyDescent="0.35">
      <c r="A577" s="28"/>
      <c r="B577" s="46"/>
      <c r="C577" s="13"/>
      <c r="D577" s="29"/>
      <c r="E577" s="29"/>
      <c r="F577" s="29"/>
      <c r="G577" s="44"/>
      <c r="H577" s="41"/>
    </row>
    <row r="578" spans="1:8" x14ac:dyDescent="0.35">
      <c r="A578" s="28"/>
      <c r="B578" s="46"/>
      <c r="C578" s="13"/>
      <c r="D578" s="29"/>
      <c r="E578" s="29"/>
      <c r="F578" s="29"/>
      <c r="G578" s="44"/>
      <c r="H578" s="41"/>
    </row>
    <row r="579" spans="1:8" x14ac:dyDescent="0.35">
      <c r="A579" s="28"/>
      <c r="B579" s="46"/>
      <c r="C579" s="13"/>
      <c r="D579" s="29"/>
      <c r="E579" s="29"/>
      <c r="F579" s="29"/>
      <c r="G579" s="44"/>
      <c r="H579" s="41"/>
    </row>
    <row r="580" spans="1:8" x14ac:dyDescent="0.35">
      <c r="A580" s="28"/>
      <c r="B580" s="46"/>
      <c r="C580" s="13"/>
      <c r="D580" s="29"/>
      <c r="E580" s="29"/>
      <c r="F580" s="29"/>
      <c r="G580" s="44"/>
      <c r="H580" s="41"/>
    </row>
    <row r="581" spans="1:8" x14ac:dyDescent="0.35">
      <c r="A581" s="28"/>
      <c r="B581" s="46"/>
      <c r="C581" s="13"/>
      <c r="D581" s="29"/>
      <c r="E581" s="29"/>
      <c r="F581" s="29"/>
      <c r="G581" s="44"/>
      <c r="H581" s="41"/>
    </row>
    <row r="582" spans="1:8" x14ac:dyDescent="0.35">
      <c r="A582" s="28"/>
      <c r="B582" s="46"/>
      <c r="C582" s="13"/>
      <c r="D582" s="29"/>
      <c r="E582" s="29"/>
      <c r="F582" s="29"/>
      <c r="G582" s="44"/>
      <c r="H582" s="41"/>
    </row>
    <row r="583" spans="1:8" x14ac:dyDescent="0.35">
      <c r="A583" s="28"/>
      <c r="B583" s="46"/>
      <c r="C583" s="13"/>
      <c r="D583" s="29"/>
      <c r="E583" s="29"/>
      <c r="F583" s="29"/>
      <c r="G583" s="44"/>
      <c r="H583" s="41"/>
    </row>
    <row r="584" spans="1:8" x14ac:dyDescent="0.35">
      <c r="A584" s="28"/>
      <c r="B584" s="46"/>
      <c r="C584" s="13"/>
      <c r="D584" s="29"/>
      <c r="E584" s="29"/>
      <c r="F584" s="29"/>
      <c r="G584" s="44"/>
      <c r="H584" s="41"/>
    </row>
    <row r="585" spans="1:8" x14ac:dyDescent="0.35">
      <c r="A585" s="28"/>
      <c r="B585" s="46"/>
      <c r="C585" s="13"/>
      <c r="D585" s="29"/>
      <c r="E585" s="29"/>
      <c r="F585" s="29"/>
      <c r="G585" s="44"/>
      <c r="H585" s="41"/>
    </row>
    <row r="586" spans="1:8" x14ac:dyDescent="0.35">
      <c r="A586" s="28"/>
      <c r="B586" s="46"/>
      <c r="C586" s="13"/>
      <c r="D586" s="29"/>
      <c r="E586" s="29"/>
      <c r="F586" s="29"/>
      <c r="G586" s="44"/>
      <c r="H586" s="41"/>
    </row>
    <row r="587" spans="1:8" x14ac:dyDescent="0.35">
      <c r="A587" s="28"/>
      <c r="B587" s="46"/>
      <c r="C587" s="13"/>
      <c r="D587" s="29"/>
      <c r="E587" s="29"/>
      <c r="F587" s="29"/>
      <c r="G587" s="44"/>
      <c r="H587" s="41"/>
    </row>
    <row r="588" spans="1:8" x14ac:dyDescent="0.35">
      <c r="A588" s="28"/>
      <c r="B588" s="46"/>
      <c r="C588" s="13"/>
      <c r="D588" s="29"/>
      <c r="E588" s="29"/>
      <c r="F588" s="29"/>
      <c r="G588" s="44"/>
      <c r="H588" s="41"/>
    </row>
    <row r="589" spans="1:8" x14ac:dyDescent="0.35">
      <c r="A589" s="28"/>
      <c r="B589" s="46"/>
      <c r="C589" s="13"/>
      <c r="D589" s="29"/>
      <c r="E589" s="29"/>
      <c r="F589" s="29"/>
      <c r="G589" s="44"/>
      <c r="H589" s="41"/>
    </row>
    <row r="590" spans="1:8" x14ac:dyDescent="0.35">
      <c r="A590" s="28"/>
      <c r="B590" s="46"/>
      <c r="C590" s="13"/>
      <c r="D590" s="29"/>
      <c r="E590" s="29"/>
      <c r="F590" s="29"/>
      <c r="G590" s="44"/>
      <c r="H590" s="41"/>
    </row>
    <row r="591" spans="1:8" x14ac:dyDescent="0.35">
      <c r="A591" s="28"/>
      <c r="B591" s="46"/>
      <c r="C591" s="13"/>
      <c r="D591" s="29"/>
      <c r="E591" s="29"/>
      <c r="F591" s="29"/>
      <c r="G591" s="44"/>
      <c r="H591" s="41"/>
    </row>
    <row r="592" spans="1:8" x14ac:dyDescent="0.35">
      <c r="A592" s="28"/>
      <c r="B592" s="46"/>
      <c r="C592" s="13"/>
      <c r="D592" s="29"/>
      <c r="E592" s="29"/>
      <c r="F592" s="29"/>
      <c r="G592" s="44"/>
      <c r="H592" s="41"/>
    </row>
    <row r="593" spans="1:8" x14ac:dyDescent="0.35">
      <c r="A593" s="28"/>
      <c r="B593" s="46"/>
      <c r="C593" s="13"/>
      <c r="D593" s="29"/>
      <c r="E593" s="29"/>
      <c r="F593" s="29"/>
      <c r="G593" s="44"/>
      <c r="H593" s="41"/>
    </row>
    <row r="594" spans="1:8" x14ac:dyDescent="0.35">
      <c r="A594" s="28"/>
      <c r="B594" s="46"/>
      <c r="C594" s="13"/>
      <c r="D594" s="29"/>
      <c r="E594" s="29"/>
      <c r="F594" s="29"/>
      <c r="G594" s="44"/>
      <c r="H594" s="41"/>
    </row>
    <row r="595" spans="1:8" x14ac:dyDescent="0.35">
      <c r="A595" s="28"/>
      <c r="B595" s="46"/>
      <c r="C595" s="13"/>
      <c r="D595" s="29"/>
      <c r="E595" s="29"/>
      <c r="F595" s="29"/>
      <c r="G595" s="44"/>
      <c r="H595" s="41"/>
    </row>
    <row r="596" spans="1:8" x14ac:dyDescent="0.35">
      <c r="A596" s="28"/>
      <c r="B596" s="46"/>
      <c r="C596" s="13"/>
      <c r="D596" s="29"/>
      <c r="E596" s="29"/>
      <c r="F596" s="29"/>
      <c r="G596" s="44"/>
      <c r="H596" s="41"/>
    </row>
    <row r="597" spans="1:8" x14ac:dyDescent="0.35">
      <c r="A597" s="28"/>
      <c r="B597" s="46"/>
      <c r="C597" s="13"/>
      <c r="D597" s="29"/>
      <c r="E597" s="29"/>
      <c r="F597" s="29"/>
      <c r="G597" s="44"/>
      <c r="H597" s="41"/>
    </row>
    <row r="598" spans="1:8" x14ac:dyDescent="0.35">
      <c r="A598" s="28"/>
      <c r="B598" s="46"/>
      <c r="C598" s="13"/>
      <c r="D598" s="29"/>
      <c r="E598" s="29"/>
      <c r="F598" s="29"/>
      <c r="G598" s="44"/>
      <c r="H598" s="41"/>
    </row>
    <row r="599" spans="1:8" x14ac:dyDescent="0.35">
      <c r="A599" s="28"/>
      <c r="B599" s="46"/>
      <c r="C599" s="13"/>
      <c r="D599" s="29"/>
      <c r="E599" s="29"/>
      <c r="F599" s="29"/>
      <c r="G599" s="44"/>
      <c r="H599" s="41"/>
    </row>
    <row r="600" spans="1:8" x14ac:dyDescent="0.35">
      <c r="A600" s="28"/>
      <c r="B600" s="46"/>
      <c r="C600" s="13"/>
      <c r="D600" s="29"/>
      <c r="E600" s="29"/>
      <c r="F600" s="29"/>
      <c r="G600" s="44"/>
      <c r="H600" s="41"/>
    </row>
    <row r="601" spans="1:8" x14ac:dyDescent="0.35">
      <c r="A601" s="28"/>
      <c r="B601" s="46"/>
      <c r="C601" s="13"/>
      <c r="D601" s="29"/>
      <c r="E601" s="29"/>
      <c r="F601" s="29"/>
      <c r="G601" s="44"/>
      <c r="H601" s="41"/>
    </row>
    <row r="602" spans="1:8" x14ac:dyDescent="0.35">
      <c r="A602" s="28"/>
      <c r="B602" s="46"/>
      <c r="C602" s="13"/>
      <c r="D602" s="29"/>
      <c r="E602" s="29"/>
      <c r="F602" s="29"/>
      <c r="G602" s="44"/>
      <c r="H602" s="41"/>
    </row>
    <row r="603" spans="1:8" x14ac:dyDescent="0.35">
      <c r="A603" s="28"/>
      <c r="B603" s="46"/>
      <c r="C603" s="13"/>
      <c r="D603" s="29"/>
      <c r="E603" s="29"/>
      <c r="F603" s="29"/>
      <c r="G603" s="44"/>
      <c r="H603" s="41"/>
    </row>
    <row r="604" spans="1:8" x14ac:dyDescent="0.35">
      <c r="A604" s="28"/>
      <c r="B604" s="46"/>
      <c r="C604" s="13"/>
      <c r="D604" s="29"/>
      <c r="E604" s="29"/>
      <c r="F604" s="29"/>
      <c r="G604" s="44"/>
      <c r="H604" s="41"/>
    </row>
    <row r="605" spans="1:8" x14ac:dyDescent="0.35">
      <c r="A605" s="28"/>
      <c r="B605" s="46"/>
      <c r="C605" s="13"/>
      <c r="D605" s="29"/>
      <c r="E605" s="29"/>
      <c r="F605" s="29"/>
      <c r="G605" s="44"/>
      <c r="H605" s="41"/>
    </row>
    <row r="606" spans="1:8" x14ac:dyDescent="0.35">
      <c r="A606" s="28"/>
      <c r="B606" s="46"/>
      <c r="C606" s="13"/>
      <c r="D606" s="29"/>
      <c r="E606" s="29"/>
      <c r="F606" s="29"/>
      <c r="G606" s="44"/>
      <c r="H606" s="41"/>
    </row>
    <row r="607" spans="1:8" x14ac:dyDescent="0.35">
      <c r="A607" s="28"/>
      <c r="B607" s="46"/>
      <c r="C607" s="13"/>
      <c r="D607" s="29"/>
      <c r="E607" s="29"/>
      <c r="F607" s="29"/>
      <c r="G607" s="44"/>
      <c r="H607" s="41"/>
    </row>
    <row r="608" spans="1:8" x14ac:dyDescent="0.35">
      <c r="A608" s="28"/>
      <c r="B608" s="46"/>
      <c r="C608" s="13"/>
      <c r="D608" s="29"/>
      <c r="E608" s="29"/>
      <c r="F608" s="29"/>
      <c r="G608" s="44"/>
      <c r="H608" s="41"/>
    </row>
    <row r="609" spans="1:8" x14ac:dyDescent="0.35">
      <c r="A609" s="28"/>
      <c r="B609" s="46"/>
      <c r="C609" s="13"/>
      <c r="D609" s="29"/>
      <c r="E609" s="29"/>
      <c r="F609" s="29"/>
      <c r="G609" s="44"/>
      <c r="H609" s="41"/>
    </row>
    <row r="610" spans="1:8" x14ac:dyDescent="0.35">
      <c r="A610" s="28"/>
      <c r="B610" s="46"/>
      <c r="C610" s="13"/>
      <c r="D610" s="29"/>
      <c r="E610" s="29"/>
      <c r="F610" s="29"/>
      <c r="G610" s="44"/>
      <c r="H610" s="41"/>
    </row>
    <row r="611" spans="1:8" x14ac:dyDescent="0.35">
      <c r="A611" s="28"/>
      <c r="B611" s="46"/>
      <c r="C611" s="13"/>
      <c r="D611" s="29"/>
      <c r="E611" s="29"/>
      <c r="F611" s="29"/>
      <c r="G611" s="44"/>
      <c r="H611" s="41"/>
    </row>
    <row r="612" spans="1:8" x14ac:dyDescent="0.35">
      <c r="A612" s="28"/>
      <c r="B612" s="46"/>
      <c r="C612" s="13"/>
      <c r="D612" s="29"/>
      <c r="E612" s="29"/>
      <c r="F612" s="29"/>
      <c r="G612" s="44"/>
      <c r="H612" s="41"/>
    </row>
    <row r="613" spans="1:8" x14ac:dyDescent="0.35">
      <c r="A613" s="28"/>
      <c r="B613" s="46"/>
      <c r="C613" s="13"/>
      <c r="D613" s="29"/>
      <c r="E613" s="29"/>
      <c r="F613" s="29"/>
      <c r="G613" s="44"/>
      <c r="H613" s="41"/>
    </row>
    <row r="614" spans="1:8" x14ac:dyDescent="0.35">
      <c r="A614" s="28"/>
      <c r="B614" s="46"/>
      <c r="C614" s="13"/>
      <c r="D614" s="29"/>
      <c r="E614" s="29"/>
      <c r="F614" s="29"/>
      <c r="G614" s="44"/>
      <c r="H614" s="41"/>
    </row>
    <row r="615" spans="1:8" x14ac:dyDescent="0.35">
      <c r="A615" s="28"/>
      <c r="B615" s="46"/>
      <c r="C615" s="13"/>
      <c r="D615" s="29"/>
      <c r="E615" s="29"/>
      <c r="F615" s="29"/>
      <c r="G615" s="44"/>
      <c r="H615" s="41"/>
    </row>
    <row r="616" spans="1:8" x14ac:dyDescent="0.35">
      <c r="A616" s="28"/>
      <c r="B616" s="46"/>
      <c r="C616" s="13"/>
      <c r="D616" s="29"/>
      <c r="E616" s="29"/>
      <c r="F616" s="29"/>
      <c r="G616" s="44"/>
      <c r="H616" s="41"/>
    </row>
    <row r="617" spans="1:8" x14ac:dyDescent="0.35">
      <c r="A617" s="28"/>
      <c r="B617" s="46"/>
      <c r="C617" s="13"/>
      <c r="D617" s="29"/>
      <c r="E617" s="29"/>
      <c r="F617" s="29"/>
      <c r="G617" s="44"/>
      <c r="H617" s="41"/>
    </row>
    <row r="618" spans="1:8" x14ac:dyDescent="0.35">
      <c r="A618" s="28"/>
      <c r="B618" s="46"/>
      <c r="C618" s="13"/>
      <c r="D618" s="29"/>
      <c r="E618" s="29"/>
      <c r="F618" s="29"/>
      <c r="G618" s="44"/>
      <c r="H618" s="41"/>
    </row>
    <row r="619" spans="1:8" x14ac:dyDescent="0.35">
      <c r="A619" s="28"/>
      <c r="B619" s="46"/>
      <c r="C619" s="13"/>
      <c r="D619" s="29"/>
      <c r="E619" s="29"/>
      <c r="F619" s="29"/>
      <c r="G619" s="44"/>
      <c r="H619" s="41"/>
    </row>
    <row r="620" spans="1:8" x14ac:dyDescent="0.35">
      <c r="A620" s="28"/>
      <c r="B620" s="46"/>
      <c r="C620" s="13"/>
      <c r="D620" s="29"/>
      <c r="E620" s="29"/>
      <c r="F620" s="29"/>
      <c r="G620" s="44"/>
      <c r="H620" s="41"/>
    </row>
    <row r="621" spans="1:8" x14ac:dyDescent="0.35">
      <c r="A621" s="28"/>
      <c r="B621" s="46"/>
      <c r="C621" s="13"/>
      <c r="D621" s="29"/>
      <c r="E621" s="29"/>
      <c r="F621" s="29"/>
      <c r="G621" s="44"/>
      <c r="H621" s="41"/>
    </row>
    <row r="622" spans="1:8" x14ac:dyDescent="0.35">
      <c r="A622" s="28"/>
      <c r="B622" s="46"/>
      <c r="C622" s="13"/>
      <c r="D622" s="29"/>
      <c r="E622" s="29"/>
      <c r="F622" s="29"/>
      <c r="G622" s="44"/>
      <c r="H622" s="41"/>
    </row>
    <row r="623" spans="1:8" x14ac:dyDescent="0.35">
      <c r="A623" s="28"/>
      <c r="B623" s="46"/>
      <c r="C623" s="13"/>
      <c r="D623" s="29"/>
      <c r="E623" s="29"/>
      <c r="F623" s="29"/>
      <c r="G623" s="44"/>
      <c r="H623" s="41"/>
    </row>
    <row r="624" spans="1:8" x14ac:dyDescent="0.35">
      <c r="A624" s="28"/>
      <c r="B624" s="46"/>
      <c r="C624" s="13"/>
      <c r="D624" s="29"/>
      <c r="E624" s="29"/>
      <c r="F624" s="29"/>
      <c r="G624" s="44"/>
      <c r="H624" s="41"/>
    </row>
    <row r="625" spans="1:8" x14ac:dyDescent="0.35">
      <c r="A625" s="28"/>
      <c r="B625" s="46"/>
      <c r="C625" s="13"/>
      <c r="D625" s="29"/>
      <c r="E625" s="29"/>
      <c r="F625" s="29"/>
      <c r="G625" s="44"/>
      <c r="H625" s="41"/>
    </row>
    <row r="626" spans="1:8" x14ac:dyDescent="0.35">
      <c r="A626" s="28"/>
      <c r="B626" s="46"/>
      <c r="C626" s="13"/>
      <c r="D626" s="29"/>
      <c r="E626" s="29"/>
      <c r="F626" s="29"/>
      <c r="G626" s="44"/>
      <c r="H626" s="41"/>
    </row>
    <row r="627" spans="1:8" x14ac:dyDescent="0.35">
      <c r="A627" s="28"/>
      <c r="B627" s="46"/>
      <c r="C627" s="13"/>
      <c r="D627" s="29"/>
      <c r="E627" s="29"/>
      <c r="F627" s="29"/>
      <c r="G627" s="44"/>
      <c r="H627" s="41"/>
    </row>
    <row r="628" spans="1:8" x14ac:dyDescent="0.35">
      <c r="A628" s="28"/>
      <c r="B628" s="46"/>
      <c r="C628" s="13"/>
      <c r="D628" s="29"/>
      <c r="E628" s="29"/>
      <c r="F628" s="29"/>
      <c r="G628" s="44"/>
      <c r="H628" s="41"/>
    </row>
    <row r="629" spans="1:8" x14ac:dyDescent="0.35">
      <c r="A629" s="28"/>
      <c r="B629" s="46"/>
      <c r="C629" s="13"/>
      <c r="D629" s="29"/>
      <c r="E629" s="29"/>
      <c r="F629" s="29"/>
      <c r="G629" s="44"/>
      <c r="H629" s="41"/>
    </row>
    <row r="630" spans="1:8" x14ac:dyDescent="0.35">
      <c r="A630" s="28"/>
      <c r="B630" s="46"/>
      <c r="C630" s="13"/>
      <c r="D630" s="29"/>
      <c r="E630" s="29"/>
      <c r="F630" s="29"/>
      <c r="G630" s="44"/>
      <c r="H630" s="41"/>
    </row>
    <row r="631" spans="1:8" x14ac:dyDescent="0.35">
      <c r="A631" s="28"/>
      <c r="B631" s="46"/>
      <c r="C631" s="13"/>
      <c r="D631" s="29"/>
      <c r="E631" s="29"/>
      <c r="F631" s="29"/>
      <c r="G631" s="44"/>
      <c r="H631" s="41"/>
    </row>
    <row r="632" spans="1:8" x14ac:dyDescent="0.35">
      <c r="A632" s="28"/>
      <c r="B632" s="46"/>
      <c r="C632" s="13"/>
      <c r="D632" s="29"/>
      <c r="E632" s="29"/>
      <c r="F632" s="29"/>
      <c r="G632" s="44"/>
      <c r="H632" s="41"/>
    </row>
    <row r="633" spans="1:8" x14ac:dyDescent="0.35">
      <c r="A633" s="28"/>
      <c r="B633" s="46"/>
      <c r="C633" s="13"/>
      <c r="D633" s="29"/>
      <c r="E633" s="29"/>
      <c r="F633" s="29"/>
      <c r="G633" s="44"/>
      <c r="H633" s="41"/>
    </row>
    <row r="634" spans="1:8" x14ac:dyDescent="0.35">
      <c r="A634" s="28"/>
      <c r="B634" s="46"/>
      <c r="C634" s="13"/>
      <c r="D634" s="29"/>
      <c r="E634" s="29"/>
      <c r="F634" s="29"/>
      <c r="G634" s="44"/>
      <c r="H634" s="41"/>
    </row>
    <row r="635" spans="1:8" x14ac:dyDescent="0.35">
      <c r="A635" s="28"/>
      <c r="B635" s="46"/>
      <c r="C635" s="13"/>
      <c r="D635" s="29"/>
      <c r="E635" s="29"/>
      <c r="F635" s="29"/>
      <c r="G635" s="44"/>
      <c r="H635" s="41"/>
    </row>
    <row r="636" spans="1:8" x14ac:dyDescent="0.35">
      <c r="A636" s="28"/>
      <c r="B636" s="46"/>
      <c r="C636" s="13"/>
      <c r="D636" s="29"/>
      <c r="E636" s="29"/>
      <c r="F636" s="29"/>
      <c r="G636" s="44"/>
      <c r="H636" s="41"/>
    </row>
    <row r="637" spans="1:8" x14ac:dyDescent="0.35">
      <c r="A637" s="28"/>
      <c r="B637" s="46"/>
      <c r="C637" s="13"/>
      <c r="D637" s="29"/>
      <c r="E637" s="29"/>
      <c r="F637" s="29"/>
      <c r="G637" s="44"/>
      <c r="H637" s="41"/>
    </row>
    <row r="638" spans="1:8" x14ac:dyDescent="0.35">
      <c r="A638" s="28"/>
      <c r="B638" s="46"/>
      <c r="C638" s="13"/>
      <c r="D638" s="29"/>
      <c r="E638" s="29"/>
      <c r="F638" s="29"/>
      <c r="G638" s="44"/>
      <c r="H638" s="41"/>
    </row>
    <row r="639" spans="1:8" x14ac:dyDescent="0.35">
      <c r="A639" s="28"/>
      <c r="B639" s="46"/>
      <c r="C639" s="13"/>
      <c r="D639" s="29"/>
      <c r="E639" s="29"/>
      <c r="F639" s="29"/>
      <c r="G639" s="44"/>
      <c r="H639" s="41"/>
    </row>
    <row r="640" spans="1:8" x14ac:dyDescent="0.35">
      <c r="A640" s="28"/>
      <c r="B640" s="46"/>
      <c r="C640" s="13"/>
      <c r="D640" s="29"/>
      <c r="E640" s="29"/>
      <c r="F640" s="29"/>
      <c r="G640" s="44"/>
      <c r="H640" s="41"/>
    </row>
    <row r="641" spans="1:8" x14ac:dyDescent="0.35">
      <c r="A641" s="28"/>
      <c r="B641" s="46"/>
      <c r="C641" s="13"/>
      <c r="D641" s="29"/>
      <c r="E641" s="29"/>
      <c r="F641" s="29"/>
      <c r="G641" s="44"/>
      <c r="H641" s="41"/>
    </row>
    <row r="642" spans="1:8" x14ac:dyDescent="0.35">
      <c r="A642" s="28"/>
      <c r="B642" s="46"/>
      <c r="C642" s="13"/>
      <c r="D642" s="29"/>
      <c r="E642" s="29"/>
      <c r="F642" s="29"/>
      <c r="G642" s="44"/>
      <c r="H642" s="41"/>
    </row>
    <row r="643" spans="1:8" x14ac:dyDescent="0.35">
      <c r="A643" s="28"/>
      <c r="B643" s="46"/>
      <c r="C643" s="13"/>
      <c r="D643" s="29"/>
      <c r="E643" s="29"/>
      <c r="F643" s="29"/>
      <c r="G643" s="44"/>
      <c r="H643" s="41"/>
    </row>
    <row r="644" spans="1:8" x14ac:dyDescent="0.35">
      <c r="A644" s="28"/>
      <c r="B644" s="46"/>
      <c r="C644" s="13"/>
      <c r="D644" s="29"/>
      <c r="E644" s="29"/>
      <c r="F644" s="29"/>
      <c r="G644" s="44"/>
      <c r="H644" s="41"/>
    </row>
    <row r="645" spans="1:8" x14ac:dyDescent="0.35">
      <c r="A645" s="28"/>
      <c r="B645" s="46"/>
      <c r="C645" s="13"/>
      <c r="D645" s="29"/>
      <c r="E645" s="29"/>
      <c r="F645" s="29"/>
      <c r="G645" s="44"/>
      <c r="H645" s="41"/>
    </row>
    <row r="646" spans="1:8" x14ac:dyDescent="0.35">
      <c r="A646" s="28"/>
      <c r="B646" s="46"/>
      <c r="C646" s="13"/>
      <c r="D646" s="29"/>
      <c r="E646" s="29"/>
      <c r="F646" s="29"/>
      <c r="G646" s="44"/>
      <c r="H646" s="41"/>
    </row>
    <row r="647" spans="1:8" x14ac:dyDescent="0.35">
      <c r="A647" s="28"/>
      <c r="B647" s="46"/>
      <c r="C647" s="13"/>
      <c r="D647" s="29"/>
      <c r="E647" s="29"/>
      <c r="F647" s="29"/>
      <c r="G647" s="44"/>
      <c r="H647" s="41"/>
    </row>
    <row r="648" spans="1:8" x14ac:dyDescent="0.35">
      <c r="A648" s="28"/>
      <c r="B648" s="46"/>
      <c r="C648" s="13"/>
      <c r="D648" s="29"/>
      <c r="E648" s="29"/>
      <c r="F648" s="29"/>
      <c r="G648" s="44"/>
      <c r="H648" s="41"/>
    </row>
    <row r="649" spans="1:8" x14ac:dyDescent="0.35">
      <c r="A649" s="28"/>
      <c r="B649" s="46"/>
      <c r="C649" s="13"/>
      <c r="D649" s="29"/>
      <c r="E649" s="29"/>
      <c r="F649" s="29"/>
      <c r="G649" s="44"/>
      <c r="H649" s="41"/>
    </row>
    <row r="650" spans="1:8" x14ac:dyDescent="0.35">
      <c r="A650" s="28"/>
      <c r="B650" s="46"/>
      <c r="C650" s="13"/>
      <c r="D650" s="29"/>
      <c r="E650" s="29"/>
      <c r="F650" s="29"/>
      <c r="G650" s="44"/>
      <c r="H650" s="41"/>
    </row>
    <row r="651" spans="1:8" x14ac:dyDescent="0.35">
      <c r="A651" s="28"/>
      <c r="B651" s="46"/>
      <c r="C651" s="13"/>
      <c r="D651" s="29"/>
      <c r="E651" s="29"/>
      <c r="F651" s="29"/>
      <c r="G651" s="44"/>
      <c r="H651" s="41"/>
    </row>
    <row r="652" spans="1:8" x14ac:dyDescent="0.35">
      <c r="A652" s="28"/>
      <c r="B652" s="46"/>
      <c r="C652" s="13"/>
      <c r="D652" s="29"/>
      <c r="E652" s="29"/>
      <c r="F652" s="29"/>
      <c r="G652" s="44"/>
      <c r="H652" s="41"/>
    </row>
    <row r="653" spans="1:8" x14ac:dyDescent="0.35">
      <c r="A653" s="28"/>
      <c r="B653" s="46"/>
      <c r="C653" s="13"/>
      <c r="D653" s="29"/>
      <c r="E653" s="29"/>
      <c r="F653" s="29"/>
      <c r="G653" s="44"/>
      <c r="H653" s="41"/>
    </row>
    <row r="654" spans="1:8" x14ac:dyDescent="0.35">
      <c r="A654" s="28"/>
      <c r="B654" s="46"/>
      <c r="C654" s="13"/>
      <c r="D654" s="29"/>
      <c r="E654" s="29"/>
      <c r="F654" s="29"/>
      <c r="G654" s="44"/>
      <c r="H654" s="41"/>
    </row>
    <row r="655" spans="1:8" x14ac:dyDescent="0.35">
      <c r="A655" s="28"/>
      <c r="B655" s="46"/>
      <c r="C655" s="13"/>
      <c r="D655" s="29"/>
      <c r="E655" s="29"/>
      <c r="F655" s="29"/>
      <c r="G655" s="44"/>
      <c r="H655" s="41"/>
    </row>
    <row r="656" spans="1:8" x14ac:dyDescent="0.35">
      <c r="A656" s="28"/>
      <c r="B656" s="46"/>
      <c r="C656" s="13"/>
      <c r="D656" s="29"/>
      <c r="E656" s="29"/>
      <c r="F656" s="29"/>
      <c r="G656" s="44"/>
      <c r="H656" s="41"/>
    </row>
    <row r="657" spans="1:8" x14ac:dyDescent="0.35">
      <c r="A657" s="28"/>
      <c r="B657" s="46"/>
      <c r="C657" s="13"/>
      <c r="D657" s="29"/>
      <c r="E657" s="29"/>
      <c r="F657" s="29"/>
      <c r="G657" s="44"/>
      <c r="H657" s="41"/>
    </row>
  </sheetData>
  <sheetProtection sheet="1" objects="1" scenarios="1"/>
  <mergeCells count="1">
    <mergeCell ref="A1:H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880"/>
  <sheetViews>
    <sheetView zoomScale="90" zoomScaleNormal="90" workbookViewId="0">
      <pane ySplit="2" topLeftCell="A3" activePane="bottomLeft" state="frozenSplit"/>
      <selection pane="bottomLeft" activeCell="F19" sqref="F18:F19"/>
    </sheetView>
  </sheetViews>
  <sheetFormatPr baseColWidth="10" defaultRowHeight="14.5" x14ac:dyDescent="0.35"/>
  <cols>
    <col min="1" max="1" width="28.7265625" style="24" customWidth="1"/>
    <col min="2" max="2" width="12.81640625" style="23" customWidth="1"/>
    <col min="3" max="3" width="11.453125" style="25" customWidth="1"/>
    <col min="4" max="4" width="45.7265625" customWidth="1"/>
    <col min="5" max="5" width="10.81640625" style="1" customWidth="1"/>
  </cols>
  <sheetData>
    <row r="1" spans="1:4" x14ac:dyDescent="0.35">
      <c r="A1" s="63" t="s">
        <v>1</v>
      </c>
      <c r="B1" s="63"/>
      <c r="C1" s="63"/>
      <c r="D1" s="63"/>
    </row>
    <row r="2" spans="1:4" x14ac:dyDescent="0.35">
      <c r="A2" s="57" t="s">
        <v>3</v>
      </c>
      <c r="B2" s="58" t="s">
        <v>22</v>
      </c>
      <c r="C2" s="59" t="s">
        <v>2</v>
      </c>
      <c r="D2" s="60" t="s">
        <v>24</v>
      </c>
    </row>
    <row r="3" spans="1:4" ht="18.649999999999999" customHeight="1" x14ac:dyDescent="0.35">
      <c r="A3" s="30"/>
      <c r="B3" s="22"/>
      <c r="C3" s="13"/>
      <c r="D3" s="20"/>
    </row>
    <row r="4" spans="1:4" x14ac:dyDescent="0.35">
      <c r="A4" s="30"/>
      <c r="B4" s="22"/>
      <c r="C4" s="13"/>
      <c r="D4" s="20"/>
    </row>
    <row r="5" spans="1:4" x14ac:dyDescent="0.35">
      <c r="A5" s="30"/>
      <c r="B5" s="22"/>
      <c r="C5" s="13"/>
      <c r="D5" s="20"/>
    </row>
    <row r="6" spans="1:4" x14ac:dyDescent="0.35">
      <c r="A6" s="30"/>
      <c r="B6" s="22"/>
      <c r="C6" s="13"/>
      <c r="D6" s="20"/>
    </row>
    <row r="7" spans="1:4" x14ac:dyDescent="0.35">
      <c r="A7" s="30"/>
      <c r="B7" s="22"/>
      <c r="C7" s="13"/>
      <c r="D7" s="20"/>
    </row>
    <row r="8" spans="1:4" x14ac:dyDescent="0.35">
      <c r="A8" s="30"/>
      <c r="B8" s="22"/>
      <c r="C8" s="13"/>
      <c r="D8" s="20"/>
    </row>
    <row r="9" spans="1:4" x14ac:dyDescent="0.35">
      <c r="A9" s="30"/>
      <c r="B9" s="22"/>
      <c r="C9" s="13"/>
      <c r="D9" s="20"/>
    </row>
    <row r="10" spans="1:4" x14ac:dyDescent="0.35">
      <c r="A10" s="30"/>
      <c r="B10" s="22"/>
      <c r="C10" s="13"/>
      <c r="D10" s="20"/>
    </row>
    <row r="11" spans="1:4" x14ac:dyDescent="0.35">
      <c r="A11" s="30"/>
      <c r="B11" s="22"/>
      <c r="C11" s="13"/>
      <c r="D11" s="20"/>
    </row>
    <row r="12" spans="1:4" x14ac:dyDescent="0.35">
      <c r="A12" s="30"/>
      <c r="B12" s="22"/>
      <c r="C12" s="13"/>
      <c r="D12" s="20"/>
    </row>
    <row r="13" spans="1:4" x14ac:dyDescent="0.35">
      <c r="A13" s="30"/>
      <c r="B13" s="22"/>
      <c r="C13" s="13"/>
      <c r="D13" s="20"/>
    </row>
    <row r="14" spans="1:4" x14ac:dyDescent="0.35">
      <c r="A14" s="30"/>
      <c r="B14" s="22"/>
      <c r="C14" s="13"/>
      <c r="D14" s="20"/>
    </row>
    <row r="15" spans="1:4" x14ac:dyDescent="0.35">
      <c r="A15" s="30"/>
      <c r="B15" s="22"/>
      <c r="C15" s="13"/>
      <c r="D15" s="20"/>
    </row>
    <row r="16" spans="1:4" x14ac:dyDescent="0.35">
      <c r="A16" s="30"/>
      <c r="B16" s="22"/>
      <c r="C16" s="13"/>
      <c r="D16" s="20"/>
    </row>
    <row r="17" spans="1:4" x14ac:dyDescent="0.35">
      <c r="A17" s="30"/>
      <c r="B17" s="22"/>
      <c r="C17" s="13"/>
      <c r="D17" s="20"/>
    </row>
    <row r="18" spans="1:4" x14ac:dyDescent="0.35">
      <c r="A18" s="30"/>
      <c r="B18" s="22"/>
      <c r="C18" s="13"/>
      <c r="D18" s="20"/>
    </row>
    <row r="19" spans="1:4" x14ac:dyDescent="0.35">
      <c r="A19" s="30"/>
      <c r="B19" s="22"/>
      <c r="C19" s="13"/>
      <c r="D19" s="20"/>
    </row>
    <row r="20" spans="1:4" x14ac:dyDescent="0.35">
      <c r="A20" s="30"/>
      <c r="B20" s="22"/>
      <c r="C20" s="13"/>
      <c r="D20" s="20"/>
    </row>
    <row r="21" spans="1:4" x14ac:dyDescent="0.35">
      <c r="A21" s="30"/>
      <c r="B21" s="22"/>
      <c r="C21" s="13"/>
      <c r="D21" s="20"/>
    </row>
    <row r="22" spans="1:4" x14ac:dyDescent="0.35">
      <c r="A22" s="30"/>
      <c r="B22" s="22"/>
      <c r="C22" s="13"/>
      <c r="D22" s="20"/>
    </row>
    <row r="23" spans="1:4" x14ac:dyDescent="0.35">
      <c r="A23" s="30"/>
      <c r="B23" s="22"/>
      <c r="C23" s="13"/>
      <c r="D23" s="20"/>
    </row>
    <row r="24" spans="1:4" x14ac:dyDescent="0.35">
      <c r="A24" s="13"/>
      <c r="B24" s="22"/>
      <c r="C24" s="17"/>
      <c r="D24" s="20"/>
    </row>
    <row r="25" spans="1:4" x14ac:dyDescent="0.35">
      <c r="A25" s="13"/>
      <c r="B25" s="22"/>
      <c r="C25" s="17"/>
      <c r="D25" s="20"/>
    </row>
    <row r="26" spans="1:4" x14ac:dyDescent="0.35">
      <c r="A26" s="30"/>
      <c r="B26" s="22"/>
      <c r="C26" s="13"/>
      <c r="D26" s="18"/>
    </row>
    <row r="27" spans="1:4" x14ac:dyDescent="0.35">
      <c r="A27" s="13"/>
      <c r="B27" s="22"/>
      <c r="C27" s="13"/>
      <c r="D27" s="20"/>
    </row>
    <row r="28" spans="1:4" x14ac:dyDescent="0.35">
      <c r="A28" s="30"/>
      <c r="B28" s="22"/>
      <c r="C28" s="13"/>
      <c r="D28" s="20"/>
    </row>
    <row r="29" spans="1:4" x14ac:dyDescent="0.35">
      <c r="A29" s="30"/>
      <c r="B29" s="22"/>
      <c r="C29" s="13"/>
      <c r="D29" s="20"/>
    </row>
    <row r="30" spans="1:4" x14ac:dyDescent="0.35">
      <c r="A30" s="30"/>
      <c r="B30" s="22"/>
      <c r="C30" s="13"/>
      <c r="D30" s="20"/>
    </row>
    <row r="31" spans="1:4" x14ac:dyDescent="0.35">
      <c r="A31" s="30"/>
      <c r="B31" s="22"/>
      <c r="C31" s="13"/>
      <c r="D31" s="20"/>
    </row>
    <row r="32" spans="1:4" x14ac:dyDescent="0.35">
      <c r="A32" s="30"/>
      <c r="B32" s="22"/>
      <c r="C32" s="13"/>
      <c r="D32" s="20"/>
    </row>
    <row r="33" spans="1:4" x14ac:dyDescent="0.35">
      <c r="A33" s="30"/>
      <c r="B33" s="22"/>
      <c r="C33" s="13"/>
      <c r="D33" s="20"/>
    </row>
    <row r="34" spans="1:4" x14ac:dyDescent="0.35">
      <c r="A34" s="30"/>
      <c r="B34" s="22"/>
      <c r="C34" s="13"/>
      <c r="D34" s="20"/>
    </row>
    <row r="35" spans="1:4" x14ac:dyDescent="0.35">
      <c r="A35" s="30"/>
      <c r="B35" s="22"/>
      <c r="C35" s="13"/>
      <c r="D35" s="20"/>
    </row>
    <row r="36" spans="1:4" x14ac:dyDescent="0.35">
      <c r="A36" s="30"/>
      <c r="B36" s="22"/>
      <c r="C36" s="13"/>
      <c r="D36" s="20"/>
    </row>
    <row r="37" spans="1:4" x14ac:dyDescent="0.35">
      <c r="A37" s="30"/>
      <c r="B37" s="22"/>
      <c r="C37" s="13"/>
      <c r="D37" s="20"/>
    </row>
    <row r="38" spans="1:4" x14ac:dyDescent="0.35">
      <c r="A38" s="30"/>
      <c r="B38" s="22"/>
      <c r="C38" s="13"/>
      <c r="D38" s="20"/>
    </row>
    <row r="39" spans="1:4" x14ac:dyDescent="0.35">
      <c r="A39" s="30"/>
      <c r="B39" s="22"/>
      <c r="C39" s="13"/>
      <c r="D39" s="20"/>
    </row>
    <row r="40" spans="1:4" x14ac:dyDescent="0.35">
      <c r="A40" s="30"/>
      <c r="B40" s="22"/>
      <c r="C40" s="13"/>
      <c r="D40" s="20"/>
    </row>
    <row r="41" spans="1:4" x14ac:dyDescent="0.35">
      <c r="A41" s="30"/>
      <c r="B41" s="22"/>
      <c r="C41" s="13"/>
      <c r="D41" s="20"/>
    </row>
    <row r="42" spans="1:4" x14ac:dyDescent="0.35">
      <c r="A42" s="30"/>
      <c r="B42" s="22"/>
      <c r="C42" s="13"/>
      <c r="D42" s="20"/>
    </row>
    <row r="43" spans="1:4" x14ac:dyDescent="0.35">
      <c r="A43" s="30"/>
      <c r="B43" s="22"/>
      <c r="C43" s="13"/>
      <c r="D43" s="20"/>
    </row>
    <row r="44" spans="1:4" x14ac:dyDescent="0.35">
      <c r="A44" s="30"/>
      <c r="B44" s="22"/>
      <c r="C44" s="13"/>
      <c r="D44" s="20"/>
    </row>
    <row r="45" spans="1:4" x14ac:dyDescent="0.35">
      <c r="A45" s="30"/>
      <c r="B45" s="22"/>
      <c r="C45" s="13"/>
      <c r="D45" s="20"/>
    </row>
    <row r="46" spans="1:4" x14ac:dyDescent="0.35">
      <c r="A46" s="30"/>
      <c r="B46" s="22"/>
      <c r="C46" s="13"/>
      <c r="D46" s="20"/>
    </row>
    <row r="47" spans="1:4" x14ac:dyDescent="0.35">
      <c r="A47" s="30"/>
      <c r="B47" s="22"/>
      <c r="C47" s="13"/>
      <c r="D47" s="20"/>
    </row>
    <row r="48" spans="1:4" x14ac:dyDescent="0.35">
      <c r="A48" s="30"/>
      <c r="B48" s="22"/>
      <c r="C48" s="13"/>
      <c r="D48" s="20"/>
    </row>
    <row r="49" spans="1:4" x14ac:dyDescent="0.35">
      <c r="A49" s="30"/>
      <c r="B49" s="22"/>
      <c r="C49" s="13"/>
      <c r="D49" s="20"/>
    </row>
    <row r="50" spans="1:4" x14ac:dyDescent="0.35">
      <c r="A50" s="30"/>
      <c r="B50" s="22"/>
      <c r="C50" s="13"/>
      <c r="D50" s="20"/>
    </row>
    <row r="51" spans="1:4" x14ac:dyDescent="0.35">
      <c r="A51" s="30"/>
      <c r="B51" s="22"/>
      <c r="C51" s="13"/>
      <c r="D51" s="20"/>
    </row>
    <row r="52" spans="1:4" x14ac:dyDescent="0.35">
      <c r="A52" s="30"/>
      <c r="B52" s="22"/>
      <c r="C52" s="13"/>
      <c r="D52" s="20"/>
    </row>
    <row r="53" spans="1:4" x14ac:dyDescent="0.35">
      <c r="A53" s="30"/>
      <c r="B53" s="22"/>
      <c r="C53" s="13"/>
      <c r="D53" s="20"/>
    </row>
    <row r="54" spans="1:4" x14ac:dyDescent="0.35">
      <c r="A54" s="30"/>
      <c r="B54" s="22"/>
      <c r="C54" s="13"/>
      <c r="D54" s="20"/>
    </row>
    <row r="55" spans="1:4" x14ac:dyDescent="0.35">
      <c r="A55" s="30"/>
      <c r="B55" s="22"/>
      <c r="C55" s="13"/>
      <c r="D55" s="18"/>
    </row>
    <row r="56" spans="1:4" x14ac:dyDescent="0.35">
      <c r="A56" s="30"/>
      <c r="B56" s="22"/>
      <c r="C56" s="13"/>
      <c r="D56" s="18"/>
    </row>
    <row r="57" spans="1:4" x14ac:dyDescent="0.35">
      <c r="A57" s="30"/>
      <c r="B57" s="22"/>
      <c r="C57" s="13"/>
      <c r="D57" s="20"/>
    </row>
    <row r="58" spans="1:4" x14ac:dyDescent="0.35">
      <c r="A58" s="13"/>
      <c r="B58" s="22"/>
      <c r="C58" s="13"/>
      <c r="D58" s="20"/>
    </row>
    <row r="59" spans="1:4" x14ac:dyDescent="0.35">
      <c r="A59" s="30"/>
      <c r="B59" s="22"/>
      <c r="C59" s="13"/>
      <c r="D59" s="20"/>
    </row>
    <row r="60" spans="1:4" x14ac:dyDescent="0.35">
      <c r="A60" s="13"/>
      <c r="B60" s="22"/>
      <c r="C60" s="13"/>
      <c r="D60" s="20"/>
    </row>
    <row r="61" spans="1:4" x14ac:dyDescent="0.35">
      <c r="A61" s="30"/>
      <c r="B61" s="22"/>
      <c r="C61" s="13"/>
      <c r="D61" s="20"/>
    </row>
    <row r="62" spans="1:4" x14ac:dyDescent="0.35">
      <c r="A62" s="30"/>
      <c r="B62" s="22"/>
      <c r="C62" s="13"/>
      <c r="D62" s="20"/>
    </row>
    <row r="63" spans="1:4" x14ac:dyDescent="0.35">
      <c r="A63" s="13"/>
      <c r="B63" s="22"/>
      <c r="C63" s="17"/>
      <c r="D63" s="20"/>
    </row>
    <row r="64" spans="1:4" x14ac:dyDescent="0.35">
      <c r="A64" s="30"/>
      <c r="B64" s="22"/>
      <c r="C64" s="13"/>
      <c r="D64" s="20"/>
    </row>
    <row r="65" spans="1:4" x14ac:dyDescent="0.35">
      <c r="A65" s="13"/>
      <c r="B65" s="22"/>
      <c r="C65" s="17"/>
      <c r="D65" s="20"/>
    </row>
    <row r="66" spans="1:4" x14ac:dyDescent="0.35">
      <c r="A66" s="30"/>
      <c r="B66" s="22"/>
      <c r="C66" s="13"/>
      <c r="D66" s="18"/>
    </row>
    <row r="67" spans="1:4" x14ac:dyDescent="0.35">
      <c r="A67" s="30"/>
      <c r="B67" s="22"/>
      <c r="C67" s="13"/>
      <c r="D67" s="18"/>
    </row>
    <row r="68" spans="1:4" x14ac:dyDescent="0.35">
      <c r="A68" s="30"/>
      <c r="B68" s="22"/>
      <c r="C68" s="13"/>
      <c r="D68" s="18"/>
    </row>
    <row r="69" spans="1:4" ht="15.5" x14ac:dyDescent="0.35">
      <c r="A69" s="27"/>
      <c r="B69" s="22"/>
      <c r="C69" s="13"/>
      <c r="D69" s="20"/>
    </row>
    <row r="70" spans="1:4" ht="15.5" x14ac:dyDescent="0.35">
      <c r="A70" s="27"/>
      <c r="B70" s="22"/>
      <c r="C70" s="13"/>
      <c r="D70" s="20"/>
    </row>
    <row r="71" spans="1:4" ht="15.5" x14ac:dyDescent="0.35">
      <c r="A71" s="27"/>
      <c r="B71" s="22"/>
      <c r="C71" s="13"/>
      <c r="D71" s="20"/>
    </row>
    <row r="72" spans="1:4" ht="15.5" x14ac:dyDescent="0.35">
      <c r="A72" s="27"/>
      <c r="B72" s="22"/>
      <c r="C72" s="13"/>
      <c r="D72" s="20"/>
    </row>
    <row r="73" spans="1:4" ht="15.5" x14ac:dyDescent="0.35">
      <c r="A73" s="27"/>
      <c r="B73" s="22"/>
      <c r="C73" s="13"/>
      <c r="D73" s="20"/>
    </row>
    <row r="74" spans="1:4" ht="15.5" x14ac:dyDescent="0.35">
      <c r="A74" s="27"/>
      <c r="B74" s="22"/>
      <c r="C74" s="13"/>
      <c r="D74" s="20"/>
    </row>
    <row r="75" spans="1:4" ht="15.5" x14ac:dyDescent="0.35">
      <c r="A75" s="27"/>
      <c r="B75" s="22"/>
      <c r="C75" s="17"/>
      <c r="D75" s="20"/>
    </row>
    <row r="76" spans="1:4" x14ac:dyDescent="0.35">
      <c r="A76" s="30"/>
      <c r="B76" s="22"/>
      <c r="C76" s="13"/>
      <c r="D76" s="20"/>
    </row>
    <row r="77" spans="1:4" x14ac:dyDescent="0.35">
      <c r="A77" s="30"/>
      <c r="B77" s="22"/>
      <c r="C77" s="13"/>
      <c r="D77" s="20"/>
    </row>
    <row r="78" spans="1:4" x14ac:dyDescent="0.35">
      <c r="A78" s="30"/>
      <c r="B78" s="22"/>
      <c r="C78" s="13"/>
      <c r="D78" s="20"/>
    </row>
    <row r="79" spans="1:4" x14ac:dyDescent="0.35">
      <c r="A79" s="30"/>
      <c r="B79" s="22"/>
      <c r="C79" s="13"/>
      <c r="D79" s="20"/>
    </row>
    <row r="80" spans="1:4" x14ac:dyDescent="0.35">
      <c r="A80" s="30"/>
      <c r="B80" s="22"/>
      <c r="C80" s="13"/>
      <c r="D80" s="20"/>
    </row>
    <row r="81" spans="1:4" x14ac:dyDescent="0.35">
      <c r="A81" s="30"/>
      <c r="B81" s="22"/>
      <c r="C81" s="13"/>
      <c r="D81" s="20"/>
    </row>
    <row r="82" spans="1:4" x14ac:dyDescent="0.35">
      <c r="A82" s="30"/>
      <c r="B82" s="22"/>
      <c r="C82" s="13"/>
      <c r="D82" s="20"/>
    </row>
    <row r="83" spans="1:4" x14ac:dyDescent="0.35">
      <c r="A83" s="30"/>
      <c r="B83" s="22"/>
      <c r="C83" s="13"/>
      <c r="D83" s="20"/>
    </row>
    <row r="84" spans="1:4" x14ac:dyDescent="0.35">
      <c r="A84" s="30"/>
      <c r="B84" s="22"/>
      <c r="C84" s="13"/>
      <c r="D84" s="20"/>
    </row>
    <row r="85" spans="1:4" x14ac:dyDescent="0.35">
      <c r="A85" s="30"/>
      <c r="B85" s="22"/>
      <c r="C85" s="13"/>
      <c r="D85" s="20"/>
    </row>
    <row r="86" spans="1:4" x14ac:dyDescent="0.35">
      <c r="A86" s="30"/>
      <c r="B86" s="22"/>
      <c r="C86" s="13"/>
      <c r="D86" s="20"/>
    </row>
    <row r="87" spans="1:4" x14ac:dyDescent="0.35">
      <c r="A87" s="30"/>
      <c r="B87" s="22"/>
      <c r="C87" s="13"/>
      <c r="D87" s="20"/>
    </row>
    <row r="88" spans="1:4" x14ac:dyDescent="0.35">
      <c r="A88" s="30"/>
      <c r="B88" s="22"/>
      <c r="C88" s="13"/>
      <c r="D88" s="20"/>
    </row>
    <row r="89" spans="1:4" x14ac:dyDescent="0.35">
      <c r="A89" s="30"/>
      <c r="B89" s="22"/>
      <c r="C89" s="13"/>
      <c r="D89" s="20"/>
    </row>
    <row r="90" spans="1:4" x14ac:dyDescent="0.35">
      <c r="A90" s="30"/>
      <c r="B90" s="22"/>
      <c r="C90" s="13"/>
      <c r="D90" s="20"/>
    </row>
    <row r="91" spans="1:4" x14ac:dyDescent="0.35">
      <c r="A91" s="30"/>
      <c r="B91" s="22"/>
      <c r="C91" s="13"/>
      <c r="D91" s="20"/>
    </row>
    <row r="92" spans="1:4" x14ac:dyDescent="0.35">
      <c r="A92" s="30"/>
      <c r="B92" s="22"/>
      <c r="C92" s="13"/>
      <c r="D92" s="20"/>
    </row>
    <row r="93" spans="1:4" x14ac:dyDescent="0.35">
      <c r="A93" s="30"/>
      <c r="B93" s="22"/>
      <c r="C93" s="13"/>
      <c r="D93" s="20"/>
    </row>
    <row r="94" spans="1:4" x14ac:dyDescent="0.35">
      <c r="A94" s="30"/>
      <c r="B94" s="22"/>
      <c r="C94" s="13"/>
      <c r="D94" s="20"/>
    </row>
    <row r="95" spans="1:4" x14ac:dyDescent="0.35">
      <c r="A95" s="30"/>
      <c r="B95" s="22"/>
      <c r="C95" s="13"/>
      <c r="D95" s="20"/>
    </row>
    <row r="96" spans="1:4" x14ac:dyDescent="0.35">
      <c r="A96" s="13"/>
      <c r="B96" s="22"/>
      <c r="C96" s="17"/>
      <c r="D96" s="20"/>
    </row>
    <row r="97" spans="1:4" x14ac:dyDescent="0.35">
      <c r="A97" s="13"/>
      <c r="B97" s="22"/>
      <c r="C97" s="17"/>
      <c r="D97" s="20"/>
    </row>
    <row r="98" spans="1:4" x14ac:dyDescent="0.35">
      <c r="A98" s="36"/>
      <c r="B98" s="22"/>
      <c r="C98" s="17"/>
      <c r="D98" s="20"/>
    </row>
    <row r="99" spans="1:4" x14ac:dyDescent="0.35">
      <c r="A99" s="19"/>
      <c r="B99" s="22"/>
      <c r="C99" s="17"/>
      <c r="D99" s="20"/>
    </row>
    <row r="100" spans="1:4" x14ac:dyDescent="0.35">
      <c r="A100" s="13"/>
      <c r="B100" s="22"/>
      <c r="C100" s="17"/>
      <c r="D100" s="20"/>
    </row>
    <row r="101" spans="1:4" x14ac:dyDescent="0.35">
      <c r="A101" s="13"/>
      <c r="B101" s="22"/>
      <c r="C101" s="17"/>
      <c r="D101" s="20"/>
    </row>
    <row r="102" spans="1:4" x14ac:dyDescent="0.35">
      <c r="A102" s="19"/>
      <c r="B102" s="22"/>
      <c r="C102" s="17"/>
      <c r="D102" s="20"/>
    </row>
    <row r="103" spans="1:4" x14ac:dyDescent="0.35">
      <c r="A103" s="13"/>
      <c r="B103" s="22"/>
      <c r="C103" s="17"/>
      <c r="D103" s="20"/>
    </row>
    <row r="104" spans="1:4" x14ac:dyDescent="0.35">
      <c r="A104" s="13"/>
      <c r="B104" s="22"/>
      <c r="C104" s="17"/>
      <c r="D104" s="20"/>
    </row>
    <row r="105" spans="1:4" x14ac:dyDescent="0.35">
      <c r="A105" s="13"/>
      <c r="B105" s="22"/>
      <c r="C105" s="17"/>
      <c r="D105" s="20"/>
    </row>
    <row r="106" spans="1:4" x14ac:dyDescent="0.35">
      <c r="A106" s="30"/>
      <c r="B106" s="22"/>
      <c r="C106" s="13"/>
      <c r="D106" s="18"/>
    </row>
    <row r="107" spans="1:4" x14ac:dyDescent="0.35">
      <c r="A107" s="30"/>
      <c r="B107" s="22"/>
      <c r="C107" s="13"/>
      <c r="D107" s="18"/>
    </row>
    <row r="108" spans="1:4" x14ac:dyDescent="0.35">
      <c r="A108" s="30"/>
      <c r="B108" s="22"/>
      <c r="C108" s="13"/>
      <c r="D108" s="20"/>
    </row>
    <row r="109" spans="1:4" x14ac:dyDescent="0.35">
      <c r="A109" s="30"/>
      <c r="B109" s="22"/>
      <c r="C109" s="13"/>
      <c r="D109" s="20"/>
    </row>
    <row r="110" spans="1:4" x14ac:dyDescent="0.35">
      <c r="A110" s="30"/>
      <c r="B110" s="22"/>
      <c r="C110" s="13"/>
      <c r="D110" s="20"/>
    </row>
    <row r="111" spans="1:4" x14ac:dyDescent="0.35">
      <c r="A111" s="30"/>
      <c r="B111" s="22"/>
      <c r="C111" s="13"/>
      <c r="D111" s="20"/>
    </row>
    <row r="112" spans="1:4" x14ac:dyDescent="0.35">
      <c r="A112" s="30"/>
      <c r="B112" s="22"/>
      <c r="C112" s="13"/>
      <c r="D112" s="20"/>
    </row>
    <row r="113" spans="1:4" x14ac:dyDescent="0.35">
      <c r="A113" s="30"/>
      <c r="B113" s="22"/>
      <c r="C113" s="13"/>
      <c r="D113" s="20"/>
    </row>
    <row r="114" spans="1:4" x14ac:dyDescent="0.35">
      <c r="A114" s="30"/>
      <c r="B114" s="22"/>
      <c r="C114" s="13"/>
      <c r="D114" s="20"/>
    </row>
    <row r="115" spans="1:4" x14ac:dyDescent="0.35">
      <c r="A115" s="13"/>
      <c r="B115" s="22"/>
      <c r="C115" s="17"/>
      <c r="D115" s="20"/>
    </row>
    <row r="116" spans="1:4" x14ac:dyDescent="0.35">
      <c r="A116" s="13"/>
      <c r="B116" s="22"/>
      <c r="C116" s="17"/>
      <c r="D116" s="20"/>
    </row>
    <row r="117" spans="1:4" x14ac:dyDescent="0.35">
      <c r="A117" s="30"/>
      <c r="B117" s="22"/>
      <c r="C117" s="13"/>
      <c r="D117" s="18"/>
    </row>
    <row r="118" spans="1:4" x14ac:dyDescent="0.35">
      <c r="A118" s="30"/>
      <c r="B118" s="22"/>
      <c r="C118" s="13"/>
      <c r="D118" s="20"/>
    </row>
    <row r="119" spans="1:4" x14ac:dyDescent="0.35">
      <c r="A119" s="30"/>
      <c r="B119" s="22"/>
      <c r="C119" s="13"/>
      <c r="D119" s="20"/>
    </row>
    <row r="120" spans="1:4" x14ac:dyDescent="0.35">
      <c r="A120" s="30"/>
      <c r="B120" s="22"/>
      <c r="C120" s="13"/>
      <c r="D120" s="20"/>
    </row>
    <row r="121" spans="1:4" x14ac:dyDescent="0.35">
      <c r="A121" s="30"/>
      <c r="B121" s="22"/>
      <c r="C121" s="13"/>
      <c r="D121" s="20"/>
    </row>
    <row r="122" spans="1:4" x14ac:dyDescent="0.35">
      <c r="A122" s="30"/>
      <c r="B122" s="22"/>
      <c r="C122" s="13"/>
      <c r="D122" s="20"/>
    </row>
    <row r="123" spans="1:4" x14ac:dyDescent="0.35">
      <c r="A123" s="30"/>
      <c r="B123" s="22"/>
      <c r="C123" s="13"/>
      <c r="D123" s="20"/>
    </row>
    <row r="124" spans="1:4" x14ac:dyDescent="0.35">
      <c r="A124" s="30"/>
      <c r="B124" s="22"/>
      <c r="C124" s="13"/>
      <c r="D124" s="20"/>
    </row>
    <row r="125" spans="1:4" x14ac:dyDescent="0.35">
      <c r="A125" s="30"/>
      <c r="B125" s="22"/>
      <c r="C125" s="13"/>
      <c r="D125" s="20"/>
    </row>
    <row r="126" spans="1:4" x14ac:dyDescent="0.35">
      <c r="A126" s="13"/>
      <c r="B126" s="22"/>
      <c r="C126" s="17"/>
      <c r="D126" s="20"/>
    </row>
    <row r="127" spans="1:4" x14ac:dyDescent="0.35">
      <c r="A127" s="19"/>
      <c r="B127" s="22"/>
      <c r="C127" s="17"/>
      <c r="D127" s="20"/>
    </row>
    <row r="128" spans="1:4" x14ac:dyDescent="0.35">
      <c r="A128" s="30"/>
      <c r="B128" s="22"/>
      <c r="C128" s="13"/>
      <c r="D128" s="18"/>
    </row>
    <row r="129" spans="1:4" x14ac:dyDescent="0.35">
      <c r="A129" s="30"/>
      <c r="B129" s="22"/>
      <c r="C129" s="13"/>
      <c r="D129" s="18"/>
    </row>
    <row r="130" spans="1:4" x14ac:dyDescent="0.35">
      <c r="A130" s="30"/>
      <c r="B130" s="22"/>
      <c r="C130" s="13"/>
      <c r="D130" s="18"/>
    </row>
    <row r="131" spans="1:4" x14ac:dyDescent="0.35">
      <c r="A131" s="30"/>
      <c r="B131" s="22"/>
      <c r="C131" s="13"/>
      <c r="D131" s="18"/>
    </row>
    <row r="132" spans="1:4" x14ac:dyDescent="0.35">
      <c r="A132" s="30"/>
      <c r="B132" s="22"/>
      <c r="C132" s="13"/>
      <c r="D132" s="20"/>
    </row>
    <row r="133" spans="1:4" x14ac:dyDescent="0.35">
      <c r="A133" s="30"/>
      <c r="B133" s="22"/>
      <c r="C133" s="13"/>
      <c r="D133" s="20"/>
    </row>
    <row r="134" spans="1:4" x14ac:dyDescent="0.35">
      <c r="A134" s="30"/>
      <c r="B134" s="22"/>
      <c r="C134" s="13"/>
      <c r="D134" s="20"/>
    </row>
    <row r="135" spans="1:4" x14ac:dyDescent="0.35">
      <c r="A135" s="30"/>
      <c r="B135" s="22"/>
      <c r="C135" s="13"/>
      <c r="D135" s="20"/>
    </row>
    <row r="136" spans="1:4" x14ac:dyDescent="0.35">
      <c r="A136" s="30"/>
      <c r="B136" s="22"/>
      <c r="C136" s="13"/>
      <c r="D136" s="20"/>
    </row>
    <row r="137" spans="1:4" x14ac:dyDescent="0.35">
      <c r="A137" s="30"/>
      <c r="B137" s="22"/>
      <c r="C137" s="13"/>
      <c r="D137" s="20"/>
    </row>
    <row r="138" spans="1:4" x14ac:dyDescent="0.35">
      <c r="A138" s="30"/>
      <c r="B138" s="22"/>
      <c r="C138" s="13"/>
      <c r="D138" s="20"/>
    </row>
    <row r="139" spans="1:4" x14ac:dyDescent="0.35">
      <c r="A139" s="13"/>
      <c r="B139" s="22"/>
      <c r="C139" s="13"/>
      <c r="D139" s="20"/>
    </row>
    <row r="140" spans="1:4" x14ac:dyDescent="0.35">
      <c r="A140" s="30"/>
      <c r="B140" s="22"/>
      <c r="C140" s="13"/>
      <c r="D140" s="20"/>
    </row>
    <row r="141" spans="1:4" x14ac:dyDescent="0.35">
      <c r="A141" s="30"/>
      <c r="B141" s="22"/>
      <c r="C141" s="13"/>
      <c r="D141" s="20"/>
    </row>
    <row r="142" spans="1:4" x14ac:dyDescent="0.35">
      <c r="A142" s="30"/>
      <c r="B142" s="22"/>
      <c r="C142" s="13"/>
      <c r="D142" s="20"/>
    </row>
    <row r="143" spans="1:4" x14ac:dyDescent="0.35">
      <c r="A143" s="30"/>
      <c r="B143" s="22"/>
      <c r="C143" s="13"/>
      <c r="D143" s="20"/>
    </row>
    <row r="144" spans="1:4" x14ac:dyDescent="0.35">
      <c r="A144" s="13"/>
      <c r="B144" s="22"/>
      <c r="C144" s="17"/>
      <c r="D144" s="20"/>
    </row>
    <row r="145" spans="1:4" x14ac:dyDescent="0.35">
      <c r="A145" s="30"/>
      <c r="B145" s="22"/>
      <c r="C145" s="13"/>
      <c r="D145" s="18"/>
    </row>
    <row r="146" spans="1:4" x14ac:dyDescent="0.35">
      <c r="A146" s="30"/>
      <c r="B146" s="22"/>
      <c r="C146" s="13"/>
      <c r="D146" s="18"/>
    </row>
    <row r="147" spans="1:4" x14ac:dyDescent="0.35">
      <c r="A147" s="30"/>
      <c r="B147" s="22"/>
      <c r="C147" s="13"/>
      <c r="D147" s="20"/>
    </row>
    <row r="148" spans="1:4" x14ac:dyDescent="0.35">
      <c r="A148" s="26"/>
      <c r="B148" s="22"/>
      <c r="C148" s="13"/>
      <c r="D148" s="20"/>
    </row>
    <row r="149" spans="1:4" x14ac:dyDescent="0.35">
      <c r="A149" s="30"/>
      <c r="B149" s="22"/>
      <c r="C149" s="13"/>
      <c r="D149" s="20"/>
    </row>
    <row r="150" spans="1:4" x14ac:dyDescent="0.35">
      <c r="A150" s="30"/>
      <c r="B150" s="22"/>
      <c r="C150" s="13"/>
      <c r="D150" s="20"/>
    </row>
    <row r="151" spans="1:4" x14ac:dyDescent="0.35">
      <c r="A151" s="30"/>
      <c r="B151" s="22"/>
      <c r="C151" s="13"/>
      <c r="D151" s="20"/>
    </row>
    <row r="152" spans="1:4" x14ac:dyDescent="0.35">
      <c r="A152" s="30"/>
      <c r="B152" s="22"/>
      <c r="C152" s="13"/>
      <c r="D152" s="20"/>
    </row>
    <row r="153" spans="1:4" x14ac:dyDescent="0.35">
      <c r="A153" s="30"/>
      <c r="B153" s="22"/>
      <c r="C153" s="13"/>
      <c r="D153" s="20"/>
    </row>
    <row r="154" spans="1:4" x14ac:dyDescent="0.35">
      <c r="A154" s="30"/>
      <c r="B154" s="22"/>
      <c r="C154" s="13"/>
      <c r="D154" s="20"/>
    </row>
    <row r="155" spans="1:4" x14ac:dyDescent="0.35">
      <c r="A155" s="30"/>
      <c r="B155" s="22"/>
      <c r="C155" s="13"/>
      <c r="D155" s="20"/>
    </row>
    <row r="156" spans="1:4" x14ac:dyDescent="0.35">
      <c r="A156" s="30"/>
      <c r="B156" s="22"/>
      <c r="C156" s="13"/>
      <c r="D156" s="20"/>
    </row>
    <row r="157" spans="1:4" x14ac:dyDescent="0.35">
      <c r="A157" s="13"/>
      <c r="B157" s="22"/>
      <c r="C157" s="17"/>
      <c r="D157" s="20"/>
    </row>
    <row r="158" spans="1:4" x14ac:dyDescent="0.35">
      <c r="A158" s="13"/>
      <c r="B158" s="22"/>
      <c r="C158" s="17"/>
      <c r="D158" s="20"/>
    </row>
    <row r="159" spans="1:4" x14ac:dyDescent="0.35">
      <c r="A159" s="30"/>
      <c r="B159" s="22"/>
      <c r="C159" s="13"/>
      <c r="D159" s="18"/>
    </row>
    <row r="160" spans="1:4" x14ac:dyDescent="0.35">
      <c r="A160" s="30"/>
      <c r="B160" s="22"/>
      <c r="C160" s="13"/>
      <c r="D160" s="20"/>
    </row>
    <row r="161" spans="1:4" x14ac:dyDescent="0.35">
      <c r="A161" s="30"/>
      <c r="B161" s="22"/>
      <c r="C161" s="13"/>
      <c r="D161" s="20"/>
    </row>
    <row r="162" spans="1:4" x14ac:dyDescent="0.35">
      <c r="A162" s="19"/>
      <c r="B162" s="22"/>
      <c r="C162" s="17"/>
      <c r="D162" s="20"/>
    </row>
    <row r="163" spans="1:4" x14ac:dyDescent="0.35">
      <c r="A163" s="19"/>
      <c r="B163" s="22"/>
      <c r="C163" s="17"/>
      <c r="D163" s="20"/>
    </row>
    <row r="164" spans="1:4" x14ac:dyDescent="0.35">
      <c r="A164" s="19"/>
      <c r="B164" s="22"/>
      <c r="C164" s="17"/>
      <c r="D164" s="20"/>
    </row>
    <row r="165" spans="1:4" x14ac:dyDescent="0.35">
      <c r="A165" s="19"/>
      <c r="B165" s="22"/>
      <c r="C165" s="17"/>
      <c r="D165" s="20"/>
    </row>
    <row r="166" spans="1:4" x14ac:dyDescent="0.35">
      <c r="A166" s="19"/>
      <c r="B166" s="22"/>
      <c r="C166" s="17"/>
      <c r="D166" s="20"/>
    </row>
    <row r="167" spans="1:4" x14ac:dyDescent="0.35">
      <c r="A167" s="19"/>
      <c r="B167" s="22"/>
      <c r="C167" s="17"/>
      <c r="D167" s="20"/>
    </row>
    <row r="168" spans="1:4" x14ac:dyDescent="0.35">
      <c r="A168" s="19"/>
      <c r="B168" s="22"/>
      <c r="C168" s="17"/>
      <c r="D168" s="20"/>
    </row>
    <row r="169" spans="1:4" x14ac:dyDescent="0.35">
      <c r="A169" s="26"/>
      <c r="B169" s="22"/>
      <c r="C169" s="17"/>
      <c r="D169" s="20"/>
    </row>
    <row r="170" spans="1:4" x14ac:dyDescent="0.35">
      <c r="A170" s="19"/>
      <c r="B170" s="22"/>
      <c r="C170" s="17"/>
      <c r="D170" s="20"/>
    </row>
    <row r="171" spans="1:4" x14ac:dyDescent="0.35">
      <c r="A171" s="19"/>
      <c r="B171" s="22"/>
      <c r="C171" s="17"/>
      <c r="D171" s="20"/>
    </row>
    <row r="172" spans="1:4" x14ac:dyDescent="0.35">
      <c r="A172" s="19"/>
      <c r="B172" s="22"/>
      <c r="C172" s="17"/>
      <c r="D172" s="20"/>
    </row>
    <row r="173" spans="1:4" x14ac:dyDescent="0.35">
      <c r="A173" s="19"/>
      <c r="B173" s="22"/>
      <c r="C173" s="17"/>
      <c r="D173" s="20"/>
    </row>
    <row r="174" spans="1:4" x14ac:dyDescent="0.35">
      <c r="A174" s="19"/>
      <c r="B174" s="22"/>
      <c r="C174" s="17"/>
      <c r="D174" s="20"/>
    </row>
    <row r="175" spans="1:4" x14ac:dyDescent="0.35">
      <c r="A175" s="30"/>
      <c r="B175" s="22"/>
      <c r="C175" s="13"/>
      <c r="D175" s="18"/>
    </row>
    <row r="176" spans="1:4" x14ac:dyDescent="0.35">
      <c r="A176" s="30"/>
      <c r="B176" s="22"/>
      <c r="C176" s="13"/>
      <c r="D176" s="20"/>
    </row>
    <row r="177" spans="1:4" x14ac:dyDescent="0.35">
      <c r="A177" s="30"/>
      <c r="B177" s="22"/>
      <c r="C177" s="13"/>
      <c r="D177" s="20"/>
    </row>
    <row r="178" spans="1:4" x14ac:dyDescent="0.35">
      <c r="A178" s="30"/>
      <c r="B178" s="22"/>
      <c r="C178" s="13"/>
      <c r="D178" s="20"/>
    </row>
    <row r="179" spans="1:4" x14ac:dyDescent="0.35">
      <c r="A179" s="30"/>
      <c r="B179" s="22"/>
      <c r="C179" s="13"/>
      <c r="D179" s="20"/>
    </row>
    <row r="180" spans="1:4" x14ac:dyDescent="0.35">
      <c r="A180" s="30"/>
      <c r="B180" s="22"/>
      <c r="C180" s="13"/>
      <c r="D180" s="20"/>
    </row>
    <row r="181" spans="1:4" x14ac:dyDescent="0.35">
      <c r="A181" s="30"/>
      <c r="B181" s="22"/>
      <c r="C181" s="13"/>
      <c r="D181" s="20"/>
    </row>
    <row r="182" spans="1:4" x14ac:dyDescent="0.35">
      <c r="A182" s="26"/>
      <c r="B182" s="22"/>
      <c r="C182" s="13"/>
      <c r="D182" s="20"/>
    </row>
    <row r="183" spans="1:4" x14ac:dyDescent="0.35">
      <c r="A183" s="30"/>
      <c r="B183" s="22"/>
      <c r="C183" s="13"/>
      <c r="D183" s="21"/>
    </row>
    <row r="184" spans="1:4" x14ac:dyDescent="0.35">
      <c r="A184" s="30"/>
      <c r="B184" s="22"/>
      <c r="C184" s="13"/>
      <c r="D184" s="20"/>
    </row>
    <row r="185" spans="1:4" x14ac:dyDescent="0.35">
      <c r="A185" s="30"/>
      <c r="B185" s="22"/>
      <c r="C185" s="13"/>
      <c r="D185" s="20"/>
    </row>
    <row r="186" spans="1:4" x14ac:dyDescent="0.35">
      <c r="A186" s="30"/>
      <c r="B186" s="22"/>
      <c r="C186" s="13"/>
      <c r="D186" s="20"/>
    </row>
    <row r="187" spans="1:4" x14ac:dyDescent="0.35">
      <c r="A187" s="30"/>
      <c r="B187" s="22"/>
      <c r="C187" s="13"/>
      <c r="D187" s="20"/>
    </row>
    <row r="188" spans="1:4" x14ac:dyDescent="0.35">
      <c r="A188" s="30"/>
      <c r="B188" s="22"/>
      <c r="C188" s="13"/>
      <c r="D188" s="20"/>
    </row>
    <row r="189" spans="1:4" x14ac:dyDescent="0.35">
      <c r="A189" s="30"/>
      <c r="B189" s="22"/>
      <c r="C189" s="13"/>
      <c r="D189" s="20"/>
    </row>
    <row r="190" spans="1:4" x14ac:dyDescent="0.35">
      <c r="A190" s="13"/>
      <c r="B190" s="22"/>
      <c r="C190" s="17"/>
      <c r="D190" s="20"/>
    </row>
    <row r="191" spans="1:4" x14ac:dyDescent="0.35">
      <c r="A191" s="13"/>
      <c r="B191" s="22"/>
      <c r="C191" s="17"/>
      <c r="D191" s="20"/>
    </row>
    <row r="192" spans="1:4" x14ac:dyDescent="0.35">
      <c r="A192" s="19"/>
      <c r="B192" s="22"/>
      <c r="C192" s="17"/>
      <c r="D192" s="20"/>
    </row>
    <row r="193" spans="1:4" x14ac:dyDescent="0.35">
      <c r="A193" s="13"/>
      <c r="B193" s="22"/>
      <c r="C193" s="17"/>
      <c r="D193" s="20"/>
    </row>
    <row r="194" spans="1:4" x14ac:dyDescent="0.35">
      <c r="A194" s="13"/>
      <c r="B194" s="22"/>
      <c r="C194" s="17"/>
      <c r="D194" s="20"/>
    </row>
    <row r="195" spans="1:4" x14ac:dyDescent="0.35">
      <c r="A195" s="13"/>
      <c r="B195" s="22"/>
      <c r="C195" s="17"/>
      <c r="D195" s="20"/>
    </row>
    <row r="196" spans="1:4" x14ac:dyDescent="0.35">
      <c r="A196" s="30"/>
      <c r="B196" s="22"/>
      <c r="C196" s="13"/>
      <c r="D196" s="18"/>
    </row>
    <row r="197" spans="1:4" x14ac:dyDescent="0.35">
      <c r="A197" s="30"/>
      <c r="B197" s="22"/>
      <c r="C197" s="13"/>
      <c r="D197" s="18"/>
    </row>
    <row r="198" spans="1:4" x14ac:dyDescent="0.35">
      <c r="A198" s="30"/>
      <c r="B198" s="22"/>
      <c r="C198" s="13"/>
      <c r="D198" s="18"/>
    </row>
    <row r="199" spans="1:4" x14ac:dyDescent="0.35">
      <c r="A199" s="30"/>
      <c r="B199" s="22"/>
      <c r="C199" s="13"/>
      <c r="D199" s="18"/>
    </row>
    <row r="200" spans="1:4" x14ac:dyDescent="0.35">
      <c r="A200" s="26"/>
      <c r="B200" s="22"/>
      <c r="C200" s="13"/>
      <c r="D200" s="20"/>
    </row>
    <row r="201" spans="1:4" x14ac:dyDescent="0.35">
      <c r="A201" s="26"/>
      <c r="B201" s="22"/>
      <c r="C201" s="13"/>
      <c r="D201" s="20"/>
    </row>
    <row r="202" spans="1:4" x14ac:dyDescent="0.35">
      <c r="A202" s="26"/>
      <c r="B202" s="22"/>
      <c r="C202" s="13"/>
      <c r="D202" s="20"/>
    </row>
    <row r="203" spans="1:4" x14ac:dyDescent="0.35">
      <c r="A203" s="26"/>
      <c r="B203" s="22"/>
      <c r="C203" s="13"/>
      <c r="D203" s="20"/>
    </row>
    <row r="204" spans="1:4" x14ac:dyDescent="0.35">
      <c r="A204" s="26"/>
      <c r="B204" s="22"/>
      <c r="C204" s="13"/>
      <c r="D204" s="20"/>
    </row>
    <row r="205" spans="1:4" x14ac:dyDescent="0.35">
      <c r="A205" s="26"/>
      <c r="B205" s="22"/>
      <c r="C205" s="13"/>
      <c r="D205" s="20"/>
    </row>
    <row r="206" spans="1:4" x14ac:dyDescent="0.35">
      <c r="A206" s="26"/>
      <c r="B206" s="22"/>
      <c r="C206" s="13"/>
      <c r="D206" s="20"/>
    </row>
    <row r="207" spans="1:4" x14ac:dyDescent="0.35">
      <c r="A207" s="26"/>
      <c r="B207" s="22"/>
      <c r="C207" s="13"/>
      <c r="D207" s="20"/>
    </row>
    <row r="208" spans="1:4" x14ac:dyDescent="0.35">
      <c r="A208" s="26"/>
      <c r="B208" s="22"/>
      <c r="C208" s="13"/>
      <c r="D208" s="20"/>
    </row>
    <row r="209" spans="1:4" x14ac:dyDescent="0.35">
      <c r="A209" s="13"/>
      <c r="B209" s="22"/>
      <c r="C209" s="17"/>
      <c r="D209" s="20"/>
    </row>
    <row r="210" spans="1:4" x14ac:dyDescent="0.35">
      <c r="A210" s="26"/>
      <c r="B210" s="22"/>
      <c r="C210" s="13"/>
      <c r="D210" s="20"/>
    </row>
    <row r="211" spans="1:4" x14ac:dyDescent="0.35">
      <c r="A211" s="13"/>
      <c r="B211" s="22"/>
      <c r="C211" s="17"/>
      <c r="D211" s="20"/>
    </row>
    <row r="212" spans="1:4" x14ac:dyDescent="0.35">
      <c r="A212" s="19"/>
      <c r="B212" s="22"/>
      <c r="C212" s="17"/>
      <c r="D212" s="20"/>
    </row>
    <row r="213" spans="1:4" x14ac:dyDescent="0.35">
      <c r="A213" s="30"/>
      <c r="B213" s="22"/>
      <c r="C213" s="13"/>
      <c r="D213" s="18"/>
    </row>
    <row r="214" spans="1:4" x14ac:dyDescent="0.35">
      <c r="A214" s="30"/>
      <c r="B214" s="22"/>
      <c r="C214" s="13"/>
      <c r="D214" s="18"/>
    </row>
    <row r="215" spans="1:4" x14ac:dyDescent="0.35">
      <c r="A215" s="30"/>
      <c r="B215" s="22"/>
      <c r="C215" s="13"/>
      <c r="D215" s="20"/>
    </row>
    <row r="216" spans="1:4" x14ac:dyDescent="0.35">
      <c r="A216" s="30"/>
      <c r="B216" s="22"/>
      <c r="C216" s="13"/>
      <c r="D216" s="20"/>
    </row>
    <row r="217" spans="1:4" x14ac:dyDescent="0.35">
      <c r="A217" s="30"/>
      <c r="B217" s="22"/>
      <c r="C217" s="13"/>
      <c r="D217" s="20"/>
    </row>
    <row r="218" spans="1:4" x14ac:dyDescent="0.35">
      <c r="A218" s="30"/>
      <c r="B218" s="22"/>
      <c r="C218" s="13"/>
      <c r="D218" s="20"/>
    </row>
    <row r="219" spans="1:4" x14ac:dyDescent="0.35">
      <c r="A219" s="30"/>
      <c r="B219" s="22"/>
      <c r="C219" s="13"/>
      <c r="D219" s="20"/>
    </row>
    <row r="220" spans="1:4" x14ac:dyDescent="0.35">
      <c r="A220" s="30"/>
      <c r="B220" s="22"/>
      <c r="C220" s="13"/>
      <c r="D220" s="20"/>
    </row>
    <row r="221" spans="1:4" x14ac:dyDescent="0.35">
      <c r="A221" s="30"/>
      <c r="B221" s="22"/>
      <c r="C221" s="13"/>
      <c r="D221" s="20"/>
    </row>
    <row r="222" spans="1:4" x14ac:dyDescent="0.35">
      <c r="A222" s="30"/>
      <c r="B222" s="22"/>
      <c r="C222" s="13"/>
      <c r="D222" s="20"/>
    </row>
    <row r="223" spans="1:4" x14ac:dyDescent="0.35">
      <c r="A223" s="30"/>
      <c r="B223" s="22"/>
      <c r="C223" s="13"/>
      <c r="D223" s="20"/>
    </row>
    <row r="224" spans="1:4" x14ac:dyDescent="0.35">
      <c r="A224" s="30"/>
      <c r="B224" s="22"/>
      <c r="C224" s="13"/>
      <c r="D224" s="20"/>
    </row>
    <row r="225" spans="1:4" x14ac:dyDescent="0.35">
      <c r="A225" s="30"/>
      <c r="B225" s="22"/>
      <c r="C225" s="13"/>
      <c r="D225" s="20"/>
    </row>
    <row r="226" spans="1:4" x14ac:dyDescent="0.35">
      <c r="A226" s="30"/>
      <c r="B226" s="22"/>
      <c r="C226" s="13"/>
      <c r="D226" s="20"/>
    </row>
    <row r="227" spans="1:4" x14ac:dyDescent="0.35">
      <c r="A227" s="30"/>
      <c r="B227" s="22"/>
      <c r="C227" s="13"/>
      <c r="D227" s="20"/>
    </row>
    <row r="228" spans="1:4" x14ac:dyDescent="0.35">
      <c r="A228" s="30"/>
      <c r="B228" s="22"/>
      <c r="C228" s="13"/>
      <c r="D228" s="20"/>
    </row>
    <row r="229" spans="1:4" x14ac:dyDescent="0.35">
      <c r="A229" s="30"/>
      <c r="B229" s="22"/>
      <c r="C229" s="13"/>
      <c r="D229" s="20"/>
    </row>
    <row r="230" spans="1:4" x14ac:dyDescent="0.35">
      <c r="A230" s="30"/>
      <c r="B230" s="22"/>
      <c r="C230" s="13"/>
      <c r="D230" s="20"/>
    </row>
    <row r="231" spans="1:4" x14ac:dyDescent="0.35">
      <c r="A231" s="30"/>
      <c r="B231" s="22"/>
      <c r="C231" s="13"/>
      <c r="D231" s="20"/>
    </row>
    <row r="232" spans="1:4" x14ac:dyDescent="0.35">
      <c r="A232" s="30"/>
      <c r="B232" s="22"/>
      <c r="C232" s="13"/>
      <c r="D232" s="20"/>
    </row>
    <row r="233" spans="1:4" x14ac:dyDescent="0.35">
      <c r="A233" s="30"/>
      <c r="B233" s="22"/>
      <c r="C233" s="13"/>
      <c r="D233" s="20"/>
    </row>
    <row r="234" spans="1:4" x14ac:dyDescent="0.35">
      <c r="A234" s="30"/>
      <c r="B234" s="22"/>
      <c r="C234" s="13"/>
      <c r="D234" s="20"/>
    </row>
    <row r="235" spans="1:4" x14ac:dyDescent="0.35">
      <c r="A235" s="30"/>
      <c r="B235" s="22"/>
      <c r="C235" s="13"/>
      <c r="D235" s="20"/>
    </row>
    <row r="236" spans="1:4" x14ac:dyDescent="0.35">
      <c r="A236" s="30"/>
      <c r="B236" s="22"/>
      <c r="C236" s="13"/>
      <c r="D236" s="20"/>
    </row>
    <row r="237" spans="1:4" x14ac:dyDescent="0.35">
      <c r="A237" s="30"/>
      <c r="B237" s="22"/>
      <c r="C237" s="13"/>
      <c r="D237" s="20"/>
    </row>
    <row r="238" spans="1:4" x14ac:dyDescent="0.35">
      <c r="A238" s="30"/>
      <c r="B238" s="22"/>
      <c r="C238" s="13"/>
      <c r="D238" s="20"/>
    </row>
    <row r="239" spans="1:4" x14ac:dyDescent="0.35">
      <c r="A239" s="30"/>
      <c r="B239" s="22"/>
      <c r="C239" s="13"/>
      <c r="D239" s="20"/>
    </row>
    <row r="240" spans="1:4" x14ac:dyDescent="0.35">
      <c r="A240" s="13"/>
      <c r="B240" s="22"/>
      <c r="C240" s="17"/>
      <c r="D240" s="20"/>
    </row>
    <row r="241" spans="1:4" x14ac:dyDescent="0.35">
      <c r="A241" s="30"/>
      <c r="B241" s="22"/>
      <c r="C241" s="13"/>
      <c r="D241" s="20"/>
    </row>
    <row r="242" spans="1:4" x14ac:dyDescent="0.35">
      <c r="A242" s="26"/>
      <c r="B242" s="22"/>
      <c r="C242" s="17"/>
      <c r="D242" s="20"/>
    </row>
    <row r="243" spans="1:4" x14ac:dyDescent="0.35">
      <c r="A243" s="26"/>
      <c r="B243" s="22"/>
      <c r="C243" s="17"/>
      <c r="D243" s="20"/>
    </row>
    <row r="244" spans="1:4" x14ac:dyDescent="0.35">
      <c r="A244" s="26"/>
      <c r="B244" s="22"/>
      <c r="C244" s="17"/>
      <c r="D244" s="20"/>
    </row>
    <row r="245" spans="1:4" x14ac:dyDescent="0.35">
      <c r="A245" s="26"/>
      <c r="B245" s="22"/>
      <c r="C245" s="17"/>
      <c r="D245" s="20"/>
    </row>
    <row r="246" spans="1:4" x14ac:dyDescent="0.35">
      <c r="A246" s="26"/>
      <c r="B246" s="22"/>
      <c r="C246" s="17"/>
      <c r="D246" s="20"/>
    </row>
    <row r="247" spans="1:4" x14ac:dyDescent="0.35">
      <c r="A247" s="26"/>
      <c r="B247" s="22"/>
      <c r="C247" s="17"/>
      <c r="D247" s="20"/>
    </row>
    <row r="248" spans="1:4" x14ac:dyDescent="0.35">
      <c r="A248" s="26"/>
      <c r="B248" s="22"/>
      <c r="C248" s="17"/>
      <c r="D248" s="20"/>
    </row>
    <row r="249" spans="1:4" x14ac:dyDescent="0.35">
      <c r="A249" s="30"/>
      <c r="B249" s="22"/>
      <c r="C249" s="13"/>
      <c r="D249" s="18"/>
    </row>
    <row r="250" spans="1:4" x14ac:dyDescent="0.35">
      <c r="A250" s="30"/>
      <c r="B250" s="22"/>
      <c r="C250" s="13"/>
      <c r="D250" s="18"/>
    </row>
    <row r="251" spans="1:4" x14ac:dyDescent="0.35">
      <c r="A251" s="30"/>
      <c r="B251" s="22"/>
      <c r="C251" s="13"/>
      <c r="D251" s="18"/>
    </row>
    <row r="252" spans="1:4" x14ac:dyDescent="0.35">
      <c r="A252" s="30"/>
      <c r="B252" s="22"/>
      <c r="C252" s="13"/>
      <c r="D252" s="18"/>
    </row>
    <row r="253" spans="1:4" x14ac:dyDescent="0.35">
      <c r="A253" s="30"/>
      <c r="B253" s="22"/>
      <c r="C253" s="13"/>
      <c r="D253" s="20"/>
    </row>
    <row r="254" spans="1:4" x14ac:dyDescent="0.35">
      <c r="A254" s="13"/>
      <c r="B254" s="22"/>
      <c r="C254" s="13"/>
      <c r="D254" s="20"/>
    </row>
    <row r="255" spans="1:4" x14ac:dyDescent="0.35">
      <c r="A255" s="30"/>
      <c r="B255" s="22"/>
      <c r="C255" s="13"/>
      <c r="D255" s="20"/>
    </row>
    <row r="256" spans="1:4" x14ac:dyDescent="0.35">
      <c r="A256" s="30"/>
      <c r="B256" s="22"/>
      <c r="C256" s="13"/>
      <c r="D256" s="20"/>
    </row>
    <row r="257" spans="1:4" x14ac:dyDescent="0.35">
      <c r="A257" s="30"/>
      <c r="B257" s="22"/>
      <c r="C257" s="13"/>
      <c r="D257" s="20"/>
    </row>
    <row r="258" spans="1:4" x14ac:dyDescent="0.35">
      <c r="A258" s="30"/>
      <c r="B258" s="22"/>
      <c r="C258" s="13"/>
      <c r="D258" s="20"/>
    </row>
    <row r="259" spans="1:4" x14ac:dyDescent="0.35">
      <c r="A259" s="30"/>
      <c r="B259" s="22"/>
      <c r="C259" s="13"/>
      <c r="D259" s="20"/>
    </row>
    <row r="260" spans="1:4" x14ac:dyDescent="0.35">
      <c r="A260" s="30"/>
      <c r="B260" s="22"/>
      <c r="C260" s="13"/>
      <c r="D260" s="20"/>
    </row>
    <row r="261" spans="1:4" x14ac:dyDescent="0.35">
      <c r="A261" s="30"/>
      <c r="B261" s="22"/>
      <c r="C261" s="13"/>
      <c r="D261" s="20"/>
    </row>
    <row r="262" spans="1:4" x14ac:dyDescent="0.35">
      <c r="A262" s="30"/>
      <c r="B262" s="22"/>
      <c r="C262" s="13"/>
      <c r="D262" s="18"/>
    </row>
    <row r="263" spans="1:4" x14ac:dyDescent="0.35">
      <c r="A263" s="26"/>
      <c r="B263" s="22"/>
      <c r="C263" s="13"/>
      <c r="D263" s="20"/>
    </row>
    <row r="264" spans="1:4" x14ac:dyDescent="0.35">
      <c r="A264" s="26"/>
      <c r="B264" s="22"/>
      <c r="C264" s="13"/>
      <c r="D264" s="20"/>
    </row>
    <row r="265" spans="1:4" x14ac:dyDescent="0.35">
      <c r="A265" s="30"/>
      <c r="B265" s="22"/>
      <c r="C265" s="13"/>
      <c r="D265" s="20"/>
    </row>
    <row r="266" spans="1:4" x14ac:dyDescent="0.35">
      <c r="A266" s="30"/>
      <c r="B266" s="22"/>
      <c r="C266" s="13"/>
      <c r="D266" s="20"/>
    </row>
    <row r="267" spans="1:4" x14ac:dyDescent="0.35">
      <c r="A267" s="30"/>
      <c r="B267" s="22"/>
      <c r="C267" s="13"/>
      <c r="D267" s="20"/>
    </row>
    <row r="268" spans="1:4" x14ac:dyDescent="0.35">
      <c r="A268" s="13"/>
      <c r="B268" s="22"/>
      <c r="C268" s="17"/>
      <c r="D268" s="20"/>
    </row>
    <row r="269" spans="1:4" x14ac:dyDescent="0.35">
      <c r="A269" s="13"/>
      <c r="B269" s="22"/>
      <c r="C269" s="17"/>
      <c r="D269" s="20"/>
    </row>
    <row r="270" spans="1:4" x14ac:dyDescent="0.35">
      <c r="A270" s="30"/>
      <c r="B270" s="22"/>
      <c r="C270" s="13"/>
      <c r="D270" s="18"/>
    </row>
    <row r="271" spans="1:4" x14ac:dyDescent="0.35">
      <c r="A271" s="30"/>
      <c r="B271" s="22"/>
      <c r="C271" s="13"/>
      <c r="D271" s="18"/>
    </row>
    <row r="272" spans="1:4" x14ac:dyDescent="0.35">
      <c r="A272" s="30"/>
      <c r="B272" s="22"/>
      <c r="C272" s="13"/>
      <c r="D272" s="20"/>
    </row>
    <row r="273" spans="1:4" x14ac:dyDescent="0.35">
      <c r="A273" s="30"/>
      <c r="B273" s="22"/>
      <c r="C273" s="13"/>
      <c r="D273" s="20"/>
    </row>
    <row r="274" spans="1:4" x14ac:dyDescent="0.35">
      <c r="A274" s="30"/>
      <c r="B274" s="22"/>
      <c r="C274" s="13"/>
      <c r="D274" s="20"/>
    </row>
    <row r="275" spans="1:4" x14ac:dyDescent="0.35">
      <c r="A275" s="30"/>
      <c r="B275" s="22"/>
      <c r="C275" s="13"/>
      <c r="D275" s="20"/>
    </row>
    <row r="276" spans="1:4" x14ac:dyDescent="0.35">
      <c r="A276" s="30"/>
      <c r="B276" s="22"/>
      <c r="C276" s="13"/>
      <c r="D276" s="20"/>
    </row>
    <row r="277" spans="1:4" x14ac:dyDescent="0.35">
      <c r="A277" s="30"/>
      <c r="B277" s="22"/>
      <c r="C277" s="13"/>
      <c r="D277" s="20"/>
    </row>
    <row r="278" spans="1:4" x14ac:dyDescent="0.35">
      <c r="A278" s="13"/>
      <c r="B278" s="22"/>
      <c r="C278" s="13"/>
      <c r="D278" s="20"/>
    </row>
    <row r="279" spans="1:4" x14ac:dyDescent="0.35">
      <c r="A279" s="30"/>
      <c r="B279" s="22"/>
      <c r="C279" s="13"/>
      <c r="D279" s="20"/>
    </row>
    <row r="280" spans="1:4" x14ac:dyDescent="0.35">
      <c r="A280" s="30"/>
      <c r="B280" s="22"/>
      <c r="C280" s="13"/>
      <c r="D280" s="20"/>
    </row>
    <row r="281" spans="1:4" x14ac:dyDescent="0.35">
      <c r="A281" s="30"/>
      <c r="B281" s="22"/>
      <c r="C281" s="13"/>
      <c r="D281" s="20"/>
    </row>
    <row r="282" spans="1:4" x14ac:dyDescent="0.35">
      <c r="A282" s="30"/>
      <c r="B282" s="22"/>
      <c r="C282" s="13"/>
      <c r="D282" s="20"/>
    </row>
    <row r="283" spans="1:4" x14ac:dyDescent="0.35">
      <c r="A283" s="30"/>
      <c r="B283" s="22"/>
      <c r="C283" s="13"/>
      <c r="D283" s="20"/>
    </row>
    <row r="284" spans="1:4" x14ac:dyDescent="0.35">
      <c r="A284" s="30"/>
      <c r="B284" s="22"/>
      <c r="C284" s="13"/>
      <c r="D284" s="20"/>
    </row>
    <row r="285" spans="1:4" x14ac:dyDescent="0.35">
      <c r="A285" s="30"/>
      <c r="B285" s="22"/>
      <c r="C285" s="13"/>
      <c r="D285" s="20"/>
    </row>
    <row r="286" spans="1:4" x14ac:dyDescent="0.35">
      <c r="A286" s="30"/>
      <c r="B286" s="22"/>
      <c r="C286" s="13"/>
      <c r="D286" s="20"/>
    </row>
    <row r="287" spans="1:4" x14ac:dyDescent="0.35">
      <c r="A287" s="30"/>
      <c r="B287" s="22"/>
      <c r="C287" s="13"/>
      <c r="D287" s="20"/>
    </row>
    <row r="288" spans="1:4" x14ac:dyDescent="0.35">
      <c r="A288" s="13"/>
      <c r="B288" s="22"/>
      <c r="C288" s="17"/>
      <c r="D288" s="20"/>
    </row>
    <row r="289" spans="1:4" x14ac:dyDescent="0.35">
      <c r="A289" s="13"/>
      <c r="B289" s="22"/>
      <c r="C289" s="17"/>
      <c r="D289" s="20"/>
    </row>
    <row r="290" spans="1:4" x14ac:dyDescent="0.35">
      <c r="A290" s="13"/>
      <c r="B290" s="22"/>
      <c r="C290" s="17"/>
      <c r="D290" s="20"/>
    </row>
    <row r="291" spans="1:4" x14ac:dyDescent="0.35">
      <c r="A291" s="13"/>
      <c r="B291" s="22"/>
      <c r="C291" s="17"/>
      <c r="D291" s="20"/>
    </row>
    <row r="292" spans="1:4" x14ac:dyDescent="0.35">
      <c r="A292" s="30"/>
      <c r="B292" s="22"/>
      <c r="C292" s="13"/>
      <c r="D292" s="18"/>
    </row>
    <row r="293" spans="1:4" x14ac:dyDescent="0.35">
      <c r="A293" s="30"/>
      <c r="B293" s="22"/>
      <c r="C293" s="13"/>
      <c r="D293" s="18"/>
    </row>
    <row r="294" spans="1:4" x14ac:dyDescent="0.35">
      <c r="A294" s="30"/>
      <c r="B294" s="22"/>
      <c r="C294" s="13"/>
      <c r="D294" s="18"/>
    </row>
    <row r="295" spans="1:4" x14ac:dyDescent="0.35">
      <c r="A295" s="30"/>
      <c r="B295" s="22"/>
      <c r="C295" s="13"/>
      <c r="D295" s="18"/>
    </row>
    <row r="296" spans="1:4" x14ac:dyDescent="0.35">
      <c r="A296" s="30"/>
      <c r="B296" s="22"/>
      <c r="C296" s="13"/>
      <c r="D296" s="20"/>
    </row>
    <row r="297" spans="1:4" x14ac:dyDescent="0.35">
      <c r="A297" s="30"/>
      <c r="B297" s="22"/>
      <c r="C297" s="13"/>
      <c r="D297" s="20"/>
    </row>
    <row r="298" spans="1:4" x14ac:dyDescent="0.35">
      <c r="A298" s="30"/>
      <c r="B298" s="22"/>
      <c r="C298" s="13"/>
      <c r="D298" s="20"/>
    </row>
    <row r="299" spans="1:4" x14ac:dyDescent="0.35">
      <c r="A299" s="30"/>
      <c r="B299" s="22"/>
      <c r="C299" s="13"/>
      <c r="D299" s="20"/>
    </row>
    <row r="300" spans="1:4" x14ac:dyDescent="0.35">
      <c r="A300" s="30"/>
      <c r="B300" s="22"/>
      <c r="C300" s="13"/>
      <c r="D300" s="20"/>
    </row>
    <row r="301" spans="1:4" x14ac:dyDescent="0.35">
      <c r="A301" s="30"/>
      <c r="B301" s="22"/>
      <c r="C301" s="13"/>
      <c r="D301" s="20"/>
    </row>
    <row r="302" spans="1:4" x14ac:dyDescent="0.35">
      <c r="A302" s="30"/>
      <c r="B302" s="22"/>
      <c r="C302" s="13"/>
      <c r="D302" s="20"/>
    </row>
    <row r="303" spans="1:4" x14ac:dyDescent="0.35">
      <c r="A303" s="30"/>
      <c r="B303" s="22"/>
      <c r="C303" s="13"/>
      <c r="D303" s="20"/>
    </row>
    <row r="304" spans="1:4" x14ac:dyDescent="0.35">
      <c r="A304" s="30"/>
      <c r="B304" s="22"/>
      <c r="C304" s="13"/>
      <c r="D304" s="20"/>
    </row>
    <row r="305" spans="1:4" x14ac:dyDescent="0.35">
      <c r="A305" s="30"/>
      <c r="B305" s="22"/>
      <c r="C305" s="13"/>
      <c r="D305" s="20"/>
    </row>
    <row r="306" spans="1:4" x14ac:dyDescent="0.35">
      <c r="A306" s="30"/>
      <c r="B306" s="22"/>
      <c r="C306" s="13"/>
      <c r="D306" s="20"/>
    </row>
    <row r="307" spans="1:4" x14ac:dyDescent="0.35">
      <c r="A307" s="30"/>
      <c r="B307" s="22"/>
      <c r="C307" s="13"/>
      <c r="D307" s="20"/>
    </row>
    <row r="308" spans="1:4" x14ac:dyDescent="0.35">
      <c r="A308" s="30"/>
      <c r="B308" s="22"/>
      <c r="C308" s="13"/>
      <c r="D308" s="20"/>
    </row>
    <row r="309" spans="1:4" x14ac:dyDescent="0.35">
      <c r="A309" s="30"/>
      <c r="B309" s="22"/>
      <c r="C309" s="13"/>
      <c r="D309" s="20"/>
    </row>
    <row r="310" spans="1:4" x14ac:dyDescent="0.35">
      <c r="A310" s="30"/>
      <c r="B310" s="22"/>
      <c r="C310" s="13"/>
      <c r="D310" s="20"/>
    </row>
    <row r="311" spans="1:4" x14ac:dyDescent="0.35">
      <c r="A311" s="30"/>
      <c r="B311" s="22"/>
      <c r="C311" s="13"/>
      <c r="D311" s="20"/>
    </row>
    <row r="312" spans="1:4" x14ac:dyDescent="0.35">
      <c r="A312" s="26"/>
      <c r="B312" s="22"/>
      <c r="C312" s="17"/>
      <c r="D312" s="20"/>
    </row>
    <row r="313" spans="1:4" x14ac:dyDescent="0.35">
      <c r="A313" s="30"/>
      <c r="B313" s="22"/>
      <c r="C313" s="13"/>
      <c r="D313" s="18"/>
    </row>
    <row r="314" spans="1:4" x14ac:dyDescent="0.35">
      <c r="A314" s="30"/>
      <c r="B314" s="22"/>
      <c r="C314" s="13"/>
      <c r="D314" s="18"/>
    </row>
    <row r="315" spans="1:4" x14ac:dyDescent="0.35">
      <c r="A315" s="30"/>
      <c r="B315" s="22"/>
      <c r="C315" s="13"/>
      <c r="D315" s="20"/>
    </row>
    <row r="316" spans="1:4" x14ac:dyDescent="0.35">
      <c r="A316" s="30"/>
      <c r="B316" s="22"/>
      <c r="C316" s="13"/>
      <c r="D316" s="20"/>
    </row>
    <row r="317" spans="1:4" x14ac:dyDescent="0.35">
      <c r="A317" s="26"/>
      <c r="B317" s="22"/>
      <c r="C317" s="13"/>
      <c r="D317" s="20"/>
    </row>
    <row r="318" spans="1:4" x14ac:dyDescent="0.35">
      <c r="A318" s="30"/>
      <c r="B318" s="22"/>
      <c r="C318" s="13"/>
      <c r="D318" s="20"/>
    </row>
    <row r="319" spans="1:4" x14ac:dyDescent="0.35">
      <c r="A319" s="30"/>
      <c r="B319" s="22"/>
      <c r="C319" s="13"/>
      <c r="D319" s="20"/>
    </row>
    <row r="320" spans="1:4" x14ac:dyDescent="0.35">
      <c r="A320" s="30"/>
      <c r="B320" s="22"/>
      <c r="C320" s="13"/>
      <c r="D320" s="20"/>
    </row>
    <row r="321" spans="1:4" x14ac:dyDescent="0.35">
      <c r="A321" s="26"/>
      <c r="B321" s="22"/>
      <c r="C321" s="13"/>
      <c r="D321" s="20"/>
    </row>
    <row r="322" spans="1:4" x14ac:dyDescent="0.35">
      <c r="A322" s="13"/>
      <c r="B322" s="22"/>
      <c r="C322" s="13"/>
      <c r="D322" s="20"/>
    </row>
    <row r="323" spans="1:4" x14ac:dyDescent="0.35">
      <c r="A323" s="30"/>
      <c r="B323" s="22"/>
      <c r="C323" s="13"/>
      <c r="D323" s="20"/>
    </row>
    <row r="324" spans="1:4" x14ac:dyDescent="0.35">
      <c r="A324" s="30"/>
      <c r="B324" s="22"/>
      <c r="C324" s="13"/>
      <c r="D324" s="20"/>
    </row>
    <row r="325" spans="1:4" x14ac:dyDescent="0.35">
      <c r="A325" s="30"/>
      <c r="B325" s="22"/>
      <c r="C325" s="13"/>
      <c r="D325" s="20"/>
    </row>
    <row r="326" spans="1:4" x14ac:dyDescent="0.35">
      <c r="A326" s="30"/>
      <c r="B326" s="22"/>
      <c r="C326" s="13"/>
      <c r="D326" s="20"/>
    </row>
    <row r="327" spans="1:4" x14ac:dyDescent="0.35">
      <c r="A327" s="30"/>
      <c r="B327" s="22"/>
      <c r="C327" s="13"/>
      <c r="D327" s="20"/>
    </row>
    <row r="328" spans="1:4" x14ac:dyDescent="0.35">
      <c r="A328" s="30"/>
      <c r="B328" s="22"/>
      <c r="C328" s="13"/>
      <c r="D328" s="20"/>
    </row>
    <row r="329" spans="1:4" x14ac:dyDescent="0.35">
      <c r="A329" s="26"/>
      <c r="B329" s="22"/>
      <c r="C329" s="13"/>
      <c r="D329" s="20"/>
    </row>
    <row r="330" spans="1:4" x14ac:dyDescent="0.35">
      <c r="A330" s="30"/>
      <c r="B330" s="22"/>
      <c r="C330" s="13"/>
      <c r="D330" s="20"/>
    </row>
    <row r="331" spans="1:4" x14ac:dyDescent="0.35">
      <c r="A331" s="30"/>
      <c r="B331" s="22"/>
      <c r="C331" s="13"/>
      <c r="D331" s="20"/>
    </row>
    <row r="332" spans="1:4" x14ac:dyDescent="0.35">
      <c r="A332" s="30"/>
      <c r="B332" s="22"/>
      <c r="C332" s="13"/>
      <c r="D332" s="20"/>
    </row>
    <row r="333" spans="1:4" x14ac:dyDescent="0.35">
      <c r="A333" s="30"/>
      <c r="B333" s="22"/>
      <c r="C333" s="13"/>
      <c r="D333" s="20"/>
    </row>
    <row r="334" spans="1:4" x14ac:dyDescent="0.35">
      <c r="A334" s="30"/>
      <c r="B334" s="22"/>
      <c r="C334" s="13"/>
      <c r="D334" s="20"/>
    </row>
    <row r="335" spans="1:4" x14ac:dyDescent="0.35">
      <c r="A335" s="26"/>
      <c r="B335" s="22"/>
      <c r="C335" s="13"/>
      <c r="D335" s="20"/>
    </row>
    <row r="336" spans="1:4" x14ac:dyDescent="0.35">
      <c r="A336" s="30"/>
      <c r="B336" s="22"/>
      <c r="C336" s="13"/>
      <c r="D336" s="20"/>
    </row>
    <row r="337" spans="1:4" x14ac:dyDescent="0.35">
      <c r="A337" s="30"/>
      <c r="B337" s="22"/>
      <c r="C337" s="13"/>
      <c r="D337" s="20"/>
    </row>
    <row r="338" spans="1:4" x14ac:dyDescent="0.35">
      <c r="A338" s="13"/>
      <c r="B338" s="22"/>
      <c r="C338" s="17"/>
      <c r="D338" s="20"/>
    </row>
    <row r="339" spans="1:4" x14ac:dyDescent="0.35">
      <c r="A339" s="13"/>
      <c r="B339" s="22"/>
      <c r="C339" s="17"/>
      <c r="D339" s="20"/>
    </row>
    <row r="340" spans="1:4" x14ac:dyDescent="0.35">
      <c r="A340" s="13"/>
      <c r="B340" s="22"/>
      <c r="C340" s="17"/>
      <c r="D340" s="20"/>
    </row>
    <row r="341" spans="1:4" x14ac:dyDescent="0.35">
      <c r="A341" s="30"/>
      <c r="B341" s="22"/>
      <c r="C341" s="13"/>
      <c r="D341" s="18"/>
    </row>
    <row r="342" spans="1:4" x14ac:dyDescent="0.35">
      <c r="A342" s="30"/>
      <c r="B342" s="22"/>
      <c r="C342" s="13"/>
      <c r="D342" s="18"/>
    </row>
    <row r="343" spans="1:4" x14ac:dyDescent="0.35">
      <c r="A343" s="30"/>
      <c r="B343" s="22"/>
      <c r="C343" s="13"/>
      <c r="D343" s="18"/>
    </row>
    <row r="344" spans="1:4" x14ac:dyDescent="0.35">
      <c r="A344" s="26"/>
      <c r="B344" s="22"/>
      <c r="C344" s="13"/>
      <c r="D344" s="20"/>
    </row>
    <row r="345" spans="1:4" x14ac:dyDescent="0.35">
      <c r="A345" s="26"/>
      <c r="B345" s="22"/>
      <c r="C345" s="13"/>
      <c r="D345" s="20"/>
    </row>
    <row r="346" spans="1:4" x14ac:dyDescent="0.35">
      <c r="A346" s="30"/>
      <c r="B346" s="22"/>
      <c r="C346" s="13"/>
      <c r="D346" s="18"/>
    </row>
    <row r="347" spans="1:4" x14ac:dyDescent="0.35">
      <c r="A347" s="26"/>
      <c r="B347" s="22"/>
      <c r="C347" s="13"/>
      <c r="D347" s="20"/>
    </row>
    <row r="348" spans="1:4" x14ac:dyDescent="0.35">
      <c r="A348" s="30"/>
      <c r="B348" s="22"/>
      <c r="C348" s="13"/>
      <c r="D348" s="20"/>
    </row>
    <row r="349" spans="1:4" x14ac:dyDescent="0.35">
      <c r="A349" s="26"/>
      <c r="B349" s="22"/>
      <c r="C349" s="13"/>
      <c r="D349" s="20"/>
    </row>
    <row r="350" spans="1:4" x14ac:dyDescent="0.35">
      <c r="A350" s="26"/>
      <c r="B350" s="22"/>
      <c r="C350" s="13"/>
      <c r="D350" s="20"/>
    </row>
    <row r="351" spans="1:4" x14ac:dyDescent="0.35">
      <c r="A351" s="30"/>
      <c r="B351" s="22"/>
      <c r="C351" s="13"/>
      <c r="D351" s="20"/>
    </row>
    <row r="352" spans="1:4" x14ac:dyDescent="0.35">
      <c r="A352" s="30"/>
      <c r="B352" s="22"/>
      <c r="C352" s="13"/>
      <c r="D352" s="20"/>
    </row>
    <row r="353" spans="1:4" x14ac:dyDescent="0.35">
      <c r="A353" s="30"/>
      <c r="B353" s="22"/>
      <c r="C353" s="13"/>
      <c r="D353" s="20"/>
    </row>
    <row r="354" spans="1:4" x14ac:dyDescent="0.35">
      <c r="A354" s="26"/>
      <c r="B354" s="22"/>
      <c r="C354" s="17"/>
      <c r="D354" s="20"/>
    </row>
    <row r="355" spans="1:4" x14ac:dyDescent="0.35">
      <c r="A355" s="26"/>
      <c r="B355" s="22"/>
      <c r="C355" s="13"/>
      <c r="D355" s="20"/>
    </row>
    <row r="356" spans="1:4" x14ac:dyDescent="0.35">
      <c r="A356" s="26"/>
      <c r="B356" s="22"/>
      <c r="C356" s="17"/>
      <c r="D356" s="20"/>
    </row>
    <row r="357" spans="1:4" x14ac:dyDescent="0.35">
      <c r="A357" s="19"/>
      <c r="B357" s="22"/>
      <c r="C357" s="17"/>
      <c r="D357" s="20"/>
    </row>
    <row r="358" spans="1:4" x14ac:dyDescent="0.35">
      <c r="A358" s="30"/>
      <c r="B358" s="22"/>
      <c r="C358" s="13"/>
      <c r="D358" s="18"/>
    </row>
    <row r="359" spans="1:4" x14ac:dyDescent="0.35">
      <c r="A359" s="30"/>
      <c r="B359" s="22"/>
      <c r="C359" s="13"/>
      <c r="D359" s="18"/>
    </row>
    <row r="360" spans="1:4" x14ac:dyDescent="0.35">
      <c r="A360" s="30"/>
      <c r="B360" s="22"/>
      <c r="C360" s="13"/>
      <c r="D360" s="18"/>
    </row>
    <row r="361" spans="1:4" x14ac:dyDescent="0.35">
      <c r="A361" s="30"/>
      <c r="B361" s="22"/>
      <c r="C361" s="13"/>
      <c r="D361" s="20"/>
    </row>
    <row r="362" spans="1:4" x14ac:dyDescent="0.35">
      <c r="A362" s="30"/>
      <c r="B362" s="22"/>
      <c r="C362" s="13"/>
      <c r="D362" s="20"/>
    </row>
    <row r="363" spans="1:4" x14ac:dyDescent="0.35">
      <c r="A363" s="30"/>
      <c r="B363" s="22"/>
      <c r="C363" s="13"/>
      <c r="D363" s="20"/>
    </row>
    <row r="364" spans="1:4" x14ac:dyDescent="0.35">
      <c r="A364" s="30"/>
      <c r="B364" s="22"/>
      <c r="C364" s="13"/>
      <c r="D364" s="20"/>
    </row>
    <row r="365" spans="1:4" x14ac:dyDescent="0.35">
      <c r="A365" s="30"/>
      <c r="B365" s="22"/>
      <c r="C365" s="13"/>
      <c r="D365" s="20"/>
    </row>
    <row r="366" spans="1:4" x14ac:dyDescent="0.35">
      <c r="A366" s="30"/>
      <c r="B366" s="22"/>
      <c r="C366" s="13"/>
      <c r="D366" s="20"/>
    </row>
    <row r="367" spans="1:4" x14ac:dyDescent="0.35">
      <c r="A367" s="30"/>
      <c r="B367" s="22"/>
      <c r="C367" s="13"/>
      <c r="D367" s="20"/>
    </row>
    <row r="368" spans="1:4" x14ac:dyDescent="0.35">
      <c r="A368" s="30"/>
      <c r="B368" s="22"/>
      <c r="C368" s="13"/>
      <c r="D368" s="20"/>
    </row>
    <row r="369" spans="1:4" x14ac:dyDescent="0.35">
      <c r="A369" s="30"/>
      <c r="B369" s="22"/>
      <c r="C369" s="13"/>
      <c r="D369" s="20"/>
    </row>
    <row r="370" spans="1:4" x14ac:dyDescent="0.35">
      <c r="A370" s="30"/>
      <c r="B370" s="22"/>
      <c r="C370" s="13"/>
      <c r="D370" s="20"/>
    </row>
    <row r="371" spans="1:4" x14ac:dyDescent="0.35">
      <c r="A371" s="30"/>
      <c r="B371" s="22"/>
      <c r="C371" s="13"/>
      <c r="D371" s="20"/>
    </row>
    <row r="372" spans="1:4" x14ac:dyDescent="0.35">
      <c r="A372" s="30"/>
      <c r="B372" s="22"/>
      <c r="C372" s="13"/>
      <c r="D372" s="20"/>
    </row>
    <row r="373" spans="1:4" x14ac:dyDescent="0.35">
      <c r="A373" s="30"/>
      <c r="B373" s="22"/>
      <c r="C373" s="13"/>
      <c r="D373" s="20"/>
    </row>
    <row r="374" spans="1:4" x14ac:dyDescent="0.35">
      <c r="A374" s="30"/>
      <c r="B374" s="22"/>
      <c r="C374" s="13"/>
      <c r="D374" s="20"/>
    </row>
    <row r="375" spans="1:4" x14ac:dyDescent="0.35">
      <c r="A375" s="30"/>
      <c r="B375" s="22"/>
      <c r="C375" s="13"/>
      <c r="D375" s="20"/>
    </row>
    <row r="376" spans="1:4" x14ac:dyDescent="0.35">
      <c r="A376" s="30"/>
      <c r="B376" s="22"/>
      <c r="C376" s="13"/>
      <c r="D376" s="20"/>
    </row>
    <row r="377" spans="1:4" x14ac:dyDescent="0.35">
      <c r="A377" s="30"/>
      <c r="B377" s="22"/>
      <c r="C377" s="13"/>
      <c r="D377" s="20"/>
    </row>
    <row r="378" spans="1:4" x14ac:dyDescent="0.35">
      <c r="A378" s="30"/>
      <c r="B378" s="22"/>
      <c r="C378" s="13"/>
      <c r="D378" s="20"/>
    </row>
    <row r="379" spans="1:4" x14ac:dyDescent="0.35">
      <c r="A379" s="30"/>
      <c r="B379" s="22"/>
      <c r="C379" s="13"/>
      <c r="D379" s="20"/>
    </row>
    <row r="380" spans="1:4" x14ac:dyDescent="0.35">
      <c r="A380" s="30"/>
      <c r="B380" s="22"/>
      <c r="C380" s="13"/>
      <c r="D380" s="20"/>
    </row>
    <row r="381" spans="1:4" x14ac:dyDescent="0.35">
      <c r="A381" s="13"/>
      <c r="B381" s="22"/>
      <c r="C381" s="17"/>
      <c r="D381" s="20"/>
    </row>
    <row r="382" spans="1:4" x14ac:dyDescent="0.35">
      <c r="A382" s="30"/>
      <c r="B382" s="22"/>
      <c r="C382" s="13"/>
      <c r="D382" s="20"/>
    </row>
    <row r="383" spans="1:4" x14ac:dyDescent="0.35">
      <c r="A383" s="13"/>
      <c r="B383" s="22"/>
      <c r="C383" s="17"/>
      <c r="D383" s="20"/>
    </row>
    <row r="384" spans="1:4" x14ac:dyDescent="0.35">
      <c r="A384" s="19"/>
      <c r="B384" s="22"/>
      <c r="C384" s="17"/>
      <c r="D384" s="20"/>
    </row>
    <row r="385" spans="1:4" x14ac:dyDescent="0.35">
      <c r="A385" s="13"/>
      <c r="B385" s="22"/>
      <c r="C385" s="17"/>
      <c r="D385" s="20"/>
    </row>
    <row r="386" spans="1:4" x14ac:dyDescent="0.35">
      <c r="A386" s="19"/>
      <c r="B386" s="22"/>
      <c r="C386" s="17"/>
      <c r="D386" s="20"/>
    </row>
    <row r="387" spans="1:4" x14ac:dyDescent="0.35">
      <c r="A387" s="13"/>
      <c r="B387" s="22"/>
      <c r="C387" s="17"/>
      <c r="D387" s="20"/>
    </row>
    <row r="388" spans="1:4" x14ac:dyDescent="0.35">
      <c r="A388" s="30"/>
      <c r="B388" s="22"/>
      <c r="C388" s="13"/>
      <c r="D388" s="18"/>
    </row>
    <row r="389" spans="1:4" x14ac:dyDescent="0.35">
      <c r="A389" s="30"/>
      <c r="B389" s="22"/>
      <c r="C389" s="13"/>
      <c r="D389" s="18"/>
    </row>
    <row r="390" spans="1:4" x14ac:dyDescent="0.35">
      <c r="A390" s="30"/>
      <c r="B390" s="22"/>
      <c r="C390" s="13"/>
      <c r="D390" s="18"/>
    </row>
    <row r="391" spans="1:4" x14ac:dyDescent="0.35">
      <c r="A391" s="30"/>
      <c r="B391" s="22"/>
      <c r="C391" s="13"/>
      <c r="D391" s="18"/>
    </row>
    <row r="392" spans="1:4" x14ac:dyDescent="0.35">
      <c r="A392" s="30"/>
      <c r="B392" s="22"/>
      <c r="C392" s="13"/>
      <c r="D392" s="20"/>
    </row>
    <row r="393" spans="1:4" x14ac:dyDescent="0.35">
      <c r="A393" s="30"/>
      <c r="B393" s="22"/>
      <c r="C393" s="13"/>
      <c r="D393" s="20"/>
    </row>
    <row r="394" spans="1:4" x14ac:dyDescent="0.35">
      <c r="A394" s="30"/>
      <c r="B394" s="22"/>
      <c r="C394" s="13"/>
      <c r="D394" s="20"/>
    </row>
    <row r="395" spans="1:4" x14ac:dyDescent="0.35">
      <c r="A395" s="30"/>
      <c r="B395" s="22"/>
      <c r="C395" s="13"/>
      <c r="D395" s="20"/>
    </row>
    <row r="396" spans="1:4" x14ac:dyDescent="0.35">
      <c r="A396" s="30"/>
      <c r="B396" s="22"/>
      <c r="C396" s="13"/>
      <c r="D396" s="20"/>
    </row>
    <row r="397" spans="1:4" x14ac:dyDescent="0.35">
      <c r="A397" s="30"/>
      <c r="B397" s="22"/>
      <c r="C397" s="13"/>
      <c r="D397" s="20"/>
    </row>
    <row r="398" spans="1:4" x14ac:dyDescent="0.35">
      <c r="A398" s="30"/>
      <c r="B398" s="22"/>
      <c r="C398" s="13"/>
      <c r="D398" s="20"/>
    </row>
    <row r="399" spans="1:4" x14ac:dyDescent="0.35">
      <c r="A399" s="30"/>
      <c r="B399" s="22"/>
      <c r="C399" s="13"/>
      <c r="D399" s="20"/>
    </row>
    <row r="400" spans="1:4" x14ac:dyDescent="0.35">
      <c r="A400" s="30"/>
      <c r="B400" s="22"/>
      <c r="C400" s="13"/>
      <c r="D400" s="20"/>
    </row>
    <row r="401" spans="1:4" x14ac:dyDescent="0.35">
      <c r="A401" s="13"/>
      <c r="B401" s="22"/>
      <c r="C401" s="13"/>
      <c r="D401" s="20"/>
    </row>
    <row r="402" spans="1:4" x14ac:dyDescent="0.35">
      <c r="A402" s="30"/>
      <c r="B402" s="22"/>
      <c r="C402" s="13"/>
      <c r="D402" s="20"/>
    </row>
    <row r="403" spans="1:4" x14ac:dyDescent="0.35">
      <c r="A403" s="30"/>
      <c r="B403" s="22"/>
      <c r="C403" s="13"/>
      <c r="D403" s="20"/>
    </row>
    <row r="404" spans="1:4" x14ac:dyDescent="0.35">
      <c r="A404" s="30"/>
      <c r="B404" s="22"/>
      <c r="C404" s="13"/>
      <c r="D404" s="20"/>
    </row>
    <row r="405" spans="1:4" x14ac:dyDescent="0.35">
      <c r="A405" s="30"/>
      <c r="B405" s="22"/>
      <c r="C405" s="13"/>
      <c r="D405" s="20"/>
    </row>
    <row r="406" spans="1:4" x14ac:dyDescent="0.35">
      <c r="A406" s="30"/>
      <c r="B406" s="22"/>
      <c r="C406" s="13"/>
      <c r="D406" s="20"/>
    </row>
    <row r="407" spans="1:4" x14ac:dyDescent="0.35">
      <c r="A407" s="30"/>
      <c r="B407" s="22"/>
      <c r="C407" s="13"/>
      <c r="D407" s="20"/>
    </row>
    <row r="408" spans="1:4" x14ac:dyDescent="0.35">
      <c r="A408" s="30"/>
      <c r="B408" s="22"/>
      <c r="C408" s="13"/>
      <c r="D408" s="20"/>
    </row>
    <row r="409" spans="1:4" x14ac:dyDescent="0.35">
      <c r="A409" s="13"/>
      <c r="B409" s="22"/>
      <c r="C409" s="17"/>
      <c r="D409" s="20"/>
    </row>
    <row r="410" spans="1:4" x14ac:dyDescent="0.35">
      <c r="A410" s="30"/>
      <c r="B410" s="22"/>
      <c r="C410" s="13"/>
      <c r="D410" s="18"/>
    </row>
    <row r="411" spans="1:4" x14ac:dyDescent="0.35">
      <c r="A411" s="30"/>
      <c r="B411" s="22"/>
      <c r="C411" s="13"/>
      <c r="D411" s="18"/>
    </row>
    <row r="412" spans="1:4" x14ac:dyDescent="0.35">
      <c r="A412" s="30"/>
      <c r="B412" s="22"/>
      <c r="C412" s="13"/>
      <c r="D412" s="18"/>
    </row>
    <row r="413" spans="1:4" x14ac:dyDescent="0.35">
      <c r="A413" s="30"/>
      <c r="B413" s="22"/>
      <c r="C413" s="13"/>
      <c r="D413" s="20"/>
    </row>
    <row r="414" spans="1:4" x14ac:dyDescent="0.35">
      <c r="A414" s="30"/>
      <c r="B414" s="22"/>
      <c r="C414" s="13"/>
      <c r="D414" s="20"/>
    </row>
    <row r="415" spans="1:4" x14ac:dyDescent="0.35">
      <c r="A415" s="30"/>
      <c r="B415" s="22"/>
      <c r="C415" s="13"/>
      <c r="D415" s="20"/>
    </row>
    <row r="416" spans="1:4" x14ac:dyDescent="0.35">
      <c r="A416" s="30"/>
      <c r="B416" s="22"/>
      <c r="C416" s="13"/>
      <c r="D416" s="20"/>
    </row>
    <row r="417" spans="1:4" x14ac:dyDescent="0.35">
      <c r="A417" s="30"/>
      <c r="B417" s="22"/>
      <c r="C417" s="13"/>
      <c r="D417" s="20"/>
    </row>
    <row r="418" spans="1:4" x14ac:dyDescent="0.35">
      <c r="A418" s="30"/>
      <c r="B418" s="22"/>
      <c r="C418" s="13"/>
      <c r="D418" s="20"/>
    </row>
    <row r="419" spans="1:4" x14ac:dyDescent="0.35">
      <c r="A419" s="30"/>
      <c r="B419" s="22"/>
      <c r="C419" s="13"/>
      <c r="D419" s="18"/>
    </row>
    <row r="420" spans="1:4" x14ac:dyDescent="0.35">
      <c r="A420" s="30"/>
      <c r="B420" s="22"/>
      <c r="C420" s="13"/>
      <c r="D420" s="20"/>
    </row>
    <row r="421" spans="1:4" x14ac:dyDescent="0.35">
      <c r="A421" s="30"/>
      <c r="B421" s="22"/>
      <c r="C421" s="13"/>
      <c r="D421" s="20"/>
    </row>
    <row r="422" spans="1:4" x14ac:dyDescent="0.35">
      <c r="A422" s="19"/>
      <c r="B422" s="22"/>
      <c r="C422" s="17"/>
      <c r="D422" s="20"/>
    </row>
    <row r="423" spans="1:4" x14ac:dyDescent="0.35">
      <c r="A423" s="19"/>
      <c r="B423" s="22"/>
      <c r="C423" s="17"/>
      <c r="D423" s="20"/>
    </row>
    <row r="424" spans="1:4" x14ac:dyDescent="0.35">
      <c r="A424" s="19"/>
      <c r="B424" s="22"/>
      <c r="C424" s="17"/>
      <c r="D424" s="20"/>
    </row>
    <row r="425" spans="1:4" x14ac:dyDescent="0.35">
      <c r="A425" s="19"/>
      <c r="B425" s="22"/>
      <c r="C425" s="17"/>
      <c r="D425" s="20"/>
    </row>
    <row r="426" spans="1:4" x14ac:dyDescent="0.35">
      <c r="A426" s="19"/>
      <c r="B426" s="22"/>
      <c r="C426" s="17"/>
      <c r="D426" s="20"/>
    </row>
    <row r="427" spans="1:4" x14ac:dyDescent="0.35">
      <c r="A427" s="19"/>
      <c r="B427" s="22"/>
      <c r="C427" s="17"/>
      <c r="D427" s="20"/>
    </row>
    <row r="428" spans="1:4" x14ac:dyDescent="0.35">
      <c r="A428" s="19"/>
      <c r="B428" s="22"/>
      <c r="C428" s="17"/>
      <c r="D428" s="20"/>
    </row>
    <row r="429" spans="1:4" x14ac:dyDescent="0.35">
      <c r="A429" s="36"/>
      <c r="B429" s="22"/>
      <c r="C429" s="17"/>
      <c r="D429" s="20"/>
    </row>
    <row r="430" spans="1:4" x14ac:dyDescent="0.35">
      <c r="A430" s="19"/>
      <c r="B430" s="22"/>
      <c r="C430" s="17"/>
      <c r="D430" s="20"/>
    </row>
    <row r="431" spans="1:4" x14ac:dyDescent="0.35">
      <c r="A431" s="19"/>
      <c r="B431" s="22"/>
      <c r="C431" s="17"/>
      <c r="D431" s="20"/>
    </row>
    <row r="432" spans="1:4" x14ac:dyDescent="0.35">
      <c r="A432" s="19"/>
      <c r="B432" s="22"/>
      <c r="C432" s="17"/>
      <c r="D432" s="20"/>
    </row>
    <row r="433" spans="1:4" x14ac:dyDescent="0.35">
      <c r="A433" s="19"/>
      <c r="B433" s="22"/>
      <c r="C433" s="17"/>
      <c r="D433" s="20"/>
    </row>
    <row r="434" spans="1:4" x14ac:dyDescent="0.35">
      <c r="A434" s="19"/>
      <c r="B434" s="22"/>
      <c r="C434" s="17"/>
      <c r="D434" s="18"/>
    </row>
    <row r="435" spans="1:4" x14ac:dyDescent="0.35">
      <c r="A435" s="30"/>
      <c r="B435" s="22"/>
      <c r="C435" s="13"/>
      <c r="D435" s="18"/>
    </row>
    <row r="436" spans="1:4" x14ac:dyDescent="0.35">
      <c r="A436" s="30"/>
      <c r="B436" s="22"/>
      <c r="C436" s="13"/>
      <c r="D436" s="18"/>
    </row>
    <row r="437" spans="1:4" x14ac:dyDescent="0.35">
      <c r="A437" s="30"/>
      <c r="B437" s="22"/>
      <c r="C437" s="13"/>
      <c r="D437" s="20"/>
    </row>
    <row r="438" spans="1:4" x14ac:dyDescent="0.35">
      <c r="A438" s="30"/>
      <c r="B438" s="22"/>
      <c r="C438" s="13"/>
      <c r="D438" s="20"/>
    </row>
    <row r="439" spans="1:4" x14ac:dyDescent="0.35">
      <c r="A439" s="30"/>
      <c r="B439" s="22"/>
      <c r="C439" s="13"/>
      <c r="D439" s="20"/>
    </row>
    <row r="440" spans="1:4" x14ac:dyDescent="0.35">
      <c r="A440" s="30"/>
      <c r="B440" s="22"/>
      <c r="C440" s="13"/>
      <c r="D440" s="20"/>
    </row>
    <row r="441" spans="1:4" x14ac:dyDescent="0.35">
      <c r="A441" s="30"/>
      <c r="B441" s="22"/>
      <c r="C441" s="13"/>
      <c r="D441" s="20"/>
    </row>
    <row r="442" spans="1:4" x14ac:dyDescent="0.35">
      <c r="A442" s="30"/>
      <c r="B442" s="22"/>
      <c r="C442" s="13"/>
      <c r="D442" s="20"/>
    </row>
    <row r="443" spans="1:4" x14ac:dyDescent="0.35">
      <c r="A443" s="30"/>
      <c r="B443" s="22"/>
      <c r="C443" s="13"/>
      <c r="D443" s="20"/>
    </row>
    <row r="444" spans="1:4" x14ac:dyDescent="0.35">
      <c r="A444" s="30"/>
      <c r="B444" s="22"/>
      <c r="C444" s="13"/>
      <c r="D444" s="20"/>
    </row>
    <row r="445" spans="1:4" x14ac:dyDescent="0.35">
      <c r="A445" s="30"/>
      <c r="B445" s="22"/>
      <c r="C445" s="13"/>
      <c r="D445" s="18"/>
    </row>
    <row r="446" spans="1:4" x14ac:dyDescent="0.35">
      <c r="A446" s="30"/>
      <c r="B446" s="22"/>
      <c r="C446" s="13"/>
      <c r="D446" s="18"/>
    </row>
    <row r="447" spans="1:4" x14ac:dyDescent="0.35">
      <c r="A447" s="30"/>
      <c r="B447" s="22"/>
      <c r="C447" s="13"/>
      <c r="D447" s="20"/>
    </row>
    <row r="448" spans="1:4" x14ac:dyDescent="0.35">
      <c r="A448" s="30"/>
      <c r="B448" s="22"/>
      <c r="C448" s="13"/>
      <c r="D448" s="20"/>
    </row>
    <row r="449" spans="1:4" x14ac:dyDescent="0.35">
      <c r="A449" s="30"/>
      <c r="B449" s="22"/>
      <c r="C449" s="13"/>
      <c r="D449" s="20"/>
    </row>
    <row r="450" spans="1:4" x14ac:dyDescent="0.35">
      <c r="A450" s="30"/>
      <c r="B450" s="22"/>
      <c r="C450" s="13"/>
      <c r="D450" s="20"/>
    </row>
    <row r="451" spans="1:4" x14ac:dyDescent="0.35">
      <c r="A451" s="30"/>
      <c r="B451" s="22"/>
      <c r="C451" s="13"/>
      <c r="D451" s="20"/>
    </row>
    <row r="452" spans="1:4" x14ac:dyDescent="0.35">
      <c r="A452" s="30"/>
      <c r="B452" s="22"/>
      <c r="C452" s="13"/>
      <c r="D452" s="20"/>
    </row>
    <row r="453" spans="1:4" x14ac:dyDescent="0.35">
      <c r="A453" s="30"/>
      <c r="B453" s="22"/>
      <c r="C453" s="13"/>
      <c r="D453" s="20"/>
    </row>
    <row r="454" spans="1:4" x14ac:dyDescent="0.35">
      <c r="A454" s="13"/>
      <c r="B454" s="22"/>
      <c r="C454" s="17"/>
      <c r="D454" s="20"/>
    </row>
    <row r="455" spans="1:4" x14ac:dyDescent="0.35">
      <c r="A455" s="30"/>
      <c r="B455" s="22"/>
      <c r="C455" s="13"/>
      <c r="D455" s="20"/>
    </row>
    <row r="456" spans="1:4" x14ac:dyDescent="0.35">
      <c r="A456" s="13"/>
      <c r="B456" s="22"/>
      <c r="C456" s="13"/>
      <c r="D456" s="20"/>
    </row>
    <row r="457" spans="1:4" x14ac:dyDescent="0.35">
      <c r="A457" s="30"/>
      <c r="B457" s="22"/>
      <c r="C457" s="13"/>
      <c r="D457" s="20"/>
    </row>
    <row r="458" spans="1:4" x14ac:dyDescent="0.35">
      <c r="A458" s="30"/>
      <c r="B458" s="22"/>
      <c r="C458" s="13"/>
      <c r="D458" s="20"/>
    </row>
    <row r="459" spans="1:4" x14ac:dyDescent="0.35">
      <c r="A459" s="30"/>
      <c r="B459" s="22"/>
      <c r="C459" s="13"/>
      <c r="D459" s="20"/>
    </row>
    <row r="460" spans="1:4" x14ac:dyDescent="0.35">
      <c r="A460" s="13"/>
      <c r="B460" s="22"/>
      <c r="C460" s="17"/>
      <c r="D460" s="20"/>
    </row>
    <row r="461" spans="1:4" x14ac:dyDescent="0.35">
      <c r="A461" s="13"/>
      <c r="B461" s="22"/>
      <c r="C461" s="17"/>
      <c r="D461" s="20"/>
    </row>
    <row r="462" spans="1:4" x14ac:dyDescent="0.35">
      <c r="A462" s="30"/>
      <c r="B462" s="22"/>
      <c r="C462" s="13"/>
      <c r="D462" s="18"/>
    </row>
    <row r="463" spans="1:4" x14ac:dyDescent="0.35">
      <c r="A463" s="30"/>
      <c r="B463" s="22"/>
      <c r="C463" s="13"/>
      <c r="D463" s="18"/>
    </row>
    <row r="464" spans="1:4" x14ac:dyDescent="0.35">
      <c r="A464" s="26"/>
      <c r="B464" s="22"/>
      <c r="C464" s="13"/>
      <c r="D464" s="20"/>
    </row>
    <row r="465" spans="1:4" x14ac:dyDescent="0.35">
      <c r="A465" s="26"/>
      <c r="B465" s="22"/>
      <c r="C465" s="13"/>
      <c r="D465" s="20"/>
    </row>
    <row r="466" spans="1:4" x14ac:dyDescent="0.35">
      <c r="A466" s="26"/>
      <c r="B466" s="22"/>
      <c r="C466" s="13"/>
      <c r="D466" s="20"/>
    </row>
    <row r="467" spans="1:4" x14ac:dyDescent="0.35">
      <c r="A467" s="26"/>
      <c r="B467" s="22"/>
      <c r="C467" s="13"/>
      <c r="D467" s="20"/>
    </row>
    <row r="468" spans="1:4" x14ac:dyDescent="0.35">
      <c r="A468" s="26"/>
      <c r="B468" s="22"/>
      <c r="C468" s="13"/>
      <c r="D468" s="20"/>
    </row>
    <row r="469" spans="1:4" x14ac:dyDescent="0.35">
      <c r="A469" s="26"/>
      <c r="B469" s="22"/>
      <c r="C469" s="13"/>
      <c r="D469" s="20"/>
    </row>
    <row r="470" spans="1:4" x14ac:dyDescent="0.35">
      <c r="A470" s="26"/>
      <c r="B470" s="22"/>
      <c r="C470" s="13"/>
      <c r="D470" s="20"/>
    </row>
    <row r="471" spans="1:4" x14ac:dyDescent="0.35">
      <c r="A471" s="26"/>
      <c r="B471" s="22"/>
      <c r="C471" s="13"/>
      <c r="D471" s="20"/>
    </row>
    <row r="472" spans="1:4" x14ac:dyDescent="0.35">
      <c r="A472" s="26"/>
      <c r="B472" s="22"/>
      <c r="C472" s="17"/>
      <c r="D472" s="20"/>
    </row>
    <row r="473" spans="1:4" x14ac:dyDescent="0.35">
      <c r="A473" s="26"/>
      <c r="B473" s="22"/>
      <c r="C473" s="13"/>
      <c r="D473" s="20"/>
    </row>
    <row r="474" spans="1:4" x14ac:dyDescent="0.35">
      <c r="A474" s="26"/>
      <c r="B474" s="22"/>
      <c r="C474" s="17"/>
      <c r="D474" s="20"/>
    </row>
    <row r="475" spans="1:4" x14ac:dyDescent="0.35">
      <c r="A475" s="26"/>
      <c r="B475" s="22"/>
      <c r="C475" s="17"/>
      <c r="D475" s="20"/>
    </row>
    <row r="476" spans="1:4" x14ac:dyDescent="0.35">
      <c r="A476" s="26"/>
      <c r="B476" s="22"/>
      <c r="C476" s="17"/>
      <c r="D476" s="20"/>
    </row>
    <row r="477" spans="1:4" x14ac:dyDescent="0.35">
      <c r="A477" s="30"/>
      <c r="B477" s="22"/>
      <c r="C477" s="13"/>
      <c r="D477" s="20"/>
    </row>
    <row r="478" spans="1:4" x14ac:dyDescent="0.35">
      <c r="A478" s="30"/>
      <c r="B478" s="22"/>
      <c r="C478" s="13"/>
      <c r="D478" s="20"/>
    </row>
    <row r="479" spans="1:4" x14ac:dyDescent="0.35">
      <c r="A479" s="30"/>
      <c r="B479" s="22"/>
      <c r="C479" s="13"/>
      <c r="D479" s="20"/>
    </row>
    <row r="480" spans="1:4" x14ac:dyDescent="0.35">
      <c r="A480" s="30"/>
      <c r="B480" s="22"/>
      <c r="C480" s="13"/>
      <c r="D480" s="20"/>
    </row>
    <row r="481" spans="1:4" x14ac:dyDescent="0.35">
      <c r="A481" s="30"/>
      <c r="B481" s="22"/>
      <c r="C481" s="13"/>
      <c r="D481" s="20"/>
    </row>
    <row r="482" spans="1:4" x14ac:dyDescent="0.35">
      <c r="A482" s="30"/>
      <c r="B482" s="22"/>
      <c r="C482" s="13"/>
      <c r="D482" s="20"/>
    </row>
    <row r="483" spans="1:4" x14ac:dyDescent="0.35">
      <c r="A483" s="30"/>
      <c r="B483" s="22"/>
      <c r="C483" s="13"/>
      <c r="D483" s="20"/>
    </row>
    <row r="484" spans="1:4" x14ac:dyDescent="0.35">
      <c r="A484" s="30"/>
      <c r="B484" s="22"/>
      <c r="C484" s="13"/>
      <c r="D484" s="20"/>
    </row>
    <row r="485" spans="1:4" x14ac:dyDescent="0.35">
      <c r="A485" s="30"/>
      <c r="B485" s="22"/>
      <c r="C485" s="13"/>
      <c r="D485" s="20"/>
    </row>
    <row r="486" spans="1:4" x14ac:dyDescent="0.35">
      <c r="A486" s="30"/>
      <c r="B486" s="22"/>
      <c r="C486" s="13"/>
      <c r="D486" s="20"/>
    </row>
    <row r="487" spans="1:4" x14ac:dyDescent="0.35">
      <c r="A487" s="30"/>
      <c r="B487" s="22"/>
      <c r="C487" s="13"/>
      <c r="D487" s="18"/>
    </row>
    <row r="488" spans="1:4" x14ac:dyDescent="0.35">
      <c r="A488" s="26"/>
      <c r="B488" s="22"/>
      <c r="C488" s="17"/>
      <c r="D488" s="20"/>
    </row>
    <row r="489" spans="1:4" x14ac:dyDescent="0.35">
      <c r="A489" s="30"/>
      <c r="B489" s="22"/>
      <c r="C489" s="13"/>
      <c r="D489" s="20"/>
    </row>
    <row r="490" spans="1:4" x14ac:dyDescent="0.35">
      <c r="A490" s="30"/>
      <c r="B490" s="22"/>
      <c r="C490" s="13"/>
      <c r="D490" s="20"/>
    </row>
    <row r="491" spans="1:4" x14ac:dyDescent="0.35">
      <c r="A491" s="30"/>
      <c r="B491" s="22"/>
      <c r="C491" s="13"/>
      <c r="D491" s="20"/>
    </row>
    <row r="492" spans="1:4" x14ac:dyDescent="0.35">
      <c r="A492" s="30"/>
      <c r="B492" s="22"/>
      <c r="C492" s="13"/>
      <c r="D492" s="20"/>
    </row>
    <row r="493" spans="1:4" x14ac:dyDescent="0.35">
      <c r="A493" s="26"/>
      <c r="B493" s="22"/>
      <c r="C493" s="17"/>
      <c r="D493" s="20"/>
    </row>
    <row r="494" spans="1:4" x14ac:dyDescent="0.35">
      <c r="A494" s="30"/>
      <c r="B494" s="22"/>
      <c r="C494" s="13"/>
      <c r="D494" s="20"/>
    </row>
    <row r="495" spans="1:4" x14ac:dyDescent="0.35">
      <c r="A495" s="30"/>
      <c r="B495" s="22"/>
      <c r="C495" s="13"/>
      <c r="D495" s="20"/>
    </row>
    <row r="496" spans="1:4" x14ac:dyDescent="0.35">
      <c r="A496" s="30"/>
      <c r="B496" s="22"/>
      <c r="C496" s="13"/>
      <c r="D496" s="20"/>
    </row>
    <row r="497" spans="1:4" x14ac:dyDescent="0.35">
      <c r="A497" s="13"/>
      <c r="B497" s="22"/>
      <c r="C497" s="17"/>
      <c r="D497" s="20"/>
    </row>
    <row r="498" spans="1:4" x14ac:dyDescent="0.35">
      <c r="A498" s="13"/>
      <c r="B498" s="22"/>
      <c r="C498" s="17"/>
      <c r="D498" s="20"/>
    </row>
    <row r="499" spans="1:4" x14ac:dyDescent="0.35">
      <c r="A499" s="30"/>
      <c r="B499" s="22"/>
      <c r="C499" s="13"/>
      <c r="D499" s="20"/>
    </row>
    <row r="500" spans="1:4" x14ac:dyDescent="0.35">
      <c r="A500" s="30"/>
      <c r="B500" s="22"/>
      <c r="C500" s="13"/>
      <c r="D500" s="20"/>
    </row>
    <row r="501" spans="1:4" x14ac:dyDescent="0.35">
      <c r="A501" s="13"/>
      <c r="B501" s="22"/>
      <c r="C501" s="17"/>
      <c r="D501" s="20"/>
    </row>
    <row r="502" spans="1:4" x14ac:dyDescent="0.35">
      <c r="A502" s="13"/>
      <c r="B502" s="22"/>
      <c r="C502" s="17"/>
      <c r="D502" s="20"/>
    </row>
    <row r="503" spans="1:4" x14ac:dyDescent="0.35">
      <c r="A503" s="30"/>
      <c r="B503" s="22"/>
      <c r="C503" s="13"/>
      <c r="D503" s="20"/>
    </row>
    <row r="504" spans="1:4" x14ac:dyDescent="0.35">
      <c r="A504" s="30"/>
      <c r="B504" s="22"/>
      <c r="C504" s="13"/>
      <c r="D504" s="20"/>
    </row>
    <row r="505" spans="1:4" x14ac:dyDescent="0.35">
      <c r="A505" s="13"/>
      <c r="B505" s="22"/>
      <c r="C505" s="17"/>
      <c r="D505" s="20"/>
    </row>
    <row r="506" spans="1:4" x14ac:dyDescent="0.35">
      <c r="A506" s="30"/>
      <c r="B506" s="22"/>
      <c r="C506" s="13"/>
      <c r="D506" s="20"/>
    </row>
    <row r="507" spans="1:4" x14ac:dyDescent="0.35">
      <c r="A507" s="30"/>
      <c r="B507" s="22"/>
      <c r="C507" s="13"/>
      <c r="D507" s="20"/>
    </row>
    <row r="508" spans="1:4" x14ac:dyDescent="0.35">
      <c r="A508" s="13"/>
      <c r="B508" s="22"/>
      <c r="C508" s="17"/>
      <c r="D508" s="20"/>
    </row>
    <row r="509" spans="1:4" x14ac:dyDescent="0.35">
      <c r="A509" s="30"/>
      <c r="B509" s="22"/>
      <c r="C509" s="13"/>
      <c r="D509" s="20"/>
    </row>
    <row r="510" spans="1:4" x14ac:dyDescent="0.35">
      <c r="A510" s="13"/>
      <c r="B510" s="22"/>
      <c r="C510" s="17"/>
      <c r="D510" s="20"/>
    </row>
    <row r="511" spans="1:4" x14ac:dyDescent="0.35">
      <c r="A511" s="13"/>
      <c r="B511" s="22"/>
      <c r="C511" s="17"/>
      <c r="D511" s="20"/>
    </row>
    <row r="512" spans="1:4" x14ac:dyDescent="0.35">
      <c r="A512" s="30"/>
      <c r="B512" s="22"/>
      <c r="C512" s="13"/>
      <c r="D512" s="20"/>
    </row>
    <row r="513" spans="1:4" x14ac:dyDescent="0.35">
      <c r="A513" s="13"/>
      <c r="B513" s="22"/>
      <c r="C513" s="17"/>
      <c r="D513" s="20"/>
    </row>
    <row r="514" spans="1:4" x14ac:dyDescent="0.35">
      <c r="A514" s="13"/>
      <c r="B514" s="22"/>
      <c r="C514" s="17"/>
      <c r="D514" s="20"/>
    </row>
    <row r="515" spans="1:4" x14ac:dyDescent="0.35">
      <c r="A515" s="30"/>
      <c r="B515" s="22"/>
      <c r="C515" s="13"/>
      <c r="D515" s="20"/>
    </row>
    <row r="516" spans="1:4" x14ac:dyDescent="0.35">
      <c r="A516" s="30"/>
      <c r="B516" s="22"/>
      <c r="C516" s="13"/>
      <c r="D516" s="20"/>
    </row>
    <row r="517" spans="1:4" x14ac:dyDescent="0.35">
      <c r="A517" s="30"/>
      <c r="B517" s="22"/>
      <c r="C517" s="13"/>
      <c r="D517" s="18"/>
    </row>
    <row r="518" spans="1:4" x14ac:dyDescent="0.35">
      <c r="A518" s="30"/>
      <c r="B518" s="22"/>
      <c r="C518" s="13"/>
      <c r="D518" s="20"/>
    </row>
    <row r="519" spans="1:4" x14ac:dyDescent="0.35">
      <c r="A519" s="30"/>
      <c r="B519" s="22"/>
      <c r="C519" s="13"/>
      <c r="D519" s="20"/>
    </row>
    <row r="520" spans="1:4" x14ac:dyDescent="0.35">
      <c r="A520" s="13"/>
      <c r="B520" s="22"/>
      <c r="C520" s="17"/>
      <c r="D520" s="20"/>
    </row>
    <row r="521" spans="1:4" x14ac:dyDescent="0.35">
      <c r="A521" s="30"/>
      <c r="B521" s="22"/>
      <c r="C521" s="13"/>
      <c r="D521" s="18"/>
    </row>
    <row r="522" spans="1:4" x14ac:dyDescent="0.35">
      <c r="A522" s="30"/>
      <c r="B522" s="22"/>
      <c r="C522" s="13"/>
      <c r="D522" s="20"/>
    </row>
    <row r="523" spans="1:4" x14ac:dyDescent="0.35">
      <c r="A523" s="30"/>
      <c r="B523" s="22"/>
      <c r="C523" s="13"/>
      <c r="D523" s="20"/>
    </row>
    <row r="524" spans="1:4" x14ac:dyDescent="0.35">
      <c r="A524" s="30"/>
      <c r="B524" s="22"/>
      <c r="C524" s="13"/>
      <c r="D524" s="20"/>
    </row>
    <row r="525" spans="1:4" x14ac:dyDescent="0.35">
      <c r="A525" s="30"/>
      <c r="B525" s="22"/>
      <c r="C525" s="13"/>
      <c r="D525" s="20"/>
    </row>
    <row r="526" spans="1:4" x14ac:dyDescent="0.35">
      <c r="A526" s="30"/>
      <c r="B526" s="22"/>
      <c r="C526" s="13"/>
      <c r="D526" s="20"/>
    </row>
    <row r="527" spans="1:4" x14ac:dyDescent="0.35">
      <c r="A527" s="30"/>
      <c r="B527" s="22"/>
      <c r="C527" s="13"/>
      <c r="D527" s="20"/>
    </row>
    <row r="528" spans="1:4" x14ac:dyDescent="0.35">
      <c r="A528" s="30"/>
      <c r="B528" s="22"/>
      <c r="C528" s="13"/>
      <c r="D528" s="20"/>
    </row>
    <row r="529" spans="1:4" x14ac:dyDescent="0.35">
      <c r="A529" s="30"/>
      <c r="B529" s="22"/>
      <c r="C529" s="13"/>
      <c r="D529" s="20"/>
    </row>
    <row r="530" spans="1:4" x14ac:dyDescent="0.35">
      <c r="A530" s="30"/>
      <c r="B530" s="22"/>
      <c r="C530" s="13"/>
      <c r="D530" s="20"/>
    </row>
    <row r="531" spans="1:4" x14ac:dyDescent="0.35">
      <c r="A531" s="30"/>
      <c r="B531" s="22"/>
      <c r="C531" s="13"/>
      <c r="D531" s="20"/>
    </row>
    <row r="532" spans="1:4" x14ac:dyDescent="0.35">
      <c r="A532" s="30"/>
      <c r="B532" s="22"/>
      <c r="C532" s="13"/>
      <c r="D532" s="20"/>
    </row>
    <row r="533" spans="1:4" x14ac:dyDescent="0.35">
      <c r="A533" s="13"/>
      <c r="B533" s="22"/>
      <c r="C533" s="17"/>
      <c r="D533" s="20"/>
    </row>
    <row r="534" spans="1:4" x14ac:dyDescent="0.35">
      <c r="A534" s="30"/>
      <c r="B534" s="22"/>
      <c r="C534" s="13"/>
      <c r="D534" s="18"/>
    </row>
    <row r="535" spans="1:4" x14ac:dyDescent="0.35">
      <c r="A535" s="30"/>
      <c r="B535" s="22"/>
      <c r="C535" s="13"/>
      <c r="D535" s="20"/>
    </row>
    <row r="536" spans="1:4" x14ac:dyDescent="0.35">
      <c r="A536" s="30"/>
      <c r="B536" s="22"/>
      <c r="C536" s="13"/>
      <c r="D536" s="20"/>
    </row>
    <row r="537" spans="1:4" x14ac:dyDescent="0.35">
      <c r="A537" s="30"/>
      <c r="B537" s="22"/>
      <c r="C537" s="13"/>
      <c r="D537" s="20"/>
    </row>
    <row r="538" spans="1:4" x14ac:dyDescent="0.35">
      <c r="A538" s="30"/>
      <c r="B538" s="22"/>
      <c r="C538" s="13"/>
      <c r="D538" s="20"/>
    </row>
    <row r="539" spans="1:4" x14ac:dyDescent="0.35">
      <c r="A539" s="30"/>
      <c r="B539" s="22"/>
      <c r="C539" s="13"/>
      <c r="D539" s="20"/>
    </row>
    <row r="540" spans="1:4" x14ac:dyDescent="0.35">
      <c r="A540" s="30"/>
      <c r="B540" s="22"/>
      <c r="C540" s="13"/>
      <c r="D540" s="20"/>
    </row>
    <row r="541" spans="1:4" x14ac:dyDescent="0.35">
      <c r="A541" s="30"/>
      <c r="B541" s="22"/>
      <c r="C541" s="13"/>
      <c r="D541" s="20"/>
    </row>
    <row r="542" spans="1:4" x14ac:dyDescent="0.35">
      <c r="A542" s="30"/>
      <c r="B542" s="22"/>
      <c r="C542" s="13"/>
      <c r="D542" s="20"/>
    </row>
    <row r="543" spans="1:4" x14ac:dyDescent="0.35">
      <c r="A543" s="30"/>
      <c r="B543" s="22"/>
      <c r="C543" s="13"/>
      <c r="D543" s="20"/>
    </row>
    <row r="544" spans="1:4" x14ac:dyDescent="0.35">
      <c r="A544" s="30"/>
      <c r="B544" s="22"/>
      <c r="C544" s="13"/>
      <c r="D544" s="20"/>
    </row>
    <row r="545" spans="1:4" x14ac:dyDescent="0.35">
      <c r="A545" s="30"/>
      <c r="B545" s="22"/>
      <c r="C545" s="13"/>
      <c r="D545" s="20"/>
    </row>
    <row r="546" spans="1:4" x14ac:dyDescent="0.35">
      <c r="A546" s="30"/>
      <c r="B546" s="22"/>
      <c r="C546" s="13"/>
      <c r="D546" s="20"/>
    </row>
    <row r="547" spans="1:4" x14ac:dyDescent="0.35">
      <c r="A547" s="13"/>
      <c r="B547" s="22"/>
      <c r="C547" s="17"/>
      <c r="D547" s="20"/>
    </row>
    <row r="548" spans="1:4" x14ac:dyDescent="0.35">
      <c r="A548" s="30"/>
      <c r="B548" s="22"/>
      <c r="C548" s="13"/>
      <c r="D548" s="20"/>
    </row>
    <row r="549" spans="1:4" x14ac:dyDescent="0.35">
      <c r="A549" s="30"/>
      <c r="B549" s="22"/>
      <c r="C549" s="13"/>
      <c r="D549" s="20"/>
    </row>
    <row r="550" spans="1:4" x14ac:dyDescent="0.35">
      <c r="A550" s="30"/>
      <c r="B550" s="22"/>
      <c r="C550" s="13"/>
      <c r="D550" s="20"/>
    </row>
    <row r="551" spans="1:4" x14ac:dyDescent="0.35">
      <c r="A551" s="30"/>
      <c r="B551" s="22"/>
      <c r="C551" s="13"/>
      <c r="D551" s="20"/>
    </row>
    <row r="552" spans="1:4" x14ac:dyDescent="0.35">
      <c r="A552" s="13"/>
      <c r="B552" s="22"/>
      <c r="C552" s="17"/>
      <c r="D552" s="20"/>
    </row>
    <row r="553" spans="1:4" x14ac:dyDescent="0.35">
      <c r="A553" s="13"/>
      <c r="B553" s="22"/>
      <c r="C553" s="17"/>
      <c r="D553" s="20"/>
    </row>
    <row r="554" spans="1:4" x14ac:dyDescent="0.35">
      <c r="A554" s="30"/>
      <c r="B554" s="22"/>
      <c r="C554" s="17"/>
      <c r="D554" s="20"/>
    </row>
    <row r="555" spans="1:4" x14ac:dyDescent="0.35">
      <c r="A555" s="13"/>
      <c r="B555" s="22"/>
      <c r="C555" s="17"/>
      <c r="D555" s="20"/>
    </row>
    <row r="556" spans="1:4" x14ac:dyDescent="0.35">
      <c r="A556" s="19"/>
      <c r="B556" s="22"/>
      <c r="C556" s="17"/>
      <c r="D556" s="20"/>
    </row>
    <row r="557" spans="1:4" x14ac:dyDescent="0.35">
      <c r="A557" s="30"/>
      <c r="B557" s="22"/>
      <c r="C557" s="17"/>
      <c r="D557" s="20"/>
    </row>
    <row r="558" spans="1:4" x14ac:dyDescent="0.35">
      <c r="A558" s="19"/>
      <c r="B558" s="22"/>
      <c r="C558" s="17"/>
      <c r="D558" s="20"/>
    </row>
    <row r="559" spans="1:4" x14ac:dyDescent="0.35">
      <c r="A559" s="13"/>
      <c r="B559" s="22"/>
      <c r="C559" s="17"/>
      <c r="D559" s="20"/>
    </row>
    <row r="560" spans="1:4" x14ac:dyDescent="0.35">
      <c r="A560" s="13"/>
      <c r="B560" s="22"/>
      <c r="C560" s="17"/>
      <c r="D560" s="20"/>
    </row>
    <row r="561" spans="1:4" x14ac:dyDescent="0.35">
      <c r="A561" s="19"/>
      <c r="B561" s="22"/>
      <c r="C561" s="17"/>
      <c r="D561" s="20"/>
    </row>
    <row r="562" spans="1:4" x14ac:dyDescent="0.35">
      <c r="A562" s="19"/>
      <c r="B562" s="22"/>
      <c r="C562" s="17"/>
      <c r="D562" s="20"/>
    </row>
    <row r="563" spans="1:4" x14ac:dyDescent="0.35">
      <c r="A563" s="19"/>
      <c r="B563" s="22"/>
      <c r="C563" s="17"/>
      <c r="D563" s="20"/>
    </row>
    <row r="564" spans="1:4" x14ac:dyDescent="0.35">
      <c r="A564" s="19"/>
      <c r="B564" s="22"/>
      <c r="C564" s="17"/>
      <c r="D564" s="20"/>
    </row>
    <row r="565" spans="1:4" x14ac:dyDescent="0.35">
      <c r="A565" s="13"/>
      <c r="B565" s="22"/>
      <c r="C565" s="17"/>
      <c r="D565" s="20"/>
    </row>
    <row r="566" spans="1:4" x14ac:dyDescent="0.35">
      <c r="A566" s="30"/>
      <c r="B566" s="22"/>
      <c r="C566" s="13"/>
      <c r="D566" s="18"/>
    </row>
    <row r="567" spans="1:4" x14ac:dyDescent="0.35">
      <c r="A567" s="30"/>
      <c r="B567" s="22"/>
      <c r="C567" s="13"/>
      <c r="D567" s="18"/>
    </row>
    <row r="568" spans="1:4" x14ac:dyDescent="0.35">
      <c r="A568" s="30"/>
      <c r="B568" s="22"/>
      <c r="C568" s="13"/>
      <c r="D568" s="18"/>
    </row>
    <row r="569" spans="1:4" x14ac:dyDescent="0.35">
      <c r="A569" s="30"/>
      <c r="B569" s="22"/>
      <c r="C569" s="13"/>
      <c r="D569" s="18"/>
    </row>
    <row r="570" spans="1:4" x14ac:dyDescent="0.35">
      <c r="A570" s="30"/>
      <c r="B570" s="22"/>
      <c r="C570" s="13"/>
      <c r="D570" s="18"/>
    </row>
    <row r="571" spans="1:4" x14ac:dyDescent="0.35">
      <c r="A571" s="30"/>
      <c r="B571" s="22"/>
      <c r="C571" s="13"/>
      <c r="D571" s="18"/>
    </row>
    <row r="572" spans="1:4" x14ac:dyDescent="0.35">
      <c r="A572" s="30"/>
      <c r="B572" s="22"/>
      <c r="C572" s="13"/>
      <c r="D572" s="18"/>
    </row>
    <row r="573" spans="1:4" x14ac:dyDescent="0.35">
      <c r="A573" s="30"/>
      <c r="B573" s="22"/>
      <c r="C573" s="13"/>
      <c r="D573" s="18"/>
    </row>
    <row r="574" spans="1:4" x14ac:dyDescent="0.35">
      <c r="A574" s="30"/>
      <c r="B574" s="22"/>
      <c r="C574" s="13"/>
      <c r="D574" s="18"/>
    </row>
    <row r="575" spans="1:4" x14ac:dyDescent="0.35">
      <c r="A575" s="30"/>
      <c r="B575" s="22"/>
      <c r="C575" s="13"/>
      <c r="D575" s="20"/>
    </row>
    <row r="576" spans="1:4" x14ac:dyDescent="0.35">
      <c r="A576" s="30"/>
      <c r="B576" s="22"/>
      <c r="C576" s="13"/>
      <c r="D576" s="20"/>
    </row>
    <row r="577" spans="1:4" x14ac:dyDescent="0.35">
      <c r="A577" s="30"/>
      <c r="B577" s="22"/>
      <c r="C577" s="13"/>
      <c r="D577" s="20"/>
    </row>
    <row r="578" spans="1:4" x14ac:dyDescent="0.35">
      <c r="A578" s="30"/>
      <c r="B578" s="22"/>
      <c r="C578" s="13"/>
      <c r="D578" s="20"/>
    </row>
    <row r="579" spans="1:4" x14ac:dyDescent="0.35">
      <c r="A579" s="30"/>
      <c r="B579" s="22"/>
      <c r="C579" s="13"/>
      <c r="D579" s="20"/>
    </row>
    <row r="580" spans="1:4" x14ac:dyDescent="0.35">
      <c r="A580" s="30"/>
      <c r="B580" s="22"/>
      <c r="C580" s="13"/>
      <c r="D580" s="20"/>
    </row>
    <row r="581" spans="1:4" x14ac:dyDescent="0.35">
      <c r="A581" s="30"/>
      <c r="B581" s="22"/>
      <c r="C581" s="13"/>
      <c r="D581" s="20"/>
    </row>
    <row r="582" spans="1:4" x14ac:dyDescent="0.35">
      <c r="A582" s="30"/>
      <c r="B582" s="22"/>
      <c r="C582" s="13"/>
      <c r="D582" s="20"/>
    </row>
    <row r="583" spans="1:4" x14ac:dyDescent="0.35">
      <c r="A583" s="30"/>
      <c r="B583" s="22"/>
      <c r="C583" s="13"/>
      <c r="D583" s="20"/>
    </row>
    <row r="584" spans="1:4" x14ac:dyDescent="0.35">
      <c r="A584" s="30"/>
      <c r="B584" s="22"/>
      <c r="C584" s="13"/>
      <c r="D584" s="20"/>
    </row>
    <row r="585" spans="1:4" x14ac:dyDescent="0.35">
      <c r="A585" s="30"/>
      <c r="B585" s="22"/>
      <c r="C585" s="13"/>
      <c r="D585" s="20"/>
    </row>
    <row r="586" spans="1:4" x14ac:dyDescent="0.35">
      <c r="A586" s="30"/>
      <c r="B586" s="22"/>
      <c r="C586" s="13"/>
      <c r="D586" s="20"/>
    </row>
    <row r="587" spans="1:4" x14ac:dyDescent="0.35">
      <c r="A587" s="30"/>
      <c r="B587" s="22"/>
      <c r="C587" s="13"/>
      <c r="D587" s="20"/>
    </row>
    <row r="588" spans="1:4" x14ac:dyDescent="0.35">
      <c r="A588" s="30"/>
      <c r="B588" s="22"/>
      <c r="C588" s="13"/>
      <c r="D588" s="20"/>
    </row>
    <row r="589" spans="1:4" x14ac:dyDescent="0.35">
      <c r="A589" s="30"/>
      <c r="B589" s="22"/>
      <c r="C589" s="13"/>
      <c r="D589" s="20"/>
    </row>
    <row r="590" spans="1:4" x14ac:dyDescent="0.35">
      <c r="A590" s="30"/>
      <c r="B590" s="22"/>
      <c r="C590" s="13"/>
      <c r="D590" s="20"/>
    </row>
    <row r="591" spans="1:4" x14ac:dyDescent="0.35">
      <c r="A591" s="30"/>
      <c r="B591" s="22"/>
      <c r="C591" s="13"/>
      <c r="D591" s="20"/>
    </row>
    <row r="592" spans="1:4" x14ac:dyDescent="0.35">
      <c r="A592" s="30"/>
      <c r="B592" s="22"/>
      <c r="C592" s="13"/>
      <c r="D592" s="20"/>
    </row>
    <row r="593" spans="1:4" x14ac:dyDescent="0.35">
      <c r="A593" s="30"/>
      <c r="B593" s="22"/>
      <c r="C593" s="13"/>
      <c r="D593" s="20"/>
    </row>
    <row r="594" spans="1:4" x14ac:dyDescent="0.35">
      <c r="A594" s="30"/>
      <c r="B594" s="22"/>
      <c r="C594" s="13"/>
      <c r="D594" s="20"/>
    </row>
    <row r="595" spans="1:4" x14ac:dyDescent="0.35">
      <c r="A595" s="30"/>
      <c r="B595" s="22"/>
      <c r="C595" s="13"/>
      <c r="D595" s="20"/>
    </row>
    <row r="596" spans="1:4" x14ac:dyDescent="0.35">
      <c r="A596" s="30"/>
      <c r="B596" s="22"/>
      <c r="C596" s="13"/>
      <c r="D596" s="20"/>
    </row>
    <row r="597" spans="1:4" x14ac:dyDescent="0.35">
      <c r="A597" s="13"/>
      <c r="B597" s="22"/>
      <c r="C597" s="17"/>
      <c r="D597" s="20"/>
    </row>
    <row r="598" spans="1:4" x14ac:dyDescent="0.35">
      <c r="A598" s="30"/>
      <c r="B598" s="22"/>
      <c r="C598" s="13"/>
      <c r="D598" s="20"/>
    </row>
    <row r="599" spans="1:4" x14ac:dyDescent="0.35">
      <c r="A599" s="13"/>
      <c r="B599" s="22"/>
      <c r="C599" s="17"/>
      <c r="D599" s="20"/>
    </row>
    <row r="600" spans="1:4" x14ac:dyDescent="0.35">
      <c r="A600" s="13"/>
      <c r="B600" s="22"/>
      <c r="C600" s="17"/>
      <c r="D600" s="20"/>
    </row>
    <row r="601" spans="1:4" x14ac:dyDescent="0.35">
      <c r="A601" s="13"/>
      <c r="B601" s="22"/>
      <c r="C601" s="17"/>
      <c r="D601" s="20"/>
    </row>
    <row r="602" spans="1:4" x14ac:dyDescent="0.35">
      <c r="A602" s="30"/>
      <c r="B602" s="22"/>
      <c r="C602" s="13"/>
      <c r="D602" s="18"/>
    </row>
    <row r="603" spans="1:4" x14ac:dyDescent="0.35">
      <c r="A603" s="30"/>
      <c r="B603" s="22"/>
      <c r="C603" s="13"/>
      <c r="D603" s="18"/>
    </row>
    <row r="604" spans="1:4" x14ac:dyDescent="0.35">
      <c r="A604" s="30"/>
      <c r="B604" s="22"/>
      <c r="C604" s="13"/>
      <c r="D604" s="18"/>
    </row>
    <row r="605" spans="1:4" x14ac:dyDescent="0.35">
      <c r="A605" s="30"/>
      <c r="B605" s="22"/>
      <c r="C605" s="13"/>
      <c r="D605" s="18"/>
    </row>
    <row r="606" spans="1:4" x14ac:dyDescent="0.35">
      <c r="A606" s="30"/>
      <c r="B606" s="22"/>
      <c r="C606" s="13"/>
      <c r="D606" s="20"/>
    </row>
    <row r="607" spans="1:4" x14ac:dyDescent="0.35">
      <c r="A607" s="30"/>
      <c r="B607" s="22"/>
      <c r="C607" s="13"/>
      <c r="D607" s="20"/>
    </row>
    <row r="608" spans="1:4" x14ac:dyDescent="0.35">
      <c r="A608" s="30"/>
      <c r="B608" s="22"/>
      <c r="C608" s="13"/>
      <c r="D608" s="20"/>
    </row>
    <row r="609" spans="1:4" x14ac:dyDescent="0.35">
      <c r="A609" s="30"/>
      <c r="B609" s="22"/>
      <c r="C609" s="13"/>
      <c r="D609" s="20"/>
    </row>
    <row r="610" spans="1:4" x14ac:dyDescent="0.35">
      <c r="A610" s="13"/>
      <c r="B610" s="22"/>
      <c r="C610" s="13"/>
      <c r="D610" s="20"/>
    </row>
    <row r="611" spans="1:4" x14ac:dyDescent="0.35">
      <c r="A611" s="30"/>
      <c r="B611" s="22"/>
      <c r="C611" s="13"/>
      <c r="D611" s="20"/>
    </row>
    <row r="612" spans="1:4" x14ac:dyDescent="0.35">
      <c r="A612" s="30"/>
      <c r="B612" s="22"/>
      <c r="C612" s="13"/>
      <c r="D612" s="20"/>
    </row>
    <row r="613" spans="1:4" x14ac:dyDescent="0.35">
      <c r="A613" s="30"/>
      <c r="B613" s="22"/>
      <c r="C613" s="13"/>
      <c r="D613" s="20"/>
    </row>
    <row r="614" spans="1:4" x14ac:dyDescent="0.35">
      <c r="A614" s="30"/>
      <c r="B614" s="22"/>
      <c r="C614" s="13"/>
      <c r="D614" s="20"/>
    </row>
    <row r="615" spans="1:4" x14ac:dyDescent="0.35">
      <c r="A615" s="30"/>
      <c r="B615" s="22"/>
      <c r="C615" s="13"/>
      <c r="D615" s="20"/>
    </row>
    <row r="616" spans="1:4" x14ac:dyDescent="0.35">
      <c r="A616" s="30"/>
      <c r="B616" s="22"/>
      <c r="C616" s="13"/>
      <c r="D616" s="20"/>
    </row>
    <row r="617" spans="1:4" x14ac:dyDescent="0.35">
      <c r="A617" s="30"/>
      <c r="B617" s="22"/>
      <c r="C617" s="13"/>
      <c r="D617" s="20"/>
    </row>
    <row r="618" spans="1:4" x14ac:dyDescent="0.35">
      <c r="A618" s="30"/>
      <c r="B618" s="22"/>
      <c r="C618" s="13"/>
      <c r="D618" s="20"/>
    </row>
    <row r="619" spans="1:4" x14ac:dyDescent="0.35">
      <c r="A619" s="30"/>
      <c r="B619" s="22"/>
      <c r="C619" s="13"/>
      <c r="D619" s="20"/>
    </row>
    <row r="620" spans="1:4" x14ac:dyDescent="0.35">
      <c r="A620" s="30"/>
      <c r="B620" s="22"/>
      <c r="C620" s="13"/>
      <c r="D620" s="20"/>
    </row>
    <row r="621" spans="1:4" x14ac:dyDescent="0.35">
      <c r="A621" s="30"/>
      <c r="B621" s="22"/>
      <c r="C621" s="13"/>
      <c r="D621" s="20"/>
    </row>
    <row r="622" spans="1:4" x14ac:dyDescent="0.35">
      <c r="A622" s="30"/>
      <c r="B622" s="22"/>
      <c r="C622" s="13"/>
      <c r="D622" s="20"/>
    </row>
    <row r="623" spans="1:4" x14ac:dyDescent="0.35">
      <c r="A623" s="30"/>
      <c r="B623" s="22"/>
      <c r="C623" s="13"/>
      <c r="D623" s="20"/>
    </row>
    <row r="624" spans="1:4" x14ac:dyDescent="0.35">
      <c r="A624" s="30"/>
      <c r="B624" s="22"/>
      <c r="C624" s="13"/>
      <c r="D624" s="21"/>
    </row>
    <row r="625" spans="1:4" x14ac:dyDescent="0.35">
      <c r="A625" s="30"/>
      <c r="B625" s="22"/>
      <c r="C625" s="13"/>
      <c r="D625" s="20"/>
    </row>
    <row r="626" spans="1:4" x14ac:dyDescent="0.35">
      <c r="A626" s="30"/>
      <c r="B626" s="22"/>
      <c r="C626" s="13"/>
      <c r="D626" s="20"/>
    </row>
    <row r="627" spans="1:4" x14ac:dyDescent="0.35">
      <c r="A627" s="30"/>
      <c r="B627" s="22"/>
      <c r="C627" s="13"/>
      <c r="D627" s="20"/>
    </row>
    <row r="628" spans="1:4" x14ac:dyDescent="0.35">
      <c r="A628" s="30"/>
      <c r="B628" s="22"/>
      <c r="C628" s="13"/>
      <c r="D628" s="20"/>
    </row>
    <row r="629" spans="1:4" x14ac:dyDescent="0.35">
      <c r="A629" s="30"/>
      <c r="B629" s="22"/>
      <c r="C629" s="13"/>
      <c r="D629" s="20"/>
    </row>
    <row r="630" spans="1:4" x14ac:dyDescent="0.35">
      <c r="A630" s="30"/>
      <c r="B630" s="22"/>
      <c r="C630" s="13"/>
      <c r="D630" s="20"/>
    </row>
    <row r="631" spans="1:4" x14ac:dyDescent="0.35">
      <c r="A631" s="13"/>
      <c r="B631" s="22"/>
      <c r="C631" s="17"/>
      <c r="D631" s="20"/>
    </row>
    <row r="632" spans="1:4" x14ac:dyDescent="0.35">
      <c r="A632" s="13"/>
      <c r="B632" s="22"/>
      <c r="C632" s="17"/>
      <c r="D632" s="20"/>
    </row>
    <row r="633" spans="1:4" x14ac:dyDescent="0.35">
      <c r="A633" s="13"/>
      <c r="B633" s="22"/>
      <c r="C633" s="17"/>
      <c r="D633" s="20"/>
    </row>
    <row r="634" spans="1:4" x14ac:dyDescent="0.35">
      <c r="A634" s="30"/>
      <c r="B634" s="22"/>
      <c r="C634" s="13"/>
      <c r="D634" s="18"/>
    </row>
    <row r="635" spans="1:4" x14ac:dyDescent="0.35">
      <c r="A635" s="30"/>
      <c r="B635" s="22"/>
      <c r="C635" s="13"/>
      <c r="D635" s="18"/>
    </row>
    <row r="636" spans="1:4" x14ac:dyDescent="0.35">
      <c r="A636" s="30"/>
      <c r="B636" s="22"/>
      <c r="C636" s="13"/>
      <c r="D636" s="18"/>
    </row>
    <row r="637" spans="1:4" x14ac:dyDescent="0.35">
      <c r="A637" s="30"/>
      <c r="B637" s="22"/>
      <c r="C637" s="13"/>
      <c r="D637" s="18"/>
    </row>
    <row r="638" spans="1:4" x14ac:dyDescent="0.35">
      <c r="A638" s="30"/>
      <c r="B638" s="22"/>
      <c r="C638" s="13"/>
      <c r="D638" s="20"/>
    </row>
    <row r="639" spans="1:4" x14ac:dyDescent="0.35">
      <c r="A639" s="30"/>
      <c r="B639" s="22"/>
      <c r="C639" s="13"/>
      <c r="D639" s="20"/>
    </row>
    <row r="640" spans="1:4" x14ac:dyDescent="0.35">
      <c r="A640" s="13"/>
      <c r="B640" s="22"/>
      <c r="C640" s="17"/>
      <c r="D640" s="20"/>
    </row>
    <row r="641" spans="1:4" x14ac:dyDescent="0.35">
      <c r="A641" s="30"/>
      <c r="B641" s="22"/>
      <c r="C641" s="13"/>
      <c r="D641" s="20"/>
    </row>
    <row r="642" spans="1:4" x14ac:dyDescent="0.35">
      <c r="A642" s="13"/>
      <c r="B642" s="22"/>
      <c r="C642" s="17"/>
      <c r="D642" s="20"/>
    </row>
    <row r="643" spans="1:4" x14ac:dyDescent="0.35">
      <c r="A643" s="13"/>
      <c r="B643" s="22"/>
      <c r="C643" s="17"/>
      <c r="D643" s="20"/>
    </row>
    <row r="644" spans="1:4" x14ac:dyDescent="0.35">
      <c r="A644" s="30"/>
      <c r="B644" s="22"/>
      <c r="C644" s="13"/>
      <c r="D644" s="20"/>
    </row>
    <row r="645" spans="1:4" x14ac:dyDescent="0.35">
      <c r="A645" s="30"/>
      <c r="B645" s="22"/>
      <c r="C645" s="13"/>
      <c r="D645" s="20"/>
    </row>
    <row r="646" spans="1:4" x14ac:dyDescent="0.35">
      <c r="A646" s="30"/>
      <c r="B646" s="22"/>
      <c r="C646" s="13"/>
      <c r="D646" s="20"/>
    </row>
    <row r="647" spans="1:4" x14ac:dyDescent="0.35">
      <c r="A647" s="30"/>
      <c r="B647" s="22"/>
      <c r="C647" s="13"/>
      <c r="D647" s="20"/>
    </row>
    <row r="648" spans="1:4" x14ac:dyDescent="0.35">
      <c r="A648" s="30"/>
      <c r="B648" s="22"/>
      <c r="C648" s="13"/>
      <c r="D648" s="20"/>
    </row>
    <row r="649" spans="1:4" x14ac:dyDescent="0.35">
      <c r="A649" s="30"/>
      <c r="B649" s="22"/>
      <c r="C649" s="13"/>
      <c r="D649" s="20"/>
    </row>
    <row r="650" spans="1:4" x14ac:dyDescent="0.35">
      <c r="A650" s="30"/>
      <c r="B650" s="22"/>
      <c r="C650" s="13"/>
      <c r="D650" s="20"/>
    </row>
    <row r="651" spans="1:4" x14ac:dyDescent="0.35">
      <c r="A651" s="30"/>
      <c r="B651" s="22"/>
      <c r="C651" s="13"/>
      <c r="D651" s="20"/>
    </row>
    <row r="652" spans="1:4" x14ac:dyDescent="0.35">
      <c r="A652" s="13"/>
      <c r="B652" s="22"/>
      <c r="C652" s="17"/>
      <c r="D652" s="20"/>
    </row>
    <row r="653" spans="1:4" x14ac:dyDescent="0.35">
      <c r="A653" s="19"/>
      <c r="B653" s="22"/>
      <c r="C653" s="17"/>
      <c r="D653" s="20"/>
    </row>
    <row r="654" spans="1:4" x14ac:dyDescent="0.35">
      <c r="A654" s="19"/>
      <c r="B654" s="22"/>
      <c r="C654" s="17"/>
      <c r="D654" s="20"/>
    </row>
    <row r="655" spans="1:4" x14ac:dyDescent="0.35">
      <c r="A655" s="13"/>
      <c r="B655" s="22"/>
      <c r="C655" s="17"/>
      <c r="D655" s="20"/>
    </row>
    <row r="656" spans="1:4" x14ac:dyDescent="0.35">
      <c r="A656" s="30"/>
      <c r="B656" s="22"/>
      <c r="C656" s="13"/>
      <c r="D656" s="18"/>
    </row>
    <row r="657" spans="1:4" x14ac:dyDescent="0.35">
      <c r="A657" s="30"/>
      <c r="B657" s="22"/>
      <c r="C657" s="13"/>
      <c r="D657" s="18"/>
    </row>
    <row r="658" spans="1:4" x14ac:dyDescent="0.35">
      <c r="A658" s="30"/>
      <c r="B658" s="22"/>
      <c r="C658" s="13"/>
      <c r="D658" s="18"/>
    </row>
    <row r="659" spans="1:4" x14ac:dyDescent="0.35">
      <c r="A659" s="30"/>
      <c r="B659" s="22"/>
      <c r="C659" s="13"/>
      <c r="D659" s="18"/>
    </row>
    <row r="660" spans="1:4" x14ac:dyDescent="0.35">
      <c r="A660" s="30"/>
      <c r="B660" s="22"/>
      <c r="C660" s="13"/>
      <c r="D660" s="20"/>
    </row>
    <row r="661" spans="1:4" x14ac:dyDescent="0.35">
      <c r="A661" s="30"/>
      <c r="B661" s="22"/>
      <c r="C661" s="13"/>
      <c r="D661" s="20"/>
    </row>
    <row r="662" spans="1:4" x14ac:dyDescent="0.35">
      <c r="A662" s="30"/>
      <c r="B662" s="22"/>
      <c r="C662" s="13"/>
      <c r="D662" s="20"/>
    </row>
    <row r="663" spans="1:4" x14ac:dyDescent="0.35">
      <c r="A663" s="26"/>
      <c r="B663" s="22"/>
      <c r="C663" s="13"/>
      <c r="D663" s="20"/>
    </row>
    <row r="664" spans="1:4" x14ac:dyDescent="0.35">
      <c r="A664" s="30"/>
      <c r="B664" s="22"/>
      <c r="C664" s="13"/>
      <c r="D664" s="20"/>
    </row>
    <row r="665" spans="1:4" x14ac:dyDescent="0.35">
      <c r="A665" s="30"/>
      <c r="B665" s="22"/>
      <c r="C665" s="13"/>
      <c r="D665" s="20"/>
    </row>
    <row r="666" spans="1:4" x14ac:dyDescent="0.35">
      <c r="A666" s="30"/>
      <c r="B666" s="22"/>
      <c r="C666" s="13"/>
      <c r="D666" s="20"/>
    </row>
    <row r="667" spans="1:4" x14ac:dyDescent="0.35">
      <c r="A667" s="30"/>
      <c r="B667" s="22"/>
      <c r="C667" s="13"/>
      <c r="D667" s="20"/>
    </row>
    <row r="668" spans="1:4" x14ac:dyDescent="0.35">
      <c r="A668" s="30"/>
      <c r="B668" s="22"/>
      <c r="C668" s="13"/>
      <c r="D668" s="20"/>
    </row>
    <row r="669" spans="1:4" x14ac:dyDescent="0.35">
      <c r="A669" s="30"/>
      <c r="B669" s="22"/>
      <c r="C669" s="13"/>
      <c r="D669" s="20"/>
    </row>
    <row r="670" spans="1:4" x14ac:dyDescent="0.35">
      <c r="A670" s="30"/>
      <c r="B670" s="22"/>
      <c r="C670" s="13"/>
      <c r="D670" s="20"/>
    </row>
    <row r="671" spans="1:4" x14ac:dyDescent="0.35">
      <c r="A671" s="30"/>
      <c r="B671" s="22"/>
      <c r="C671" s="13"/>
      <c r="D671" s="20"/>
    </row>
    <row r="672" spans="1:4" x14ac:dyDescent="0.35">
      <c r="A672" s="13"/>
      <c r="B672" s="22"/>
      <c r="C672" s="17"/>
      <c r="D672" s="20"/>
    </row>
    <row r="673" spans="1:4" x14ac:dyDescent="0.35">
      <c r="A673" s="13"/>
      <c r="B673" s="22"/>
      <c r="C673" s="17"/>
      <c r="D673" s="20"/>
    </row>
    <row r="674" spans="1:4" x14ac:dyDescent="0.35">
      <c r="A674" s="13"/>
      <c r="B674" s="22"/>
      <c r="C674" s="17"/>
      <c r="D674" s="20"/>
    </row>
    <row r="675" spans="1:4" x14ac:dyDescent="0.35">
      <c r="A675" s="13"/>
      <c r="B675" s="22"/>
      <c r="C675" s="17"/>
      <c r="D675" s="20"/>
    </row>
    <row r="676" spans="1:4" x14ac:dyDescent="0.35">
      <c r="A676" s="13"/>
      <c r="B676" s="22"/>
      <c r="C676" s="17"/>
      <c r="D676" s="20"/>
    </row>
    <row r="677" spans="1:4" x14ac:dyDescent="0.35">
      <c r="A677" s="13"/>
      <c r="B677" s="22"/>
      <c r="C677" s="17"/>
      <c r="D677" s="20"/>
    </row>
    <row r="678" spans="1:4" x14ac:dyDescent="0.35">
      <c r="A678" s="13"/>
      <c r="B678" s="22"/>
      <c r="C678" s="17"/>
      <c r="D678" s="20"/>
    </row>
    <row r="679" spans="1:4" x14ac:dyDescent="0.35">
      <c r="A679" s="13"/>
      <c r="B679" s="22"/>
      <c r="C679" s="17"/>
      <c r="D679" s="20"/>
    </row>
    <row r="680" spans="1:4" x14ac:dyDescent="0.35">
      <c r="A680" s="30"/>
      <c r="B680" s="22"/>
      <c r="C680" s="13"/>
      <c r="D680" s="18"/>
    </row>
    <row r="681" spans="1:4" x14ac:dyDescent="0.35">
      <c r="A681" s="30"/>
      <c r="B681" s="22"/>
      <c r="C681" s="13"/>
      <c r="D681" s="18"/>
    </row>
    <row r="682" spans="1:4" x14ac:dyDescent="0.35">
      <c r="A682" s="30"/>
      <c r="B682" s="22"/>
      <c r="C682" s="13"/>
      <c r="D682" s="18"/>
    </row>
    <row r="683" spans="1:4" x14ac:dyDescent="0.35">
      <c r="A683" s="30"/>
      <c r="B683" s="22"/>
      <c r="C683" s="13"/>
      <c r="D683" s="20"/>
    </row>
    <row r="684" spans="1:4" x14ac:dyDescent="0.35">
      <c r="A684" s="30"/>
      <c r="B684" s="22"/>
      <c r="C684" s="13"/>
      <c r="D684" s="20"/>
    </row>
    <row r="685" spans="1:4" x14ac:dyDescent="0.35">
      <c r="A685" s="30"/>
      <c r="B685" s="22"/>
      <c r="C685" s="13"/>
      <c r="D685" s="20"/>
    </row>
    <row r="686" spans="1:4" x14ac:dyDescent="0.35">
      <c r="A686" s="30"/>
      <c r="B686" s="22"/>
      <c r="C686" s="13"/>
      <c r="D686" s="20"/>
    </row>
    <row r="687" spans="1:4" x14ac:dyDescent="0.35">
      <c r="A687" s="30"/>
      <c r="B687" s="22"/>
      <c r="C687" s="13"/>
      <c r="D687" s="20"/>
    </row>
    <row r="688" spans="1:4" x14ac:dyDescent="0.35">
      <c r="A688" s="30"/>
      <c r="B688" s="22"/>
      <c r="C688" s="13"/>
      <c r="D688" s="20"/>
    </row>
    <row r="689" spans="1:4" x14ac:dyDescent="0.35">
      <c r="A689" s="30"/>
      <c r="B689" s="22"/>
      <c r="C689" s="13"/>
      <c r="D689" s="20"/>
    </row>
    <row r="690" spans="1:4" x14ac:dyDescent="0.35">
      <c r="A690" s="30"/>
      <c r="B690" s="22"/>
      <c r="C690" s="13"/>
      <c r="D690" s="20"/>
    </row>
    <row r="691" spans="1:4" x14ac:dyDescent="0.35">
      <c r="A691" s="30"/>
      <c r="B691" s="22"/>
      <c r="C691" s="13"/>
      <c r="D691" s="20"/>
    </row>
    <row r="692" spans="1:4" x14ac:dyDescent="0.35">
      <c r="A692" s="30"/>
      <c r="B692" s="22"/>
      <c r="C692" s="13"/>
      <c r="D692" s="20"/>
    </row>
    <row r="693" spans="1:4" x14ac:dyDescent="0.35">
      <c r="A693" s="30"/>
      <c r="B693" s="22"/>
      <c r="C693" s="13"/>
      <c r="D693" s="20"/>
    </row>
    <row r="694" spans="1:4" x14ac:dyDescent="0.35">
      <c r="A694" s="30"/>
      <c r="B694" s="22"/>
      <c r="C694" s="13"/>
      <c r="D694" s="20"/>
    </row>
    <row r="695" spans="1:4" x14ac:dyDescent="0.35">
      <c r="A695" s="13"/>
      <c r="B695" s="22"/>
      <c r="C695" s="13"/>
      <c r="D695" s="20"/>
    </row>
    <row r="696" spans="1:4" x14ac:dyDescent="0.35">
      <c r="A696" s="30"/>
      <c r="B696" s="22"/>
      <c r="C696" s="13"/>
      <c r="D696" s="20"/>
    </row>
    <row r="697" spans="1:4" x14ac:dyDescent="0.35">
      <c r="A697" s="30"/>
      <c r="B697" s="22"/>
      <c r="C697" s="13"/>
      <c r="D697" s="20"/>
    </row>
    <row r="698" spans="1:4" x14ac:dyDescent="0.35">
      <c r="A698" s="13"/>
      <c r="B698" s="22"/>
      <c r="C698" s="17"/>
      <c r="D698" s="20"/>
    </row>
    <row r="699" spans="1:4" x14ac:dyDescent="0.35">
      <c r="A699" s="30"/>
      <c r="B699" s="22"/>
      <c r="C699" s="17"/>
      <c r="D699" s="18"/>
    </row>
    <row r="700" spans="1:4" x14ac:dyDescent="0.35">
      <c r="A700" s="26"/>
      <c r="B700" s="22"/>
      <c r="C700" s="13"/>
      <c r="D700" s="20"/>
    </row>
    <row r="701" spans="1:4" x14ac:dyDescent="0.35">
      <c r="A701" s="26"/>
      <c r="B701" s="22"/>
      <c r="C701" s="13"/>
      <c r="D701" s="20"/>
    </row>
    <row r="702" spans="1:4" x14ac:dyDescent="0.35">
      <c r="A702" s="26"/>
      <c r="B702" s="22"/>
      <c r="C702" s="13"/>
      <c r="D702" s="20"/>
    </row>
    <row r="703" spans="1:4" x14ac:dyDescent="0.35">
      <c r="A703" s="30"/>
      <c r="B703" s="22"/>
      <c r="C703" s="13"/>
      <c r="D703" s="20"/>
    </row>
    <row r="704" spans="1:4" x14ac:dyDescent="0.35">
      <c r="A704" s="26"/>
      <c r="B704" s="22"/>
      <c r="C704" s="13"/>
      <c r="D704" s="20"/>
    </row>
    <row r="705" spans="1:4" x14ac:dyDescent="0.35">
      <c r="A705" s="26"/>
      <c r="B705" s="22"/>
      <c r="C705" s="13"/>
      <c r="D705" s="20"/>
    </row>
    <row r="706" spans="1:4" x14ac:dyDescent="0.35">
      <c r="A706" s="30"/>
      <c r="B706" s="22"/>
      <c r="C706" s="13"/>
      <c r="D706" s="20"/>
    </row>
    <row r="707" spans="1:4" x14ac:dyDescent="0.35">
      <c r="A707" s="26"/>
      <c r="B707" s="22"/>
      <c r="C707" s="13"/>
      <c r="D707" s="20"/>
    </row>
    <row r="708" spans="1:4" x14ac:dyDescent="0.35">
      <c r="A708" s="26"/>
      <c r="B708" s="22"/>
      <c r="C708" s="13"/>
      <c r="D708" s="20"/>
    </row>
    <row r="709" spans="1:4" x14ac:dyDescent="0.35">
      <c r="A709" s="13"/>
      <c r="B709" s="22"/>
      <c r="C709" s="13"/>
      <c r="D709" s="20"/>
    </row>
    <row r="710" spans="1:4" x14ac:dyDescent="0.35">
      <c r="A710" s="26"/>
      <c r="B710" s="22"/>
      <c r="C710" s="13"/>
      <c r="D710" s="20"/>
    </row>
    <row r="711" spans="1:4" x14ac:dyDescent="0.35">
      <c r="A711" s="26"/>
      <c r="B711" s="22"/>
      <c r="C711" s="13"/>
      <c r="D711" s="20"/>
    </row>
    <row r="712" spans="1:4" x14ac:dyDescent="0.35">
      <c r="A712" s="26"/>
      <c r="B712" s="22"/>
      <c r="C712" s="13"/>
      <c r="D712" s="20"/>
    </row>
    <row r="713" spans="1:4" x14ac:dyDescent="0.35">
      <c r="A713" s="26"/>
      <c r="B713" s="22"/>
      <c r="C713" s="13"/>
      <c r="D713" s="20"/>
    </row>
    <row r="714" spans="1:4" x14ac:dyDescent="0.35">
      <c r="A714" s="26"/>
      <c r="B714" s="22"/>
      <c r="C714" s="13"/>
      <c r="D714" s="20"/>
    </row>
    <row r="715" spans="1:4" x14ac:dyDescent="0.35">
      <c r="A715" s="13"/>
      <c r="B715" s="22"/>
      <c r="C715" s="17"/>
      <c r="D715" s="20"/>
    </row>
    <row r="716" spans="1:4" x14ac:dyDescent="0.35">
      <c r="A716" s="13"/>
      <c r="B716" s="22"/>
      <c r="C716" s="17"/>
      <c r="D716" s="20"/>
    </row>
    <row r="717" spans="1:4" x14ac:dyDescent="0.35">
      <c r="A717" s="13"/>
      <c r="B717" s="22"/>
      <c r="C717" s="17"/>
      <c r="D717" s="20"/>
    </row>
    <row r="718" spans="1:4" x14ac:dyDescent="0.35">
      <c r="A718" s="13"/>
      <c r="B718" s="22"/>
      <c r="C718" s="17"/>
      <c r="D718" s="20"/>
    </row>
    <row r="719" spans="1:4" x14ac:dyDescent="0.35">
      <c r="A719" s="13"/>
      <c r="B719" s="22"/>
      <c r="C719" s="17"/>
      <c r="D719" s="20"/>
    </row>
    <row r="720" spans="1:4" x14ac:dyDescent="0.35">
      <c r="A720" s="30"/>
      <c r="B720" s="22"/>
      <c r="C720" s="13"/>
      <c r="D720" s="18"/>
    </row>
    <row r="721" spans="1:4" x14ac:dyDescent="0.35">
      <c r="A721" s="30"/>
      <c r="B721" s="22"/>
      <c r="C721" s="13"/>
      <c r="D721" s="18"/>
    </row>
    <row r="722" spans="1:4" x14ac:dyDescent="0.35">
      <c r="A722" s="30"/>
      <c r="B722" s="22"/>
      <c r="C722" s="13"/>
      <c r="D722" s="18"/>
    </row>
    <row r="723" spans="1:4" x14ac:dyDescent="0.35">
      <c r="A723" s="30"/>
      <c r="B723" s="22"/>
      <c r="C723" s="13"/>
      <c r="D723" s="20"/>
    </row>
    <row r="724" spans="1:4" x14ac:dyDescent="0.35">
      <c r="A724" s="30"/>
      <c r="B724" s="22"/>
      <c r="C724" s="13"/>
      <c r="D724" s="20"/>
    </row>
    <row r="725" spans="1:4" x14ac:dyDescent="0.35">
      <c r="A725" s="30"/>
      <c r="B725" s="22"/>
      <c r="C725" s="13"/>
      <c r="D725" s="20"/>
    </row>
    <row r="726" spans="1:4" x14ac:dyDescent="0.35">
      <c r="A726" s="30"/>
      <c r="B726" s="22"/>
      <c r="C726" s="13"/>
      <c r="D726" s="20"/>
    </row>
    <row r="727" spans="1:4" x14ac:dyDescent="0.35">
      <c r="A727" s="30"/>
      <c r="B727" s="22"/>
      <c r="C727" s="13"/>
      <c r="D727" s="20"/>
    </row>
    <row r="728" spans="1:4" x14ac:dyDescent="0.35">
      <c r="A728" s="30"/>
      <c r="B728" s="22"/>
      <c r="C728" s="13"/>
      <c r="D728" s="20"/>
    </row>
    <row r="729" spans="1:4" x14ac:dyDescent="0.35">
      <c r="A729" s="30"/>
      <c r="B729" s="22"/>
      <c r="C729" s="13"/>
      <c r="D729" s="20"/>
    </row>
    <row r="730" spans="1:4" x14ac:dyDescent="0.35">
      <c r="A730" s="30"/>
      <c r="B730" s="22"/>
      <c r="C730" s="13"/>
      <c r="D730" s="20"/>
    </row>
    <row r="731" spans="1:4" x14ac:dyDescent="0.35">
      <c r="A731" s="30"/>
      <c r="B731" s="22"/>
      <c r="C731" s="13"/>
      <c r="D731" s="20"/>
    </row>
    <row r="732" spans="1:4" x14ac:dyDescent="0.35">
      <c r="A732" s="30"/>
      <c r="B732" s="22"/>
      <c r="C732" s="13"/>
      <c r="D732" s="20"/>
    </row>
    <row r="733" spans="1:4" x14ac:dyDescent="0.35">
      <c r="A733" s="30"/>
      <c r="B733" s="22"/>
      <c r="C733" s="13"/>
      <c r="D733" s="20"/>
    </row>
    <row r="734" spans="1:4" x14ac:dyDescent="0.35">
      <c r="A734" s="30"/>
      <c r="B734" s="22"/>
      <c r="C734" s="13"/>
      <c r="D734" s="20"/>
    </row>
    <row r="735" spans="1:4" x14ac:dyDescent="0.35">
      <c r="A735" s="13"/>
      <c r="B735" s="22"/>
      <c r="C735" s="13"/>
      <c r="D735" s="20"/>
    </row>
    <row r="736" spans="1:4" x14ac:dyDescent="0.35">
      <c r="A736" s="30"/>
      <c r="B736" s="22"/>
      <c r="C736" s="13"/>
      <c r="D736" s="20"/>
    </row>
    <row r="737" spans="1:4" x14ac:dyDescent="0.35">
      <c r="A737" s="30"/>
      <c r="B737" s="22"/>
      <c r="C737" s="13"/>
      <c r="D737" s="20"/>
    </row>
    <row r="738" spans="1:4" x14ac:dyDescent="0.35">
      <c r="A738" s="30"/>
      <c r="B738" s="22"/>
      <c r="C738" s="13"/>
      <c r="D738" s="20"/>
    </row>
    <row r="739" spans="1:4" x14ac:dyDescent="0.35">
      <c r="A739" s="30"/>
      <c r="B739" s="22"/>
      <c r="C739" s="13"/>
      <c r="D739" s="20"/>
    </row>
    <row r="740" spans="1:4" x14ac:dyDescent="0.35">
      <c r="A740" s="30"/>
      <c r="B740" s="22"/>
      <c r="C740" s="13"/>
      <c r="D740" s="20"/>
    </row>
    <row r="741" spans="1:4" x14ac:dyDescent="0.35">
      <c r="A741" s="30"/>
      <c r="B741" s="22"/>
      <c r="C741" s="13"/>
      <c r="D741" s="20"/>
    </row>
    <row r="742" spans="1:4" x14ac:dyDescent="0.35">
      <c r="A742" s="30"/>
      <c r="B742" s="22"/>
      <c r="C742" s="13"/>
      <c r="D742" s="20"/>
    </row>
    <row r="743" spans="1:4" x14ac:dyDescent="0.35">
      <c r="A743" s="30"/>
      <c r="B743" s="22"/>
      <c r="C743" s="13"/>
      <c r="D743" s="20"/>
    </row>
    <row r="744" spans="1:4" x14ac:dyDescent="0.35">
      <c r="A744" s="30"/>
      <c r="B744" s="22"/>
      <c r="C744" s="13"/>
      <c r="D744" s="20"/>
    </row>
    <row r="745" spans="1:4" x14ac:dyDescent="0.35">
      <c r="A745" s="30"/>
      <c r="B745" s="22"/>
      <c r="C745" s="13"/>
      <c r="D745" s="20"/>
    </row>
    <row r="746" spans="1:4" x14ac:dyDescent="0.35">
      <c r="A746" s="30"/>
      <c r="B746" s="22"/>
      <c r="C746" s="13"/>
      <c r="D746" s="20"/>
    </row>
    <row r="747" spans="1:4" x14ac:dyDescent="0.35">
      <c r="A747" s="30"/>
      <c r="B747" s="22"/>
      <c r="C747" s="13"/>
      <c r="D747" s="20"/>
    </row>
    <row r="748" spans="1:4" x14ac:dyDescent="0.35">
      <c r="A748" s="30"/>
      <c r="B748" s="22"/>
      <c r="C748" s="13"/>
      <c r="D748" s="20"/>
    </row>
    <row r="749" spans="1:4" x14ac:dyDescent="0.35">
      <c r="A749" s="30"/>
      <c r="B749" s="22"/>
      <c r="C749" s="13"/>
      <c r="D749" s="20"/>
    </row>
    <row r="750" spans="1:4" x14ac:dyDescent="0.35">
      <c r="A750" s="30"/>
      <c r="B750" s="22"/>
      <c r="C750" s="13"/>
      <c r="D750" s="20"/>
    </row>
    <row r="751" spans="1:4" x14ac:dyDescent="0.35">
      <c r="A751" s="30"/>
      <c r="B751" s="22"/>
      <c r="C751" s="13"/>
      <c r="D751" s="20"/>
    </row>
    <row r="752" spans="1:4" x14ac:dyDescent="0.35">
      <c r="A752" s="30"/>
      <c r="B752" s="22"/>
      <c r="C752" s="13"/>
      <c r="D752" s="20"/>
    </row>
    <row r="753" spans="1:4" x14ac:dyDescent="0.35">
      <c r="A753" s="30"/>
      <c r="B753" s="22"/>
      <c r="C753" s="13"/>
      <c r="D753" s="20"/>
    </row>
    <row r="754" spans="1:4" x14ac:dyDescent="0.35">
      <c r="A754" s="13"/>
      <c r="B754" s="22"/>
      <c r="C754" s="17"/>
      <c r="D754" s="20"/>
    </row>
    <row r="755" spans="1:4" x14ac:dyDescent="0.35">
      <c r="A755" s="13"/>
      <c r="B755" s="22"/>
      <c r="C755" s="17"/>
      <c r="D755" s="20"/>
    </row>
    <row r="756" spans="1:4" x14ac:dyDescent="0.35">
      <c r="A756" s="13"/>
      <c r="B756" s="22"/>
      <c r="C756" s="17"/>
      <c r="D756" s="20"/>
    </row>
    <row r="757" spans="1:4" x14ac:dyDescent="0.35">
      <c r="A757" s="13"/>
      <c r="B757" s="22"/>
      <c r="C757" s="17"/>
      <c r="D757" s="20"/>
    </row>
    <row r="758" spans="1:4" x14ac:dyDescent="0.35">
      <c r="A758" s="19"/>
      <c r="B758" s="22"/>
      <c r="C758" s="17"/>
      <c r="D758" s="20"/>
    </row>
    <row r="759" spans="1:4" x14ac:dyDescent="0.35">
      <c r="A759" s="13"/>
      <c r="B759" s="22"/>
      <c r="C759" s="17"/>
      <c r="D759" s="20"/>
    </row>
    <row r="760" spans="1:4" x14ac:dyDescent="0.35">
      <c r="A760" s="13"/>
      <c r="B760" s="22"/>
      <c r="C760" s="17"/>
      <c r="D760" s="20"/>
    </row>
    <row r="761" spans="1:4" x14ac:dyDescent="0.35">
      <c r="A761" s="13"/>
      <c r="B761" s="22"/>
      <c r="C761" s="17"/>
      <c r="D761" s="20"/>
    </row>
    <row r="762" spans="1:4" x14ac:dyDescent="0.35">
      <c r="A762" s="13"/>
      <c r="B762" s="22"/>
      <c r="C762" s="17"/>
      <c r="D762" s="20"/>
    </row>
    <row r="763" spans="1:4" x14ac:dyDescent="0.35">
      <c r="A763" s="13"/>
      <c r="B763" s="22"/>
      <c r="C763" s="17"/>
      <c r="D763" s="20"/>
    </row>
    <row r="764" spans="1:4" x14ac:dyDescent="0.35">
      <c r="A764" s="30"/>
      <c r="B764" s="22"/>
      <c r="C764" s="13"/>
      <c r="D764" s="18"/>
    </row>
    <row r="765" spans="1:4" x14ac:dyDescent="0.35">
      <c r="A765" s="30"/>
      <c r="B765" s="22"/>
      <c r="C765" s="13"/>
      <c r="D765" s="18"/>
    </row>
    <row r="766" spans="1:4" x14ac:dyDescent="0.35">
      <c r="A766" s="30"/>
      <c r="B766" s="22"/>
      <c r="C766" s="13"/>
      <c r="D766" s="18"/>
    </row>
    <row r="767" spans="1:4" x14ac:dyDescent="0.35">
      <c r="A767" s="30"/>
      <c r="B767" s="22"/>
      <c r="C767" s="13"/>
      <c r="D767" s="18"/>
    </row>
    <row r="768" spans="1:4" x14ac:dyDescent="0.35">
      <c r="A768" s="30"/>
      <c r="B768" s="22"/>
      <c r="C768" s="13"/>
      <c r="D768" s="18"/>
    </row>
    <row r="769" spans="1:4" x14ac:dyDescent="0.35">
      <c r="A769" s="30"/>
      <c r="B769" s="22"/>
      <c r="C769" s="13"/>
      <c r="D769" s="18"/>
    </row>
    <row r="770" spans="1:4" x14ac:dyDescent="0.35">
      <c r="A770" s="30"/>
      <c r="B770" s="22"/>
      <c r="C770" s="13"/>
      <c r="D770" s="18"/>
    </row>
    <row r="771" spans="1:4" x14ac:dyDescent="0.35">
      <c r="A771" s="30"/>
      <c r="B771" s="22"/>
      <c r="C771" s="13"/>
      <c r="D771" s="18"/>
    </row>
    <row r="772" spans="1:4" x14ac:dyDescent="0.35">
      <c r="A772" s="13"/>
      <c r="B772" s="22"/>
      <c r="C772" s="13"/>
      <c r="D772" s="20"/>
    </row>
    <row r="773" spans="1:4" x14ac:dyDescent="0.35">
      <c r="A773" s="13"/>
      <c r="B773" s="22"/>
      <c r="C773" s="13"/>
      <c r="D773" s="20"/>
    </row>
    <row r="774" spans="1:4" x14ac:dyDescent="0.35">
      <c r="A774" s="13"/>
      <c r="B774" s="22"/>
      <c r="C774" s="13"/>
      <c r="D774" s="20"/>
    </row>
    <row r="775" spans="1:4" x14ac:dyDescent="0.35">
      <c r="A775" s="13"/>
      <c r="B775" s="22"/>
      <c r="C775" s="13"/>
      <c r="D775" s="20"/>
    </row>
    <row r="776" spans="1:4" x14ac:dyDescent="0.35">
      <c r="A776" s="13"/>
      <c r="B776" s="22"/>
      <c r="C776" s="13"/>
      <c r="D776" s="20"/>
    </row>
    <row r="777" spans="1:4" x14ac:dyDescent="0.35">
      <c r="A777" s="13"/>
      <c r="B777" s="22"/>
      <c r="C777" s="13"/>
      <c r="D777" s="20"/>
    </row>
    <row r="778" spans="1:4" x14ac:dyDescent="0.35">
      <c r="A778" s="13"/>
      <c r="B778" s="22"/>
      <c r="C778" s="13"/>
      <c r="D778" s="20"/>
    </row>
    <row r="779" spans="1:4" x14ac:dyDescent="0.35">
      <c r="A779" s="13"/>
      <c r="B779" s="22"/>
      <c r="C779" s="13"/>
      <c r="D779" s="20"/>
    </row>
    <row r="780" spans="1:4" x14ac:dyDescent="0.35">
      <c r="A780" s="13"/>
      <c r="B780" s="22"/>
      <c r="C780" s="13"/>
      <c r="D780" s="20"/>
    </row>
    <row r="781" spans="1:4" x14ac:dyDescent="0.35">
      <c r="A781" s="13"/>
      <c r="B781" s="22"/>
      <c r="C781" s="13"/>
      <c r="D781" s="20"/>
    </row>
    <row r="782" spans="1:4" x14ac:dyDescent="0.35">
      <c r="A782" s="13"/>
      <c r="B782" s="22"/>
      <c r="C782" s="17"/>
      <c r="D782" s="20"/>
    </row>
    <row r="783" spans="1:4" x14ac:dyDescent="0.35">
      <c r="A783" s="13"/>
      <c r="B783" s="22"/>
      <c r="C783" s="17"/>
      <c r="D783" s="20"/>
    </row>
    <row r="784" spans="1:4" x14ac:dyDescent="0.35">
      <c r="A784" s="13"/>
      <c r="B784" s="22"/>
      <c r="C784" s="17"/>
      <c r="D784" s="20"/>
    </row>
    <row r="785" spans="1:4" x14ac:dyDescent="0.35">
      <c r="A785" s="13"/>
      <c r="B785" s="22"/>
      <c r="C785" s="17"/>
      <c r="D785" s="20"/>
    </row>
    <row r="786" spans="1:4" x14ac:dyDescent="0.35">
      <c r="A786" s="30"/>
      <c r="B786" s="22"/>
      <c r="C786" s="13"/>
      <c r="D786" s="18"/>
    </row>
    <row r="787" spans="1:4" x14ac:dyDescent="0.35">
      <c r="A787" s="30"/>
      <c r="B787" s="22"/>
      <c r="C787" s="13"/>
      <c r="D787" s="18"/>
    </row>
    <row r="788" spans="1:4" x14ac:dyDescent="0.35">
      <c r="A788" s="30"/>
      <c r="B788" s="22"/>
      <c r="C788" s="13"/>
      <c r="D788" s="18"/>
    </row>
    <row r="789" spans="1:4" x14ac:dyDescent="0.35">
      <c r="A789" s="30"/>
      <c r="B789" s="22"/>
      <c r="C789" s="13"/>
      <c r="D789" s="18"/>
    </row>
    <row r="790" spans="1:4" x14ac:dyDescent="0.35">
      <c r="A790" s="13"/>
      <c r="B790" s="22"/>
      <c r="C790" s="13"/>
      <c r="D790" s="20"/>
    </row>
    <row r="791" spans="1:4" x14ac:dyDescent="0.35">
      <c r="A791" s="13"/>
      <c r="B791" s="22"/>
      <c r="C791" s="13"/>
      <c r="D791" s="20"/>
    </row>
    <row r="792" spans="1:4" x14ac:dyDescent="0.35">
      <c r="A792" s="13"/>
      <c r="B792" s="22"/>
      <c r="C792" s="13"/>
      <c r="D792" s="20"/>
    </row>
    <row r="793" spans="1:4" x14ac:dyDescent="0.35">
      <c r="A793" s="13"/>
      <c r="B793" s="22"/>
      <c r="C793" s="13"/>
      <c r="D793" s="20"/>
    </row>
    <row r="794" spans="1:4" x14ac:dyDescent="0.35">
      <c r="A794" s="13"/>
      <c r="B794" s="22"/>
      <c r="C794" s="13"/>
      <c r="D794" s="20"/>
    </row>
    <row r="795" spans="1:4" x14ac:dyDescent="0.35">
      <c r="A795" s="13"/>
      <c r="B795" s="22"/>
      <c r="C795" s="13"/>
      <c r="D795" s="20"/>
    </row>
    <row r="796" spans="1:4" x14ac:dyDescent="0.35">
      <c r="A796" s="13"/>
      <c r="B796" s="22"/>
      <c r="C796" s="13"/>
      <c r="D796" s="20"/>
    </row>
    <row r="797" spans="1:4" x14ac:dyDescent="0.35">
      <c r="A797" s="13"/>
      <c r="B797" s="22"/>
      <c r="C797" s="13"/>
      <c r="D797" s="20"/>
    </row>
    <row r="798" spans="1:4" x14ac:dyDescent="0.35">
      <c r="A798" s="13"/>
      <c r="B798" s="22"/>
      <c r="C798" s="13"/>
      <c r="D798" s="20"/>
    </row>
    <row r="799" spans="1:4" x14ac:dyDescent="0.35">
      <c r="A799" s="13"/>
      <c r="B799" s="22"/>
      <c r="C799" s="13"/>
      <c r="D799" s="20"/>
    </row>
    <row r="800" spans="1:4" x14ac:dyDescent="0.35">
      <c r="A800" s="13"/>
      <c r="B800" s="22"/>
      <c r="C800" s="13"/>
      <c r="D800" s="20"/>
    </row>
    <row r="801" spans="1:4" x14ac:dyDescent="0.35">
      <c r="A801" s="13"/>
      <c r="B801" s="22"/>
      <c r="C801" s="13"/>
      <c r="D801" s="20"/>
    </row>
    <row r="802" spans="1:4" x14ac:dyDescent="0.35">
      <c r="A802" s="13"/>
      <c r="B802" s="22"/>
      <c r="C802" s="13"/>
      <c r="D802" s="20"/>
    </row>
    <row r="803" spans="1:4" x14ac:dyDescent="0.35">
      <c r="A803" s="13"/>
      <c r="B803" s="22"/>
      <c r="C803" s="13"/>
      <c r="D803" s="20"/>
    </row>
    <row r="804" spans="1:4" x14ac:dyDescent="0.35">
      <c r="A804" s="13"/>
      <c r="B804" s="22"/>
      <c r="C804" s="17"/>
      <c r="D804" s="20"/>
    </row>
    <row r="805" spans="1:4" x14ac:dyDescent="0.35">
      <c r="A805" s="13"/>
      <c r="B805" s="22"/>
      <c r="C805" s="17"/>
      <c r="D805" s="20"/>
    </row>
    <row r="806" spans="1:4" x14ac:dyDescent="0.35">
      <c r="A806" s="13"/>
      <c r="B806" s="22"/>
      <c r="C806" s="17"/>
      <c r="D806" s="20"/>
    </row>
    <row r="807" spans="1:4" x14ac:dyDescent="0.35">
      <c r="A807" s="13"/>
      <c r="B807" s="22"/>
      <c r="C807" s="17"/>
      <c r="D807" s="20"/>
    </row>
    <row r="808" spans="1:4" x14ac:dyDescent="0.35">
      <c r="A808" s="13"/>
      <c r="B808" s="22"/>
      <c r="C808" s="17"/>
      <c r="D808" s="20"/>
    </row>
    <row r="809" spans="1:4" x14ac:dyDescent="0.35">
      <c r="A809" s="13"/>
      <c r="B809" s="22"/>
      <c r="C809" s="17"/>
      <c r="D809" s="20"/>
    </row>
    <row r="810" spans="1:4" x14ac:dyDescent="0.35">
      <c r="A810" s="30"/>
      <c r="B810" s="22"/>
      <c r="C810" s="13"/>
      <c r="D810" s="18"/>
    </row>
    <row r="811" spans="1:4" x14ac:dyDescent="0.35">
      <c r="A811" s="30"/>
      <c r="B811" s="22"/>
      <c r="C811" s="13"/>
      <c r="D811" s="20"/>
    </row>
    <row r="812" spans="1:4" x14ac:dyDescent="0.35">
      <c r="A812" s="30"/>
      <c r="B812" s="22"/>
      <c r="C812" s="13"/>
      <c r="D812" s="20"/>
    </row>
    <row r="813" spans="1:4" x14ac:dyDescent="0.35">
      <c r="A813" s="30"/>
      <c r="B813" s="22"/>
      <c r="C813" s="13"/>
      <c r="D813" s="20"/>
    </row>
    <row r="814" spans="1:4" x14ac:dyDescent="0.35">
      <c r="A814" s="30"/>
      <c r="B814" s="22"/>
      <c r="C814" s="13"/>
      <c r="D814" s="20"/>
    </row>
    <row r="815" spans="1:4" x14ac:dyDescent="0.35">
      <c r="A815" s="30"/>
      <c r="B815" s="22"/>
      <c r="C815" s="13"/>
      <c r="D815" s="20"/>
    </row>
    <row r="816" spans="1:4" x14ac:dyDescent="0.35">
      <c r="A816" s="30"/>
      <c r="B816" s="22"/>
      <c r="C816" s="13"/>
      <c r="D816" s="20"/>
    </row>
    <row r="817" spans="1:4" x14ac:dyDescent="0.35">
      <c r="A817" s="30"/>
      <c r="B817" s="22"/>
      <c r="C817" s="17"/>
      <c r="D817" s="20"/>
    </row>
    <row r="818" spans="1:4" x14ac:dyDescent="0.35">
      <c r="A818" s="30"/>
      <c r="B818" s="22"/>
      <c r="C818" s="17"/>
      <c r="D818" s="20"/>
    </row>
    <row r="819" spans="1:4" x14ac:dyDescent="0.35">
      <c r="A819" s="30"/>
      <c r="B819" s="22"/>
      <c r="C819" s="17"/>
      <c r="D819" s="20"/>
    </row>
    <row r="820" spans="1:4" x14ac:dyDescent="0.35">
      <c r="A820" s="30"/>
      <c r="B820" s="22"/>
      <c r="C820" s="17"/>
      <c r="D820" s="20"/>
    </row>
    <row r="821" spans="1:4" x14ac:dyDescent="0.35">
      <c r="A821" s="30"/>
      <c r="B821" s="22"/>
      <c r="C821" s="17"/>
      <c r="D821" s="20"/>
    </row>
    <row r="822" spans="1:4" x14ac:dyDescent="0.35">
      <c r="A822" s="30"/>
      <c r="B822" s="22"/>
      <c r="C822" s="17"/>
      <c r="D822" s="20"/>
    </row>
    <row r="823" spans="1:4" x14ac:dyDescent="0.35">
      <c r="A823" s="30"/>
      <c r="B823" s="22"/>
      <c r="C823" s="17"/>
      <c r="D823" s="20"/>
    </row>
    <row r="824" spans="1:4" x14ac:dyDescent="0.35">
      <c r="A824" s="30"/>
      <c r="B824" s="22"/>
      <c r="C824" s="17"/>
      <c r="D824" s="20"/>
    </row>
    <row r="825" spans="1:4" x14ac:dyDescent="0.35">
      <c r="A825" s="30"/>
      <c r="B825" s="22"/>
      <c r="C825" s="17"/>
      <c r="D825" s="20"/>
    </row>
    <row r="826" spans="1:4" x14ac:dyDescent="0.35">
      <c r="A826" s="30"/>
      <c r="B826" s="22"/>
      <c r="C826" s="17"/>
      <c r="D826" s="20"/>
    </row>
    <row r="827" spans="1:4" x14ac:dyDescent="0.35">
      <c r="A827" s="30"/>
      <c r="B827" s="22"/>
      <c r="C827" s="17"/>
      <c r="D827" s="20"/>
    </row>
    <row r="828" spans="1:4" x14ac:dyDescent="0.35">
      <c r="A828" s="30"/>
      <c r="B828" s="22"/>
      <c r="C828" s="13"/>
      <c r="D828" s="20"/>
    </row>
    <row r="829" spans="1:4" x14ac:dyDescent="0.35">
      <c r="A829" s="30"/>
      <c r="B829" s="22"/>
      <c r="C829" s="13"/>
      <c r="D829" s="20"/>
    </row>
    <row r="830" spans="1:4" x14ac:dyDescent="0.35">
      <c r="A830" s="30"/>
      <c r="B830" s="22"/>
      <c r="C830" s="13"/>
      <c r="D830" s="18"/>
    </row>
    <row r="831" spans="1:4" x14ac:dyDescent="0.35">
      <c r="A831" s="26"/>
      <c r="B831" s="22"/>
      <c r="C831" s="13"/>
      <c r="D831" s="20"/>
    </row>
    <row r="832" spans="1:4" x14ac:dyDescent="0.35">
      <c r="A832" s="30"/>
      <c r="B832" s="22"/>
      <c r="C832" s="13"/>
      <c r="D832" s="20"/>
    </row>
    <row r="833" spans="1:4" x14ac:dyDescent="0.35">
      <c r="A833" s="30"/>
      <c r="B833" s="22"/>
      <c r="C833" s="13"/>
      <c r="D833" s="20"/>
    </row>
    <row r="834" spans="1:4" x14ac:dyDescent="0.35">
      <c r="A834" s="30"/>
      <c r="B834" s="22"/>
      <c r="C834" s="13"/>
      <c r="D834" s="20"/>
    </row>
    <row r="835" spans="1:4" x14ac:dyDescent="0.35">
      <c r="A835" s="30"/>
      <c r="B835" s="22"/>
      <c r="C835" s="13"/>
      <c r="D835" s="20"/>
    </row>
    <row r="836" spans="1:4" x14ac:dyDescent="0.35">
      <c r="A836" s="30"/>
      <c r="B836" s="22"/>
      <c r="C836" s="13"/>
      <c r="D836" s="20"/>
    </row>
    <row r="837" spans="1:4" x14ac:dyDescent="0.35">
      <c r="A837" s="30"/>
      <c r="B837" s="22"/>
      <c r="C837" s="13"/>
      <c r="D837" s="20"/>
    </row>
    <row r="838" spans="1:4" x14ac:dyDescent="0.35">
      <c r="A838" s="30"/>
      <c r="B838" s="22"/>
      <c r="C838" s="13"/>
      <c r="D838" s="20"/>
    </row>
    <row r="839" spans="1:4" x14ac:dyDescent="0.35">
      <c r="A839" s="13"/>
      <c r="B839" s="22"/>
      <c r="C839" s="17"/>
      <c r="D839" s="20"/>
    </row>
    <row r="840" spans="1:4" x14ac:dyDescent="0.35">
      <c r="A840" s="13"/>
      <c r="B840" s="22"/>
      <c r="C840" s="17"/>
      <c r="D840" s="20"/>
    </row>
    <row r="841" spans="1:4" x14ac:dyDescent="0.35">
      <c r="A841" s="13"/>
      <c r="B841" s="22"/>
      <c r="C841" s="17"/>
      <c r="D841" s="20"/>
    </row>
    <row r="842" spans="1:4" x14ac:dyDescent="0.35">
      <c r="A842" s="13"/>
      <c r="B842" s="22"/>
      <c r="C842" s="17"/>
      <c r="D842" s="20"/>
    </row>
    <row r="843" spans="1:4" x14ac:dyDescent="0.35">
      <c r="A843" s="30"/>
      <c r="B843" s="22"/>
      <c r="C843" s="13"/>
      <c r="D843" s="18"/>
    </row>
    <row r="844" spans="1:4" x14ac:dyDescent="0.35">
      <c r="A844" s="30"/>
      <c r="B844" s="22"/>
      <c r="C844" s="13"/>
      <c r="D844" s="18"/>
    </row>
    <row r="845" spans="1:4" x14ac:dyDescent="0.35">
      <c r="A845" s="30"/>
      <c r="B845" s="22"/>
      <c r="C845" s="13"/>
      <c r="D845" s="18"/>
    </row>
    <row r="846" spans="1:4" x14ac:dyDescent="0.35">
      <c r="A846" s="26"/>
      <c r="B846" s="22"/>
      <c r="C846" s="13"/>
      <c r="D846" s="20"/>
    </row>
    <row r="847" spans="1:4" x14ac:dyDescent="0.35">
      <c r="A847" s="26"/>
      <c r="B847" s="22"/>
      <c r="C847" s="13"/>
      <c r="D847" s="20"/>
    </row>
    <row r="848" spans="1:4" x14ac:dyDescent="0.35">
      <c r="A848" s="26"/>
      <c r="B848" s="22"/>
      <c r="C848" s="13"/>
      <c r="D848" s="20"/>
    </row>
    <row r="849" spans="1:4" x14ac:dyDescent="0.35">
      <c r="A849" s="30"/>
      <c r="B849" s="22"/>
      <c r="C849" s="13"/>
      <c r="D849" s="20"/>
    </row>
    <row r="850" spans="1:4" x14ac:dyDescent="0.35">
      <c r="A850" s="30"/>
      <c r="B850" s="22"/>
      <c r="C850" s="13"/>
      <c r="D850" s="20"/>
    </row>
    <row r="851" spans="1:4" x14ac:dyDescent="0.35">
      <c r="A851" s="30"/>
      <c r="B851" s="22"/>
      <c r="C851" s="13"/>
      <c r="D851" s="20"/>
    </row>
    <row r="852" spans="1:4" x14ac:dyDescent="0.35">
      <c r="A852" s="30"/>
      <c r="B852" s="22"/>
      <c r="C852" s="13"/>
      <c r="D852" s="20"/>
    </row>
    <row r="853" spans="1:4" x14ac:dyDescent="0.35">
      <c r="A853" s="30"/>
      <c r="B853" s="22"/>
      <c r="C853" s="13"/>
      <c r="D853" s="20"/>
    </row>
    <row r="854" spans="1:4" x14ac:dyDescent="0.35">
      <c r="A854" s="30"/>
      <c r="B854" s="22"/>
      <c r="C854" s="13"/>
      <c r="D854" s="20"/>
    </row>
    <row r="855" spans="1:4" x14ac:dyDescent="0.35">
      <c r="A855" s="30"/>
      <c r="B855" s="22"/>
      <c r="C855" s="13"/>
      <c r="D855" s="20"/>
    </row>
    <row r="856" spans="1:4" x14ac:dyDescent="0.35">
      <c r="A856" s="13"/>
      <c r="B856" s="22"/>
      <c r="C856" s="17"/>
      <c r="D856" s="20"/>
    </row>
    <row r="857" spans="1:4" x14ac:dyDescent="0.35">
      <c r="A857" s="13"/>
      <c r="B857" s="22"/>
      <c r="C857" s="17"/>
      <c r="D857" s="20"/>
    </row>
    <row r="858" spans="1:4" x14ac:dyDescent="0.35">
      <c r="A858" s="13"/>
      <c r="B858" s="22"/>
      <c r="C858" s="17"/>
      <c r="D858" s="20"/>
    </row>
    <row r="859" spans="1:4" x14ac:dyDescent="0.35">
      <c r="A859" s="30"/>
      <c r="B859" s="22"/>
      <c r="C859" s="13"/>
      <c r="D859" s="18"/>
    </row>
    <row r="860" spans="1:4" x14ac:dyDescent="0.35">
      <c r="A860" s="30"/>
      <c r="B860" s="22"/>
      <c r="C860" s="13"/>
      <c r="D860" s="18"/>
    </row>
    <row r="861" spans="1:4" x14ac:dyDescent="0.35">
      <c r="A861" s="13"/>
      <c r="B861" s="22"/>
      <c r="C861" s="13"/>
      <c r="D861" s="20"/>
    </row>
    <row r="862" spans="1:4" x14ac:dyDescent="0.35">
      <c r="A862" s="13"/>
      <c r="B862" s="22"/>
      <c r="C862" s="13"/>
      <c r="D862" s="20"/>
    </row>
    <row r="863" spans="1:4" x14ac:dyDescent="0.35">
      <c r="A863" s="13"/>
      <c r="B863" s="22"/>
      <c r="C863" s="13"/>
      <c r="D863" s="20"/>
    </row>
    <row r="864" spans="1:4" x14ac:dyDescent="0.35">
      <c r="A864" s="13"/>
      <c r="B864" s="22"/>
      <c r="C864" s="13"/>
      <c r="D864" s="20"/>
    </row>
    <row r="865" spans="1:4" x14ac:dyDescent="0.35">
      <c r="A865" s="13"/>
      <c r="B865" s="22"/>
      <c r="C865" s="13"/>
      <c r="D865" s="20"/>
    </row>
    <row r="866" spans="1:4" x14ac:dyDescent="0.35">
      <c r="A866" s="13"/>
      <c r="B866" s="22"/>
      <c r="C866" s="13"/>
      <c r="D866" s="20"/>
    </row>
    <row r="867" spans="1:4" x14ac:dyDescent="0.35">
      <c r="A867" s="13"/>
      <c r="B867" s="22"/>
      <c r="C867" s="13"/>
      <c r="D867" s="20"/>
    </row>
    <row r="868" spans="1:4" x14ac:dyDescent="0.35">
      <c r="A868" s="26"/>
      <c r="B868" s="22"/>
      <c r="C868" s="17"/>
      <c r="D868" s="20"/>
    </row>
    <row r="869" spans="1:4" x14ac:dyDescent="0.35">
      <c r="A869" s="13"/>
      <c r="B869" s="22"/>
      <c r="C869" s="17"/>
      <c r="D869" s="20"/>
    </row>
    <row r="870" spans="1:4" x14ac:dyDescent="0.35">
      <c r="A870" s="30"/>
      <c r="B870" s="22"/>
      <c r="C870" s="13"/>
      <c r="D870" s="18"/>
    </row>
    <row r="871" spans="1:4" x14ac:dyDescent="0.35">
      <c r="A871" s="30"/>
      <c r="B871" s="22"/>
      <c r="C871" s="13"/>
      <c r="D871" s="20"/>
    </row>
    <row r="872" spans="1:4" x14ac:dyDescent="0.35">
      <c r="A872" s="30"/>
      <c r="B872" s="22"/>
      <c r="C872" s="13"/>
      <c r="D872" s="20"/>
    </row>
    <row r="873" spans="1:4" x14ac:dyDescent="0.35">
      <c r="A873" s="30"/>
      <c r="B873" s="22"/>
      <c r="C873" s="13"/>
      <c r="D873" s="20"/>
    </row>
    <row r="874" spans="1:4" x14ac:dyDescent="0.35">
      <c r="A874" s="30"/>
      <c r="B874" s="22"/>
      <c r="C874" s="13"/>
      <c r="D874" s="20"/>
    </row>
    <row r="875" spans="1:4" x14ac:dyDescent="0.35">
      <c r="A875" s="30"/>
      <c r="B875" s="22"/>
      <c r="C875" s="13"/>
      <c r="D875" s="20"/>
    </row>
    <row r="876" spans="1:4" x14ac:dyDescent="0.35">
      <c r="A876" s="30"/>
      <c r="B876" s="22"/>
      <c r="C876" s="13"/>
      <c r="D876" s="20"/>
    </row>
    <row r="877" spans="1:4" x14ac:dyDescent="0.35">
      <c r="A877" s="30"/>
      <c r="B877" s="22"/>
      <c r="C877" s="13"/>
      <c r="D877" s="20"/>
    </row>
    <row r="878" spans="1:4" x14ac:dyDescent="0.35">
      <c r="A878" s="30"/>
      <c r="B878" s="22"/>
      <c r="C878" s="13"/>
      <c r="D878" s="20"/>
    </row>
    <row r="879" spans="1:4" x14ac:dyDescent="0.35">
      <c r="A879" s="30"/>
      <c r="B879" s="22"/>
      <c r="C879" s="13"/>
      <c r="D879" s="20"/>
    </row>
    <row r="880" spans="1:4" x14ac:dyDescent="0.35">
      <c r="A880" s="30"/>
      <c r="B880" s="22"/>
      <c r="C880" s="13"/>
      <c r="D880" s="20"/>
    </row>
    <row r="881" spans="1:4" x14ac:dyDescent="0.35">
      <c r="A881" s="30"/>
      <c r="B881" s="22"/>
      <c r="C881" s="13"/>
      <c r="D881" s="20"/>
    </row>
    <row r="882" spans="1:4" x14ac:dyDescent="0.35">
      <c r="A882" s="30"/>
      <c r="B882" s="22"/>
      <c r="C882" s="13"/>
      <c r="D882" s="20"/>
    </row>
    <row r="883" spans="1:4" x14ac:dyDescent="0.35">
      <c r="A883" s="30"/>
      <c r="B883" s="22"/>
      <c r="C883" s="13"/>
      <c r="D883" s="20"/>
    </row>
    <row r="884" spans="1:4" x14ac:dyDescent="0.35">
      <c r="A884" s="30"/>
      <c r="B884" s="22"/>
      <c r="C884" s="13"/>
      <c r="D884" s="20"/>
    </row>
    <row r="885" spans="1:4" x14ac:dyDescent="0.35">
      <c r="A885" s="30"/>
      <c r="B885" s="22"/>
      <c r="C885" s="13"/>
      <c r="D885" s="20"/>
    </row>
    <row r="886" spans="1:4" x14ac:dyDescent="0.35">
      <c r="A886" s="30"/>
      <c r="B886" s="22"/>
      <c r="C886" s="13"/>
      <c r="D886" s="20"/>
    </row>
    <row r="887" spans="1:4" x14ac:dyDescent="0.35">
      <c r="A887" s="30"/>
      <c r="B887" s="22"/>
      <c r="C887" s="13"/>
      <c r="D887" s="20"/>
    </row>
    <row r="888" spans="1:4" x14ac:dyDescent="0.35">
      <c r="A888" s="30"/>
      <c r="B888" s="22"/>
      <c r="C888" s="13"/>
      <c r="D888" s="18"/>
    </row>
    <row r="889" spans="1:4" x14ac:dyDescent="0.35">
      <c r="A889" s="30"/>
      <c r="B889" s="22"/>
      <c r="C889" s="13"/>
      <c r="D889" s="18"/>
    </row>
    <row r="890" spans="1:4" x14ac:dyDescent="0.35">
      <c r="A890" s="30"/>
      <c r="B890" s="22"/>
      <c r="C890" s="13"/>
      <c r="D890" s="18"/>
    </row>
    <row r="891" spans="1:4" x14ac:dyDescent="0.35">
      <c r="A891" s="30"/>
      <c r="B891" s="22"/>
      <c r="C891" s="13"/>
      <c r="D891" s="18"/>
    </row>
    <row r="892" spans="1:4" x14ac:dyDescent="0.35">
      <c r="A892" s="30"/>
      <c r="B892" s="22"/>
      <c r="C892" s="13"/>
      <c r="D892" s="18"/>
    </row>
    <row r="893" spans="1:4" x14ac:dyDescent="0.35">
      <c r="A893" s="30"/>
      <c r="B893" s="22"/>
      <c r="C893" s="13"/>
      <c r="D893" s="20"/>
    </row>
    <row r="894" spans="1:4" x14ac:dyDescent="0.35">
      <c r="A894" s="30"/>
      <c r="B894" s="22"/>
      <c r="C894" s="13"/>
      <c r="D894" s="20"/>
    </row>
    <row r="895" spans="1:4" x14ac:dyDescent="0.35">
      <c r="A895" s="30"/>
      <c r="B895" s="22"/>
      <c r="C895" s="13"/>
      <c r="D895" s="20"/>
    </row>
    <row r="896" spans="1:4" x14ac:dyDescent="0.35">
      <c r="A896" s="30"/>
      <c r="B896" s="22"/>
      <c r="C896" s="13"/>
      <c r="D896" s="20"/>
    </row>
    <row r="897" spans="1:4" x14ac:dyDescent="0.35">
      <c r="A897" s="30"/>
      <c r="B897" s="22"/>
      <c r="C897" s="13"/>
      <c r="D897" s="20"/>
    </row>
    <row r="898" spans="1:4" x14ac:dyDescent="0.35">
      <c r="A898" s="30"/>
      <c r="B898" s="22"/>
      <c r="C898" s="13"/>
      <c r="D898" s="20"/>
    </row>
    <row r="899" spans="1:4" x14ac:dyDescent="0.35">
      <c r="A899" s="30"/>
      <c r="B899" s="22"/>
      <c r="C899" s="13"/>
      <c r="D899" s="20"/>
    </row>
    <row r="900" spans="1:4" x14ac:dyDescent="0.35">
      <c r="A900" s="30"/>
      <c r="B900" s="22"/>
      <c r="C900" s="13"/>
      <c r="D900" s="20"/>
    </row>
    <row r="901" spans="1:4" x14ac:dyDescent="0.35">
      <c r="A901" s="13"/>
      <c r="B901" s="22"/>
      <c r="C901" s="17"/>
      <c r="D901" s="20"/>
    </row>
    <row r="902" spans="1:4" x14ac:dyDescent="0.35">
      <c r="A902" s="19"/>
      <c r="B902" s="22"/>
      <c r="C902" s="17"/>
      <c r="D902" s="20"/>
    </row>
    <row r="903" spans="1:4" x14ac:dyDescent="0.35">
      <c r="A903" s="13"/>
      <c r="B903" s="22"/>
      <c r="C903" s="17"/>
      <c r="D903" s="20"/>
    </row>
    <row r="904" spans="1:4" x14ac:dyDescent="0.35">
      <c r="A904" s="36"/>
      <c r="B904" s="22"/>
      <c r="C904" s="17"/>
      <c r="D904" s="20"/>
    </row>
    <row r="905" spans="1:4" x14ac:dyDescent="0.35">
      <c r="A905" s="30"/>
      <c r="B905" s="22"/>
      <c r="C905" s="17"/>
      <c r="D905" s="20"/>
    </row>
    <row r="906" spans="1:4" x14ac:dyDescent="0.35">
      <c r="A906" s="19"/>
      <c r="B906" s="22"/>
      <c r="C906" s="17"/>
      <c r="D906" s="20"/>
    </row>
    <row r="907" spans="1:4" x14ac:dyDescent="0.35">
      <c r="A907" s="13"/>
      <c r="B907" s="22"/>
      <c r="C907" s="17"/>
      <c r="D907" s="20"/>
    </row>
    <row r="908" spans="1:4" x14ac:dyDescent="0.35">
      <c r="A908" s="13"/>
      <c r="B908" s="22"/>
      <c r="C908" s="17"/>
      <c r="D908" s="20"/>
    </row>
    <row r="909" spans="1:4" x14ac:dyDescent="0.35">
      <c r="A909" s="13"/>
      <c r="B909" s="22"/>
      <c r="C909" s="17"/>
      <c r="D909" s="20"/>
    </row>
    <row r="910" spans="1:4" x14ac:dyDescent="0.35">
      <c r="A910" s="36"/>
      <c r="B910" s="22"/>
      <c r="C910" s="17"/>
      <c r="D910" s="20"/>
    </row>
    <row r="911" spans="1:4" x14ac:dyDescent="0.35">
      <c r="A911" s="19"/>
      <c r="B911" s="22"/>
      <c r="C911" s="17"/>
      <c r="D911" s="20"/>
    </row>
    <row r="912" spans="1:4" x14ac:dyDescent="0.35">
      <c r="A912" s="19"/>
      <c r="B912" s="22"/>
      <c r="C912" s="17"/>
      <c r="D912" s="20"/>
    </row>
    <row r="913" spans="1:4" x14ac:dyDescent="0.35">
      <c r="A913" s="19"/>
      <c r="B913" s="22"/>
      <c r="C913" s="17"/>
      <c r="D913" s="20"/>
    </row>
    <row r="914" spans="1:4" x14ac:dyDescent="0.35">
      <c r="A914" s="13"/>
      <c r="B914" s="22"/>
      <c r="C914" s="17"/>
      <c r="D914" s="20"/>
    </row>
    <row r="915" spans="1:4" x14ac:dyDescent="0.35">
      <c r="A915" s="30"/>
      <c r="B915" s="22"/>
      <c r="C915" s="13"/>
      <c r="D915" s="18"/>
    </row>
    <row r="916" spans="1:4" x14ac:dyDescent="0.35">
      <c r="A916" s="30"/>
      <c r="B916" s="22"/>
      <c r="C916" s="13"/>
      <c r="D916" s="20"/>
    </row>
    <row r="917" spans="1:4" x14ac:dyDescent="0.35">
      <c r="A917" s="30"/>
      <c r="B917" s="22"/>
      <c r="C917" s="13"/>
      <c r="D917" s="20"/>
    </row>
    <row r="918" spans="1:4" x14ac:dyDescent="0.35">
      <c r="A918" s="30"/>
      <c r="B918" s="22"/>
      <c r="C918" s="13"/>
      <c r="D918" s="20"/>
    </row>
    <row r="919" spans="1:4" x14ac:dyDescent="0.35">
      <c r="A919" s="30"/>
      <c r="B919" s="22"/>
      <c r="C919" s="13"/>
      <c r="D919" s="20"/>
    </row>
    <row r="920" spans="1:4" x14ac:dyDescent="0.35">
      <c r="A920" s="30"/>
      <c r="B920" s="22"/>
      <c r="C920" s="13"/>
      <c r="D920" s="20"/>
    </row>
    <row r="921" spans="1:4" x14ac:dyDescent="0.35">
      <c r="A921" s="30"/>
      <c r="B921" s="22"/>
      <c r="C921" s="13"/>
      <c r="D921" s="20"/>
    </row>
    <row r="922" spans="1:4" x14ac:dyDescent="0.35">
      <c r="A922" s="37"/>
      <c r="B922" s="22"/>
      <c r="C922" s="17"/>
      <c r="D922" s="20"/>
    </row>
    <row r="923" spans="1:4" x14ac:dyDescent="0.35">
      <c r="A923" s="30"/>
      <c r="B923" s="22"/>
      <c r="C923" s="13"/>
      <c r="D923" s="18"/>
    </row>
    <row r="924" spans="1:4" x14ac:dyDescent="0.35">
      <c r="A924" s="30"/>
      <c r="B924" s="22"/>
      <c r="C924" s="13"/>
      <c r="D924" s="18"/>
    </row>
    <row r="925" spans="1:4" x14ac:dyDescent="0.35">
      <c r="A925" s="30"/>
      <c r="B925" s="22"/>
      <c r="C925" s="13"/>
      <c r="D925" s="20"/>
    </row>
    <row r="926" spans="1:4" x14ac:dyDescent="0.35">
      <c r="A926" s="30"/>
      <c r="B926" s="22"/>
      <c r="C926" s="13"/>
      <c r="D926" s="20"/>
    </row>
    <row r="927" spans="1:4" x14ac:dyDescent="0.35">
      <c r="A927" s="30"/>
      <c r="B927" s="22"/>
      <c r="C927" s="13"/>
      <c r="D927" s="20"/>
    </row>
    <row r="928" spans="1:4" x14ac:dyDescent="0.35">
      <c r="A928" s="30"/>
      <c r="B928" s="22"/>
      <c r="C928" s="13"/>
      <c r="D928" s="20"/>
    </row>
    <row r="929" spans="1:4" x14ac:dyDescent="0.35">
      <c r="A929" s="30"/>
      <c r="B929" s="22"/>
      <c r="C929" s="13"/>
      <c r="D929" s="20"/>
    </row>
    <row r="930" spans="1:4" x14ac:dyDescent="0.35">
      <c r="A930" s="13"/>
      <c r="B930" s="22"/>
      <c r="C930" s="17"/>
      <c r="D930" s="20"/>
    </row>
    <row r="931" spans="1:4" x14ac:dyDescent="0.35">
      <c r="A931" s="13"/>
      <c r="B931" s="22"/>
      <c r="C931" s="17"/>
      <c r="D931" s="20"/>
    </row>
    <row r="932" spans="1:4" x14ac:dyDescent="0.35">
      <c r="A932" s="30"/>
      <c r="B932" s="22"/>
      <c r="C932" s="13"/>
      <c r="D932" s="20"/>
    </row>
    <row r="933" spans="1:4" x14ac:dyDescent="0.35">
      <c r="A933" s="30"/>
      <c r="B933" s="22"/>
      <c r="C933" s="13"/>
      <c r="D933" s="20"/>
    </row>
    <row r="934" spans="1:4" x14ac:dyDescent="0.35">
      <c r="A934" s="30"/>
      <c r="B934" s="22"/>
      <c r="C934" s="13"/>
      <c r="D934" s="20"/>
    </row>
    <row r="935" spans="1:4" x14ac:dyDescent="0.35">
      <c r="A935" s="30"/>
      <c r="B935" s="22"/>
      <c r="C935" s="13"/>
      <c r="D935" s="20"/>
    </row>
    <row r="936" spans="1:4" x14ac:dyDescent="0.35">
      <c r="A936" s="30"/>
      <c r="B936" s="22"/>
      <c r="C936" s="13"/>
      <c r="D936" s="20"/>
    </row>
    <row r="937" spans="1:4" x14ac:dyDescent="0.35">
      <c r="A937" s="30"/>
      <c r="B937" s="22"/>
      <c r="C937" s="13"/>
      <c r="D937" s="20"/>
    </row>
    <row r="938" spans="1:4" x14ac:dyDescent="0.35">
      <c r="A938" s="30"/>
      <c r="B938" s="22"/>
      <c r="C938" s="13"/>
      <c r="D938" s="20"/>
    </row>
    <row r="939" spans="1:4" x14ac:dyDescent="0.35">
      <c r="A939" s="30"/>
      <c r="B939" s="22"/>
      <c r="C939" s="13"/>
      <c r="D939" s="20"/>
    </row>
    <row r="940" spans="1:4" x14ac:dyDescent="0.35">
      <c r="A940" s="13"/>
      <c r="B940" s="22"/>
      <c r="C940" s="17"/>
      <c r="D940" s="20"/>
    </row>
    <row r="941" spans="1:4" x14ac:dyDescent="0.35">
      <c r="A941" s="30"/>
      <c r="B941" s="22"/>
      <c r="C941" s="13"/>
      <c r="D941" s="18"/>
    </row>
    <row r="942" spans="1:4" x14ac:dyDescent="0.35">
      <c r="A942" s="30"/>
      <c r="B942" s="22"/>
      <c r="C942" s="13"/>
      <c r="D942" s="20"/>
    </row>
    <row r="943" spans="1:4" x14ac:dyDescent="0.35">
      <c r="A943" s="30"/>
      <c r="B943" s="22"/>
      <c r="C943" s="13"/>
      <c r="D943" s="20"/>
    </row>
    <row r="944" spans="1:4" x14ac:dyDescent="0.35">
      <c r="A944" s="30"/>
      <c r="B944" s="22"/>
      <c r="C944" s="13"/>
      <c r="D944" s="20"/>
    </row>
    <row r="945" spans="1:4" x14ac:dyDescent="0.35">
      <c r="A945" s="30"/>
      <c r="B945" s="22"/>
      <c r="C945" s="13"/>
      <c r="D945" s="20"/>
    </row>
    <row r="946" spans="1:4" x14ac:dyDescent="0.35">
      <c r="A946" s="13"/>
      <c r="B946" s="22"/>
      <c r="C946" s="17"/>
      <c r="D946" s="20"/>
    </row>
    <row r="947" spans="1:4" x14ac:dyDescent="0.35">
      <c r="A947" s="30"/>
      <c r="B947" s="22"/>
      <c r="C947" s="13"/>
      <c r="D947" s="18"/>
    </row>
    <row r="948" spans="1:4" x14ac:dyDescent="0.35">
      <c r="A948" s="30"/>
      <c r="B948" s="22"/>
      <c r="C948" s="13"/>
      <c r="D948" s="20"/>
    </row>
    <row r="949" spans="1:4" x14ac:dyDescent="0.35">
      <c r="A949" s="30"/>
      <c r="B949" s="22"/>
      <c r="C949" s="13"/>
      <c r="D949" s="20"/>
    </row>
    <row r="950" spans="1:4" x14ac:dyDescent="0.35">
      <c r="A950" s="30"/>
      <c r="B950" s="22"/>
      <c r="C950" s="13"/>
      <c r="D950" s="20"/>
    </row>
    <row r="951" spans="1:4" x14ac:dyDescent="0.35">
      <c r="A951" s="13"/>
      <c r="B951" s="22"/>
      <c r="C951" s="13"/>
      <c r="D951" s="20"/>
    </row>
    <row r="952" spans="1:4" x14ac:dyDescent="0.35">
      <c r="A952" s="30"/>
      <c r="B952" s="22"/>
      <c r="C952" s="13"/>
      <c r="D952" s="20"/>
    </row>
    <row r="953" spans="1:4" x14ac:dyDescent="0.35">
      <c r="A953" s="30"/>
      <c r="B953" s="22"/>
      <c r="C953" s="13"/>
      <c r="D953" s="20"/>
    </row>
    <row r="954" spans="1:4" x14ac:dyDescent="0.35">
      <c r="A954" s="30"/>
      <c r="B954" s="22"/>
      <c r="C954" s="13"/>
      <c r="D954" s="20"/>
    </row>
    <row r="955" spans="1:4" x14ac:dyDescent="0.35">
      <c r="A955" s="30"/>
      <c r="B955" s="22"/>
      <c r="C955" s="13"/>
      <c r="D955" s="20"/>
    </row>
    <row r="956" spans="1:4" x14ac:dyDescent="0.35">
      <c r="A956" s="30"/>
      <c r="B956" s="22"/>
      <c r="C956" s="13"/>
      <c r="D956" s="20"/>
    </row>
    <row r="957" spans="1:4" x14ac:dyDescent="0.35">
      <c r="A957" s="30"/>
      <c r="B957" s="22"/>
      <c r="C957" s="13"/>
      <c r="D957" s="20"/>
    </row>
    <row r="958" spans="1:4" x14ac:dyDescent="0.35">
      <c r="A958" s="30"/>
      <c r="B958" s="22"/>
      <c r="C958" s="13"/>
      <c r="D958" s="20"/>
    </row>
    <row r="959" spans="1:4" x14ac:dyDescent="0.35">
      <c r="A959" s="13"/>
      <c r="B959" s="22"/>
      <c r="C959" s="17"/>
      <c r="D959" s="20"/>
    </row>
    <row r="960" spans="1:4" x14ac:dyDescent="0.35">
      <c r="A960" s="30"/>
      <c r="B960" s="22"/>
      <c r="C960" s="13"/>
      <c r="D960" s="20"/>
    </row>
    <row r="961" spans="1:4" x14ac:dyDescent="0.35">
      <c r="A961" s="30"/>
      <c r="B961" s="22"/>
      <c r="C961" s="13"/>
      <c r="D961" s="20"/>
    </row>
    <row r="962" spans="1:4" x14ac:dyDescent="0.35">
      <c r="A962" s="30"/>
      <c r="B962" s="22"/>
      <c r="C962" s="13"/>
      <c r="D962" s="20"/>
    </row>
    <row r="963" spans="1:4" x14ac:dyDescent="0.35">
      <c r="A963" s="13"/>
      <c r="B963" s="22"/>
      <c r="C963" s="17"/>
      <c r="D963" s="20"/>
    </row>
    <row r="964" spans="1:4" x14ac:dyDescent="0.35">
      <c r="A964" s="13"/>
      <c r="B964" s="22"/>
      <c r="C964" s="17"/>
      <c r="D964" s="20"/>
    </row>
    <row r="965" spans="1:4" x14ac:dyDescent="0.35">
      <c r="A965" s="13"/>
      <c r="B965" s="22"/>
      <c r="C965" s="17"/>
      <c r="D965" s="20"/>
    </row>
    <row r="966" spans="1:4" x14ac:dyDescent="0.35">
      <c r="A966" s="30"/>
      <c r="B966" s="22"/>
      <c r="C966" s="17"/>
      <c r="D966" s="20"/>
    </row>
    <row r="967" spans="1:4" x14ac:dyDescent="0.35">
      <c r="A967" s="19"/>
      <c r="B967" s="22"/>
      <c r="C967" s="17"/>
      <c r="D967" s="20"/>
    </row>
    <row r="968" spans="1:4" x14ac:dyDescent="0.35">
      <c r="A968" s="30"/>
      <c r="B968" s="22"/>
      <c r="C968" s="17"/>
      <c r="D968" s="20"/>
    </row>
    <row r="969" spans="1:4" x14ac:dyDescent="0.35">
      <c r="A969" s="30"/>
      <c r="B969" s="22"/>
      <c r="C969" s="17"/>
      <c r="D969" s="20"/>
    </row>
    <row r="970" spans="1:4" x14ac:dyDescent="0.35">
      <c r="A970" s="19"/>
      <c r="B970" s="22"/>
      <c r="C970" s="17"/>
      <c r="D970" s="20"/>
    </row>
    <row r="971" spans="1:4" x14ac:dyDescent="0.35">
      <c r="A971" s="30"/>
      <c r="B971" s="22"/>
      <c r="C971" s="17"/>
      <c r="D971" s="20"/>
    </row>
    <row r="972" spans="1:4" x14ac:dyDescent="0.35">
      <c r="A972" s="30"/>
      <c r="B972" s="22"/>
      <c r="C972" s="17"/>
      <c r="D972" s="20"/>
    </row>
    <row r="973" spans="1:4" x14ac:dyDescent="0.35">
      <c r="A973" s="30"/>
      <c r="B973" s="22"/>
      <c r="C973" s="17"/>
      <c r="D973" s="20"/>
    </row>
    <row r="974" spans="1:4" x14ac:dyDescent="0.35">
      <c r="A974" s="30"/>
      <c r="B974" s="22"/>
      <c r="C974" s="17"/>
      <c r="D974" s="20"/>
    </row>
    <row r="975" spans="1:4" x14ac:dyDescent="0.35">
      <c r="A975" s="19"/>
      <c r="B975" s="22"/>
      <c r="C975" s="17"/>
      <c r="D975" s="20"/>
    </row>
    <row r="976" spans="1:4" x14ac:dyDescent="0.35">
      <c r="A976" s="19"/>
      <c r="B976" s="22"/>
      <c r="C976" s="17"/>
      <c r="D976" s="20"/>
    </row>
    <row r="977" spans="1:4" x14ac:dyDescent="0.35">
      <c r="A977" s="30"/>
      <c r="B977" s="22"/>
      <c r="C977" s="17"/>
      <c r="D977" s="20"/>
    </row>
    <row r="978" spans="1:4" x14ac:dyDescent="0.35">
      <c r="A978" s="30"/>
      <c r="B978" s="22"/>
      <c r="C978" s="17"/>
      <c r="D978" s="20"/>
    </row>
    <row r="979" spans="1:4" x14ac:dyDescent="0.35">
      <c r="A979" s="30"/>
      <c r="B979" s="22"/>
      <c r="C979" s="17"/>
      <c r="D979" s="20"/>
    </row>
    <row r="980" spans="1:4" x14ac:dyDescent="0.35">
      <c r="A980" s="30"/>
      <c r="B980" s="22"/>
      <c r="C980" s="17"/>
      <c r="D980" s="20"/>
    </row>
    <row r="981" spans="1:4" x14ac:dyDescent="0.35">
      <c r="A981" s="30"/>
      <c r="B981" s="22"/>
      <c r="C981" s="17"/>
      <c r="D981" s="20"/>
    </row>
    <row r="982" spans="1:4" x14ac:dyDescent="0.35">
      <c r="A982" s="30"/>
      <c r="B982" s="22"/>
      <c r="C982" s="13"/>
      <c r="D982" s="18"/>
    </row>
    <row r="983" spans="1:4" x14ac:dyDescent="0.35">
      <c r="A983" s="30"/>
      <c r="B983" s="22"/>
      <c r="C983" s="13"/>
      <c r="D983" s="20"/>
    </row>
    <row r="984" spans="1:4" x14ac:dyDescent="0.35">
      <c r="A984" s="30"/>
      <c r="B984" s="22"/>
      <c r="C984" s="13"/>
      <c r="D984" s="20"/>
    </row>
    <row r="985" spans="1:4" x14ac:dyDescent="0.35">
      <c r="A985" s="30"/>
      <c r="B985" s="22"/>
      <c r="C985" s="13"/>
      <c r="D985" s="20"/>
    </row>
    <row r="986" spans="1:4" x14ac:dyDescent="0.35">
      <c r="A986" s="30"/>
      <c r="B986" s="22"/>
      <c r="C986" s="13"/>
      <c r="D986" s="20"/>
    </row>
    <row r="987" spans="1:4" x14ac:dyDescent="0.35">
      <c r="A987" s="30"/>
      <c r="B987" s="22"/>
      <c r="C987" s="13"/>
      <c r="D987" s="20"/>
    </row>
    <row r="988" spans="1:4" x14ac:dyDescent="0.35">
      <c r="A988" s="13"/>
      <c r="B988" s="22"/>
      <c r="C988" s="17"/>
      <c r="D988" s="20"/>
    </row>
    <row r="989" spans="1:4" x14ac:dyDescent="0.35">
      <c r="A989" s="36"/>
      <c r="B989" s="22"/>
      <c r="C989" s="17"/>
      <c r="D989" s="20"/>
    </row>
    <row r="990" spans="1:4" x14ac:dyDescent="0.35">
      <c r="A990" s="19"/>
      <c r="B990" s="22"/>
      <c r="C990" s="17"/>
      <c r="D990" s="20"/>
    </row>
    <row r="991" spans="1:4" x14ac:dyDescent="0.35">
      <c r="A991" s="19"/>
      <c r="B991" s="22"/>
      <c r="C991" s="17"/>
      <c r="D991" s="20"/>
    </row>
    <row r="992" spans="1:4" x14ac:dyDescent="0.35">
      <c r="A992" s="19"/>
      <c r="B992" s="22"/>
      <c r="C992" s="17"/>
      <c r="D992" s="20"/>
    </row>
    <row r="993" spans="1:4" x14ac:dyDescent="0.35">
      <c r="A993" s="19"/>
      <c r="B993" s="22"/>
      <c r="C993" s="17"/>
      <c r="D993" s="20"/>
    </row>
    <row r="994" spans="1:4" x14ac:dyDescent="0.35">
      <c r="A994" s="36"/>
      <c r="B994" s="22"/>
      <c r="C994" s="17"/>
      <c r="D994" s="20"/>
    </row>
    <row r="995" spans="1:4" x14ac:dyDescent="0.35">
      <c r="A995" s="19"/>
      <c r="B995" s="22"/>
      <c r="C995" s="17"/>
      <c r="D995" s="20"/>
    </row>
    <row r="996" spans="1:4" x14ac:dyDescent="0.35">
      <c r="A996" s="19"/>
      <c r="B996" s="22"/>
      <c r="C996" s="17"/>
      <c r="D996" s="20"/>
    </row>
    <row r="997" spans="1:4" x14ac:dyDescent="0.35">
      <c r="A997" s="19"/>
      <c r="B997" s="22"/>
      <c r="C997" s="17"/>
      <c r="D997" s="20"/>
    </row>
    <row r="998" spans="1:4" x14ac:dyDescent="0.35">
      <c r="A998" s="19"/>
      <c r="B998" s="22"/>
      <c r="C998" s="17"/>
      <c r="D998" s="20"/>
    </row>
    <row r="999" spans="1:4" x14ac:dyDescent="0.35">
      <c r="A999" s="19"/>
      <c r="B999" s="22"/>
      <c r="C999" s="17"/>
      <c r="D999" s="20"/>
    </row>
    <row r="1000" spans="1:4" x14ac:dyDescent="0.35">
      <c r="A1000" s="30"/>
      <c r="B1000" s="22"/>
      <c r="C1000" s="13"/>
      <c r="D1000" s="20"/>
    </row>
    <row r="1001" spans="1:4" x14ac:dyDescent="0.35">
      <c r="A1001" s="13"/>
      <c r="B1001" s="22"/>
      <c r="C1001" s="17"/>
      <c r="D1001" s="20"/>
    </row>
    <row r="1002" spans="1:4" x14ac:dyDescent="0.35">
      <c r="A1002" s="30"/>
      <c r="B1002" s="22"/>
      <c r="C1002" s="13"/>
      <c r="D1002" s="20"/>
    </row>
    <row r="1003" spans="1:4" x14ac:dyDescent="0.35">
      <c r="A1003" s="30"/>
      <c r="B1003" s="22"/>
      <c r="C1003" s="13"/>
      <c r="D1003" s="20"/>
    </row>
    <row r="1004" spans="1:4" x14ac:dyDescent="0.35">
      <c r="A1004" s="30"/>
      <c r="B1004" s="22"/>
      <c r="C1004" s="13"/>
      <c r="D1004" s="20"/>
    </row>
    <row r="1005" spans="1:4" x14ac:dyDescent="0.35">
      <c r="A1005" s="30"/>
      <c r="B1005" s="22"/>
      <c r="C1005" s="13"/>
      <c r="D1005" s="20"/>
    </row>
    <row r="1006" spans="1:4" x14ac:dyDescent="0.35">
      <c r="A1006" s="30"/>
      <c r="B1006" s="22"/>
      <c r="C1006" s="13"/>
      <c r="D1006" s="20"/>
    </row>
    <row r="1007" spans="1:4" x14ac:dyDescent="0.35">
      <c r="A1007" s="30"/>
      <c r="B1007" s="22"/>
      <c r="C1007" s="13"/>
      <c r="D1007" s="20"/>
    </row>
    <row r="1008" spans="1:4" x14ac:dyDescent="0.35">
      <c r="A1008" s="30"/>
      <c r="B1008" s="22"/>
      <c r="C1008" s="13"/>
      <c r="D1008" s="20"/>
    </row>
    <row r="1009" spans="1:4" x14ac:dyDescent="0.35">
      <c r="A1009" s="30"/>
      <c r="B1009" s="22"/>
      <c r="C1009" s="13"/>
      <c r="D1009" s="20"/>
    </row>
    <row r="1010" spans="1:4" x14ac:dyDescent="0.35">
      <c r="A1010" s="30"/>
      <c r="B1010" s="22"/>
      <c r="C1010" s="13"/>
      <c r="D1010" s="20"/>
    </row>
    <row r="1011" spans="1:4" x14ac:dyDescent="0.35">
      <c r="A1011" s="30"/>
      <c r="B1011" s="22"/>
      <c r="C1011" s="13"/>
      <c r="D1011" s="20"/>
    </row>
    <row r="1012" spans="1:4" x14ac:dyDescent="0.35">
      <c r="A1012" s="30"/>
      <c r="B1012" s="22"/>
      <c r="C1012" s="13"/>
      <c r="D1012" s="20"/>
    </row>
    <row r="1013" spans="1:4" x14ac:dyDescent="0.35">
      <c r="A1013" s="30"/>
      <c r="B1013" s="22"/>
      <c r="C1013" s="13"/>
      <c r="D1013" s="20"/>
    </row>
    <row r="1014" spans="1:4" x14ac:dyDescent="0.35">
      <c r="A1014" s="30"/>
      <c r="B1014" s="22"/>
      <c r="C1014" s="13"/>
      <c r="D1014" s="20"/>
    </row>
    <row r="1015" spans="1:4" x14ac:dyDescent="0.35">
      <c r="A1015" s="30"/>
      <c r="B1015" s="22"/>
      <c r="C1015" s="13"/>
      <c r="D1015" s="20"/>
    </row>
    <row r="1016" spans="1:4" x14ac:dyDescent="0.35">
      <c r="A1016" s="13"/>
      <c r="B1016" s="22"/>
      <c r="C1016" s="17"/>
      <c r="D1016" s="20"/>
    </row>
    <row r="1017" spans="1:4" x14ac:dyDescent="0.35">
      <c r="A1017" s="30"/>
      <c r="B1017" s="22"/>
      <c r="C1017" s="13"/>
      <c r="D1017" s="18"/>
    </row>
    <row r="1018" spans="1:4" x14ac:dyDescent="0.35">
      <c r="A1018" s="30"/>
      <c r="B1018" s="22"/>
      <c r="C1018" s="13"/>
      <c r="D1018" s="20"/>
    </row>
    <row r="1019" spans="1:4" x14ac:dyDescent="0.35">
      <c r="A1019" s="26"/>
      <c r="B1019" s="22"/>
      <c r="C1019" s="13"/>
      <c r="D1019" s="20"/>
    </row>
    <row r="1020" spans="1:4" x14ac:dyDescent="0.35">
      <c r="A1020" s="26"/>
      <c r="B1020" s="22"/>
      <c r="C1020" s="13"/>
      <c r="D1020" s="20"/>
    </row>
    <row r="1021" spans="1:4" x14ac:dyDescent="0.35">
      <c r="A1021" s="13"/>
      <c r="B1021" s="22"/>
      <c r="C1021" s="13"/>
      <c r="D1021" s="20"/>
    </row>
    <row r="1022" spans="1:4" x14ac:dyDescent="0.35">
      <c r="A1022" s="30"/>
      <c r="B1022" s="22"/>
      <c r="C1022" s="13"/>
      <c r="D1022" s="20"/>
    </row>
    <row r="1023" spans="1:4" x14ac:dyDescent="0.35">
      <c r="A1023" s="30"/>
      <c r="B1023" s="22"/>
      <c r="C1023" s="13"/>
      <c r="D1023" s="20"/>
    </row>
    <row r="1024" spans="1:4" x14ac:dyDescent="0.35">
      <c r="A1024" s="30"/>
      <c r="B1024" s="22"/>
      <c r="C1024" s="13"/>
      <c r="D1024" s="20"/>
    </row>
    <row r="1025" spans="1:4" x14ac:dyDescent="0.35">
      <c r="A1025" s="30"/>
      <c r="B1025" s="22"/>
      <c r="C1025" s="13"/>
      <c r="D1025" s="20"/>
    </row>
    <row r="1026" spans="1:4" x14ac:dyDescent="0.35">
      <c r="A1026" s="30"/>
      <c r="B1026" s="22"/>
      <c r="C1026" s="13"/>
      <c r="D1026" s="20"/>
    </row>
    <row r="1027" spans="1:4" x14ac:dyDescent="0.35">
      <c r="A1027" s="30"/>
      <c r="B1027" s="22"/>
      <c r="C1027" s="13"/>
      <c r="D1027" s="20"/>
    </row>
    <row r="1028" spans="1:4" x14ac:dyDescent="0.35">
      <c r="A1028" s="30"/>
      <c r="B1028" s="22"/>
      <c r="C1028" s="13"/>
      <c r="D1028" s="20"/>
    </row>
    <row r="1029" spans="1:4" x14ac:dyDescent="0.35">
      <c r="A1029" s="13"/>
      <c r="B1029" s="22"/>
      <c r="C1029" s="17"/>
      <c r="D1029" s="20"/>
    </row>
    <row r="1030" spans="1:4" x14ac:dyDescent="0.35">
      <c r="A1030" s="13"/>
      <c r="B1030" s="22"/>
      <c r="C1030" s="17"/>
      <c r="D1030" s="20"/>
    </row>
    <row r="1031" spans="1:4" x14ac:dyDescent="0.35">
      <c r="A1031" s="13"/>
      <c r="B1031" s="22"/>
      <c r="C1031" s="17"/>
      <c r="D1031" s="20"/>
    </row>
    <row r="1032" spans="1:4" x14ac:dyDescent="0.35">
      <c r="A1032" s="30"/>
      <c r="B1032" s="22"/>
      <c r="C1032" s="13"/>
      <c r="D1032" s="18"/>
    </row>
    <row r="1033" spans="1:4" x14ac:dyDescent="0.35">
      <c r="A1033" s="30"/>
      <c r="B1033" s="22"/>
      <c r="C1033" s="13"/>
      <c r="D1033" s="20"/>
    </row>
    <row r="1034" spans="1:4" x14ac:dyDescent="0.35">
      <c r="A1034" s="30"/>
      <c r="B1034" s="22"/>
      <c r="C1034" s="13"/>
      <c r="D1034" s="20"/>
    </row>
    <row r="1035" spans="1:4" x14ac:dyDescent="0.35">
      <c r="A1035" s="30"/>
      <c r="B1035" s="22"/>
      <c r="C1035" s="13"/>
      <c r="D1035" s="20"/>
    </row>
    <row r="1036" spans="1:4" x14ac:dyDescent="0.35">
      <c r="A1036" s="30"/>
      <c r="B1036" s="22"/>
      <c r="C1036" s="13"/>
      <c r="D1036" s="20"/>
    </row>
    <row r="1037" spans="1:4" x14ac:dyDescent="0.35">
      <c r="A1037" s="30"/>
      <c r="B1037" s="22"/>
      <c r="C1037" s="13"/>
      <c r="D1037" s="20"/>
    </row>
    <row r="1038" spans="1:4" x14ac:dyDescent="0.35">
      <c r="A1038" s="30"/>
      <c r="B1038" s="22"/>
      <c r="C1038" s="13"/>
      <c r="D1038" s="20"/>
    </row>
    <row r="1039" spans="1:4" x14ac:dyDescent="0.35">
      <c r="A1039" s="30"/>
      <c r="B1039" s="22"/>
      <c r="C1039" s="13"/>
      <c r="D1039" s="20"/>
    </row>
    <row r="1040" spans="1:4" x14ac:dyDescent="0.35">
      <c r="A1040" s="30"/>
      <c r="B1040" s="22"/>
      <c r="C1040" s="13"/>
      <c r="D1040" s="20"/>
    </row>
    <row r="1041" spans="1:4" x14ac:dyDescent="0.35">
      <c r="A1041" s="30"/>
      <c r="B1041" s="22"/>
      <c r="C1041" s="13"/>
      <c r="D1041" s="20"/>
    </row>
    <row r="1042" spans="1:4" x14ac:dyDescent="0.35">
      <c r="A1042" s="30"/>
      <c r="B1042" s="22"/>
      <c r="C1042" s="13"/>
      <c r="D1042" s="20"/>
    </row>
    <row r="1043" spans="1:4" x14ac:dyDescent="0.35">
      <c r="A1043" s="13"/>
      <c r="B1043" s="22"/>
      <c r="C1043" s="17"/>
      <c r="D1043" s="20"/>
    </row>
    <row r="1044" spans="1:4" x14ac:dyDescent="0.35">
      <c r="A1044" s="30"/>
      <c r="B1044" s="22"/>
      <c r="C1044" s="13"/>
      <c r="D1044" s="20"/>
    </row>
    <row r="1045" spans="1:4" x14ac:dyDescent="0.35">
      <c r="A1045" s="13"/>
      <c r="B1045" s="22"/>
      <c r="C1045" s="17"/>
      <c r="D1045" s="20"/>
    </row>
    <row r="1046" spans="1:4" x14ac:dyDescent="0.35">
      <c r="A1046" s="13"/>
      <c r="B1046" s="22"/>
      <c r="C1046" s="17"/>
      <c r="D1046" s="20"/>
    </row>
    <row r="1047" spans="1:4" x14ac:dyDescent="0.35">
      <c r="A1047" s="13"/>
      <c r="B1047" s="22"/>
      <c r="C1047" s="17"/>
      <c r="D1047" s="20"/>
    </row>
    <row r="1048" spans="1:4" x14ac:dyDescent="0.35">
      <c r="A1048" s="19"/>
      <c r="B1048" s="22"/>
      <c r="C1048" s="17"/>
      <c r="D1048" s="20"/>
    </row>
    <row r="1049" spans="1:4" x14ac:dyDescent="0.35">
      <c r="A1049" s="19"/>
      <c r="B1049" s="22"/>
      <c r="C1049" s="17"/>
      <c r="D1049" s="20"/>
    </row>
    <row r="1050" spans="1:4" x14ac:dyDescent="0.35">
      <c r="A1050" s="19"/>
      <c r="B1050" s="22"/>
      <c r="C1050" s="17"/>
      <c r="D1050" s="20"/>
    </row>
    <row r="1051" spans="1:4" x14ac:dyDescent="0.35">
      <c r="A1051" s="19"/>
      <c r="B1051" s="22"/>
      <c r="C1051" s="17"/>
      <c r="D1051" s="20"/>
    </row>
    <row r="1052" spans="1:4" x14ac:dyDescent="0.35">
      <c r="A1052" s="19"/>
      <c r="B1052" s="22"/>
      <c r="C1052" s="17"/>
      <c r="D1052" s="20"/>
    </row>
    <row r="1053" spans="1:4" x14ac:dyDescent="0.35">
      <c r="A1053" s="19"/>
      <c r="B1053" s="22"/>
      <c r="C1053" s="17"/>
      <c r="D1053" s="20"/>
    </row>
    <row r="1054" spans="1:4" x14ac:dyDescent="0.35">
      <c r="A1054" s="19"/>
      <c r="B1054" s="22"/>
      <c r="C1054" s="17"/>
      <c r="D1054" s="20"/>
    </row>
    <row r="1055" spans="1:4" x14ac:dyDescent="0.35">
      <c r="A1055" s="19"/>
      <c r="B1055" s="22"/>
      <c r="C1055" s="17"/>
      <c r="D1055" s="20"/>
    </row>
    <row r="1056" spans="1:4" x14ac:dyDescent="0.35">
      <c r="A1056" s="36"/>
      <c r="B1056" s="22"/>
      <c r="C1056" s="17"/>
      <c r="D1056" s="20"/>
    </row>
    <row r="1057" spans="1:4" x14ac:dyDescent="0.35">
      <c r="A1057" s="19"/>
      <c r="B1057" s="22"/>
      <c r="C1057" s="17"/>
      <c r="D1057" s="20"/>
    </row>
    <row r="1058" spans="1:4" x14ac:dyDescent="0.35">
      <c r="A1058" s="19"/>
      <c r="B1058" s="22"/>
      <c r="C1058" s="17"/>
      <c r="D1058" s="20"/>
    </row>
    <row r="1059" spans="1:4" x14ac:dyDescent="0.35">
      <c r="A1059" s="19"/>
      <c r="B1059" s="22"/>
      <c r="C1059" s="17"/>
      <c r="D1059" s="20"/>
    </row>
    <row r="1060" spans="1:4" x14ac:dyDescent="0.35">
      <c r="A1060" s="19"/>
      <c r="B1060" s="22"/>
      <c r="C1060" s="17"/>
      <c r="D1060" s="20"/>
    </row>
    <row r="1061" spans="1:4" x14ac:dyDescent="0.35">
      <c r="A1061" s="19"/>
      <c r="B1061" s="22"/>
      <c r="C1061" s="17"/>
      <c r="D1061" s="20"/>
    </row>
    <row r="1062" spans="1:4" x14ac:dyDescent="0.35">
      <c r="A1062" s="19"/>
      <c r="B1062" s="22"/>
      <c r="C1062" s="17"/>
      <c r="D1062" s="20"/>
    </row>
    <row r="1063" spans="1:4" x14ac:dyDescent="0.35">
      <c r="A1063" s="19"/>
      <c r="B1063" s="22"/>
      <c r="C1063" s="17"/>
      <c r="D1063" s="20"/>
    </row>
    <row r="1064" spans="1:4" x14ac:dyDescent="0.35">
      <c r="A1064" s="13"/>
      <c r="B1064" s="22"/>
      <c r="C1064" s="17"/>
      <c r="D1064" s="20"/>
    </row>
    <row r="1065" spans="1:4" x14ac:dyDescent="0.35">
      <c r="A1065" s="19"/>
      <c r="B1065" s="22"/>
      <c r="C1065" s="17"/>
      <c r="D1065" s="20"/>
    </row>
    <row r="1066" spans="1:4" x14ac:dyDescent="0.35">
      <c r="A1066" s="19"/>
      <c r="B1066" s="22"/>
      <c r="C1066" s="17"/>
      <c r="D1066" s="18"/>
    </row>
    <row r="1067" spans="1:4" x14ac:dyDescent="0.35">
      <c r="A1067" s="30"/>
      <c r="B1067" s="22"/>
      <c r="C1067" s="13"/>
      <c r="D1067" s="18"/>
    </row>
    <row r="1068" spans="1:4" x14ac:dyDescent="0.35">
      <c r="A1068" s="30"/>
      <c r="B1068" s="22"/>
      <c r="C1068" s="13"/>
      <c r="D1068" s="18"/>
    </row>
    <row r="1069" spans="1:4" x14ac:dyDescent="0.35">
      <c r="A1069" s="30"/>
      <c r="B1069" s="22"/>
      <c r="C1069" s="13"/>
      <c r="D1069" s="18"/>
    </row>
    <row r="1070" spans="1:4" x14ac:dyDescent="0.35">
      <c r="A1070" s="30"/>
      <c r="B1070" s="22"/>
      <c r="C1070" s="13"/>
      <c r="D1070" s="18"/>
    </row>
    <row r="1071" spans="1:4" x14ac:dyDescent="0.35">
      <c r="A1071" s="30"/>
      <c r="B1071" s="22"/>
      <c r="C1071" s="13"/>
      <c r="D1071" s="18"/>
    </row>
    <row r="1072" spans="1:4" x14ac:dyDescent="0.35">
      <c r="A1072" s="30"/>
      <c r="B1072" s="22"/>
      <c r="C1072" s="13"/>
      <c r="D1072" s="18"/>
    </row>
    <row r="1073" spans="1:4" x14ac:dyDescent="0.35">
      <c r="A1073" s="30"/>
      <c r="B1073" s="22"/>
      <c r="C1073" s="13"/>
      <c r="D1073" s="20"/>
    </row>
    <row r="1074" spans="1:4" x14ac:dyDescent="0.35">
      <c r="A1074" s="30"/>
      <c r="B1074" s="22"/>
      <c r="C1074" s="13"/>
      <c r="D1074" s="20"/>
    </row>
    <row r="1075" spans="1:4" x14ac:dyDescent="0.35">
      <c r="A1075" s="30"/>
      <c r="B1075" s="22"/>
      <c r="C1075" s="13"/>
      <c r="D1075" s="20"/>
    </row>
    <row r="1076" spans="1:4" x14ac:dyDescent="0.35">
      <c r="A1076" s="30"/>
      <c r="B1076" s="22"/>
      <c r="C1076" s="13"/>
      <c r="D1076" s="20"/>
    </row>
    <row r="1077" spans="1:4" x14ac:dyDescent="0.35">
      <c r="A1077" s="30"/>
      <c r="B1077" s="22"/>
      <c r="C1077" s="13"/>
      <c r="D1077" s="20"/>
    </row>
    <row r="1078" spans="1:4" x14ac:dyDescent="0.35">
      <c r="A1078" s="30"/>
      <c r="B1078" s="22"/>
      <c r="C1078" s="13"/>
      <c r="D1078" s="20"/>
    </row>
    <row r="1079" spans="1:4" x14ac:dyDescent="0.35">
      <c r="A1079" s="13"/>
      <c r="B1079" s="22"/>
      <c r="C1079" s="17"/>
      <c r="D1079" s="20"/>
    </row>
    <row r="1080" spans="1:4" x14ac:dyDescent="0.35">
      <c r="A1080" s="13"/>
      <c r="B1080" s="22"/>
      <c r="C1080" s="17"/>
      <c r="D1080" s="20"/>
    </row>
    <row r="1081" spans="1:4" x14ac:dyDescent="0.35">
      <c r="A1081" s="13"/>
      <c r="B1081" s="22"/>
      <c r="C1081" s="17"/>
      <c r="D1081" s="20"/>
    </row>
    <row r="1082" spans="1:4" x14ac:dyDescent="0.35">
      <c r="A1082" s="19"/>
      <c r="B1082" s="22"/>
      <c r="C1082" s="17"/>
      <c r="D1082" s="20"/>
    </row>
    <row r="1083" spans="1:4" x14ac:dyDescent="0.35">
      <c r="A1083" s="13"/>
      <c r="B1083" s="22"/>
      <c r="C1083" s="17"/>
      <c r="D1083" s="20"/>
    </row>
    <row r="1084" spans="1:4" x14ac:dyDescent="0.35">
      <c r="A1084" s="13"/>
      <c r="B1084" s="22"/>
      <c r="C1084" s="17"/>
      <c r="D1084" s="20"/>
    </row>
    <row r="1085" spans="1:4" x14ac:dyDescent="0.35">
      <c r="A1085" s="13"/>
      <c r="B1085" s="22"/>
      <c r="C1085" s="17"/>
      <c r="D1085" s="20"/>
    </row>
    <row r="1086" spans="1:4" x14ac:dyDescent="0.35">
      <c r="A1086" s="13"/>
      <c r="B1086" s="22"/>
      <c r="C1086" s="17"/>
      <c r="D1086" s="20"/>
    </row>
    <row r="1087" spans="1:4" x14ac:dyDescent="0.35">
      <c r="A1087" s="13"/>
      <c r="B1087" s="22"/>
      <c r="C1087" s="17"/>
      <c r="D1087" s="20"/>
    </row>
    <row r="1088" spans="1:4" x14ac:dyDescent="0.35">
      <c r="A1088" s="19"/>
      <c r="B1088" s="22"/>
      <c r="C1088" s="17"/>
      <c r="D1088" s="20"/>
    </row>
    <row r="1089" spans="1:4" x14ac:dyDescent="0.35">
      <c r="A1089" s="13"/>
      <c r="B1089" s="22"/>
      <c r="C1089" s="17"/>
      <c r="D1089" s="20"/>
    </row>
    <row r="1090" spans="1:4" x14ac:dyDescent="0.35">
      <c r="A1090" s="13"/>
      <c r="B1090" s="22"/>
      <c r="C1090" s="17"/>
      <c r="D1090" s="20"/>
    </row>
    <row r="1091" spans="1:4" x14ac:dyDescent="0.35">
      <c r="A1091" s="13"/>
      <c r="B1091" s="22"/>
      <c r="C1091" s="17"/>
      <c r="D1091" s="20"/>
    </row>
    <row r="1092" spans="1:4" x14ac:dyDescent="0.35">
      <c r="A1092" s="13"/>
      <c r="B1092" s="22"/>
      <c r="C1092" s="17"/>
      <c r="D1092" s="20"/>
    </row>
    <row r="1093" spans="1:4" x14ac:dyDescent="0.35">
      <c r="A1093" s="13"/>
      <c r="B1093" s="22"/>
      <c r="C1093" s="17"/>
      <c r="D1093" s="20"/>
    </row>
    <row r="1094" spans="1:4" x14ac:dyDescent="0.35">
      <c r="A1094" s="30"/>
      <c r="B1094" s="22"/>
      <c r="C1094" s="13"/>
      <c r="D1094" s="18"/>
    </row>
    <row r="1095" spans="1:4" x14ac:dyDescent="0.35">
      <c r="A1095" s="30"/>
      <c r="B1095" s="22"/>
      <c r="C1095" s="13"/>
      <c r="D1095" s="20"/>
    </row>
    <row r="1096" spans="1:4" x14ac:dyDescent="0.35">
      <c r="A1096" s="30"/>
      <c r="B1096" s="22"/>
      <c r="C1096" s="13"/>
      <c r="D1096" s="20"/>
    </row>
    <row r="1097" spans="1:4" x14ac:dyDescent="0.35">
      <c r="A1097" s="30"/>
      <c r="B1097" s="22"/>
      <c r="C1097" s="13"/>
      <c r="D1097" s="20"/>
    </row>
    <row r="1098" spans="1:4" x14ac:dyDescent="0.35">
      <c r="A1098" s="30"/>
      <c r="B1098" s="22"/>
      <c r="C1098" s="13"/>
      <c r="D1098" s="20"/>
    </row>
    <row r="1099" spans="1:4" x14ac:dyDescent="0.35">
      <c r="A1099" s="13"/>
      <c r="B1099" s="22"/>
      <c r="C1099" s="17"/>
      <c r="D1099" s="20"/>
    </row>
    <row r="1100" spans="1:4" x14ac:dyDescent="0.35">
      <c r="A1100" s="30"/>
      <c r="B1100" s="22"/>
      <c r="C1100" s="13"/>
      <c r="D1100" s="20"/>
    </row>
    <row r="1101" spans="1:4" x14ac:dyDescent="0.35">
      <c r="A1101" s="19"/>
      <c r="B1101" s="22"/>
      <c r="C1101" s="17"/>
      <c r="D1101" s="20"/>
    </row>
    <row r="1102" spans="1:4" x14ac:dyDescent="0.35">
      <c r="A1102" s="13"/>
      <c r="B1102" s="22"/>
      <c r="C1102" s="17"/>
      <c r="D1102" s="20"/>
    </row>
    <row r="1103" spans="1:4" x14ac:dyDescent="0.35">
      <c r="A1103" s="30"/>
      <c r="B1103" s="22"/>
      <c r="C1103" s="13"/>
      <c r="D1103" s="20"/>
    </row>
    <row r="1104" spans="1:4" x14ac:dyDescent="0.35">
      <c r="A1104" s="30"/>
      <c r="B1104" s="22"/>
      <c r="C1104" s="13"/>
      <c r="D1104" s="20"/>
    </row>
    <row r="1105" spans="1:4" x14ac:dyDescent="0.35">
      <c r="A1105" s="30"/>
      <c r="B1105" s="22"/>
      <c r="C1105" s="13"/>
      <c r="D1105" s="20"/>
    </row>
    <row r="1106" spans="1:4" x14ac:dyDescent="0.35">
      <c r="A1106" s="30"/>
      <c r="B1106" s="22"/>
      <c r="C1106" s="13"/>
      <c r="D1106" s="20"/>
    </row>
    <row r="1107" spans="1:4" x14ac:dyDescent="0.35">
      <c r="A1107" s="30"/>
      <c r="B1107" s="22"/>
      <c r="C1107" s="13"/>
      <c r="D1107" s="20"/>
    </row>
    <row r="1108" spans="1:4" x14ac:dyDescent="0.35">
      <c r="A1108" s="30"/>
      <c r="B1108" s="22"/>
      <c r="C1108" s="13"/>
      <c r="D1108" s="20"/>
    </row>
    <row r="1109" spans="1:4" x14ac:dyDescent="0.35">
      <c r="A1109" s="30"/>
      <c r="B1109" s="22"/>
      <c r="C1109" s="13"/>
      <c r="D1109" s="20"/>
    </row>
    <row r="1110" spans="1:4" x14ac:dyDescent="0.35">
      <c r="A1110" s="30"/>
      <c r="B1110" s="22"/>
      <c r="C1110" s="13"/>
      <c r="D1110" s="20"/>
    </row>
    <row r="1111" spans="1:4" x14ac:dyDescent="0.35">
      <c r="A1111" s="30"/>
      <c r="B1111" s="22"/>
      <c r="C1111" s="13"/>
      <c r="D1111" s="20"/>
    </row>
    <row r="1112" spans="1:4" x14ac:dyDescent="0.35">
      <c r="A1112" s="30"/>
      <c r="B1112" s="22"/>
      <c r="C1112" s="13"/>
      <c r="D1112" s="20"/>
    </row>
    <row r="1113" spans="1:4" x14ac:dyDescent="0.35">
      <c r="A1113" s="30"/>
      <c r="B1113" s="22"/>
      <c r="C1113" s="13"/>
      <c r="D1113" s="20"/>
    </row>
    <row r="1114" spans="1:4" x14ac:dyDescent="0.35">
      <c r="A1114" s="30"/>
      <c r="B1114" s="22"/>
      <c r="C1114" s="13"/>
      <c r="D1114" s="20"/>
    </row>
    <row r="1115" spans="1:4" x14ac:dyDescent="0.35">
      <c r="A1115" s="30"/>
      <c r="B1115" s="22"/>
      <c r="C1115" s="13"/>
      <c r="D1115" s="20"/>
    </row>
    <row r="1116" spans="1:4" x14ac:dyDescent="0.35">
      <c r="A1116" s="30"/>
      <c r="B1116" s="22"/>
      <c r="C1116" s="13"/>
      <c r="D1116" s="20"/>
    </row>
    <row r="1117" spans="1:4" x14ac:dyDescent="0.35">
      <c r="A1117" s="30"/>
      <c r="B1117" s="22"/>
      <c r="C1117" s="13"/>
      <c r="D1117" s="20"/>
    </row>
    <row r="1118" spans="1:4" x14ac:dyDescent="0.35">
      <c r="A1118" s="30"/>
      <c r="B1118" s="22"/>
      <c r="C1118" s="13"/>
      <c r="D1118" s="20"/>
    </row>
    <row r="1119" spans="1:4" x14ac:dyDescent="0.35">
      <c r="A1119" s="13"/>
      <c r="B1119" s="22"/>
      <c r="C1119" s="17"/>
      <c r="D1119" s="20"/>
    </row>
    <row r="1120" spans="1:4" x14ac:dyDescent="0.35">
      <c r="A1120" s="19"/>
      <c r="B1120" s="22"/>
      <c r="C1120" s="17"/>
      <c r="D1120" s="20"/>
    </row>
    <row r="1121" spans="1:4" x14ac:dyDescent="0.35">
      <c r="A1121" s="13"/>
      <c r="B1121" s="22"/>
      <c r="C1121" s="17"/>
      <c r="D1121" s="20"/>
    </row>
    <row r="1122" spans="1:4" x14ac:dyDescent="0.35">
      <c r="A1122" s="13"/>
      <c r="B1122" s="22"/>
      <c r="C1122" s="17"/>
      <c r="D1122" s="20"/>
    </row>
    <row r="1123" spans="1:4" x14ac:dyDescent="0.35">
      <c r="A1123" s="13"/>
      <c r="B1123" s="22"/>
      <c r="C1123" s="17"/>
      <c r="D1123" s="20"/>
    </row>
    <row r="1124" spans="1:4" x14ac:dyDescent="0.35">
      <c r="A1124" s="30"/>
      <c r="B1124" s="22"/>
      <c r="C1124" s="13"/>
      <c r="D1124" s="18"/>
    </row>
    <row r="1125" spans="1:4" x14ac:dyDescent="0.35">
      <c r="A1125" s="30"/>
      <c r="B1125" s="22"/>
      <c r="C1125" s="13"/>
      <c r="D1125" s="18"/>
    </row>
    <row r="1126" spans="1:4" x14ac:dyDescent="0.35">
      <c r="A1126" s="30"/>
      <c r="B1126" s="22"/>
      <c r="C1126" s="13"/>
      <c r="D1126" s="18"/>
    </row>
    <row r="1127" spans="1:4" x14ac:dyDescent="0.35">
      <c r="A1127" s="30"/>
      <c r="B1127" s="22"/>
      <c r="C1127" s="13"/>
      <c r="D1127" s="18"/>
    </row>
    <row r="1128" spans="1:4" x14ac:dyDescent="0.35">
      <c r="A1128" s="30"/>
      <c r="B1128" s="22"/>
      <c r="C1128" s="13"/>
      <c r="D1128" s="20"/>
    </row>
    <row r="1129" spans="1:4" x14ac:dyDescent="0.35">
      <c r="A1129" s="30"/>
      <c r="B1129" s="22"/>
      <c r="C1129" s="13"/>
      <c r="D1129" s="20"/>
    </row>
    <row r="1130" spans="1:4" x14ac:dyDescent="0.35">
      <c r="A1130" s="30"/>
      <c r="B1130" s="22"/>
      <c r="C1130" s="13"/>
      <c r="D1130" s="20"/>
    </row>
    <row r="1131" spans="1:4" x14ac:dyDescent="0.35">
      <c r="A1131" s="30"/>
      <c r="B1131" s="22"/>
      <c r="C1131" s="13"/>
      <c r="D1131" s="20"/>
    </row>
    <row r="1132" spans="1:4" x14ac:dyDescent="0.35">
      <c r="A1132" s="30"/>
      <c r="B1132" s="22"/>
      <c r="C1132" s="13"/>
      <c r="D1132" s="20"/>
    </row>
    <row r="1133" spans="1:4" x14ac:dyDescent="0.35">
      <c r="A1133" s="30"/>
      <c r="B1133" s="22"/>
      <c r="C1133" s="13"/>
      <c r="D1133" s="20"/>
    </row>
    <row r="1134" spans="1:4" x14ac:dyDescent="0.35">
      <c r="A1134" s="30"/>
      <c r="B1134" s="22"/>
      <c r="C1134" s="13"/>
      <c r="D1134" s="20"/>
    </row>
    <row r="1135" spans="1:4" x14ac:dyDescent="0.35">
      <c r="A1135" s="30"/>
      <c r="B1135" s="22"/>
      <c r="C1135" s="13"/>
      <c r="D1135" s="20"/>
    </row>
    <row r="1136" spans="1:4" x14ac:dyDescent="0.35">
      <c r="A1136" s="30"/>
      <c r="B1136" s="22"/>
      <c r="C1136" s="13"/>
      <c r="D1136" s="20"/>
    </row>
    <row r="1137" spans="1:4" x14ac:dyDescent="0.35">
      <c r="A1137" s="13"/>
      <c r="B1137" s="22"/>
      <c r="C1137" s="17"/>
      <c r="D1137" s="20"/>
    </row>
    <row r="1138" spans="1:4" x14ac:dyDescent="0.35">
      <c r="A1138" s="19"/>
      <c r="B1138" s="22"/>
      <c r="C1138" s="17"/>
      <c r="D1138" s="20"/>
    </row>
    <row r="1139" spans="1:4" x14ac:dyDescent="0.35">
      <c r="A1139" s="19"/>
      <c r="B1139" s="22"/>
      <c r="C1139" s="17"/>
      <c r="D1139" s="20"/>
    </row>
    <row r="1140" spans="1:4" x14ac:dyDescent="0.35">
      <c r="A1140" s="13"/>
      <c r="B1140" s="22"/>
      <c r="C1140" s="17"/>
      <c r="D1140" s="20"/>
    </row>
    <row r="1141" spans="1:4" x14ac:dyDescent="0.35">
      <c r="A1141" s="19"/>
      <c r="B1141" s="22"/>
      <c r="C1141" s="17"/>
      <c r="D1141" s="20"/>
    </row>
    <row r="1142" spans="1:4" x14ac:dyDescent="0.35">
      <c r="A1142" s="13"/>
      <c r="B1142" s="22"/>
      <c r="C1142" s="17"/>
      <c r="D1142" s="20"/>
    </row>
    <row r="1143" spans="1:4" x14ac:dyDescent="0.35">
      <c r="A1143" s="30"/>
      <c r="B1143" s="22"/>
      <c r="C1143" s="13"/>
      <c r="D1143" s="18"/>
    </row>
    <row r="1144" spans="1:4" x14ac:dyDescent="0.35">
      <c r="A1144" s="30"/>
      <c r="B1144" s="22"/>
      <c r="C1144" s="13"/>
      <c r="D1144" s="18"/>
    </row>
    <row r="1145" spans="1:4" x14ac:dyDescent="0.35">
      <c r="A1145" s="30"/>
      <c r="B1145" s="22"/>
      <c r="C1145" s="13"/>
      <c r="D1145" s="18"/>
    </row>
    <row r="1146" spans="1:4" x14ac:dyDescent="0.35">
      <c r="A1146" s="30"/>
      <c r="B1146" s="22"/>
      <c r="C1146" s="13"/>
      <c r="D1146" s="18"/>
    </row>
    <row r="1147" spans="1:4" x14ac:dyDescent="0.35">
      <c r="A1147" s="30"/>
      <c r="B1147" s="22"/>
      <c r="C1147" s="13"/>
      <c r="D1147" s="20"/>
    </row>
    <row r="1148" spans="1:4" x14ac:dyDescent="0.35">
      <c r="A1148" s="13"/>
      <c r="B1148" s="22"/>
      <c r="C1148" s="13"/>
      <c r="D1148" s="20"/>
    </row>
    <row r="1149" spans="1:4" x14ac:dyDescent="0.35">
      <c r="A1149" s="30"/>
      <c r="B1149" s="22"/>
      <c r="C1149" s="13"/>
      <c r="D1149" s="20"/>
    </row>
    <row r="1150" spans="1:4" x14ac:dyDescent="0.35">
      <c r="A1150" s="30"/>
      <c r="B1150" s="22"/>
      <c r="C1150" s="13"/>
      <c r="D1150" s="20"/>
    </row>
    <row r="1151" spans="1:4" x14ac:dyDescent="0.35">
      <c r="A1151" s="30"/>
      <c r="B1151" s="22"/>
      <c r="C1151" s="13"/>
      <c r="D1151" s="20"/>
    </row>
    <row r="1152" spans="1:4" x14ac:dyDescent="0.35">
      <c r="A1152" s="30"/>
      <c r="B1152" s="22"/>
      <c r="C1152" s="13"/>
      <c r="D1152" s="20"/>
    </row>
    <row r="1153" spans="1:4" x14ac:dyDescent="0.35">
      <c r="A1153" s="30"/>
      <c r="B1153" s="22"/>
      <c r="C1153" s="13"/>
      <c r="D1153" s="21"/>
    </row>
    <row r="1154" spans="1:4" x14ac:dyDescent="0.35">
      <c r="A1154" s="30"/>
      <c r="B1154" s="22"/>
      <c r="C1154" s="13"/>
      <c r="D1154" s="20"/>
    </row>
    <row r="1155" spans="1:4" x14ac:dyDescent="0.35">
      <c r="A1155" s="30"/>
      <c r="B1155" s="22"/>
      <c r="C1155" s="13"/>
      <c r="D1155" s="20"/>
    </row>
    <row r="1156" spans="1:4" x14ac:dyDescent="0.35">
      <c r="A1156" s="13"/>
      <c r="B1156" s="22"/>
      <c r="C1156" s="17"/>
      <c r="D1156" s="20"/>
    </row>
    <row r="1157" spans="1:4" x14ac:dyDescent="0.35">
      <c r="A1157" s="19"/>
      <c r="B1157" s="22"/>
      <c r="C1157" s="17"/>
      <c r="D1157" s="20"/>
    </row>
    <row r="1158" spans="1:4" x14ac:dyDescent="0.35">
      <c r="A1158" s="13"/>
      <c r="B1158" s="22"/>
      <c r="C1158" s="17"/>
      <c r="D1158" s="20"/>
    </row>
    <row r="1159" spans="1:4" x14ac:dyDescent="0.35">
      <c r="A1159" s="30"/>
      <c r="B1159" s="22"/>
      <c r="C1159" s="13"/>
      <c r="D1159" s="18"/>
    </row>
    <row r="1160" spans="1:4" x14ac:dyDescent="0.35">
      <c r="A1160" s="30"/>
      <c r="B1160" s="22"/>
      <c r="C1160" s="13"/>
      <c r="D1160" s="18"/>
    </row>
    <row r="1161" spans="1:4" x14ac:dyDescent="0.35">
      <c r="A1161" s="30"/>
      <c r="B1161" s="22"/>
      <c r="C1161" s="13"/>
      <c r="D1161" s="18"/>
    </row>
    <row r="1162" spans="1:4" x14ac:dyDescent="0.35">
      <c r="A1162" s="30"/>
      <c r="B1162" s="22"/>
      <c r="C1162" s="13"/>
      <c r="D1162" s="18"/>
    </row>
    <row r="1163" spans="1:4" x14ac:dyDescent="0.35">
      <c r="A1163" s="30"/>
      <c r="B1163" s="22"/>
      <c r="C1163" s="13"/>
      <c r="D1163" s="18"/>
    </row>
    <row r="1164" spans="1:4" x14ac:dyDescent="0.35">
      <c r="A1164" s="30"/>
      <c r="B1164" s="22"/>
      <c r="C1164" s="13"/>
      <c r="D1164" s="20"/>
    </row>
    <row r="1165" spans="1:4" x14ac:dyDescent="0.35">
      <c r="A1165" s="30"/>
      <c r="B1165" s="22"/>
      <c r="C1165" s="13"/>
      <c r="D1165" s="20"/>
    </row>
    <row r="1166" spans="1:4" x14ac:dyDescent="0.35">
      <c r="A1166" s="30"/>
      <c r="B1166" s="22"/>
      <c r="C1166" s="13"/>
      <c r="D1166" s="20"/>
    </row>
    <row r="1167" spans="1:4" x14ac:dyDescent="0.35">
      <c r="A1167" s="30"/>
      <c r="B1167" s="22"/>
      <c r="C1167" s="13"/>
      <c r="D1167" s="20"/>
    </row>
    <row r="1168" spans="1:4" x14ac:dyDescent="0.35">
      <c r="A1168" s="30"/>
      <c r="B1168" s="22"/>
      <c r="C1168" s="13"/>
      <c r="D1168" s="20"/>
    </row>
    <row r="1169" spans="1:4" x14ac:dyDescent="0.35">
      <c r="A1169" s="30"/>
      <c r="B1169" s="22"/>
      <c r="C1169" s="13"/>
      <c r="D1169" s="20"/>
    </row>
    <row r="1170" spans="1:4" x14ac:dyDescent="0.35">
      <c r="A1170" s="30"/>
      <c r="B1170" s="22"/>
      <c r="C1170" s="13"/>
      <c r="D1170" s="20"/>
    </row>
    <row r="1171" spans="1:4" x14ac:dyDescent="0.35">
      <c r="A1171" s="30"/>
      <c r="B1171" s="22"/>
      <c r="C1171" s="13"/>
      <c r="D1171" s="20"/>
    </row>
    <row r="1172" spans="1:4" x14ac:dyDescent="0.35">
      <c r="A1172" s="30"/>
      <c r="B1172" s="22"/>
      <c r="C1172" s="13"/>
      <c r="D1172" s="20"/>
    </row>
    <row r="1173" spans="1:4" x14ac:dyDescent="0.35">
      <c r="A1173" s="30"/>
      <c r="B1173" s="22"/>
      <c r="C1173" s="13"/>
      <c r="D1173" s="20"/>
    </row>
    <row r="1174" spans="1:4" x14ac:dyDescent="0.35">
      <c r="A1174" s="30"/>
      <c r="B1174" s="22"/>
      <c r="C1174" s="13"/>
      <c r="D1174" s="20"/>
    </row>
    <row r="1175" spans="1:4" x14ac:dyDescent="0.35">
      <c r="A1175" s="30"/>
      <c r="B1175" s="22"/>
      <c r="C1175" s="13"/>
      <c r="D1175" s="20"/>
    </row>
    <row r="1176" spans="1:4" x14ac:dyDescent="0.35">
      <c r="A1176" s="30"/>
      <c r="B1176" s="22"/>
      <c r="C1176" s="13"/>
      <c r="D1176" s="20"/>
    </row>
    <row r="1177" spans="1:4" x14ac:dyDescent="0.35">
      <c r="A1177" s="30"/>
      <c r="B1177" s="22"/>
      <c r="C1177" s="13"/>
      <c r="D1177" s="20"/>
    </row>
    <row r="1178" spans="1:4" x14ac:dyDescent="0.35">
      <c r="A1178" s="13"/>
      <c r="B1178" s="22"/>
      <c r="C1178" s="17"/>
      <c r="D1178" s="20"/>
    </row>
    <row r="1179" spans="1:4" x14ac:dyDescent="0.35">
      <c r="A1179" s="30"/>
      <c r="B1179" s="22"/>
      <c r="C1179" s="13"/>
      <c r="D1179" s="20"/>
    </row>
    <row r="1180" spans="1:4" x14ac:dyDescent="0.35">
      <c r="A1180" s="13"/>
      <c r="B1180" s="22"/>
      <c r="C1180" s="17"/>
      <c r="D1180" s="20"/>
    </row>
    <row r="1181" spans="1:4" x14ac:dyDescent="0.35">
      <c r="A1181" s="30"/>
      <c r="B1181" s="22"/>
      <c r="C1181" s="13"/>
      <c r="D1181" s="18"/>
    </row>
    <row r="1182" spans="1:4" x14ac:dyDescent="0.35">
      <c r="A1182" s="30"/>
      <c r="B1182" s="22"/>
      <c r="C1182" s="13"/>
      <c r="D1182" s="18"/>
    </row>
    <row r="1183" spans="1:4" x14ac:dyDescent="0.35">
      <c r="A1183" s="30"/>
      <c r="B1183" s="22"/>
      <c r="C1183" s="13"/>
      <c r="D1183" s="18"/>
    </row>
    <row r="1184" spans="1:4" x14ac:dyDescent="0.35">
      <c r="A1184" s="30"/>
      <c r="B1184" s="22"/>
      <c r="C1184" s="13"/>
      <c r="D1184" s="18"/>
    </row>
    <row r="1185" spans="1:4" x14ac:dyDescent="0.35">
      <c r="A1185" s="30"/>
      <c r="B1185" s="22"/>
      <c r="C1185" s="13"/>
      <c r="D1185" s="20"/>
    </row>
    <row r="1186" spans="1:4" x14ac:dyDescent="0.35">
      <c r="A1186" s="30"/>
      <c r="B1186" s="22"/>
      <c r="C1186" s="13"/>
      <c r="D1186" s="20"/>
    </row>
    <row r="1187" spans="1:4" x14ac:dyDescent="0.35">
      <c r="A1187" s="30"/>
      <c r="B1187" s="22"/>
      <c r="C1187" s="13"/>
      <c r="D1187" s="20"/>
    </row>
    <row r="1188" spans="1:4" x14ac:dyDescent="0.35">
      <c r="A1188" s="30"/>
      <c r="B1188" s="22"/>
      <c r="C1188" s="13"/>
      <c r="D1188" s="20"/>
    </row>
    <row r="1189" spans="1:4" x14ac:dyDescent="0.35">
      <c r="A1189" s="30"/>
      <c r="B1189" s="22"/>
      <c r="C1189" s="13"/>
      <c r="D1189" s="20"/>
    </row>
    <row r="1190" spans="1:4" x14ac:dyDescent="0.35">
      <c r="A1190" s="30"/>
      <c r="B1190" s="22"/>
      <c r="C1190" s="13"/>
      <c r="D1190" s="20"/>
    </row>
    <row r="1191" spans="1:4" x14ac:dyDescent="0.35">
      <c r="A1191" s="30"/>
      <c r="B1191" s="22"/>
      <c r="C1191" s="13"/>
      <c r="D1191" s="20"/>
    </row>
    <row r="1192" spans="1:4" x14ac:dyDescent="0.35">
      <c r="A1192" s="30"/>
      <c r="B1192" s="22"/>
      <c r="C1192" s="13"/>
      <c r="D1192" s="20"/>
    </row>
    <row r="1193" spans="1:4" x14ac:dyDescent="0.35">
      <c r="A1193" s="30"/>
      <c r="B1193" s="22"/>
      <c r="C1193" s="13"/>
      <c r="D1193" s="20"/>
    </row>
    <row r="1194" spans="1:4" x14ac:dyDescent="0.35">
      <c r="A1194" s="30"/>
      <c r="B1194" s="22"/>
      <c r="C1194" s="13"/>
      <c r="D1194" s="20"/>
    </row>
    <row r="1195" spans="1:4" x14ac:dyDescent="0.35">
      <c r="A1195" s="30"/>
      <c r="B1195" s="22"/>
      <c r="C1195" s="13"/>
      <c r="D1195" s="20"/>
    </row>
    <row r="1196" spans="1:4" x14ac:dyDescent="0.35">
      <c r="A1196" s="30"/>
      <c r="B1196" s="22"/>
      <c r="C1196" s="13"/>
      <c r="D1196" s="20"/>
    </row>
    <row r="1197" spans="1:4" x14ac:dyDescent="0.35">
      <c r="A1197" s="13"/>
      <c r="B1197" s="22"/>
      <c r="C1197" s="17"/>
      <c r="D1197" s="20"/>
    </row>
    <row r="1198" spans="1:4" x14ac:dyDescent="0.35">
      <c r="A1198" s="13"/>
      <c r="B1198" s="22"/>
      <c r="C1198" s="17"/>
      <c r="D1198" s="20"/>
    </row>
    <row r="1199" spans="1:4" x14ac:dyDescent="0.35">
      <c r="A1199" s="19"/>
      <c r="B1199" s="22"/>
      <c r="C1199" s="17"/>
      <c r="D1199" s="20"/>
    </row>
    <row r="1200" spans="1:4" x14ac:dyDescent="0.35">
      <c r="A1200" s="13"/>
      <c r="B1200" s="22"/>
      <c r="C1200" s="17"/>
      <c r="D1200" s="20"/>
    </row>
    <row r="1201" spans="1:4" x14ac:dyDescent="0.35">
      <c r="A1201" s="13"/>
      <c r="B1201" s="22"/>
      <c r="C1201" s="17"/>
      <c r="D1201" s="20"/>
    </row>
    <row r="1202" spans="1:4" x14ac:dyDescent="0.35">
      <c r="A1202" s="30"/>
      <c r="B1202" s="22"/>
      <c r="C1202" s="17"/>
      <c r="D1202" s="20"/>
    </row>
    <row r="1203" spans="1:4" x14ac:dyDescent="0.35">
      <c r="A1203" s="30"/>
      <c r="B1203" s="22"/>
      <c r="C1203" s="17"/>
      <c r="D1203" s="20"/>
    </row>
    <row r="1204" spans="1:4" x14ac:dyDescent="0.35">
      <c r="A1204" s="30"/>
      <c r="B1204" s="22"/>
      <c r="C1204" s="17"/>
      <c r="D1204" s="20"/>
    </row>
    <row r="1205" spans="1:4" x14ac:dyDescent="0.35">
      <c r="A1205" s="30"/>
      <c r="B1205" s="22"/>
      <c r="C1205" s="17"/>
      <c r="D1205" s="20"/>
    </row>
    <row r="1206" spans="1:4" x14ac:dyDescent="0.35">
      <c r="A1206" s="30"/>
      <c r="B1206" s="22"/>
      <c r="C1206" s="17"/>
      <c r="D1206" s="20"/>
    </row>
    <row r="1207" spans="1:4" x14ac:dyDescent="0.35">
      <c r="A1207" s="13"/>
      <c r="B1207" s="22"/>
      <c r="C1207" s="17"/>
      <c r="D1207" s="20"/>
    </row>
    <row r="1208" spans="1:4" x14ac:dyDescent="0.35">
      <c r="A1208" s="30"/>
      <c r="B1208" s="22"/>
      <c r="C1208" s="17"/>
      <c r="D1208" s="20"/>
    </row>
    <row r="1209" spans="1:4" x14ac:dyDescent="0.35">
      <c r="A1209" s="30"/>
      <c r="B1209" s="22"/>
      <c r="C1209" s="17"/>
      <c r="D1209" s="20"/>
    </row>
    <row r="1210" spans="1:4" x14ac:dyDescent="0.35">
      <c r="A1210" s="30"/>
      <c r="B1210" s="22"/>
      <c r="C1210" s="17"/>
      <c r="D1210" s="20"/>
    </row>
    <row r="1211" spans="1:4" x14ac:dyDescent="0.35">
      <c r="A1211" s="36"/>
      <c r="B1211" s="22"/>
      <c r="C1211" s="17"/>
      <c r="D1211" s="20"/>
    </row>
    <row r="1212" spans="1:4" x14ac:dyDescent="0.35">
      <c r="A1212" s="30"/>
      <c r="B1212" s="22"/>
      <c r="C1212" s="17"/>
      <c r="D1212" s="20"/>
    </row>
    <row r="1213" spans="1:4" x14ac:dyDescent="0.35">
      <c r="A1213" s="30"/>
      <c r="B1213" s="22"/>
      <c r="C1213" s="17"/>
      <c r="D1213" s="20"/>
    </row>
    <row r="1214" spans="1:4" x14ac:dyDescent="0.35">
      <c r="A1214" s="30"/>
      <c r="B1214" s="22"/>
      <c r="C1214" s="17"/>
      <c r="D1214" s="20"/>
    </row>
    <row r="1215" spans="1:4" x14ac:dyDescent="0.35">
      <c r="A1215" s="19"/>
      <c r="B1215" s="22"/>
      <c r="C1215" s="17"/>
      <c r="D1215" s="20"/>
    </row>
    <row r="1216" spans="1:4" x14ac:dyDescent="0.35">
      <c r="A1216" s="30"/>
      <c r="B1216" s="22"/>
      <c r="C1216" s="17"/>
      <c r="D1216" s="20"/>
    </row>
    <row r="1217" spans="1:4" x14ac:dyDescent="0.35">
      <c r="A1217" s="30"/>
      <c r="B1217" s="22"/>
      <c r="C1217" s="17"/>
      <c r="D1217" s="20"/>
    </row>
    <row r="1218" spans="1:4" x14ac:dyDescent="0.35">
      <c r="A1218" s="30"/>
      <c r="B1218" s="22"/>
      <c r="C1218" s="17"/>
      <c r="D1218" s="20"/>
    </row>
    <row r="1219" spans="1:4" x14ac:dyDescent="0.35">
      <c r="A1219" s="30"/>
      <c r="B1219" s="22"/>
      <c r="C1219" s="17"/>
      <c r="D1219" s="20"/>
    </row>
    <row r="1220" spans="1:4" x14ac:dyDescent="0.35">
      <c r="A1220" s="30"/>
      <c r="B1220" s="22"/>
      <c r="C1220" s="17"/>
      <c r="D1220" s="20"/>
    </row>
    <row r="1221" spans="1:4" x14ac:dyDescent="0.35">
      <c r="A1221" s="30"/>
      <c r="B1221" s="22"/>
      <c r="C1221" s="17"/>
      <c r="D1221" s="20"/>
    </row>
    <row r="1222" spans="1:4" x14ac:dyDescent="0.35">
      <c r="A1222" s="30"/>
      <c r="B1222" s="22"/>
      <c r="C1222" s="17"/>
      <c r="D1222" s="20"/>
    </row>
    <row r="1223" spans="1:4" x14ac:dyDescent="0.35">
      <c r="A1223" s="30"/>
      <c r="B1223" s="22"/>
      <c r="C1223" s="17"/>
      <c r="D1223" s="20"/>
    </row>
    <row r="1224" spans="1:4" x14ac:dyDescent="0.35">
      <c r="A1224" s="30"/>
      <c r="B1224" s="22"/>
      <c r="C1224" s="17"/>
      <c r="D1224" s="20"/>
    </row>
    <row r="1225" spans="1:4" x14ac:dyDescent="0.35">
      <c r="A1225" s="30"/>
      <c r="B1225" s="22"/>
      <c r="C1225" s="17"/>
      <c r="D1225" s="18"/>
    </row>
    <row r="1226" spans="1:4" x14ac:dyDescent="0.35">
      <c r="A1226" s="30"/>
      <c r="B1226" s="22"/>
      <c r="C1226" s="13"/>
      <c r="D1226" s="18"/>
    </row>
    <row r="1227" spans="1:4" x14ac:dyDescent="0.35">
      <c r="A1227" s="30"/>
      <c r="B1227" s="22"/>
      <c r="C1227" s="13"/>
      <c r="D1227" s="18"/>
    </row>
    <row r="1228" spans="1:4" x14ac:dyDescent="0.35">
      <c r="A1228" s="30"/>
      <c r="B1228" s="22"/>
      <c r="C1228" s="13"/>
      <c r="D1228" s="20"/>
    </row>
    <row r="1229" spans="1:4" x14ac:dyDescent="0.35">
      <c r="A1229" s="30"/>
      <c r="B1229" s="22"/>
      <c r="C1229" s="13"/>
      <c r="D1229" s="20"/>
    </row>
    <row r="1230" spans="1:4" x14ac:dyDescent="0.35">
      <c r="A1230" s="30"/>
      <c r="B1230" s="22"/>
      <c r="C1230" s="13"/>
      <c r="D1230" s="20"/>
    </row>
    <row r="1231" spans="1:4" x14ac:dyDescent="0.35">
      <c r="A1231" s="30"/>
      <c r="B1231" s="22"/>
      <c r="C1231" s="13"/>
      <c r="D1231" s="20"/>
    </row>
    <row r="1232" spans="1:4" x14ac:dyDescent="0.35">
      <c r="A1232" s="30"/>
      <c r="B1232" s="22"/>
      <c r="C1232" s="13"/>
      <c r="D1232" s="20"/>
    </row>
    <row r="1233" spans="1:4" x14ac:dyDescent="0.35">
      <c r="A1233" s="30"/>
      <c r="B1233" s="22"/>
      <c r="C1233" s="13"/>
      <c r="D1233" s="20"/>
    </row>
    <row r="1234" spans="1:4" x14ac:dyDescent="0.35">
      <c r="A1234" s="30"/>
      <c r="B1234" s="22"/>
      <c r="C1234" s="13"/>
      <c r="D1234" s="20"/>
    </row>
    <row r="1235" spans="1:4" x14ac:dyDescent="0.35">
      <c r="A1235" s="13"/>
      <c r="B1235" s="22"/>
      <c r="C1235" s="17"/>
      <c r="D1235" s="20"/>
    </row>
    <row r="1236" spans="1:4" x14ac:dyDescent="0.35">
      <c r="A1236" s="13"/>
      <c r="B1236" s="22"/>
      <c r="C1236" s="17"/>
      <c r="D1236" s="20"/>
    </row>
    <row r="1237" spans="1:4" x14ac:dyDescent="0.35">
      <c r="A1237" s="13"/>
      <c r="B1237" s="22"/>
      <c r="C1237" s="17"/>
      <c r="D1237" s="20"/>
    </row>
    <row r="1238" spans="1:4" x14ac:dyDescent="0.35">
      <c r="A1238" s="30"/>
      <c r="B1238" s="22"/>
      <c r="C1238" s="17"/>
      <c r="D1238" s="20"/>
    </row>
    <row r="1239" spans="1:4" x14ac:dyDescent="0.35">
      <c r="A1239" s="30"/>
      <c r="B1239" s="22"/>
      <c r="C1239" s="17"/>
      <c r="D1239" s="20"/>
    </row>
    <row r="1240" spans="1:4" x14ac:dyDescent="0.35">
      <c r="A1240" s="30"/>
      <c r="B1240" s="22"/>
      <c r="C1240" s="17"/>
      <c r="D1240" s="20"/>
    </row>
    <row r="1241" spans="1:4" x14ac:dyDescent="0.35">
      <c r="A1241" s="30"/>
      <c r="B1241" s="22"/>
      <c r="C1241" s="17"/>
      <c r="D1241" s="20"/>
    </row>
    <row r="1242" spans="1:4" x14ac:dyDescent="0.35">
      <c r="A1242" s="30"/>
      <c r="B1242" s="22"/>
      <c r="C1242" s="17"/>
      <c r="D1242" s="20"/>
    </row>
    <row r="1243" spans="1:4" x14ac:dyDescent="0.35">
      <c r="A1243" s="30"/>
      <c r="B1243" s="22"/>
      <c r="C1243" s="17"/>
      <c r="D1243" s="20"/>
    </row>
    <row r="1244" spans="1:4" x14ac:dyDescent="0.35">
      <c r="A1244" s="30"/>
      <c r="B1244" s="22"/>
      <c r="C1244" s="17"/>
      <c r="D1244" s="20"/>
    </row>
    <row r="1245" spans="1:4" x14ac:dyDescent="0.35">
      <c r="A1245" s="30"/>
      <c r="B1245" s="22"/>
      <c r="C1245" s="17"/>
      <c r="D1245" s="20"/>
    </row>
    <row r="1246" spans="1:4" x14ac:dyDescent="0.35">
      <c r="A1246" s="30"/>
      <c r="B1246" s="22"/>
      <c r="C1246" s="17"/>
      <c r="D1246" s="20"/>
    </row>
    <row r="1247" spans="1:4" x14ac:dyDescent="0.35">
      <c r="A1247" s="30"/>
      <c r="B1247" s="22"/>
      <c r="C1247" s="17"/>
      <c r="D1247" s="20"/>
    </row>
    <row r="1248" spans="1:4" x14ac:dyDescent="0.35">
      <c r="A1248" s="30"/>
      <c r="B1248" s="22"/>
      <c r="C1248" s="17"/>
      <c r="D1248" s="20"/>
    </row>
    <row r="1249" spans="1:4" x14ac:dyDescent="0.35">
      <c r="A1249" s="30"/>
      <c r="B1249" s="22"/>
      <c r="C1249" s="17"/>
      <c r="D1249" s="20"/>
    </row>
    <row r="1250" spans="1:4" x14ac:dyDescent="0.35">
      <c r="A1250" s="30"/>
      <c r="B1250" s="22"/>
      <c r="C1250" s="17"/>
      <c r="D1250" s="20"/>
    </row>
    <row r="1251" spans="1:4" x14ac:dyDescent="0.35">
      <c r="A1251" s="30"/>
      <c r="B1251" s="22"/>
      <c r="C1251" s="17"/>
      <c r="D1251" s="20"/>
    </row>
    <row r="1252" spans="1:4" x14ac:dyDescent="0.35">
      <c r="A1252" s="30"/>
      <c r="B1252" s="22"/>
      <c r="C1252" s="17"/>
      <c r="D1252" s="20"/>
    </row>
    <row r="1253" spans="1:4" x14ac:dyDescent="0.35">
      <c r="A1253" s="30"/>
      <c r="B1253" s="22"/>
      <c r="C1253" s="17"/>
      <c r="D1253" s="20"/>
    </row>
    <row r="1254" spans="1:4" x14ac:dyDescent="0.35">
      <c r="A1254" s="30"/>
      <c r="B1254" s="22"/>
      <c r="C1254" s="17"/>
      <c r="D1254" s="18"/>
    </row>
    <row r="1255" spans="1:4" x14ac:dyDescent="0.35">
      <c r="A1255" s="30"/>
      <c r="B1255" s="22"/>
      <c r="C1255" s="13"/>
      <c r="D1255" s="18"/>
    </row>
    <row r="1256" spans="1:4" x14ac:dyDescent="0.35">
      <c r="A1256" s="30"/>
      <c r="B1256" s="22"/>
      <c r="C1256" s="13"/>
      <c r="D1256" s="18"/>
    </row>
    <row r="1257" spans="1:4" x14ac:dyDescent="0.35">
      <c r="A1257" s="30"/>
      <c r="B1257" s="22"/>
      <c r="C1257" s="13"/>
      <c r="D1257" s="20"/>
    </row>
    <row r="1258" spans="1:4" x14ac:dyDescent="0.35">
      <c r="A1258" s="30"/>
      <c r="B1258" s="22"/>
      <c r="C1258" s="13"/>
      <c r="D1258" s="20"/>
    </row>
    <row r="1259" spans="1:4" x14ac:dyDescent="0.35">
      <c r="A1259" s="13"/>
      <c r="B1259" s="22"/>
      <c r="C1259" s="13"/>
      <c r="D1259" s="20"/>
    </row>
    <row r="1260" spans="1:4" x14ac:dyDescent="0.35">
      <c r="A1260" s="30"/>
      <c r="B1260" s="22"/>
      <c r="C1260" s="13"/>
      <c r="D1260" s="20"/>
    </row>
    <row r="1261" spans="1:4" x14ac:dyDescent="0.35">
      <c r="A1261" s="30"/>
      <c r="B1261" s="22"/>
      <c r="C1261" s="13"/>
      <c r="D1261" s="20"/>
    </row>
    <row r="1262" spans="1:4" x14ac:dyDescent="0.35">
      <c r="A1262" s="13"/>
      <c r="B1262" s="22"/>
      <c r="C1262" s="17"/>
      <c r="D1262" s="20"/>
    </row>
    <row r="1263" spans="1:4" x14ac:dyDescent="0.35">
      <c r="A1263" s="13"/>
      <c r="B1263" s="22"/>
      <c r="C1263" s="17"/>
      <c r="D1263" s="20"/>
    </row>
    <row r="1264" spans="1:4" x14ac:dyDescent="0.35">
      <c r="A1264" s="13"/>
      <c r="B1264" s="22"/>
      <c r="C1264" s="17"/>
      <c r="D1264" s="20"/>
    </row>
    <row r="1265" spans="1:4" x14ac:dyDescent="0.35">
      <c r="A1265" s="13"/>
      <c r="B1265" s="22"/>
      <c r="C1265" s="17"/>
      <c r="D1265" s="20"/>
    </row>
    <row r="1266" spans="1:4" x14ac:dyDescent="0.35">
      <c r="A1266" s="13"/>
      <c r="B1266" s="22"/>
      <c r="C1266" s="17"/>
      <c r="D1266" s="20"/>
    </row>
    <row r="1267" spans="1:4" x14ac:dyDescent="0.35">
      <c r="A1267" s="13"/>
      <c r="B1267" s="22"/>
      <c r="C1267" s="17"/>
      <c r="D1267" s="20"/>
    </row>
    <row r="1268" spans="1:4" x14ac:dyDescent="0.35">
      <c r="A1268" s="13"/>
      <c r="B1268" s="22"/>
      <c r="C1268" s="17"/>
      <c r="D1268" s="20"/>
    </row>
    <row r="1269" spans="1:4" x14ac:dyDescent="0.35">
      <c r="A1269" s="13"/>
      <c r="B1269" s="22"/>
      <c r="C1269" s="17"/>
      <c r="D1269" s="20"/>
    </row>
    <row r="1270" spans="1:4" x14ac:dyDescent="0.35">
      <c r="A1270" s="13"/>
      <c r="B1270" s="22"/>
      <c r="C1270" s="17"/>
      <c r="D1270" s="18"/>
    </row>
    <row r="1271" spans="1:4" x14ac:dyDescent="0.35">
      <c r="A1271" s="30"/>
      <c r="B1271" s="22"/>
      <c r="C1271" s="13"/>
      <c r="D1271" s="18"/>
    </row>
    <row r="1272" spans="1:4" x14ac:dyDescent="0.35">
      <c r="A1272" s="13"/>
      <c r="B1272" s="22"/>
      <c r="C1272" s="13"/>
      <c r="D1272" s="20"/>
    </row>
    <row r="1273" spans="1:4" x14ac:dyDescent="0.35">
      <c r="A1273" s="30"/>
      <c r="B1273" s="22"/>
      <c r="C1273" s="13"/>
      <c r="D1273" s="20"/>
    </row>
    <row r="1274" spans="1:4" x14ac:dyDescent="0.35">
      <c r="A1274" s="30"/>
      <c r="B1274" s="22"/>
      <c r="C1274" s="13"/>
      <c r="D1274" s="20"/>
    </row>
    <row r="1275" spans="1:4" x14ac:dyDescent="0.35">
      <c r="A1275" s="30"/>
      <c r="B1275" s="22"/>
      <c r="C1275" s="13"/>
      <c r="D1275" s="20"/>
    </row>
    <row r="1276" spans="1:4" x14ac:dyDescent="0.35">
      <c r="A1276" s="30"/>
      <c r="B1276" s="22"/>
      <c r="C1276" s="13"/>
      <c r="D1276" s="20"/>
    </row>
    <row r="1277" spans="1:4" x14ac:dyDescent="0.35">
      <c r="A1277" s="30"/>
      <c r="B1277" s="22"/>
      <c r="C1277" s="13"/>
      <c r="D1277" s="20"/>
    </row>
    <row r="1278" spans="1:4" x14ac:dyDescent="0.35">
      <c r="A1278" s="30"/>
      <c r="B1278" s="22"/>
      <c r="C1278" s="13"/>
      <c r="D1278" s="20"/>
    </row>
    <row r="1279" spans="1:4" x14ac:dyDescent="0.35">
      <c r="A1279" s="30"/>
      <c r="B1279" s="22"/>
      <c r="C1279" s="13"/>
      <c r="D1279" s="20"/>
    </row>
    <row r="1280" spans="1:4" x14ac:dyDescent="0.35">
      <c r="A1280" s="30"/>
      <c r="B1280" s="22"/>
      <c r="C1280" s="13"/>
      <c r="D1280" s="20"/>
    </row>
    <row r="1281" spans="1:4" x14ac:dyDescent="0.35">
      <c r="A1281" s="30"/>
      <c r="B1281" s="22"/>
      <c r="C1281" s="13"/>
      <c r="D1281" s="20"/>
    </row>
    <row r="1282" spans="1:4" x14ac:dyDescent="0.35">
      <c r="A1282" s="30"/>
      <c r="B1282" s="22"/>
      <c r="C1282" s="13"/>
      <c r="D1282" s="20"/>
    </row>
    <row r="1283" spans="1:4" x14ac:dyDescent="0.35">
      <c r="A1283" s="13"/>
      <c r="B1283" s="22"/>
      <c r="C1283" s="17"/>
      <c r="D1283" s="20"/>
    </row>
    <row r="1284" spans="1:4" x14ac:dyDescent="0.35">
      <c r="A1284" s="30"/>
      <c r="B1284" s="22"/>
      <c r="C1284" s="17"/>
      <c r="D1284" s="20"/>
    </row>
    <row r="1285" spans="1:4" x14ac:dyDescent="0.35">
      <c r="A1285" s="30"/>
      <c r="B1285" s="22"/>
      <c r="C1285" s="17"/>
      <c r="D1285" s="20"/>
    </row>
    <row r="1286" spans="1:4" x14ac:dyDescent="0.35">
      <c r="A1286" s="30"/>
      <c r="B1286" s="22"/>
      <c r="C1286" s="17"/>
      <c r="D1286" s="20"/>
    </row>
    <row r="1287" spans="1:4" x14ac:dyDescent="0.35">
      <c r="A1287" s="30"/>
      <c r="B1287" s="22"/>
      <c r="C1287" s="17"/>
      <c r="D1287" s="20"/>
    </row>
    <row r="1288" spans="1:4" x14ac:dyDescent="0.35">
      <c r="A1288" s="30"/>
      <c r="B1288" s="22"/>
      <c r="C1288" s="17"/>
      <c r="D1288" s="20"/>
    </row>
    <row r="1289" spans="1:4" x14ac:dyDescent="0.35">
      <c r="A1289" s="30"/>
      <c r="B1289" s="22"/>
      <c r="C1289" s="17"/>
      <c r="D1289" s="20"/>
    </row>
    <row r="1290" spans="1:4" x14ac:dyDescent="0.35">
      <c r="A1290" s="30"/>
      <c r="B1290" s="22"/>
      <c r="C1290" s="17"/>
      <c r="D1290" s="20"/>
    </row>
    <row r="1291" spans="1:4" x14ac:dyDescent="0.35">
      <c r="A1291" s="19"/>
      <c r="B1291" s="22"/>
      <c r="C1291" s="17"/>
      <c r="D1291" s="20"/>
    </row>
    <row r="1292" spans="1:4" x14ac:dyDescent="0.35">
      <c r="A1292" s="30"/>
      <c r="B1292" s="22"/>
      <c r="C1292" s="17"/>
      <c r="D1292" s="20"/>
    </row>
    <row r="1293" spans="1:4" x14ac:dyDescent="0.35">
      <c r="A1293" s="30"/>
      <c r="B1293" s="22"/>
      <c r="C1293" s="17"/>
      <c r="D1293" s="20"/>
    </row>
    <row r="1294" spans="1:4" x14ac:dyDescent="0.35">
      <c r="A1294" s="30"/>
      <c r="B1294" s="22"/>
      <c r="C1294" s="17"/>
      <c r="D1294" s="20"/>
    </row>
    <row r="1295" spans="1:4" x14ac:dyDescent="0.35">
      <c r="A1295" s="30"/>
      <c r="B1295" s="22"/>
      <c r="C1295" s="17"/>
      <c r="D1295" s="20"/>
    </row>
    <row r="1296" spans="1:4" x14ac:dyDescent="0.35">
      <c r="A1296" s="30"/>
      <c r="B1296" s="22"/>
      <c r="C1296" s="17"/>
      <c r="D1296" s="20"/>
    </row>
    <row r="1297" spans="1:4" x14ac:dyDescent="0.35">
      <c r="A1297" s="30"/>
      <c r="B1297" s="22"/>
      <c r="C1297" s="17"/>
      <c r="D1297" s="20"/>
    </row>
    <row r="1298" spans="1:4" x14ac:dyDescent="0.35">
      <c r="A1298" s="30"/>
      <c r="B1298" s="22"/>
      <c r="C1298" s="17"/>
      <c r="D1298" s="20"/>
    </row>
    <row r="1299" spans="1:4" x14ac:dyDescent="0.35">
      <c r="A1299" s="13"/>
      <c r="B1299" s="22"/>
      <c r="C1299" s="17"/>
      <c r="D1299" s="20"/>
    </row>
    <row r="1300" spans="1:4" x14ac:dyDescent="0.35">
      <c r="A1300" s="30"/>
      <c r="B1300" s="22"/>
      <c r="C1300" s="17"/>
      <c r="D1300" s="20"/>
    </row>
    <row r="1301" spans="1:4" x14ac:dyDescent="0.35">
      <c r="A1301" s="19"/>
      <c r="B1301" s="22"/>
      <c r="C1301" s="17"/>
      <c r="D1301" s="18"/>
    </row>
    <row r="1302" spans="1:4" x14ac:dyDescent="0.35">
      <c r="A1302" s="30"/>
      <c r="B1302" s="22"/>
      <c r="C1302" s="13"/>
      <c r="D1302" s="18"/>
    </row>
    <row r="1303" spans="1:4" x14ac:dyDescent="0.35">
      <c r="A1303" s="30"/>
      <c r="B1303" s="22"/>
      <c r="C1303" s="13"/>
      <c r="D1303" s="18"/>
    </row>
    <row r="1304" spans="1:4" x14ac:dyDescent="0.35">
      <c r="A1304" s="30"/>
      <c r="B1304" s="22"/>
      <c r="C1304" s="13"/>
      <c r="D1304" s="20"/>
    </row>
    <row r="1305" spans="1:4" x14ac:dyDescent="0.35">
      <c r="A1305" s="13"/>
      <c r="B1305" s="22"/>
      <c r="C1305" s="17"/>
      <c r="D1305" s="20"/>
    </row>
    <row r="1306" spans="1:4" x14ac:dyDescent="0.35">
      <c r="A1306" s="13"/>
      <c r="B1306" s="22"/>
      <c r="C1306" s="17"/>
      <c r="D1306" s="20"/>
    </row>
    <row r="1307" spans="1:4" x14ac:dyDescent="0.35">
      <c r="A1307" s="30"/>
      <c r="B1307" s="22"/>
      <c r="C1307" s="13"/>
      <c r="D1307" s="18"/>
    </row>
    <row r="1308" spans="1:4" x14ac:dyDescent="0.35">
      <c r="A1308" s="26"/>
      <c r="B1308" s="22"/>
      <c r="C1308" s="13"/>
      <c r="D1308" s="20"/>
    </row>
    <row r="1309" spans="1:4" x14ac:dyDescent="0.35">
      <c r="A1309" s="26"/>
      <c r="B1309" s="22"/>
      <c r="C1309" s="13"/>
      <c r="D1309" s="20"/>
    </row>
    <row r="1310" spans="1:4" x14ac:dyDescent="0.35">
      <c r="A1310" s="26"/>
      <c r="B1310" s="22"/>
      <c r="C1310" s="13"/>
      <c r="D1310" s="20"/>
    </row>
    <row r="1311" spans="1:4" x14ac:dyDescent="0.35">
      <c r="A1311" s="30"/>
      <c r="B1311" s="22"/>
      <c r="C1311" s="13"/>
      <c r="D1311" s="18"/>
    </row>
    <row r="1312" spans="1:4" x14ac:dyDescent="0.35">
      <c r="A1312" s="30"/>
      <c r="B1312" s="22"/>
      <c r="C1312" s="13"/>
      <c r="D1312" s="20"/>
    </row>
    <row r="1313" spans="1:4" x14ac:dyDescent="0.35">
      <c r="A1313" s="30"/>
      <c r="B1313" s="22"/>
      <c r="C1313" s="13"/>
      <c r="D1313" s="20"/>
    </row>
    <row r="1314" spans="1:4" x14ac:dyDescent="0.35">
      <c r="A1314" s="30"/>
      <c r="B1314" s="22"/>
      <c r="C1314" s="13"/>
      <c r="D1314" s="20"/>
    </row>
    <row r="1315" spans="1:4" x14ac:dyDescent="0.35">
      <c r="A1315" s="30"/>
      <c r="B1315" s="22"/>
      <c r="C1315" s="13"/>
      <c r="D1315" s="20"/>
    </row>
    <row r="1316" spans="1:4" x14ac:dyDescent="0.35">
      <c r="A1316" s="30"/>
      <c r="B1316" s="22"/>
      <c r="C1316" s="13"/>
      <c r="D1316" s="20"/>
    </row>
    <row r="1317" spans="1:4" x14ac:dyDescent="0.35">
      <c r="A1317" s="30"/>
      <c r="B1317" s="22"/>
      <c r="C1317" s="13"/>
      <c r="D1317" s="20"/>
    </row>
    <row r="1318" spans="1:4" x14ac:dyDescent="0.35">
      <c r="A1318" s="30"/>
      <c r="B1318" s="22"/>
      <c r="C1318" s="13"/>
      <c r="D1318" s="18"/>
    </row>
    <row r="1319" spans="1:4" x14ac:dyDescent="0.35">
      <c r="A1319" s="30"/>
      <c r="B1319" s="22"/>
      <c r="C1319" s="13"/>
      <c r="D1319" s="20"/>
    </row>
    <row r="1320" spans="1:4" x14ac:dyDescent="0.35">
      <c r="A1320" s="30"/>
      <c r="B1320" s="22"/>
      <c r="C1320" s="13"/>
      <c r="D1320" s="20"/>
    </row>
    <row r="1321" spans="1:4" x14ac:dyDescent="0.35">
      <c r="A1321" s="13"/>
      <c r="B1321" s="22"/>
      <c r="C1321" s="17"/>
      <c r="D1321" s="20"/>
    </row>
    <row r="1322" spans="1:4" x14ac:dyDescent="0.35">
      <c r="A1322" s="30"/>
      <c r="B1322" s="22"/>
      <c r="C1322" s="13"/>
      <c r="D1322" s="20"/>
    </row>
    <row r="1323" spans="1:4" x14ac:dyDescent="0.35">
      <c r="A1323" s="13"/>
      <c r="B1323" s="22"/>
      <c r="C1323" s="17"/>
      <c r="D1323" s="20"/>
    </row>
    <row r="1324" spans="1:4" x14ac:dyDescent="0.35">
      <c r="A1324" s="13"/>
      <c r="B1324" s="22"/>
      <c r="C1324" s="17"/>
      <c r="D1324" s="20"/>
    </row>
    <row r="1325" spans="1:4" x14ac:dyDescent="0.35">
      <c r="A1325" s="13"/>
      <c r="B1325" s="22"/>
      <c r="C1325" s="17"/>
      <c r="D1325" s="20"/>
    </row>
    <row r="1326" spans="1:4" x14ac:dyDescent="0.35">
      <c r="A1326" s="30"/>
      <c r="B1326" s="22"/>
      <c r="C1326" s="13"/>
      <c r="D1326" s="18"/>
    </row>
    <row r="1327" spans="1:4" x14ac:dyDescent="0.35">
      <c r="A1327" s="30"/>
      <c r="B1327" s="22"/>
      <c r="C1327" s="13"/>
      <c r="D1327" s="18"/>
    </row>
    <row r="1328" spans="1:4" x14ac:dyDescent="0.35">
      <c r="A1328" s="30"/>
      <c r="B1328" s="22"/>
      <c r="C1328" s="13"/>
      <c r="D1328" s="18"/>
    </row>
    <row r="1329" spans="1:4" x14ac:dyDescent="0.35">
      <c r="A1329" s="30"/>
      <c r="B1329" s="22"/>
      <c r="C1329" s="13"/>
      <c r="D1329" s="20"/>
    </row>
    <row r="1330" spans="1:4" x14ac:dyDescent="0.35">
      <c r="A1330" s="30"/>
      <c r="B1330" s="22"/>
      <c r="C1330" s="13"/>
      <c r="D1330" s="20"/>
    </row>
    <row r="1331" spans="1:4" x14ac:dyDescent="0.35">
      <c r="A1331" s="30"/>
      <c r="B1331" s="22"/>
      <c r="C1331" s="13"/>
      <c r="D1331" s="20"/>
    </row>
    <row r="1332" spans="1:4" x14ac:dyDescent="0.35">
      <c r="A1332" s="30"/>
      <c r="B1332" s="22"/>
      <c r="C1332" s="13"/>
      <c r="D1332" s="20"/>
    </row>
    <row r="1333" spans="1:4" x14ac:dyDescent="0.35">
      <c r="A1333" s="30"/>
      <c r="B1333" s="22"/>
      <c r="C1333" s="13"/>
      <c r="D1333" s="20"/>
    </row>
    <row r="1334" spans="1:4" x14ac:dyDescent="0.35">
      <c r="A1334" s="30"/>
      <c r="B1334" s="22"/>
      <c r="C1334" s="13"/>
      <c r="D1334" s="20"/>
    </row>
    <row r="1335" spans="1:4" x14ac:dyDescent="0.35">
      <c r="A1335" s="30"/>
      <c r="B1335" s="22"/>
      <c r="C1335" s="13"/>
      <c r="D1335" s="20"/>
    </row>
    <row r="1336" spans="1:4" x14ac:dyDescent="0.35">
      <c r="A1336" s="30"/>
      <c r="B1336" s="22"/>
      <c r="C1336" s="13"/>
      <c r="D1336" s="20"/>
    </row>
    <row r="1337" spans="1:4" x14ac:dyDescent="0.35">
      <c r="A1337" s="30"/>
      <c r="B1337" s="22"/>
      <c r="C1337" s="13"/>
      <c r="D1337" s="20"/>
    </row>
    <row r="1338" spans="1:4" x14ac:dyDescent="0.35">
      <c r="A1338" s="30"/>
      <c r="B1338" s="22"/>
      <c r="C1338" s="13"/>
      <c r="D1338" s="20"/>
    </row>
    <row r="1339" spans="1:4" x14ac:dyDescent="0.35">
      <c r="A1339" s="30"/>
      <c r="B1339" s="22"/>
      <c r="C1339" s="13"/>
      <c r="D1339" s="20"/>
    </row>
    <row r="1340" spans="1:4" x14ac:dyDescent="0.35">
      <c r="A1340" s="30"/>
      <c r="B1340" s="22"/>
      <c r="C1340" s="13"/>
      <c r="D1340" s="20"/>
    </row>
    <row r="1341" spans="1:4" x14ac:dyDescent="0.35">
      <c r="A1341" s="30"/>
      <c r="B1341" s="22"/>
      <c r="C1341" s="13"/>
      <c r="D1341" s="20"/>
    </row>
    <row r="1342" spans="1:4" x14ac:dyDescent="0.35">
      <c r="A1342" s="30"/>
      <c r="B1342" s="22"/>
      <c r="C1342" s="13"/>
      <c r="D1342" s="20"/>
    </row>
    <row r="1343" spans="1:4" x14ac:dyDescent="0.35">
      <c r="A1343" s="30"/>
      <c r="B1343" s="22"/>
      <c r="C1343" s="13"/>
      <c r="D1343" s="20"/>
    </row>
    <row r="1344" spans="1:4" x14ac:dyDescent="0.35">
      <c r="A1344" s="30"/>
      <c r="B1344" s="22"/>
      <c r="C1344" s="13"/>
      <c r="D1344" s="20"/>
    </row>
    <row r="1345" spans="1:4" x14ac:dyDescent="0.35">
      <c r="A1345" s="30"/>
      <c r="B1345" s="22"/>
      <c r="C1345" s="13"/>
      <c r="D1345" s="20"/>
    </row>
    <row r="1346" spans="1:4" x14ac:dyDescent="0.35">
      <c r="A1346" s="30"/>
      <c r="B1346" s="22"/>
      <c r="C1346" s="13"/>
      <c r="D1346" s="20"/>
    </row>
    <row r="1347" spans="1:4" x14ac:dyDescent="0.35">
      <c r="A1347" s="30"/>
      <c r="B1347" s="22"/>
      <c r="C1347" s="13"/>
      <c r="D1347" s="20"/>
    </row>
    <row r="1348" spans="1:4" x14ac:dyDescent="0.35">
      <c r="A1348" s="30"/>
      <c r="B1348" s="22"/>
      <c r="C1348" s="13"/>
      <c r="D1348" s="20"/>
    </row>
    <row r="1349" spans="1:4" x14ac:dyDescent="0.35">
      <c r="A1349" s="13"/>
      <c r="B1349" s="22"/>
      <c r="C1349" s="17"/>
      <c r="D1349" s="20"/>
    </row>
    <row r="1350" spans="1:4" x14ac:dyDescent="0.35">
      <c r="A1350" s="30"/>
      <c r="B1350" s="22"/>
      <c r="C1350" s="13"/>
      <c r="D1350" s="18"/>
    </row>
    <row r="1351" spans="1:4" x14ac:dyDescent="0.35">
      <c r="A1351" s="30"/>
      <c r="B1351" s="22"/>
      <c r="C1351" s="13"/>
      <c r="D1351" s="18"/>
    </row>
    <row r="1352" spans="1:4" x14ac:dyDescent="0.35">
      <c r="A1352" s="30"/>
      <c r="B1352" s="22"/>
      <c r="C1352" s="13"/>
      <c r="D1352" s="18"/>
    </row>
    <row r="1353" spans="1:4" x14ac:dyDescent="0.35">
      <c r="A1353" s="30"/>
      <c r="B1353" s="22"/>
      <c r="C1353" s="13"/>
      <c r="D1353" s="18"/>
    </row>
    <row r="1354" spans="1:4" x14ac:dyDescent="0.35">
      <c r="A1354" s="30"/>
      <c r="B1354" s="22"/>
      <c r="C1354" s="13"/>
      <c r="D1354" s="20"/>
    </row>
    <row r="1355" spans="1:4" x14ac:dyDescent="0.35">
      <c r="A1355" s="30"/>
      <c r="B1355" s="22"/>
      <c r="C1355" s="13"/>
      <c r="D1355" s="20"/>
    </row>
    <row r="1356" spans="1:4" x14ac:dyDescent="0.35">
      <c r="A1356" s="30"/>
      <c r="B1356" s="22"/>
      <c r="C1356" s="13"/>
      <c r="D1356" s="20"/>
    </row>
    <row r="1357" spans="1:4" x14ac:dyDescent="0.35">
      <c r="A1357" s="13"/>
      <c r="B1357" s="22"/>
      <c r="C1357" s="17"/>
      <c r="D1357" s="20"/>
    </row>
    <row r="1358" spans="1:4" x14ac:dyDescent="0.35">
      <c r="A1358" s="26"/>
      <c r="B1358" s="22"/>
      <c r="C1358" s="13"/>
      <c r="D1358" s="20"/>
    </row>
    <row r="1359" spans="1:4" x14ac:dyDescent="0.35">
      <c r="A1359" s="13"/>
      <c r="B1359" s="22"/>
      <c r="C1359" s="17"/>
      <c r="D1359" s="20"/>
    </row>
    <row r="1360" spans="1:4" x14ac:dyDescent="0.35">
      <c r="A1360" s="30"/>
      <c r="B1360" s="22"/>
      <c r="C1360" s="13"/>
      <c r="D1360" s="20"/>
    </row>
    <row r="1361" spans="1:4" x14ac:dyDescent="0.35">
      <c r="A1361" s="30"/>
      <c r="B1361" s="22"/>
      <c r="C1361" s="13"/>
      <c r="D1361" s="20"/>
    </row>
    <row r="1362" spans="1:4" x14ac:dyDescent="0.35">
      <c r="A1362" s="30"/>
      <c r="B1362" s="22"/>
      <c r="C1362" s="13"/>
      <c r="D1362" s="20"/>
    </row>
    <row r="1363" spans="1:4" x14ac:dyDescent="0.35">
      <c r="A1363" s="13"/>
      <c r="B1363" s="22"/>
      <c r="C1363" s="17"/>
      <c r="D1363" s="20"/>
    </row>
    <row r="1364" spans="1:4" x14ac:dyDescent="0.35">
      <c r="A1364" s="30"/>
      <c r="B1364" s="22"/>
      <c r="C1364" s="13"/>
      <c r="D1364" s="20"/>
    </row>
    <row r="1365" spans="1:4" x14ac:dyDescent="0.35">
      <c r="A1365" s="30"/>
      <c r="B1365" s="22"/>
      <c r="C1365" s="13"/>
      <c r="D1365" s="20"/>
    </row>
    <row r="1366" spans="1:4" x14ac:dyDescent="0.35">
      <c r="A1366" s="30"/>
      <c r="B1366" s="22"/>
      <c r="C1366" s="13"/>
      <c r="D1366" s="20"/>
    </row>
    <row r="1367" spans="1:4" x14ac:dyDescent="0.35">
      <c r="A1367" s="30"/>
      <c r="B1367" s="22"/>
      <c r="C1367" s="13"/>
      <c r="D1367" s="20"/>
    </row>
    <row r="1368" spans="1:4" x14ac:dyDescent="0.35">
      <c r="A1368" s="30"/>
      <c r="B1368" s="22"/>
      <c r="C1368" s="13"/>
      <c r="D1368" s="20"/>
    </row>
    <row r="1369" spans="1:4" x14ac:dyDescent="0.35">
      <c r="A1369" s="13"/>
      <c r="B1369" s="22"/>
      <c r="C1369" s="17"/>
      <c r="D1369" s="20"/>
    </row>
    <row r="1370" spans="1:4" x14ac:dyDescent="0.35">
      <c r="A1370" s="30"/>
      <c r="B1370" s="22"/>
      <c r="C1370" s="13"/>
      <c r="D1370" s="18"/>
    </row>
    <row r="1371" spans="1:4" x14ac:dyDescent="0.35">
      <c r="A1371" s="30"/>
      <c r="B1371" s="22"/>
      <c r="C1371" s="13"/>
      <c r="D1371" s="18"/>
    </row>
    <row r="1372" spans="1:4" x14ac:dyDescent="0.35">
      <c r="A1372" s="30"/>
      <c r="B1372" s="22"/>
      <c r="C1372" s="13"/>
      <c r="D1372" s="18"/>
    </row>
    <row r="1373" spans="1:4" x14ac:dyDescent="0.35">
      <c r="A1373" s="30"/>
      <c r="B1373" s="22"/>
      <c r="C1373" s="13"/>
      <c r="D1373" s="18"/>
    </row>
    <row r="1374" spans="1:4" x14ac:dyDescent="0.35">
      <c r="A1374" s="30"/>
      <c r="B1374" s="22"/>
      <c r="C1374" s="13"/>
      <c r="D1374" s="18"/>
    </row>
    <row r="1375" spans="1:4" x14ac:dyDescent="0.35">
      <c r="A1375" s="30"/>
      <c r="B1375" s="22"/>
      <c r="C1375" s="13"/>
      <c r="D1375" s="20"/>
    </row>
    <row r="1376" spans="1:4" x14ac:dyDescent="0.35">
      <c r="A1376" s="30"/>
      <c r="B1376" s="22"/>
      <c r="C1376" s="13"/>
      <c r="D1376" s="20"/>
    </row>
    <row r="1377" spans="1:4" x14ac:dyDescent="0.35">
      <c r="A1377" s="30"/>
      <c r="B1377" s="22"/>
      <c r="C1377" s="13"/>
      <c r="D1377" s="20"/>
    </row>
    <row r="1378" spans="1:4" x14ac:dyDescent="0.35">
      <c r="A1378" s="30"/>
      <c r="B1378" s="22"/>
      <c r="C1378" s="13"/>
      <c r="D1378" s="20"/>
    </row>
    <row r="1379" spans="1:4" x14ac:dyDescent="0.35">
      <c r="A1379" s="30"/>
      <c r="B1379" s="22"/>
      <c r="C1379" s="13"/>
      <c r="D1379" s="20"/>
    </row>
    <row r="1380" spans="1:4" x14ac:dyDescent="0.35">
      <c r="A1380" s="13"/>
      <c r="B1380" s="22"/>
      <c r="C1380" s="17"/>
      <c r="D1380" s="20"/>
    </row>
    <row r="1381" spans="1:4" x14ac:dyDescent="0.35">
      <c r="A1381" s="30"/>
      <c r="B1381" s="22"/>
      <c r="C1381" s="13"/>
      <c r="D1381" s="20"/>
    </row>
    <row r="1382" spans="1:4" x14ac:dyDescent="0.35">
      <c r="A1382" s="30"/>
      <c r="B1382" s="22"/>
      <c r="C1382" s="13"/>
      <c r="D1382" s="20"/>
    </row>
    <row r="1383" spans="1:4" x14ac:dyDescent="0.35">
      <c r="A1383" s="30"/>
      <c r="B1383" s="22"/>
      <c r="C1383" s="13"/>
      <c r="D1383" s="20"/>
    </row>
    <row r="1384" spans="1:4" x14ac:dyDescent="0.35">
      <c r="A1384" s="30"/>
      <c r="B1384" s="22"/>
      <c r="C1384" s="13"/>
      <c r="D1384" s="20"/>
    </row>
    <row r="1385" spans="1:4" x14ac:dyDescent="0.35">
      <c r="A1385" s="30"/>
      <c r="B1385" s="22"/>
      <c r="C1385" s="13"/>
      <c r="D1385" s="20"/>
    </row>
    <row r="1386" spans="1:4" x14ac:dyDescent="0.35">
      <c r="A1386" s="13"/>
      <c r="B1386" s="22"/>
      <c r="C1386" s="17"/>
      <c r="D1386" s="20"/>
    </row>
    <row r="1387" spans="1:4" x14ac:dyDescent="0.35">
      <c r="A1387" s="30"/>
      <c r="B1387" s="22"/>
      <c r="C1387" s="13"/>
      <c r="D1387" s="20"/>
    </row>
    <row r="1388" spans="1:4" x14ac:dyDescent="0.35">
      <c r="A1388" s="30"/>
      <c r="B1388" s="22"/>
      <c r="C1388" s="13"/>
      <c r="D1388" s="20"/>
    </row>
    <row r="1389" spans="1:4" x14ac:dyDescent="0.35">
      <c r="A1389" s="30"/>
      <c r="B1389" s="22"/>
      <c r="C1389" s="13"/>
      <c r="D1389" s="18"/>
    </row>
    <row r="1390" spans="1:4" x14ac:dyDescent="0.35">
      <c r="A1390" s="30"/>
      <c r="B1390" s="22"/>
      <c r="C1390" s="13"/>
      <c r="D1390" s="20"/>
    </row>
    <row r="1391" spans="1:4" x14ac:dyDescent="0.35">
      <c r="A1391" s="30"/>
      <c r="B1391" s="22"/>
      <c r="C1391" s="13"/>
      <c r="D1391" s="20"/>
    </row>
    <row r="1392" spans="1:4" x14ac:dyDescent="0.35">
      <c r="A1392" s="30"/>
      <c r="B1392" s="22"/>
      <c r="C1392" s="13"/>
      <c r="D1392" s="20"/>
    </row>
    <row r="1393" spans="1:4" x14ac:dyDescent="0.35">
      <c r="A1393" s="30"/>
      <c r="B1393" s="22"/>
      <c r="C1393" s="13"/>
      <c r="D1393" s="20"/>
    </row>
    <row r="1394" spans="1:4" x14ac:dyDescent="0.35">
      <c r="A1394" s="30"/>
      <c r="B1394" s="22"/>
      <c r="C1394" s="13"/>
      <c r="D1394" s="20"/>
    </row>
    <row r="1395" spans="1:4" x14ac:dyDescent="0.35">
      <c r="A1395" s="30"/>
      <c r="B1395" s="22"/>
      <c r="C1395" s="13"/>
      <c r="D1395" s="20"/>
    </row>
    <row r="1396" spans="1:4" x14ac:dyDescent="0.35">
      <c r="A1396" s="30"/>
      <c r="B1396" s="22"/>
      <c r="C1396" s="13"/>
      <c r="D1396" s="20"/>
    </row>
    <row r="1397" spans="1:4" x14ac:dyDescent="0.35">
      <c r="A1397" s="30"/>
      <c r="B1397" s="22"/>
      <c r="C1397" s="13"/>
      <c r="D1397" s="20"/>
    </row>
    <row r="1398" spans="1:4" x14ac:dyDescent="0.35">
      <c r="A1398" s="30"/>
      <c r="B1398" s="22"/>
      <c r="C1398" s="13"/>
      <c r="D1398" s="20"/>
    </row>
    <row r="1399" spans="1:4" x14ac:dyDescent="0.35">
      <c r="A1399" s="30"/>
      <c r="B1399" s="22"/>
      <c r="C1399" s="13"/>
      <c r="D1399" s="20"/>
    </row>
    <row r="1400" spans="1:4" x14ac:dyDescent="0.35">
      <c r="A1400" s="30"/>
      <c r="B1400" s="22"/>
      <c r="C1400" s="13"/>
      <c r="D1400" s="20"/>
    </row>
    <row r="1401" spans="1:4" x14ac:dyDescent="0.35">
      <c r="A1401" s="30"/>
      <c r="B1401" s="22"/>
      <c r="C1401" s="13"/>
      <c r="D1401" s="20"/>
    </row>
    <row r="1402" spans="1:4" x14ac:dyDescent="0.35">
      <c r="A1402" s="30"/>
      <c r="B1402" s="22"/>
      <c r="C1402" s="13"/>
      <c r="D1402" s="20"/>
    </row>
    <row r="1403" spans="1:4" x14ac:dyDescent="0.35">
      <c r="A1403" s="30"/>
      <c r="B1403" s="22"/>
      <c r="C1403" s="13"/>
      <c r="D1403" s="20"/>
    </row>
    <row r="1404" spans="1:4" x14ac:dyDescent="0.35">
      <c r="A1404" s="30"/>
      <c r="B1404" s="22"/>
      <c r="C1404" s="13"/>
      <c r="D1404" s="20"/>
    </row>
    <row r="1405" spans="1:4" x14ac:dyDescent="0.35">
      <c r="A1405" s="30"/>
      <c r="B1405" s="22"/>
      <c r="C1405" s="13"/>
      <c r="D1405" s="20"/>
    </row>
    <row r="1406" spans="1:4" x14ac:dyDescent="0.35">
      <c r="A1406" s="30"/>
      <c r="B1406" s="22"/>
      <c r="C1406" s="13"/>
      <c r="D1406" s="20"/>
    </row>
    <row r="1407" spans="1:4" x14ac:dyDescent="0.35">
      <c r="A1407" s="30"/>
      <c r="B1407" s="22"/>
      <c r="C1407" s="13"/>
      <c r="D1407" s="20"/>
    </row>
    <row r="1408" spans="1:4" x14ac:dyDescent="0.35">
      <c r="A1408" s="30"/>
      <c r="B1408" s="22"/>
      <c r="C1408" s="13"/>
      <c r="D1408" s="20"/>
    </row>
    <row r="1409" spans="1:4" x14ac:dyDescent="0.35">
      <c r="A1409" s="30"/>
      <c r="B1409" s="22"/>
      <c r="C1409" s="13"/>
      <c r="D1409" s="20"/>
    </row>
    <row r="1410" spans="1:4" x14ac:dyDescent="0.35">
      <c r="A1410" s="30"/>
      <c r="B1410" s="22"/>
      <c r="C1410" s="13"/>
      <c r="D1410" s="20"/>
    </row>
    <row r="1411" spans="1:4" x14ac:dyDescent="0.35">
      <c r="A1411" s="30"/>
      <c r="B1411" s="22"/>
      <c r="C1411" s="13"/>
      <c r="D1411" s="20"/>
    </row>
    <row r="1412" spans="1:4" x14ac:dyDescent="0.35">
      <c r="A1412" s="13"/>
      <c r="B1412" s="22"/>
      <c r="C1412" s="17"/>
      <c r="D1412" s="20"/>
    </row>
    <row r="1413" spans="1:4" x14ac:dyDescent="0.35">
      <c r="A1413" s="13"/>
      <c r="B1413" s="22"/>
      <c r="C1413" s="17"/>
      <c r="D1413" s="20"/>
    </row>
    <row r="1414" spans="1:4" x14ac:dyDescent="0.35">
      <c r="A1414" s="13"/>
      <c r="B1414" s="22"/>
      <c r="C1414" s="17"/>
      <c r="D1414" s="20"/>
    </row>
    <row r="1415" spans="1:4" x14ac:dyDescent="0.35">
      <c r="A1415" s="19"/>
      <c r="B1415" s="22"/>
      <c r="C1415" s="17"/>
      <c r="D1415" s="20"/>
    </row>
    <row r="1416" spans="1:4" x14ac:dyDescent="0.35">
      <c r="A1416" s="13"/>
      <c r="B1416" s="22"/>
      <c r="C1416" s="17"/>
      <c r="D1416" s="20"/>
    </row>
    <row r="1417" spans="1:4" x14ac:dyDescent="0.35">
      <c r="A1417" s="13"/>
      <c r="B1417" s="22"/>
      <c r="C1417" s="17"/>
      <c r="D1417" s="20"/>
    </row>
    <row r="1418" spans="1:4" x14ac:dyDescent="0.35">
      <c r="A1418" s="19"/>
      <c r="B1418" s="22"/>
      <c r="C1418" s="17"/>
      <c r="D1418" s="20"/>
    </row>
    <row r="1419" spans="1:4" x14ac:dyDescent="0.35">
      <c r="A1419" s="13"/>
      <c r="B1419" s="22"/>
      <c r="C1419" s="17"/>
      <c r="D1419" s="20"/>
    </row>
    <row r="1420" spans="1:4" x14ac:dyDescent="0.35">
      <c r="A1420" s="37"/>
      <c r="B1420" s="22"/>
      <c r="C1420" s="17"/>
      <c r="D1420" s="20"/>
    </row>
    <row r="1421" spans="1:4" x14ac:dyDescent="0.35">
      <c r="A1421" s="30"/>
      <c r="B1421" s="22"/>
      <c r="C1421" s="13"/>
      <c r="D1421" s="18"/>
    </row>
    <row r="1422" spans="1:4" x14ac:dyDescent="0.35">
      <c r="A1422" s="30"/>
      <c r="B1422" s="22"/>
      <c r="C1422" s="13"/>
      <c r="D1422" s="18"/>
    </row>
    <row r="1423" spans="1:4" x14ac:dyDescent="0.35">
      <c r="A1423" s="30"/>
      <c r="B1423" s="22"/>
      <c r="C1423" s="13"/>
      <c r="D1423" s="18"/>
    </row>
    <row r="1424" spans="1:4" x14ac:dyDescent="0.35">
      <c r="A1424" s="30"/>
      <c r="B1424" s="22"/>
      <c r="C1424" s="13"/>
      <c r="D1424" s="18"/>
    </row>
    <row r="1425" spans="1:4" x14ac:dyDescent="0.35">
      <c r="A1425" s="30"/>
      <c r="B1425" s="22"/>
      <c r="C1425" s="13"/>
      <c r="D1425" s="18"/>
    </row>
    <row r="1426" spans="1:4" x14ac:dyDescent="0.35">
      <c r="A1426" s="30"/>
      <c r="B1426" s="22"/>
      <c r="C1426" s="13"/>
      <c r="D1426" s="20"/>
    </row>
    <row r="1427" spans="1:4" x14ac:dyDescent="0.35">
      <c r="A1427" s="30"/>
      <c r="B1427" s="22"/>
      <c r="C1427" s="13"/>
      <c r="D1427" s="20"/>
    </row>
    <row r="1428" spans="1:4" x14ac:dyDescent="0.35">
      <c r="A1428" s="30"/>
      <c r="B1428" s="22"/>
      <c r="C1428" s="13"/>
      <c r="D1428" s="20"/>
    </row>
    <row r="1429" spans="1:4" x14ac:dyDescent="0.35">
      <c r="A1429" s="30"/>
      <c r="B1429" s="22"/>
      <c r="C1429" s="13"/>
      <c r="D1429" s="20"/>
    </row>
    <row r="1430" spans="1:4" x14ac:dyDescent="0.35">
      <c r="A1430" s="30"/>
      <c r="B1430" s="22"/>
      <c r="C1430" s="13"/>
      <c r="D1430" s="20"/>
    </row>
    <row r="1431" spans="1:4" x14ac:dyDescent="0.35">
      <c r="A1431" s="30"/>
      <c r="B1431" s="22"/>
      <c r="C1431" s="13"/>
      <c r="D1431" s="20"/>
    </row>
    <row r="1432" spans="1:4" x14ac:dyDescent="0.35">
      <c r="A1432" s="30"/>
      <c r="B1432" s="22"/>
      <c r="C1432" s="13"/>
      <c r="D1432" s="20"/>
    </row>
    <row r="1433" spans="1:4" x14ac:dyDescent="0.35">
      <c r="A1433" s="30"/>
      <c r="B1433" s="22"/>
      <c r="C1433" s="13"/>
      <c r="D1433" s="20"/>
    </row>
    <row r="1434" spans="1:4" x14ac:dyDescent="0.35">
      <c r="A1434" s="30"/>
      <c r="B1434" s="22"/>
      <c r="C1434" s="13"/>
      <c r="D1434" s="20"/>
    </row>
    <row r="1435" spans="1:4" x14ac:dyDescent="0.35">
      <c r="A1435" s="30"/>
      <c r="B1435" s="22"/>
      <c r="C1435" s="13"/>
      <c r="D1435" s="20"/>
    </row>
    <row r="1436" spans="1:4" x14ac:dyDescent="0.35">
      <c r="A1436" s="30"/>
      <c r="B1436" s="22"/>
      <c r="C1436" s="13"/>
      <c r="D1436" s="20"/>
    </row>
    <row r="1437" spans="1:4" x14ac:dyDescent="0.35">
      <c r="A1437" s="30"/>
      <c r="B1437" s="22"/>
      <c r="C1437" s="13"/>
      <c r="D1437" s="20"/>
    </row>
    <row r="1438" spans="1:4" x14ac:dyDescent="0.35">
      <c r="A1438" s="30"/>
      <c r="B1438" s="22"/>
      <c r="C1438" s="13"/>
      <c r="D1438" s="20"/>
    </row>
    <row r="1439" spans="1:4" x14ac:dyDescent="0.35">
      <c r="A1439" s="30"/>
      <c r="B1439" s="22"/>
      <c r="C1439" s="13"/>
      <c r="D1439" s="20"/>
    </row>
    <row r="1440" spans="1:4" x14ac:dyDescent="0.35">
      <c r="A1440" s="30"/>
      <c r="B1440" s="22"/>
      <c r="C1440" s="13"/>
      <c r="D1440" s="20"/>
    </row>
    <row r="1441" spans="1:4" x14ac:dyDescent="0.35">
      <c r="A1441" s="30"/>
      <c r="B1441" s="22"/>
      <c r="C1441" s="13"/>
      <c r="D1441" s="20"/>
    </row>
    <row r="1442" spans="1:4" x14ac:dyDescent="0.35">
      <c r="A1442" s="30"/>
      <c r="B1442" s="22"/>
      <c r="C1442" s="13"/>
      <c r="D1442" s="20"/>
    </row>
    <row r="1443" spans="1:4" x14ac:dyDescent="0.35">
      <c r="A1443" s="30"/>
      <c r="B1443" s="22"/>
      <c r="C1443" s="13"/>
      <c r="D1443" s="20"/>
    </row>
    <row r="1444" spans="1:4" x14ac:dyDescent="0.35">
      <c r="A1444" s="30"/>
      <c r="B1444" s="22"/>
      <c r="C1444" s="13"/>
      <c r="D1444" s="20"/>
    </row>
    <row r="1445" spans="1:4" x14ac:dyDescent="0.35">
      <c r="A1445" s="30"/>
      <c r="B1445" s="22"/>
      <c r="C1445" s="13"/>
      <c r="D1445" s="20"/>
    </row>
    <row r="1446" spans="1:4" x14ac:dyDescent="0.35">
      <c r="A1446" s="30"/>
      <c r="B1446" s="22"/>
      <c r="C1446" s="13"/>
      <c r="D1446" s="20"/>
    </row>
    <row r="1447" spans="1:4" x14ac:dyDescent="0.35">
      <c r="A1447" s="30"/>
      <c r="B1447" s="22"/>
      <c r="C1447" s="13"/>
      <c r="D1447" s="20"/>
    </row>
    <row r="1448" spans="1:4" x14ac:dyDescent="0.35">
      <c r="A1448" s="30"/>
      <c r="B1448" s="22"/>
      <c r="C1448" s="13"/>
      <c r="D1448" s="20"/>
    </row>
    <row r="1449" spans="1:4" x14ac:dyDescent="0.35">
      <c r="A1449" s="30"/>
      <c r="B1449" s="22"/>
      <c r="C1449" s="13"/>
      <c r="D1449" s="20"/>
    </row>
    <row r="1450" spans="1:4" x14ac:dyDescent="0.35">
      <c r="A1450" s="30"/>
      <c r="B1450" s="22"/>
      <c r="C1450" s="13"/>
      <c r="D1450" s="20"/>
    </row>
    <row r="1451" spans="1:4" x14ac:dyDescent="0.35">
      <c r="A1451" s="30"/>
      <c r="B1451" s="22"/>
      <c r="C1451" s="13"/>
      <c r="D1451" s="20"/>
    </row>
    <row r="1452" spans="1:4" x14ac:dyDescent="0.35">
      <c r="A1452" s="30"/>
      <c r="B1452" s="22"/>
      <c r="C1452" s="13"/>
      <c r="D1452" s="20"/>
    </row>
    <row r="1453" spans="1:4" x14ac:dyDescent="0.35">
      <c r="A1453" s="30"/>
      <c r="B1453" s="22"/>
      <c r="C1453" s="13"/>
      <c r="D1453" s="20"/>
    </row>
    <row r="1454" spans="1:4" x14ac:dyDescent="0.35">
      <c r="A1454" s="30"/>
      <c r="B1454" s="22"/>
      <c r="C1454" s="13"/>
      <c r="D1454" s="20"/>
    </row>
    <row r="1455" spans="1:4" x14ac:dyDescent="0.35">
      <c r="A1455" s="30"/>
      <c r="B1455" s="22"/>
      <c r="C1455" s="13"/>
      <c r="D1455" s="20"/>
    </row>
    <row r="1456" spans="1:4" x14ac:dyDescent="0.35">
      <c r="A1456" s="30"/>
      <c r="B1456" s="22"/>
      <c r="C1456" s="13"/>
      <c r="D1456" s="20"/>
    </row>
    <row r="1457" spans="1:4" x14ac:dyDescent="0.35">
      <c r="A1457" s="30"/>
      <c r="B1457" s="22"/>
      <c r="C1457" s="13"/>
      <c r="D1457" s="20"/>
    </row>
    <row r="1458" spans="1:4" x14ac:dyDescent="0.35">
      <c r="A1458" s="30"/>
      <c r="B1458" s="22"/>
      <c r="C1458" s="13"/>
      <c r="D1458" s="20"/>
    </row>
    <row r="1459" spans="1:4" x14ac:dyDescent="0.35">
      <c r="A1459" s="30"/>
      <c r="B1459" s="22"/>
      <c r="C1459" s="13"/>
      <c r="D1459" s="20"/>
    </row>
    <row r="1460" spans="1:4" x14ac:dyDescent="0.35">
      <c r="A1460" s="13"/>
      <c r="B1460" s="22"/>
      <c r="C1460" s="17"/>
      <c r="D1460" s="20"/>
    </row>
    <row r="1461" spans="1:4" x14ac:dyDescent="0.35">
      <c r="A1461" s="19"/>
      <c r="B1461" s="22"/>
      <c r="C1461" s="17"/>
      <c r="D1461" s="20"/>
    </row>
    <row r="1462" spans="1:4" x14ac:dyDescent="0.35">
      <c r="A1462" s="13"/>
      <c r="B1462" s="22"/>
      <c r="C1462" s="17"/>
      <c r="D1462" s="20"/>
    </row>
    <row r="1463" spans="1:4" x14ac:dyDescent="0.35">
      <c r="A1463" s="13"/>
      <c r="B1463" s="22"/>
      <c r="C1463" s="17"/>
      <c r="D1463" s="20"/>
    </row>
    <row r="1464" spans="1:4" x14ac:dyDescent="0.35">
      <c r="A1464" s="13"/>
      <c r="B1464" s="22"/>
      <c r="C1464" s="17"/>
      <c r="D1464" s="20"/>
    </row>
    <row r="1465" spans="1:4" x14ac:dyDescent="0.35">
      <c r="A1465" s="19"/>
      <c r="B1465" s="22"/>
      <c r="C1465" s="17"/>
      <c r="D1465" s="20"/>
    </row>
    <row r="1466" spans="1:4" x14ac:dyDescent="0.35">
      <c r="A1466" s="30"/>
      <c r="B1466" s="22"/>
      <c r="C1466" s="13"/>
      <c r="D1466" s="18"/>
    </row>
    <row r="1467" spans="1:4" x14ac:dyDescent="0.35">
      <c r="A1467" s="19"/>
      <c r="B1467" s="22"/>
      <c r="C1467" s="13"/>
      <c r="D1467" s="18"/>
    </row>
    <row r="1468" spans="1:4" x14ac:dyDescent="0.35">
      <c r="A1468" s="30"/>
      <c r="B1468" s="22"/>
      <c r="C1468" s="13"/>
      <c r="D1468" s="20"/>
    </row>
    <row r="1469" spans="1:4" x14ac:dyDescent="0.35">
      <c r="A1469" s="30"/>
      <c r="B1469" s="22"/>
      <c r="C1469" s="13"/>
      <c r="D1469" s="20"/>
    </row>
    <row r="1470" spans="1:4" x14ac:dyDescent="0.35">
      <c r="A1470" s="30"/>
      <c r="B1470" s="22"/>
      <c r="C1470" s="13"/>
      <c r="D1470" s="20"/>
    </row>
    <row r="1471" spans="1:4" x14ac:dyDescent="0.35">
      <c r="A1471" s="30"/>
      <c r="B1471" s="22"/>
      <c r="C1471" s="13"/>
      <c r="D1471" s="20"/>
    </row>
    <row r="1472" spans="1:4" x14ac:dyDescent="0.35">
      <c r="A1472" s="30"/>
      <c r="B1472" s="22"/>
      <c r="C1472" s="13"/>
      <c r="D1472" s="20"/>
    </row>
    <row r="1473" spans="1:4" x14ac:dyDescent="0.35">
      <c r="A1473" s="13"/>
      <c r="B1473" s="22"/>
      <c r="C1473" s="17"/>
      <c r="D1473" s="20"/>
    </row>
    <row r="1474" spans="1:4" x14ac:dyDescent="0.35">
      <c r="A1474" s="30"/>
      <c r="B1474" s="22"/>
      <c r="C1474" s="13"/>
      <c r="D1474" s="18"/>
    </row>
    <row r="1475" spans="1:4" x14ac:dyDescent="0.35">
      <c r="A1475" s="30"/>
      <c r="B1475" s="22"/>
      <c r="C1475" s="13"/>
      <c r="D1475" s="18"/>
    </row>
    <row r="1476" spans="1:4" x14ac:dyDescent="0.35">
      <c r="A1476" s="30"/>
      <c r="B1476" s="22"/>
      <c r="C1476" s="13"/>
      <c r="D1476" s="18"/>
    </row>
    <row r="1477" spans="1:4" x14ac:dyDescent="0.35">
      <c r="A1477" s="30"/>
      <c r="B1477" s="22"/>
      <c r="C1477" s="13"/>
      <c r="D1477" s="20"/>
    </row>
    <row r="1478" spans="1:4" x14ac:dyDescent="0.35">
      <c r="A1478" s="30"/>
      <c r="B1478" s="22"/>
      <c r="C1478" s="13"/>
      <c r="D1478" s="20"/>
    </row>
    <row r="1479" spans="1:4" x14ac:dyDescent="0.35">
      <c r="A1479" s="30"/>
      <c r="B1479" s="22"/>
      <c r="C1479" s="13"/>
      <c r="D1479" s="20"/>
    </row>
    <row r="1480" spans="1:4" x14ac:dyDescent="0.35">
      <c r="A1480" s="30"/>
      <c r="B1480" s="22"/>
      <c r="C1480" s="13"/>
      <c r="D1480" s="20"/>
    </row>
    <row r="1481" spans="1:4" x14ac:dyDescent="0.35">
      <c r="A1481" s="30"/>
      <c r="B1481" s="22"/>
      <c r="C1481" s="13"/>
      <c r="D1481" s="20"/>
    </row>
    <row r="1482" spans="1:4" x14ac:dyDescent="0.35">
      <c r="A1482" s="30"/>
      <c r="B1482" s="22"/>
      <c r="C1482" s="13"/>
      <c r="D1482" s="20"/>
    </row>
    <row r="1483" spans="1:4" x14ac:dyDescent="0.35">
      <c r="A1483" s="30"/>
      <c r="B1483" s="22"/>
      <c r="C1483" s="13"/>
      <c r="D1483" s="20"/>
    </row>
    <row r="1484" spans="1:4" x14ac:dyDescent="0.35">
      <c r="A1484" s="30"/>
      <c r="B1484" s="22"/>
      <c r="C1484" s="13"/>
      <c r="D1484" s="20"/>
    </row>
    <row r="1485" spans="1:4" x14ac:dyDescent="0.35">
      <c r="A1485" s="30"/>
      <c r="B1485" s="22"/>
      <c r="C1485" s="13"/>
      <c r="D1485" s="20"/>
    </row>
    <row r="1486" spans="1:4" x14ac:dyDescent="0.35">
      <c r="A1486" s="30"/>
      <c r="B1486" s="22"/>
      <c r="C1486" s="13"/>
      <c r="D1486" s="20"/>
    </row>
    <row r="1487" spans="1:4" x14ac:dyDescent="0.35">
      <c r="A1487" s="13"/>
      <c r="B1487" s="22"/>
      <c r="C1487" s="17"/>
      <c r="D1487" s="20"/>
    </row>
    <row r="1488" spans="1:4" x14ac:dyDescent="0.35">
      <c r="A1488" s="30"/>
      <c r="B1488" s="22"/>
      <c r="C1488" s="13"/>
      <c r="D1488" s="20"/>
    </row>
    <row r="1489" spans="1:4" x14ac:dyDescent="0.35">
      <c r="A1489" s="30"/>
      <c r="B1489" s="22"/>
      <c r="C1489" s="13"/>
      <c r="D1489" s="20"/>
    </row>
    <row r="1490" spans="1:4" x14ac:dyDescent="0.35">
      <c r="A1490" s="30"/>
      <c r="B1490" s="22"/>
      <c r="C1490" s="13"/>
      <c r="D1490" s="20"/>
    </row>
    <row r="1491" spans="1:4" x14ac:dyDescent="0.35">
      <c r="A1491" s="13"/>
      <c r="B1491" s="22"/>
      <c r="C1491" s="17"/>
      <c r="D1491" s="20"/>
    </row>
    <row r="1492" spans="1:4" x14ac:dyDescent="0.35">
      <c r="A1492" s="30"/>
      <c r="B1492" s="22"/>
      <c r="C1492" s="13"/>
      <c r="D1492" s="20"/>
    </row>
    <row r="1493" spans="1:4" x14ac:dyDescent="0.35">
      <c r="A1493" s="36"/>
      <c r="B1493" s="22"/>
      <c r="C1493" s="17"/>
      <c r="D1493" s="20"/>
    </row>
    <row r="1494" spans="1:4" x14ac:dyDescent="0.35">
      <c r="A1494" s="30"/>
      <c r="B1494" s="22"/>
      <c r="C1494" s="17"/>
      <c r="D1494" s="18"/>
    </row>
    <row r="1495" spans="1:4" x14ac:dyDescent="0.35">
      <c r="A1495" s="30"/>
      <c r="B1495" s="22"/>
      <c r="C1495" s="13"/>
      <c r="D1495" s="18"/>
    </row>
    <row r="1496" spans="1:4" x14ac:dyDescent="0.35">
      <c r="A1496" s="30"/>
      <c r="B1496" s="22"/>
      <c r="C1496" s="13"/>
      <c r="D1496" s="18"/>
    </row>
    <row r="1497" spans="1:4" x14ac:dyDescent="0.35">
      <c r="A1497" s="30"/>
      <c r="B1497" s="22"/>
      <c r="C1497" s="13"/>
      <c r="D1497" s="20"/>
    </row>
    <row r="1498" spans="1:4" x14ac:dyDescent="0.35">
      <c r="A1498" s="30"/>
      <c r="B1498" s="22"/>
      <c r="C1498" s="13"/>
      <c r="D1498" s="20"/>
    </row>
    <row r="1499" spans="1:4" x14ac:dyDescent="0.35">
      <c r="A1499" s="30"/>
      <c r="B1499" s="22"/>
      <c r="C1499" s="13"/>
      <c r="D1499" s="20"/>
    </row>
    <row r="1500" spans="1:4" x14ac:dyDescent="0.35">
      <c r="A1500" s="30"/>
      <c r="B1500" s="22"/>
      <c r="C1500" s="13"/>
      <c r="D1500" s="20"/>
    </row>
    <row r="1501" spans="1:4" x14ac:dyDescent="0.35">
      <c r="A1501" s="30"/>
      <c r="B1501" s="22"/>
      <c r="C1501" s="13"/>
      <c r="D1501" s="20"/>
    </row>
    <row r="1502" spans="1:4" x14ac:dyDescent="0.35">
      <c r="A1502" s="30"/>
      <c r="B1502" s="22"/>
      <c r="C1502" s="13"/>
      <c r="D1502" s="20"/>
    </row>
    <row r="1503" spans="1:4" x14ac:dyDescent="0.35">
      <c r="A1503" s="30"/>
      <c r="B1503" s="22"/>
      <c r="C1503" s="13"/>
      <c r="D1503" s="20"/>
    </row>
    <row r="1504" spans="1:4" x14ac:dyDescent="0.35">
      <c r="A1504" s="30"/>
      <c r="B1504" s="22"/>
      <c r="C1504" s="13"/>
      <c r="D1504" s="20"/>
    </row>
    <row r="1505" spans="1:4" x14ac:dyDescent="0.35">
      <c r="A1505" s="13"/>
      <c r="B1505" s="22"/>
      <c r="C1505" s="17"/>
      <c r="D1505" s="20"/>
    </row>
    <row r="1506" spans="1:4" x14ac:dyDescent="0.35">
      <c r="A1506" s="13"/>
      <c r="B1506" s="22"/>
      <c r="C1506" s="17"/>
      <c r="D1506" s="20"/>
    </row>
    <row r="1507" spans="1:4" x14ac:dyDescent="0.35">
      <c r="A1507" s="30"/>
      <c r="B1507" s="22"/>
      <c r="C1507" s="13"/>
      <c r="D1507" s="20"/>
    </row>
    <row r="1508" spans="1:4" x14ac:dyDescent="0.35">
      <c r="A1508" s="30"/>
      <c r="B1508" s="22"/>
      <c r="C1508" s="13"/>
      <c r="D1508" s="20"/>
    </row>
    <row r="1509" spans="1:4" x14ac:dyDescent="0.35">
      <c r="A1509" s="30"/>
      <c r="B1509" s="22"/>
      <c r="C1509" s="13"/>
      <c r="D1509" s="20"/>
    </row>
    <row r="1510" spans="1:4" x14ac:dyDescent="0.35">
      <c r="A1510" s="30"/>
      <c r="B1510" s="22"/>
      <c r="C1510" s="13"/>
      <c r="D1510" s="20"/>
    </row>
    <row r="1511" spans="1:4" x14ac:dyDescent="0.35">
      <c r="A1511" s="30"/>
      <c r="B1511" s="22"/>
      <c r="C1511" s="13"/>
      <c r="D1511" s="20"/>
    </row>
    <row r="1512" spans="1:4" x14ac:dyDescent="0.35">
      <c r="A1512" s="30"/>
      <c r="B1512" s="22"/>
      <c r="C1512" s="13"/>
      <c r="D1512" s="20"/>
    </row>
    <row r="1513" spans="1:4" x14ac:dyDescent="0.35">
      <c r="A1513" s="30"/>
      <c r="B1513" s="22"/>
      <c r="C1513" s="13"/>
      <c r="D1513" s="20"/>
    </row>
    <row r="1514" spans="1:4" x14ac:dyDescent="0.35">
      <c r="A1514" s="13"/>
      <c r="B1514" s="22"/>
      <c r="C1514" s="13"/>
      <c r="D1514" s="20"/>
    </row>
    <row r="1515" spans="1:4" x14ac:dyDescent="0.35">
      <c r="A1515" s="30"/>
      <c r="B1515" s="22"/>
      <c r="C1515" s="13"/>
      <c r="D1515" s="20"/>
    </row>
    <row r="1516" spans="1:4" x14ac:dyDescent="0.35">
      <c r="A1516" s="30"/>
      <c r="B1516" s="22"/>
      <c r="C1516" s="13"/>
      <c r="D1516" s="20"/>
    </row>
    <row r="1517" spans="1:4" x14ac:dyDescent="0.35">
      <c r="A1517" s="30"/>
      <c r="B1517" s="22"/>
      <c r="C1517" s="13"/>
      <c r="D1517" s="20"/>
    </row>
    <row r="1518" spans="1:4" x14ac:dyDescent="0.35">
      <c r="A1518" s="30"/>
      <c r="B1518" s="22"/>
      <c r="C1518" s="13"/>
      <c r="D1518" s="20"/>
    </row>
    <row r="1519" spans="1:4" x14ac:dyDescent="0.35">
      <c r="A1519" s="30"/>
      <c r="B1519" s="22"/>
      <c r="C1519" s="13"/>
      <c r="D1519" s="20"/>
    </row>
    <row r="1520" spans="1:4" x14ac:dyDescent="0.35">
      <c r="A1520" s="30"/>
      <c r="B1520" s="22"/>
      <c r="C1520" s="13"/>
      <c r="D1520" s="20"/>
    </row>
    <row r="1521" spans="1:4" x14ac:dyDescent="0.35">
      <c r="A1521" s="30"/>
      <c r="B1521" s="22"/>
      <c r="C1521" s="13"/>
      <c r="D1521" s="20"/>
    </row>
    <row r="1522" spans="1:4" x14ac:dyDescent="0.35">
      <c r="A1522" s="30"/>
      <c r="B1522" s="22"/>
      <c r="C1522" s="13"/>
      <c r="D1522" s="20"/>
    </row>
    <row r="1523" spans="1:4" x14ac:dyDescent="0.35">
      <c r="A1523" s="30"/>
      <c r="B1523" s="22"/>
      <c r="C1523" s="13"/>
      <c r="D1523" s="20"/>
    </row>
    <row r="1524" spans="1:4" x14ac:dyDescent="0.35">
      <c r="A1524" s="30"/>
      <c r="B1524" s="22"/>
      <c r="C1524" s="13"/>
      <c r="D1524" s="20"/>
    </row>
    <row r="1525" spans="1:4" x14ac:dyDescent="0.35">
      <c r="A1525" s="36"/>
      <c r="B1525" s="22"/>
      <c r="C1525" s="17"/>
      <c r="D1525" s="20"/>
    </row>
    <row r="1526" spans="1:4" x14ac:dyDescent="0.35">
      <c r="A1526" s="13"/>
      <c r="B1526" s="22"/>
      <c r="C1526" s="17"/>
      <c r="D1526" s="20"/>
    </row>
    <row r="1527" spans="1:4" x14ac:dyDescent="0.35">
      <c r="A1527" s="30"/>
      <c r="B1527" s="22"/>
      <c r="C1527" s="13"/>
      <c r="D1527" s="18"/>
    </row>
    <row r="1528" spans="1:4" x14ac:dyDescent="0.35">
      <c r="A1528" s="30"/>
      <c r="B1528" s="22"/>
      <c r="C1528" s="13"/>
      <c r="D1528" s="18"/>
    </row>
    <row r="1529" spans="1:4" x14ac:dyDescent="0.35">
      <c r="A1529" s="30"/>
      <c r="B1529" s="22"/>
      <c r="C1529" s="13"/>
      <c r="D1529" s="20"/>
    </row>
    <row r="1530" spans="1:4" x14ac:dyDescent="0.35">
      <c r="A1530" s="30"/>
      <c r="B1530" s="22"/>
      <c r="C1530" s="13"/>
      <c r="D1530" s="20"/>
    </row>
    <row r="1531" spans="1:4" x14ac:dyDescent="0.35">
      <c r="A1531" s="30"/>
      <c r="B1531" s="22"/>
      <c r="C1531" s="13"/>
      <c r="D1531" s="20"/>
    </row>
    <row r="1532" spans="1:4" x14ac:dyDescent="0.35">
      <c r="A1532" s="13"/>
      <c r="B1532" s="22"/>
      <c r="C1532" s="17"/>
      <c r="D1532" s="20"/>
    </row>
    <row r="1533" spans="1:4" x14ac:dyDescent="0.35">
      <c r="A1533" s="13"/>
      <c r="B1533" s="22"/>
      <c r="C1533" s="17"/>
      <c r="D1533" s="20"/>
    </row>
    <row r="1534" spans="1:4" x14ac:dyDescent="0.35">
      <c r="A1534" s="13"/>
      <c r="B1534" s="22"/>
      <c r="C1534" s="17"/>
      <c r="D1534" s="20"/>
    </row>
    <row r="1535" spans="1:4" x14ac:dyDescent="0.35">
      <c r="A1535" s="30"/>
      <c r="B1535" s="22"/>
      <c r="C1535" s="13"/>
      <c r="D1535" s="20"/>
    </row>
    <row r="1536" spans="1:4" x14ac:dyDescent="0.35">
      <c r="A1536" s="30"/>
      <c r="B1536" s="22"/>
      <c r="C1536" s="13"/>
      <c r="D1536" s="20"/>
    </row>
    <row r="1537" spans="1:4" x14ac:dyDescent="0.35">
      <c r="A1537" s="30"/>
      <c r="B1537" s="22"/>
      <c r="C1537" s="13"/>
      <c r="D1537" s="20"/>
    </row>
    <row r="1538" spans="1:4" x14ac:dyDescent="0.35">
      <c r="A1538" s="30"/>
      <c r="B1538" s="22"/>
      <c r="C1538" s="13"/>
      <c r="D1538" s="20"/>
    </row>
    <row r="1539" spans="1:4" x14ac:dyDescent="0.35">
      <c r="A1539" s="30"/>
      <c r="B1539" s="22"/>
      <c r="C1539" s="13"/>
      <c r="D1539" s="20"/>
    </row>
    <row r="1540" spans="1:4" x14ac:dyDescent="0.35">
      <c r="A1540" s="13"/>
      <c r="B1540" s="22"/>
      <c r="C1540" s="17"/>
      <c r="D1540" s="20"/>
    </row>
    <row r="1541" spans="1:4" x14ac:dyDescent="0.35">
      <c r="A1541" s="30"/>
      <c r="B1541" s="22"/>
      <c r="C1541" s="13"/>
      <c r="D1541" s="20"/>
    </row>
    <row r="1542" spans="1:4" x14ac:dyDescent="0.35">
      <c r="A1542" s="30"/>
      <c r="B1542" s="22"/>
      <c r="C1542" s="13"/>
      <c r="D1542" s="20"/>
    </row>
    <row r="1543" spans="1:4" x14ac:dyDescent="0.35">
      <c r="A1543" s="30"/>
      <c r="B1543" s="22"/>
      <c r="C1543" s="13"/>
      <c r="D1543" s="20"/>
    </row>
    <row r="1544" spans="1:4" x14ac:dyDescent="0.35">
      <c r="A1544" s="30"/>
      <c r="B1544" s="22"/>
      <c r="C1544" s="13"/>
      <c r="D1544" s="20"/>
    </row>
    <row r="1545" spans="1:4" x14ac:dyDescent="0.35">
      <c r="A1545" s="30"/>
      <c r="B1545" s="22"/>
      <c r="C1545" s="13"/>
      <c r="D1545" s="20"/>
    </row>
    <row r="1546" spans="1:4" x14ac:dyDescent="0.35">
      <c r="A1546" s="30"/>
      <c r="B1546" s="22"/>
      <c r="C1546" s="13"/>
      <c r="D1546" s="20"/>
    </row>
    <row r="1547" spans="1:4" x14ac:dyDescent="0.35">
      <c r="A1547" s="30"/>
      <c r="B1547" s="22"/>
      <c r="C1547" s="13"/>
      <c r="D1547" s="20"/>
    </row>
    <row r="1548" spans="1:4" x14ac:dyDescent="0.35">
      <c r="A1548" s="30"/>
      <c r="B1548" s="22"/>
      <c r="C1548" s="13"/>
      <c r="D1548" s="20"/>
    </row>
    <row r="1549" spans="1:4" x14ac:dyDescent="0.35">
      <c r="A1549" s="30"/>
      <c r="B1549" s="22"/>
      <c r="C1549" s="13"/>
      <c r="D1549" s="20"/>
    </row>
    <row r="1550" spans="1:4" x14ac:dyDescent="0.35">
      <c r="A1550" s="30"/>
      <c r="B1550" s="22"/>
      <c r="C1550" s="13"/>
      <c r="D1550" s="20"/>
    </row>
    <row r="1551" spans="1:4" x14ac:dyDescent="0.35">
      <c r="A1551" s="30"/>
      <c r="B1551" s="22"/>
      <c r="C1551" s="13"/>
      <c r="D1551" s="20"/>
    </row>
    <row r="1552" spans="1:4" x14ac:dyDescent="0.35">
      <c r="A1552" s="30"/>
      <c r="B1552" s="22"/>
      <c r="C1552" s="13"/>
      <c r="D1552" s="20"/>
    </row>
    <row r="1553" spans="1:4" x14ac:dyDescent="0.35">
      <c r="A1553" s="30"/>
      <c r="B1553" s="22"/>
      <c r="C1553" s="13"/>
      <c r="D1553" s="20"/>
    </row>
    <row r="1554" spans="1:4" x14ac:dyDescent="0.35">
      <c r="A1554" s="30"/>
      <c r="B1554" s="22"/>
      <c r="C1554" s="13"/>
      <c r="D1554" s="20"/>
    </row>
    <row r="1555" spans="1:4" x14ac:dyDescent="0.35">
      <c r="A1555" s="30"/>
      <c r="B1555" s="22"/>
      <c r="C1555" s="13"/>
      <c r="D1555" s="20"/>
    </row>
    <row r="1556" spans="1:4" x14ac:dyDescent="0.35">
      <c r="A1556" s="13"/>
      <c r="B1556" s="22"/>
      <c r="C1556" s="17"/>
      <c r="D1556" s="20"/>
    </row>
    <row r="1557" spans="1:4" x14ac:dyDescent="0.35">
      <c r="A1557" s="30"/>
      <c r="B1557" s="22"/>
      <c r="C1557" s="13"/>
      <c r="D1557" s="20"/>
    </row>
    <row r="1558" spans="1:4" x14ac:dyDescent="0.35">
      <c r="A1558" s="30"/>
      <c r="B1558" s="22"/>
      <c r="C1558" s="13"/>
      <c r="D1558" s="20"/>
    </row>
    <row r="1559" spans="1:4" x14ac:dyDescent="0.35">
      <c r="A1559" s="30"/>
      <c r="B1559" s="22"/>
      <c r="C1559" s="13"/>
      <c r="D1559" s="20"/>
    </row>
    <row r="1560" spans="1:4" x14ac:dyDescent="0.35">
      <c r="A1560" s="13"/>
      <c r="B1560" s="22"/>
      <c r="C1560" s="17"/>
      <c r="D1560" s="20"/>
    </row>
    <row r="1561" spans="1:4" x14ac:dyDescent="0.35">
      <c r="A1561" s="13"/>
      <c r="B1561" s="22"/>
      <c r="C1561" s="17"/>
      <c r="D1561" s="20"/>
    </row>
    <row r="1562" spans="1:4" x14ac:dyDescent="0.35">
      <c r="A1562" s="13"/>
      <c r="B1562" s="22"/>
      <c r="C1562" s="17"/>
      <c r="D1562" s="20"/>
    </row>
    <row r="1563" spans="1:4" x14ac:dyDescent="0.35">
      <c r="A1563" s="19"/>
      <c r="B1563" s="22"/>
      <c r="C1563" s="17"/>
      <c r="D1563" s="20"/>
    </row>
    <row r="1564" spans="1:4" x14ac:dyDescent="0.35">
      <c r="A1564" s="13"/>
      <c r="B1564" s="22"/>
      <c r="C1564" s="17"/>
      <c r="D1564" s="20"/>
    </row>
    <row r="1565" spans="1:4" x14ac:dyDescent="0.35">
      <c r="A1565" s="30"/>
      <c r="B1565" s="22"/>
      <c r="C1565" s="13"/>
      <c r="D1565" s="18"/>
    </row>
    <row r="1566" spans="1:4" x14ac:dyDescent="0.35">
      <c r="A1566" s="30"/>
      <c r="B1566" s="22"/>
      <c r="C1566" s="13"/>
      <c r="D1566" s="18"/>
    </row>
    <row r="1567" spans="1:4" x14ac:dyDescent="0.35">
      <c r="A1567" s="30"/>
      <c r="B1567" s="22"/>
      <c r="C1567" s="13"/>
      <c r="D1567" s="18"/>
    </row>
    <row r="1568" spans="1:4" x14ac:dyDescent="0.35">
      <c r="A1568" s="30"/>
      <c r="B1568" s="22"/>
      <c r="C1568" s="13"/>
      <c r="D1568" s="18"/>
    </row>
    <row r="1569" spans="1:4" x14ac:dyDescent="0.35">
      <c r="A1569" s="26"/>
      <c r="B1569" s="22"/>
      <c r="C1569" s="13"/>
      <c r="D1569" s="20"/>
    </row>
    <row r="1570" spans="1:4" x14ac:dyDescent="0.35">
      <c r="A1570" s="26"/>
      <c r="B1570" s="22"/>
      <c r="C1570" s="13"/>
      <c r="D1570" s="20"/>
    </row>
    <row r="1571" spans="1:4" x14ac:dyDescent="0.35">
      <c r="A1571" s="26"/>
      <c r="B1571" s="22"/>
      <c r="C1571" s="13"/>
      <c r="D1571" s="20"/>
    </row>
    <row r="1572" spans="1:4" x14ac:dyDescent="0.35">
      <c r="A1572" s="26"/>
      <c r="B1572" s="22"/>
      <c r="C1572" s="13"/>
      <c r="D1572" s="20"/>
    </row>
    <row r="1573" spans="1:4" x14ac:dyDescent="0.35">
      <c r="A1573" s="26"/>
      <c r="B1573" s="22"/>
      <c r="C1573" s="13"/>
      <c r="D1573" s="20"/>
    </row>
    <row r="1574" spans="1:4" x14ac:dyDescent="0.35">
      <c r="A1574" s="26"/>
      <c r="B1574" s="22"/>
      <c r="C1574" s="13"/>
      <c r="D1574" s="20"/>
    </row>
    <row r="1575" spans="1:4" x14ac:dyDescent="0.35">
      <c r="A1575" s="26"/>
      <c r="B1575" s="22"/>
      <c r="C1575" s="13"/>
      <c r="D1575" s="20"/>
    </row>
    <row r="1576" spans="1:4" x14ac:dyDescent="0.35">
      <c r="A1576" s="26"/>
      <c r="B1576" s="22"/>
      <c r="C1576" s="13"/>
      <c r="D1576" s="20"/>
    </row>
    <row r="1577" spans="1:4" x14ac:dyDescent="0.35">
      <c r="A1577" s="26"/>
      <c r="B1577" s="22"/>
      <c r="C1577" s="13"/>
      <c r="D1577" s="20"/>
    </row>
    <row r="1578" spans="1:4" x14ac:dyDescent="0.35">
      <c r="A1578" s="26"/>
      <c r="B1578" s="22"/>
      <c r="C1578" s="13"/>
      <c r="D1578" s="20"/>
    </row>
    <row r="1579" spans="1:4" x14ac:dyDescent="0.35">
      <c r="A1579" s="26"/>
      <c r="B1579" s="22"/>
      <c r="C1579" s="13"/>
      <c r="D1579" s="20"/>
    </row>
    <row r="1580" spans="1:4" x14ac:dyDescent="0.35">
      <c r="A1580" s="26"/>
      <c r="B1580" s="22"/>
      <c r="C1580" s="13"/>
      <c r="D1580" s="20"/>
    </row>
    <row r="1581" spans="1:4" x14ac:dyDescent="0.35">
      <c r="A1581" s="26"/>
      <c r="B1581" s="22"/>
      <c r="C1581" s="13"/>
      <c r="D1581" s="20"/>
    </row>
    <row r="1582" spans="1:4" x14ac:dyDescent="0.35">
      <c r="A1582" s="30"/>
      <c r="B1582" s="22"/>
      <c r="C1582" s="13"/>
      <c r="D1582" s="18"/>
    </row>
    <row r="1583" spans="1:4" x14ac:dyDescent="0.35">
      <c r="A1583" s="30"/>
      <c r="B1583" s="22"/>
      <c r="C1583" s="13"/>
      <c r="D1583" s="18"/>
    </row>
    <row r="1584" spans="1:4" x14ac:dyDescent="0.35">
      <c r="A1584" s="26"/>
      <c r="B1584" s="22"/>
      <c r="C1584" s="13"/>
      <c r="D1584" s="20"/>
    </row>
    <row r="1585" spans="1:4" x14ac:dyDescent="0.35">
      <c r="A1585" s="30"/>
      <c r="B1585" s="22"/>
      <c r="C1585" s="13"/>
      <c r="D1585" s="18"/>
    </row>
    <row r="1586" spans="1:4" x14ac:dyDescent="0.35">
      <c r="A1586" s="30"/>
      <c r="B1586" s="22"/>
      <c r="C1586" s="13"/>
      <c r="D1586" s="18"/>
    </row>
    <row r="1587" spans="1:4" x14ac:dyDescent="0.35">
      <c r="A1587" s="30"/>
      <c r="B1587" s="22"/>
      <c r="C1587" s="13"/>
      <c r="D1587" s="20"/>
    </row>
    <row r="1588" spans="1:4" x14ac:dyDescent="0.35">
      <c r="A1588" s="30"/>
      <c r="B1588" s="22"/>
      <c r="C1588" s="13"/>
      <c r="D1588" s="20"/>
    </row>
    <row r="1589" spans="1:4" x14ac:dyDescent="0.35">
      <c r="A1589" s="26"/>
      <c r="B1589" s="22"/>
      <c r="C1589" s="17"/>
      <c r="D1589" s="20"/>
    </row>
    <row r="1590" spans="1:4" x14ac:dyDescent="0.35">
      <c r="A1590" s="13"/>
      <c r="B1590" s="22"/>
      <c r="C1590" s="17"/>
      <c r="D1590" s="20"/>
    </row>
    <row r="1591" spans="1:4" x14ac:dyDescent="0.35">
      <c r="A1591" s="30"/>
      <c r="B1591" s="22"/>
      <c r="C1591" s="13"/>
      <c r="D1591" s="18"/>
    </row>
    <row r="1592" spans="1:4" x14ac:dyDescent="0.35">
      <c r="A1592" s="30"/>
      <c r="B1592" s="22"/>
      <c r="C1592" s="13"/>
      <c r="D1592" s="18"/>
    </row>
    <row r="1593" spans="1:4" x14ac:dyDescent="0.35">
      <c r="A1593" s="30"/>
      <c r="B1593" s="22"/>
      <c r="C1593" s="13"/>
      <c r="D1593" s="18"/>
    </row>
    <row r="1594" spans="1:4" x14ac:dyDescent="0.35">
      <c r="A1594" s="26"/>
      <c r="B1594" s="22"/>
      <c r="C1594" s="13"/>
      <c r="D1594" s="20"/>
    </row>
    <row r="1595" spans="1:4" x14ac:dyDescent="0.35">
      <c r="A1595" s="26"/>
      <c r="B1595" s="22"/>
      <c r="C1595" s="13"/>
      <c r="D1595" s="20"/>
    </row>
    <row r="1596" spans="1:4" x14ac:dyDescent="0.35">
      <c r="A1596" s="26"/>
      <c r="B1596" s="22"/>
      <c r="C1596" s="13"/>
      <c r="D1596" s="20"/>
    </row>
    <row r="1597" spans="1:4" x14ac:dyDescent="0.35">
      <c r="A1597" s="26"/>
      <c r="B1597" s="22"/>
      <c r="C1597" s="13"/>
      <c r="D1597" s="20"/>
    </row>
    <row r="1598" spans="1:4" x14ac:dyDescent="0.35">
      <c r="A1598" s="26"/>
      <c r="B1598" s="22"/>
      <c r="C1598" s="13"/>
      <c r="D1598" s="20"/>
    </row>
    <row r="1599" spans="1:4" x14ac:dyDescent="0.35">
      <c r="A1599" s="26"/>
      <c r="B1599" s="22"/>
      <c r="C1599" s="13"/>
      <c r="D1599" s="20"/>
    </row>
    <row r="1600" spans="1:4" x14ac:dyDescent="0.35">
      <c r="A1600" s="26"/>
      <c r="B1600" s="22"/>
      <c r="C1600" s="13"/>
      <c r="D1600" s="20"/>
    </row>
    <row r="1601" spans="1:4" x14ac:dyDescent="0.35">
      <c r="A1601" s="13"/>
      <c r="B1601" s="22"/>
      <c r="C1601" s="17"/>
      <c r="D1601" s="20"/>
    </row>
    <row r="1602" spans="1:4" x14ac:dyDescent="0.35">
      <c r="A1602" s="13"/>
      <c r="B1602" s="22"/>
      <c r="C1602" s="17"/>
      <c r="D1602" s="20"/>
    </row>
    <row r="1603" spans="1:4" x14ac:dyDescent="0.35">
      <c r="A1603" s="13"/>
      <c r="B1603" s="22"/>
      <c r="C1603" s="17"/>
      <c r="D1603" s="20"/>
    </row>
    <row r="1604" spans="1:4" x14ac:dyDescent="0.35">
      <c r="A1604" s="30"/>
      <c r="B1604" s="22"/>
      <c r="C1604" s="13"/>
      <c r="D1604" s="18"/>
    </row>
    <row r="1605" spans="1:4" x14ac:dyDescent="0.35">
      <c r="A1605" s="30"/>
      <c r="B1605" s="22"/>
      <c r="C1605" s="13"/>
      <c r="D1605" s="18"/>
    </row>
    <row r="1606" spans="1:4" x14ac:dyDescent="0.35">
      <c r="A1606" s="30"/>
      <c r="B1606" s="22"/>
      <c r="C1606" s="13"/>
      <c r="D1606" s="18"/>
    </row>
    <row r="1607" spans="1:4" x14ac:dyDescent="0.35">
      <c r="A1607" s="30"/>
      <c r="B1607" s="22"/>
      <c r="C1607" s="13"/>
      <c r="D1607" s="20"/>
    </row>
    <row r="1608" spans="1:4" x14ac:dyDescent="0.35">
      <c r="A1608" s="30"/>
      <c r="B1608" s="22"/>
      <c r="C1608" s="13"/>
      <c r="D1608" s="20"/>
    </row>
    <row r="1609" spans="1:4" x14ac:dyDescent="0.35">
      <c r="A1609" s="30"/>
      <c r="B1609" s="22"/>
      <c r="C1609" s="13"/>
      <c r="D1609" s="20"/>
    </row>
    <row r="1610" spans="1:4" x14ac:dyDescent="0.35">
      <c r="A1610" s="30"/>
      <c r="B1610" s="22"/>
      <c r="C1610" s="13"/>
      <c r="D1610" s="20"/>
    </row>
    <row r="1611" spans="1:4" x14ac:dyDescent="0.35">
      <c r="A1611" s="30"/>
      <c r="B1611" s="22"/>
      <c r="C1611" s="13"/>
      <c r="D1611" s="20"/>
    </row>
    <row r="1612" spans="1:4" x14ac:dyDescent="0.35">
      <c r="A1612" s="19"/>
      <c r="B1612" s="22"/>
      <c r="C1612" s="17"/>
      <c r="D1612" s="20"/>
    </row>
    <row r="1613" spans="1:4" x14ac:dyDescent="0.35">
      <c r="A1613" s="30"/>
      <c r="B1613" s="22"/>
      <c r="C1613" s="13"/>
      <c r="D1613" s="20"/>
    </row>
    <row r="1614" spans="1:4" x14ac:dyDescent="0.35">
      <c r="A1614" s="30"/>
      <c r="B1614" s="22"/>
      <c r="C1614" s="13"/>
      <c r="D1614" s="20"/>
    </row>
    <row r="1615" spans="1:4" x14ac:dyDescent="0.35">
      <c r="A1615" s="13"/>
      <c r="B1615" s="22"/>
      <c r="C1615" s="17"/>
      <c r="D1615" s="20"/>
    </row>
    <row r="1616" spans="1:4" x14ac:dyDescent="0.35">
      <c r="A1616" s="30"/>
      <c r="B1616" s="22"/>
      <c r="C1616" s="13"/>
      <c r="D1616" s="18"/>
    </row>
    <row r="1617" spans="1:4" x14ac:dyDescent="0.35">
      <c r="A1617" s="30"/>
      <c r="B1617" s="22"/>
      <c r="C1617" s="13"/>
      <c r="D1617" s="18"/>
    </row>
    <row r="1618" spans="1:4" x14ac:dyDescent="0.35">
      <c r="A1618" s="30"/>
      <c r="B1618" s="22"/>
      <c r="C1618" s="13"/>
      <c r="D1618" s="18"/>
    </row>
    <row r="1619" spans="1:4" x14ac:dyDescent="0.35">
      <c r="A1619" s="30"/>
      <c r="B1619" s="22"/>
      <c r="C1619" s="13"/>
      <c r="D1619" s="20"/>
    </row>
    <row r="1620" spans="1:4" x14ac:dyDescent="0.35">
      <c r="A1620" s="13"/>
      <c r="B1620" s="22"/>
      <c r="C1620" s="17"/>
      <c r="D1620" s="20"/>
    </row>
    <row r="1621" spans="1:4" x14ac:dyDescent="0.35">
      <c r="A1621" s="13"/>
      <c r="B1621" s="22"/>
      <c r="C1621" s="17"/>
      <c r="D1621" s="20"/>
    </row>
    <row r="1622" spans="1:4" x14ac:dyDescent="0.35">
      <c r="A1622" s="13"/>
      <c r="B1622" s="22"/>
      <c r="C1622" s="17"/>
      <c r="D1622" s="20"/>
    </row>
    <row r="1623" spans="1:4" x14ac:dyDescent="0.35">
      <c r="A1623" s="30"/>
      <c r="B1623" s="22"/>
      <c r="C1623" s="13"/>
      <c r="D1623" s="18"/>
    </row>
    <row r="1624" spans="1:4" x14ac:dyDescent="0.35">
      <c r="A1624" s="30"/>
      <c r="B1624" s="22"/>
      <c r="C1624" s="13"/>
      <c r="D1624" s="20"/>
    </row>
    <row r="1625" spans="1:4" x14ac:dyDescent="0.35">
      <c r="A1625" s="30"/>
      <c r="B1625" s="22"/>
      <c r="C1625" s="13"/>
      <c r="D1625" s="20"/>
    </row>
    <row r="1626" spans="1:4" x14ac:dyDescent="0.35">
      <c r="A1626" s="30"/>
      <c r="B1626" s="22"/>
      <c r="C1626" s="13"/>
      <c r="D1626" s="20"/>
    </row>
    <row r="1627" spans="1:4" x14ac:dyDescent="0.35">
      <c r="A1627" s="30"/>
      <c r="B1627" s="22"/>
      <c r="C1627" s="13"/>
      <c r="D1627" s="20"/>
    </row>
    <row r="1628" spans="1:4" x14ac:dyDescent="0.35">
      <c r="A1628" s="30"/>
      <c r="B1628" s="22"/>
      <c r="C1628" s="13"/>
      <c r="D1628" s="20"/>
    </row>
    <row r="1629" spans="1:4" x14ac:dyDescent="0.35">
      <c r="A1629" s="30"/>
      <c r="B1629" s="22"/>
      <c r="C1629" s="13"/>
      <c r="D1629" s="20"/>
    </row>
    <row r="1630" spans="1:4" x14ac:dyDescent="0.35">
      <c r="A1630" s="30"/>
      <c r="B1630" s="22"/>
      <c r="C1630" s="13"/>
      <c r="D1630" s="20"/>
    </row>
    <row r="1631" spans="1:4" x14ac:dyDescent="0.35">
      <c r="A1631" s="30"/>
      <c r="B1631" s="22"/>
      <c r="C1631" s="13"/>
      <c r="D1631" s="20"/>
    </row>
    <row r="1632" spans="1:4" x14ac:dyDescent="0.35">
      <c r="A1632" s="30"/>
      <c r="B1632" s="22"/>
      <c r="C1632" s="13"/>
      <c r="D1632" s="20"/>
    </row>
    <row r="1633" spans="1:4" x14ac:dyDescent="0.35">
      <c r="A1633" s="30"/>
      <c r="B1633" s="22"/>
      <c r="C1633" s="13"/>
      <c r="D1633" s="18"/>
    </row>
    <row r="1634" spans="1:4" x14ac:dyDescent="0.35">
      <c r="A1634" s="30"/>
      <c r="B1634" s="22"/>
      <c r="C1634" s="13"/>
      <c r="D1634" s="18"/>
    </row>
    <row r="1635" spans="1:4" x14ac:dyDescent="0.35">
      <c r="A1635" s="30"/>
      <c r="B1635" s="22"/>
      <c r="C1635" s="13"/>
      <c r="D1635" s="20"/>
    </row>
    <row r="1636" spans="1:4" x14ac:dyDescent="0.35">
      <c r="A1636" s="30"/>
      <c r="B1636" s="22"/>
      <c r="C1636" s="13"/>
      <c r="D1636" s="20"/>
    </row>
    <row r="1637" spans="1:4" x14ac:dyDescent="0.35">
      <c r="A1637" s="30"/>
      <c r="B1637" s="22"/>
      <c r="C1637" s="13"/>
      <c r="D1637" s="20"/>
    </row>
    <row r="1638" spans="1:4" x14ac:dyDescent="0.35">
      <c r="A1638" s="30"/>
      <c r="B1638" s="22"/>
      <c r="C1638" s="13"/>
      <c r="D1638" s="20"/>
    </row>
    <row r="1639" spans="1:4" x14ac:dyDescent="0.35">
      <c r="A1639" s="30"/>
      <c r="B1639" s="22"/>
      <c r="C1639" s="13"/>
      <c r="D1639" s="20"/>
    </row>
    <row r="1640" spans="1:4" x14ac:dyDescent="0.35">
      <c r="A1640" s="30"/>
      <c r="B1640" s="22"/>
      <c r="C1640" s="13"/>
      <c r="D1640" s="20"/>
    </row>
    <row r="1641" spans="1:4" x14ac:dyDescent="0.35">
      <c r="A1641" s="30"/>
      <c r="B1641" s="22"/>
      <c r="C1641" s="13"/>
      <c r="D1641" s="20"/>
    </row>
    <row r="1642" spans="1:4" x14ac:dyDescent="0.35">
      <c r="A1642" s="30"/>
      <c r="B1642" s="22"/>
      <c r="C1642" s="13"/>
      <c r="D1642" s="20"/>
    </row>
    <row r="1643" spans="1:4" x14ac:dyDescent="0.35">
      <c r="A1643" s="30"/>
      <c r="B1643" s="22"/>
      <c r="C1643" s="13"/>
      <c r="D1643" s="20"/>
    </row>
    <row r="1644" spans="1:4" x14ac:dyDescent="0.35">
      <c r="A1644" s="30"/>
      <c r="B1644" s="22"/>
      <c r="C1644" s="13"/>
      <c r="D1644" s="20"/>
    </row>
    <row r="1645" spans="1:4" x14ac:dyDescent="0.35">
      <c r="A1645" s="30"/>
      <c r="B1645" s="22"/>
      <c r="C1645" s="13"/>
      <c r="D1645" s="20"/>
    </row>
    <row r="1646" spans="1:4" x14ac:dyDescent="0.35">
      <c r="A1646" s="30"/>
      <c r="B1646" s="22"/>
      <c r="C1646" s="13"/>
      <c r="D1646" s="20"/>
    </row>
    <row r="1647" spans="1:4" x14ac:dyDescent="0.35">
      <c r="A1647" s="30"/>
      <c r="B1647" s="22"/>
      <c r="C1647" s="13"/>
      <c r="D1647" s="20"/>
    </row>
    <row r="1648" spans="1:4" x14ac:dyDescent="0.35">
      <c r="A1648" s="30"/>
      <c r="B1648" s="22"/>
      <c r="C1648" s="13"/>
      <c r="D1648" s="20"/>
    </row>
    <row r="1649" spans="1:4" x14ac:dyDescent="0.35">
      <c r="A1649" s="30"/>
      <c r="B1649" s="22"/>
      <c r="C1649" s="13"/>
      <c r="D1649" s="20"/>
    </row>
    <row r="1650" spans="1:4" x14ac:dyDescent="0.35">
      <c r="A1650" s="30"/>
      <c r="B1650" s="22"/>
      <c r="C1650" s="13"/>
      <c r="D1650" s="20"/>
    </row>
    <row r="1651" spans="1:4" x14ac:dyDescent="0.35">
      <c r="A1651" s="30"/>
      <c r="B1651" s="22"/>
      <c r="C1651" s="13"/>
      <c r="D1651" s="20"/>
    </row>
    <row r="1652" spans="1:4" x14ac:dyDescent="0.35">
      <c r="A1652" s="30"/>
      <c r="B1652" s="22"/>
      <c r="C1652" s="13"/>
      <c r="D1652" s="20"/>
    </row>
    <row r="1653" spans="1:4" x14ac:dyDescent="0.35">
      <c r="A1653" s="30"/>
      <c r="B1653" s="22"/>
      <c r="C1653" s="13"/>
      <c r="D1653" s="20"/>
    </row>
    <row r="1654" spans="1:4" x14ac:dyDescent="0.35">
      <c r="A1654" s="30"/>
      <c r="B1654" s="22"/>
      <c r="C1654" s="13"/>
      <c r="D1654" s="20"/>
    </row>
    <row r="1655" spans="1:4" x14ac:dyDescent="0.35">
      <c r="A1655" s="30"/>
      <c r="B1655" s="22"/>
      <c r="C1655" s="13"/>
      <c r="D1655" s="20"/>
    </row>
    <row r="1656" spans="1:4" x14ac:dyDescent="0.35">
      <c r="A1656" s="30"/>
      <c r="B1656" s="22"/>
      <c r="C1656" s="13"/>
      <c r="D1656" s="20"/>
    </row>
    <row r="1657" spans="1:4" x14ac:dyDescent="0.35">
      <c r="A1657" s="30"/>
      <c r="B1657" s="22"/>
      <c r="C1657" s="13"/>
      <c r="D1657" s="20"/>
    </row>
    <row r="1658" spans="1:4" x14ac:dyDescent="0.35">
      <c r="A1658" s="30"/>
      <c r="B1658" s="22"/>
      <c r="C1658" s="13"/>
      <c r="D1658" s="20"/>
    </row>
    <row r="1659" spans="1:4" x14ac:dyDescent="0.35">
      <c r="A1659" s="13"/>
      <c r="B1659" s="22"/>
      <c r="C1659" s="17"/>
      <c r="D1659" s="20"/>
    </row>
    <row r="1660" spans="1:4" x14ac:dyDescent="0.35">
      <c r="A1660" s="13"/>
      <c r="B1660" s="22"/>
      <c r="C1660" s="17"/>
      <c r="D1660" s="20"/>
    </row>
    <row r="1661" spans="1:4" x14ac:dyDescent="0.35">
      <c r="A1661" s="13"/>
      <c r="B1661" s="22"/>
      <c r="C1661" s="17"/>
      <c r="D1661" s="20"/>
    </row>
    <row r="1662" spans="1:4" x14ac:dyDescent="0.35">
      <c r="A1662" s="19"/>
      <c r="B1662" s="22"/>
      <c r="C1662" s="17"/>
      <c r="D1662" s="20"/>
    </row>
    <row r="1663" spans="1:4" x14ac:dyDescent="0.35">
      <c r="A1663" s="13"/>
      <c r="B1663" s="22"/>
      <c r="C1663" s="17"/>
      <c r="D1663" s="20"/>
    </row>
    <row r="1664" spans="1:4" x14ac:dyDescent="0.35">
      <c r="A1664" s="36"/>
      <c r="B1664" s="22"/>
      <c r="C1664" s="17"/>
      <c r="D1664" s="20"/>
    </row>
    <row r="1665" spans="1:4" x14ac:dyDescent="0.35">
      <c r="A1665" s="19"/>
      <c r="B1665" s="22"/>
      <c r="C1665" s="17"/>
      <c r="D1665" s="20"/>
    </row>
    <row r="1666" spans="1:4" x14ac:dyDescent="0.35">
      <c r="A1666" s="13"/>
      <c r="B1666" s="22"/>
      <c r="C1666" s="17"/>
      <c r="D1666" s="20"/>
    </row>
    <row r="1667" spans="1:4" x14ac:dyDescent="0.35">
      <c r="A1667" s="13"/>
      <c r="B1667" s="22"/>
      <c r="C1667" s="17"/>
      <c r="D1667" s="20"/>
    </row>
    <row r="1668" spans="1:4" x14ac:dyDescent="0.35">
      <c r="A1668" s="19"/>
      <c r="B1668" s="22"/>
      <c r="C1668" s="17"/>
      <c r="D1668" s="20"/>
    </row>
    <row r="1669" spans="1:4" x14ac:dyDescent="0.35">
      <c r="A1669" s="13"/>
      <c r="B1669" s="22"/>
      <c r="C1669" s="17"/>
      <c r="D1669" s="20"/>
    </row>
    <row r="1670" spans="1:4" x14ac:dyDescent="0.35">
      <c r="A1670" s="13"/>
      <c r="B1670" s="22"/>
      <c r="C1670" s="17"/>
      <c r="D1670" s="20"/>
    </row>
    <row r="1671" spans="1:4" x14ac:dyDescent="0.35">
      <c r="A1671" s="13"/>
      <c r="B1671" s="22"/>
      <c r="C1671" s="17"/>
      <c r="D1671" s="20"/>
    </row>
    <row r="1672" spans="1:4" x14ac:dyDescent="0.35">
      <c r="A1672" s="30"/>
      <c r="B1672" s="22"/>
      <c r="C1672" s="13"/>
      <c r="D1672" s="18"/>
    </row>
    <row r="1673" spans="1:4" x14ac:dyDescent="0.35">
      <c r="A1673" s="30"/>
      <c r="B1673" s="22"/>
      <c r="C1673" s="13"/>
      <c r="D1673" s="18"/>
    </row>
    <row r="1674" spans="1:4" x14ac:dyDescent="0.35">
      <c r="A1674" s="30"/>
      <c r="B1674" s="22"/>
      <c r="C1674" s="13"/>
      <c r="D1674" s="20"/>
    </row>
    <row r="1675" spans="1:4" x14ac:dyDescent="0.35">
      <c r="A1675" s="30"/>
      <c r="B1675" s="22"/>
      <c r="C1675" s="13"/>
      <c r="D1675" s="20"/>
    </row>
    <row r="1676" spans="1:4" x14ac:dyDescent="0.35">
      <c r="A1676" s="30"/>
      <c r="B1676" s="22"/>
      <c r="C1676" s="13"/>
      <c r="D1676" s="20"/>
    </row>
    <row r="1677" spans="1:4" x14ac:dyDescent="0.35">
      <c r="A1677" s="30"/>
      <c r="B1677" s="22"/>
      <c r="C1677" s="13"/>
      <c r="D1677" s="20"/>
    </row>
    <row r="1678" spans="1:4" x14ac:dyDescent="0.35">
      <c r="A1678" s="30"/>
      <c r="B1678" s="22"/>
      <c r="C1678" s="13"/>
      <c r="D1678" s="20"/>
    </row>
    <row r="1679" spans="1:4" x14ac:dyDescent="0.35">
      <c r="A1679" s="30"/>
      <c r="B1679" s="22"/>
      <c r="C1679" s="13"/>
      <c r="D1679" s="20"/>
    </row>
    <row r="1680" spans="1:4" x14ac:dyDescent="0.35">
      <c r="A1680" s="30"/>
      <c r="B1680" s="22"/>
      <c r="C1680" s="13"/>
      <c r="D1680" s="20"/>
    </row>
    <row r="1681" spans="1:4" x14ac:dyDescent="0.35">
      <c r="A1681" s="30"/>
      <c r="B1681" s="22"/>
      <c r="C1681" s="13"/>
      <c r="D1681" s="20"/>
    </row>
    <row r="1682" spans="1:4" x14ac:dyDescent="0.35">
      <c r="A1682" s="30"/>
      <c r="B1682" s="22"/>
      <c r="C1682" s="13"/>
      <c r="D1682" s="20"/>
    </row>
    <row r="1683" spans="1:4" x14ac:dyDescent="0.35">
      <c r="A1683" s="30"/>
      <c r="B1683" s="22"/>
      <c r="C1683" s="13"/>
      <c r="D1683" s="20"/>
    </row>
    <row r="1684" spans="1:4" x14ac:dyDescent="0.35">
      <c r="A1684" s="30"/>
      <c r="B1684" s="22"/>
      <c r="C1684" s="13"/>
      <c r="D1684" s="18"/>
    </row>
    <row r="1685" spans="1:4" x14ac:dyDescent="0.35">
      <c r="A1685" s="30"/>
      <c r="B1685" s="22"/>
      <c r="C1685" s="13"/>
      <c r="D1685" s="20"/>
    </row>
    <row r="1686" spans="1:4" x14ac:dyDescent="0.35">
      <c r="A1686" s="30"/>
      <c r="B1686" s="22"/>
      <c r="C1686" s="13"/>
      <c r="D1686" s="20"/>
    </row>
    <row r="1687" spans="1:4" x14ac:dyDescent="0.35">
      <c r="A1687" s="30"/>
      <c r="B1687" s="22"/>
      <c r="C1687" s="13"/>
      <c r="D1687" s="20"/>
    </row>
    <row r="1688" spans="1:4" x14ac:dyDescent="0.35">
      <c r="A1688" s="30"/>
      <c r="B1688" s="22"/>
      <c r="C1688" s="13"/>
      <c r="D1688" s="20"/>
    </row>
    <row r="1689" spans="1:4" x14ac:dyDescent="0.35">
      <c r="A1689" s="30"/>
      <c r="B1689" s="22"/>
      <c r="C1689" s="13"/>
      <c r="D1689" s="20"/>
    </row>
    <row r="1690" spans="1:4" x14ac:dyDescent="0.35">
      <c r="A1690" s="30"/>
      <c r="B1690" s="22"/>
      <c r="C1690" s="13"/>
      <c r="D1690" s="20"/>
    </row>
    <row r="1691" spans="1:4" x14ac:dyDescent="0.35">
      <c r="A1691" s="30"/>
      <c r="B1691" s="22"/>
      <c r="C1691" s="13"/>
      <c r="D1691" s="20"/>
    </row>
    <row r="1692" spans="1:4" x14ac:dyDescent="0.35">
      <c r="A1692" s="13"/>
      <c r="B1692" s="22"/>
      <c r="C1692" s="17"/>
      <c r="D1692" s="20"/>
    </row>
    <row r="1693" spans="1:4" x14ac:dyDescent="0.35">
      <c r="A1693" s="13"/>
      <c r="B1693" s="22"/>
      <c r="C1693" s="17"/>
      <c r="D1693" s="20"/>
    </row>
    <row r="1694" spans="1:4" x14ac:dyDescent="0.35">
      <c r="A1694" s="13"/>
      <c r="B1694" s="22"/>
      <c r="C1694" s="17"/>
      <c r="D1694" s="20"/>
    </row>
    <row r="1695" spans="1:4" x14ac:dyDescent="0.35">
      <c r="A1695" s="30"/>
      <c r="B1695" s="22"/>
      <c r="C1695" s="13"/>
      <c r="D1695" s="18"/>
    </row>
    <row r="1696" spans="1:4" x14ac:dyDescent="0.35">
      <c r="A1696" s="30"/>
      <c r="B1696" s="22"/>
      <c r="C1696" s="13"/>
      <c r="D1696" s="18"/>
    </row>
    <row r="1697" spans="1:4" x14ac:dyDescent="0.35">
      <c r="A1697" s="30"/>
      <c r="B1697" s="22"/>
      <c r="C1697" s="13"/>
      <c r="D1697" s="20"/>
    </row>
    <row r="1698" spans="1:4" x14ac:dyDescent="0.35">
      <c r="A1698" s="30"/>
      <c r="B1698" s="22"/>
      <c r="C1698" s="13"/>
      <c r="D1698" s="20"/>
    </row>
    <row r="1699" spans="1:4" x14ac:dyDescent="0.35">
      <c r="A1699" s="30"/>
      <c r="B1699" s="22"/>
      <c r="C1699" s="13"/>
      <c r="D1699" s="20"/>
    </row>
    <row r="1700" spans="1:4" x14ac:dyDescent="0.35">
      <c r="A1700" s="30"/>
      <c r="B1700" s="22"/>
      <c r="C1700" s="13"/>
      <c r="D1700" s="20"/>
    </row>
    <row r="1701" spans="1:4" x14ac:dyDescent="0.35">
      <c r="A1701" s="30"/>
      <c r="B1701" s="22"/>
      <c r="C1701" s="13"/>
      <c r="D1701" s="20"/>
    </row>
    <row r="1702" spans="1:4" x14ac:dyDescent="0.35">
      <c r="A1702" s="30"/>
      <c r="B1702" s="22"/>
      <c r="C1702" s="13"/>
      <c r="D1702" s="20"/>
    </row>
    <row r="1703" spans="1:4" x14ac:dyDescent="0.35">
      <c r="A1703" s="30"/>
      <c r="B1703" s="22"/>
      <c r="C1703" s="13"/>
      <c r="D1703" s="20"/>
    </row>
    <row r="1704" spans="1:4" x14ac:dyDescent="0.35">
      <c r="A1704" s="30"/>
      <c r="B1704" s="22"/>
      <c r="C1704" s="13"/>
      <c r="D1704" s="20"/>
    </row>
    <row r="1705" spans="1:4" x14ac:dyDescent="0.35">
      <c r="A1705" s="30"/>
      <c r="B1705" s="22"/>
      <c r="C1705" s="13"/>
      <c r="D1705" s="20"/>
    </row>
    <row r="1706" spans="1:4" x14ac:dyDescent="0.35">
      <c r="A1706" s="30"/>
      <c r="B1706" s="22"/>
      <c r="C1706" s="13"/>
      <c r="D1706" s="20"/>
    </row>
    <row r="1707" spans="1:4" x14ac:dyDescent="0.35">
      <c r="A1707" s="30"/>
      <c r="B1707" s="22"/>
      <c r="C1707" s="13"/>
      <c r="D1707" s="20"/>
    </row>
    <row r="1708" spans="1:4" x14ac:dyDescent="0.35">
      <c r="A1708" s="30"/>
      <c r="B1708" s="22"/>
      <c r="C1708" s="13"/>
      <c r="D1708" s="20"/>
    </row>
    <row r="1709" spans="1:4" x14ac:dyDescent="0.35">
      <c r="A1709" s="30"/>
      <c r="B1709" s="22"/>
      <c r="C1709" s="13"/>
      <c r="D1709" s="18"/>
    </row>
    <row r="1710" spans="1:4" x14ac:dyDescent="0.35">
      <c r="A1710" s="30"/>
      <c r="B1710" s="22"/>
      <c r="C1710" s="13"/>
      <c r="D1710" s="18"/>
    </row>
    <row r="1711" spans="1:4" x14ac:dyDescent="0.35">
      <c r="A1711" s="30"/>
      <c r="B1711" s="22"/>
      <c r="C1711" s="13"/>
      <c r="D1711" s="20"/>
    </row>
    <row r="1712" spans="1:4" x14ac:dyDescent="0.35">
      <c r="A1712" s="30"/>
      <c r="B1712" s="22"/>
      <c r="C1712" s="13"/>
      <c r="D1712" s="20"/>
    </row>
    <row r="1713" spans="1:4" x14ac:dyDescent="0.35">
      <c r="A1713" s="30"/>
      <c r="B1713" s="22"/>
      <c r="C1713" s="13"/>
      <c r="D1713" s="20"/>
    </row>
    <row r="1714" spans="1:4" x14ac:dyDescent="0.35">
      <c r="A1714" s="30"/>
      <c r="B1714" s="22"/>
      <c r="C1714" s="13"/>
      <c r="D1714" s="20"/>
    </row>
    <row r="1715" spans="1:4" x14ac:dyDescent="0.35">
      <c r="A1715" s="30"/>
      <c r="B1715" s="22"/>
      <c r="C1715" s="13"/>
      <c r="D1715" s="20"/>
    </row>
    <row r="1716" spans="1:4" x14ac:dyDescent="0.35">
      <c r="A1716" s="30"/>
      <c r="B1716" s="22"/>
      <c r="C1716" s="13"/>
      <c r="D1716" s="20"/>
    </row>
    <row r="1717" spans="1:4" x14ac:dyDescent="0.35">
      <c r="A1717" s="30"/>
      <c r="B1717" s="22"/>
      <c r="C1717" s="13"/>
      <c r="D1717" s="20"/>
    </row>
    <row r="1718" spans="1:4" x14ac:dyDescent="0.35">
      <c r="A1718" s="30"/>
      <c r="B1718" s="22"/>
      <c r="C1718" s="13"/>
      <c r="D1718" s="20"/>
    </row>
    <row r="1719" spans="1:4" x14ac:dyDescent="0.35">
      <c r="A1719" s="30"/>
      <c r="B1719" s="22"/>
      <c r="C1719" s="13"/>
      <c r="D1719" s="20"/>
    </row>
    <row r="1720" spans="1:4" x14ac:dyDescent="0.35">
      <c r="A1720" s="13"/>
      <c r="B1720" s="22"/>
      <c r="C1720" s="17"/>
      <c r="D1720" s="20"/>
    </row>
    <row r="1721" spans="1:4" x14ac:dyDescent="0.35">
      <c r="A1721" s="13"/>
      <c r="B1721" s="22"/>
      <c r="C1721" s="17"/>
      <c r="D1721" s="20"/>
    </row>
    <row r="1722" spans="1:4" x14ac:dyDescent="0.35">
      <c r="A1722" s="30"/>
      <c r="B1722" s="22"/>
      <c r="C1722" s="13"/>
      <c r="D1722" s="20"/>
    </row>
    <row r="1723" spans="1:4" x14ac:dyDescent="0.35">
      <c r="A1723" s="30"/>
      <c r="B1723" s="22"/>
      <c r="C1723" s="13"/>
      <c r="D1723" s="20"/>
    </row>
    <row r="1724" spans="1:4" x14ac:dyDescent="0.35">
      <c r="A1724" s="30"/>
      <c r="B1724" s="22"/>
      <c r="C1724" s="13"/>
      <c r="D1724" s="20"/>
    </row>
    <row r="1725" spans="1:4" x14ac:dyDescent="0.35">
      <c r="A1725" s="30"/>
      <c r="B1725" s="22"/>
      <c r="C1725" s="13"/>
      <c r="D1725" s="20"/>
    </row>
    <row r="1726" spans="1:4" x14ac:dyDescent="0.35">
      <c r="A1726" s="30"/>
      <c r="B1726" s="22"/>
      <c r="C1726" s="13"/>
      <c r="D1726" s="20"/>
    </row>
    <row r="1727" spans="1:4" x14ac:dyDescent="0.35">
      <c r="A1727" s="30"/>
      <c r="B1727" s="22"/>
      <c r="C1727" s="13"/>
      <c r="D1727" s="20"/>
    </row>
    <row r="1728" spans="1:4" x14ac:dyDescent="0.35">
      <c r="A1728" s="30"/>
      <c r="B1728" s="22"/>
      <c r="C1728" s="13"/>
      <c r="D1728" s="20"/>
    </row>
    <row r="1729" spans="1:4" x14ac:dyDescent="0.35">
      <c r="A1729" s="30"/>
      <c r="B1729" s="22"/>
      <c r="C1729" s="13"/>
      <c r="D1729" s="18"/>
    </row>
    <row r="1730" spans="1:4" x14ac:dyDescent="0.35">
      <c r="A1730" s="31"/>
      <c r="B1730" s="22"/>
      <c r="C1730" s="13"/>
      <c r="D1730" s="32"/>
    </row>
    <row r="1731" spans="1:4" x14ac:dyDescent="0.35">
      <c r="A1731" s="31"/>
      <c r="B1731" s="22"/>
      <c r="C1731" s="13"/>
      <c r="D1731" s="32"/>
    </row>
    <row r="1732" spans="1:4" x14ac:dyDescent="0.35">
      <c r="A1732" s="31"/>
      <c r="B1732" s="22"/>
      <c r="C1732" s="13"/>
      <c r="D1732" s="32"/>
    </row>
    <row r="1733" spans="1:4" x14ac:dyDescent="0.35">
      <c r="A1733" s="31"/>
      <c r="B1733" s="22"/>
      <c r="C1733" s="13"/>
      <c r="D1733" s="32"/>
    </row>
    <row r="1734" spans="1:4" x14ac:dyDescent="0.35">
      <c r="A1734" s="31"/>
      <c r="B1734" s="22"/>
      <c r="C1734" s="13"/>
      <c r="D1734" s="32"/>
    </row>
    <row r="1735" spans="1:4" x14ac:dyDescent="0.35">
      <c r="A1735" s="31"/>
      <c r="B1735" s="22"/>
      <c r="C1735" s="13"/>
      <c r="D1735" s="32"/>
    </row>
    <row r="1736" spans="1:4" x14ac:dyDescent="0.35">
      <c r="A1736" s="31"/>
      <c r="B1736" s="22"/>
      <c r="C1736" s="13"/>
      <c r="D1736" s="32"/>
    </row>
    <row r="1737" spans="1:4" x14ac:dyDescent="0.35">
      <c r="A1737" s="31"/>
      <c r="B1737" s="22"/>
      <c r="C1737" s="13"/>
      <c r="D1737" s="32"/>
    </row>
    <row r="1738" spans="1:4" x14ac:dyDescent="0.35">
      <c r="A1738" s="31"/>
      <c r="B1738" s="22"/>
      <c r="C1738" s="13"/>
      <c r="D1738" s="32"/>
    </row>
    <row r="1739" spans="1:4" x14ac:dyDescent="0.35">
      <c r="A1739" s="31"/>
      <c r="B1739" s="22"/>
      <c r="C1739" s="13"/>
      <c r="D1739" s="32"/>
    </row>
    <row r="1740" spans="1:4" x14ac:dyDescent="0.35">
      <c r="A1740" s="31"/>
      <c r="B1740" s="22"/>
      <c r="C1740" s="13"/>
      <c r="D1740" s="32"/>
    </row>
    <row r="1741" spans="1:4" x14ac:dyDescent="0.35">
      <c r="A1741" s="31"/>
      <c r="B1741" s="22"/>
      <c r="C1741" s="13"/>
      <c r="D1741" s="32"/>
    </row>
    <row r="1742" spans="1:4" x14ac:dyDescent="0.35">
      <c r="A1742" s="31"/>
      <c r="B1742" s="22"/>
      <c r="C1742" s="13"/>
      <c r="D1742" s="32"/>
    </row>
    <row r="1743" spans="1:4" x14ac:dyDescent="0.35">
      <c r="A1743" s="31"/>
      <c r="B1743" s="22"/>
      <c r="C1743" s="13"/>
      <c r="D1743" s="32"/>
    </row>
    <row r="1744" spans="1:4" x14ac:dyDescent="0.35">
      <c r="A1744" s="31"/>
      <c r="B1744" s="22"/>
      <c r="C1744" s="13"/>
      <c r="D1744" s="32"/>
    </row>
    <row r="1745" spans="1:4" x14ac:dyDescent="0.35">
      <c r="A1745" s="31"/>
      <c r="B1745" s="22"/>
      <c r="C1745" s="13"/>
      <c r="D1745" s="32"/>
    </row>
    <row r="1746" spans="1:4" x14ac:dyDescent="0.35">
      <c r="A1746" s="31"/>
      <c r="B1746" s="22"/>
      <c r="C1746" s="13"/>
      <c r="D1746" s="32"/>
    </row>
    <row r="1747" spans="1:4" x14ac:dyDescent="0.35">
      <c r="A1747" s="31"/>
      <c r="B1747" s="22"/>
      <c r="C1747" s="13"/>
      <c r="D1747" s="32"/>
    </row>
    <row r="1748" spans="1:4" x14ac:dyDescent="0.35">
      <c r="A1748" s="31"/>
      <c r="B1748" s="22"/>
      <c r="C1748" s="13"/>
      <c r="D1748" s="32"/>
    </row>
    <row r="1749" spans="1:4" x14ac:dyDescent="0.35">
      <c r="A1749" s="31"/>
      <c r="B1749" s="22"/>
      <c r="C1749" s="13"/>
      <c r="D1749" s="32"/>
    </row>
    <row r="1750" spans="1:4" x14ac:dyDescent="0.35">
      <c r="A1750" s="31"/>
      <c r="B1750" s="22"/>
      <c r="C1750" s="13"/>
      <c r="D1750" s="32"/>
    </row>
    <row r="1751" spans="1:4" x14ac:dyDescent="0.35">
      <c r="A1751" s="31"/>
      <c r="B1751" s="22"/>
      <c r="C1751" s="13"/>
      <c r="D1751" s="32"/>
    </row>
    <row r="1752" spans="1:4" x14ac:dyDescent="0.35">
      <c r="A1752" s="31"/>
      <c r="B1752" s="22"/>
      <c r="C1752" s="13"/>
      <c r="D1752" s="32"/>
    </row>
    <row r="1753" spans="1:4" x14ac:dyDescent="0.35">
      <c r="A1753" s="31"/>
      <c r="B1753" s="22"/>
      <c r="C1753" s="13"/>
      <c r="D1753" s="32"/>
    </row>
    <row r="1754" spans="1:4" x14ac:dyDescent="0.35">
      <c r="A1754" s="31"/>
      <c r="B1754" s="22"/>
      <c r="C1754" s="13"/>
      <c r="D1754" s="32"/>
    </row>
    <row r="1755" spans="1:4" x14ac:dyDescent="0.35">
      <c r="A1755" s="31"/>
      <c r="B1755" s="22"/>
      <c r="C1755" s="13"/>
      <c r="D1755" s="32"/>
    </row>
    <row r="1756" spans="1:4" x14ac:dyDescent="0.35">
      <c r="A1756" s="31"/>
      <c r="B1756" s="22"/>
      <c r="C1756" s="13"/>
      <c r="D1756" s="32"/>
    </row>
    <row r="1757" spans="1:4" x14ac:dyDescent="0.35">
      <c r="A1757" s="31"/>
      <c r="B1757" s="22"/>
      <c r="C1757" s="13"/>
      <c r="D1757" s="32"/>
    </row>
    <row r="1758" spans="1:4" x14ac:dyDescent="0.35">
      <c r="A1758" s="31"/>
      <c r="B1758" s="22"/>
      <c r="C1758" s="13"/>
      <c r="D1758" s="32"/>
    </row>
    <row r="1759" spans="1:4" x14ac:dyDescent="0.35">
      <c r="A1759" s="31"/>
      <c r="B1759" s="22"/>
      <c r="C1759" s="13"/>
      <c r="D1759" s="32"/>
    </row>
    <row r="1760" spans="1:4" x14ac:dyDescent="0.35">
      <c r="A1760" s="31"/>
      <c r="B1760" s="22"/>
      <c r="C1760" s="13"/>
      <c r="D1760" s="32"/>
    </row>
    <row r="1761" spans="1:4" x14ac:dyDescent="0.35">
      <c r="A1761" s="31"/>
      <c r="B1761" s="22"/>
      <c r="C1761" s="13"/>
      <c r="D1761" s="32"/>
    </row>
    <row r="1762" spans="1:4" x14ac:dyDescent="0.35">
      <c r="A1762" s="31"/>
      <c r="B1762" s="22"/>
      <c r="C1762" s="13"/>
      <c r="D1762" s="32"/>
    </row>
    <row r="1763" spans="1:4" x14ac:dyDescent="0.35">
      <c r="A1763" s="31"/>
      <c r="B1763" s="22"/>
      <c r="C1763" s="13"/>
      <c r="D1763" s="32"/>
    </row>
    <row r="1764" spans="1:4" x14ac:dyDescent="0.35">
      <c r="A1764" s="31"/>
      <c r="B1764" s="22"/>
      <c r="C1764" s="13"/>
      <c r="D1764" s="32"/>
    </row>
    <row r="1765" spans="1:4" x14ac:dyDescent="0.35">
      <c r="A1765" s="31"/>
      <c r="B1765" s="22"/>
      <c r="C1765" s="13"/>
      <c r="D1765" s="32"/>
    </row>
    <row r="1766" spans="1:4" x14ac:dyDescent="0.35">
      <c r="A1766" s="31"/>
      <c r="B1766" s="22"/>
      <c r="C1766" s="13"/>
      <c r="D1766" s="32"/>
    </row>
    <row r="1767" spans="1:4" x14ac:dyDescent="0.35">
      <c r="A1767" s="31"/>
      <c r="B1767" s="22"/>
      <c r="C1767" s="13"/>
      <c r="D1767" s="32"/>
    </row>
    <row r="1768" spans="1:4" x14ac:dyDescent="0.35">
      <c r="A1768" s="31"/>
      <c r="B1768" s="22"/>
      <c r="C1768" s="13"/>
      <c r="D1768" s="32"/>
    </row>
    <row r="1769" spans="1:4" x14ac:dyDescent="0.35">
      <c r="A1769" s="31"/>
      <c r="B1769" s="22"/>
      <c r="C1769" s="13"/>
      <c r="D1769" s="32"/>
    </row>
    <row r="1770" spans="1:4" x14ac:dyDescent="0.35">
      <c r="A1770" s="31"/>
      <c r="B1770" s="22"/>
      <c r="C1770" s="13"/>
      <c r="D1770" s="32"/>
    </row>
    <row r="1771" spans="1:4" x14ac:dyDescent="0.35">
      <c r="A1771" s="31"/>
      <c r="B1771" s="22"/>
      <c r="C1771" s="13"/>
      <c r="D1771" s="32"/>
    </row>
    <row r="1772" spans="1:4" x14ac:dyDescent="0.35">
      <c r="A1772" s="31"/>
      <c r="B1772" s="22"/>
      <c r="C1772" s="13"/>
      <c r="D1772" s="32"/>
    </row>
    <row r="1773" spans="1:4" x14ac:dyDescent="0.35">
      <c r="A1773" s="31"/>
      <c r="B1773" s="22"/>
      <c r="C1773" s="13"/>
      <c r="D1773" s="32"/>
    </row>
    <row r="1774" spans="1:4" x14ac:dyDescent="0.35">
      <c r="A1774" s="31"/>
      <c r="B1774" s="22"/>
      <c r="C1774" s="13"/>
      <c r="D1774" s="32"/>
    </row>
    <row r="1775" spans="1:4" x14ac:dyDescent="0.35">
      <c r="A1775" s="31"/>
      <c r="B1775" s="22"/>
      <c r="C1775" s="13"/>
      <c r="D1775" s="32"/>
    </row>
    <row r="1776" spans="1:4" x14ac:dyDescent="0.35">
      <c r="A1776" s="31"/>
      <c r="B1776" s="22"/>
      <c r="C1776" s="13"/>
      <c r="D1776" s="32"/>
    </row>
    <row r="1777" spans="1:4" x14ac:dyDescent="0.35">
      <c r="A1777" s="31"/>
      <c r="B1777" s="22"/>
      <c r="C1777" s="13"/>
      <c r="D1777" s="32"/>
    </row>
    <row r="1778" spans="1:4" x14ac:dyDescent="0.35">
      <c r="A1778" s="31"/>
      <c r="B1778" s="22"/>
      <c r="C1778" s="13"/>
      <c r="D1778" s="32"/>
    </row>
    <row r="1779" spans="1:4" x14ac:dyDescent="0.35">
      <c r="A1779" s="31"/>
      <c r="B1779" s="22"/>
      <c r="C1779" s="13"/>
      <c r="D1779" s="32"/>
    </row>
    <row r="1780" spans="1:4" x14ac:dyDescent="0.35">
      <c r="A1780" s="31"/>
      <c r="B1780" s="22"/>
      <c r="C1780" s="13"/>
      <c r="D1780" s="32"/>
    </row>
    <row r="1781" spans="1:4" x14ac:dyDescent="0.35">
      <c r="A1781" s="31"/>
      <c r="B1781" s="22"/>
      <c r="C1781" s="13"/>
      <c r="D1781" s="32"/>
    </row>
    <row r="1782" spans="1:4" x14ac:dyDescent="0.35">
      <c r="A1782" s="31"/>
      <c r="B1782" s="22"/>
      <c r="C1782" s="13"/>
      <c r="D1782" s="32"/>
    </row>
    <row r="1783" spans="1:4" x14ac:dyDescent="0.35">
      <c r="A1783" s="31"/>
      <c r="B1783" s="22"/>
      <c r="C1783" s="13"/>
      <c r="D1783" s="32"/>
    </row>
    <row r="1784" spans="1:4" x14ac:dyDescent="0.35">
      <c r="A1784" s="31"/>
      <c r="B1784" s="22"/>
      <c r="C1784" s="13"/>
      <c r="D1784" s="32"/>
    </row>
    <row r="1785" spans="1:4" x14ac:dyDescent="0.35">
      <c r="A1785" s="31"/>
      <c r="B1785" s="22"/>
      <c r="C1785" s="13"/>
      <c r="D1785" s="32"/>
    </row>
    <row r="1786" spans="1:4" x14ac:dyDescent="0.35">
      <c r="A1786" s="31"/>
      <c r="B1786" s="22"/>
      <c r="C1786" s="13"/>
      <c r="D1786" s="32"/>
    </row>
    <row r="1787" spans="1:4" x14ac:dyDescent="0.35">
      <c r="A1787" s="31"/>
      <c r="B1787" s="22"/>
      <c r="C1787" s="13"/>
      <c r="D1787" s="32"/>
    </row>
    <row r="1788" spans="1:4" x14ac:dyDescent="0.35">
      <c r="A1788" s="31"/>
      <c r="B1788" s="22"/>
      <c r="C1788" s="13"/>
      <c r="D1788" s="32"/>
    </row>
    <row r="1789" spans="1:4" x14ac:dyDescent="0.35">
      <c r="A1789" s="31"/>
      <c r="B1789" s="22"/>
      <c r="C1789" s="13"/>
      <c r="D1789" s="32"/>
    </row>
    <row r="1790" spans="1:4" x14ac:dyDescent="0.35">
      <c r="A1790" s="31"/>
      <c r="B1790" s="22"/>
      <c r="C1790" s="13"/>
      <c r="D1790" s="32"/>
    </row>
    <row r="1791" spans="1:4" x14ac:dyDescent="0.35">
      <c r="A1791" s="31"/>
      <c r="B1791" s="22"/>
      <c r="C1791" s="13"/>
      <c r="D1791" s="32"/>
    </row>
    <row r="1792" spans="1:4" x14ac:dyDescent="0.35">
      <c r="A1792" s="31"/>
      <c r="B1792" s="22"/>
      <c r="C1792" s="13"/>
      <c r="D1792" s="32"/>
    </row>
    <row r="1793" spans="1:4" x14ac:dyDescent="0.35">
      <c r="A1793" s="31"/>
      <c r="B1793" s="22"/>
      <c r="C1793" s="13"/>
      <c r="D1793" s="32"/>
    </row>
    <row r="1794" spans="1:4" x14ac:dyDescent="0.35">
      <c r="A1794" s="31"/>
      <c r="B1794" s="22"/>
      <c r="C1794" s="13"/>
      <c r="D1794" s="32"/>
    </row>
    <row r="1795" spans="1:4" x14ac:dyDescent="0.35">
      <c r="A1795" s="31"/>
      <c r="B1795" s="22"/>
      <c r="C1795" s="13"/>
      <c r="D1795" s="32"/>
    </row>
    <row r="1796" spans="1:4" x14ac:dyDescent="0.35">
      <c r="A1796" s="31"/>
      <c r="B1796" s="22"/>
      <c r="C1796" s="13"/>
      <c r="D1796" s="32"/>
    </row>
    <row r="1797" spans="1:4" x14ac:dyDescent="0.35">
      <c r="A1797" s="31"/>
      <c r="B1797" s="22"/>
      <c r="C1797" s="13"/>
      <c r="D1797" s="32"/>
    </row>
    <row r="1798" spans="1:4" x14ac:dyDescent="0.35">
      <c r="A1798" s="31"/>
      <c r="B1798" s="22"/>
      <c r="C1798" s="13"/>
      <c r="D1798" s="32"/>
    </row>
    <row r="1799" spans="1:4" x14ac:dyDescent="0.35">
      <c r="A1799" s="31"/>
      <c r="B1799" s="22"/>
      <c r="C1799" s="13"/>
      <c r="D1799" s="32"/>
    </row>
    <row r="1800" spans="1:4" x14ac:dyDescent="0.35">
      <c r="A1800" s="31"/>
      <c r="B1800" s="22"/>
      <c r="C1800" s="13"/>
      <c r="D1800" s="32"/>
    </row>
    <row r="1801" spans="1:4" x14ac:dyDescent="0.35">
      <c r="A1801" s="31"/>
      <c r="B1801" s="22"/>
      <c r="C1801" s="13"/>
      <c r="D1801" s="32"/>
    </row>
    <row r="1802" spans="1:4" x14ac:dyDescent="0.35">
      <c r="A1802" s="31"/>
      <c r="B1802" s="22"/>
      <c r="C1802" s="13"/>
      <c r="D1802" s="32"/>
    </row>
    <row r="1803" spans="1:4" x14ac:dyDescent="0.35">
      <c r="A1803" s="31"/>
      <c r="B1803" s="22"/>
      <c r="C1803" s="13"/>
      <c r="D1803" s="32"/>
    </row>
    <row r="1804" spans="1:4" x14ac:dyDescent="0.35">
      <c r="A1804" s="31"/>
      <c r="B1804" s="22"/>
      <c r="C1804" s="13"/>
      <c r="D1804" s="32"/>
    </row>
    <row r="1805" spans="1:4" x14ac:dyDescent="0.35">
      <c r="A1805" s="31"/>
      <c r="B1805" s="22"/>
      <c r="C1805" s="13"/>
      <c r="D1805" s="32"/>
    </row>
    <row r="1806" spans="1:4" x14ac:dyDescent="0.35">
      <c r="A1806" s="31"/>
      <c r="B1806" s="22"/>
      <c r="C1806" s="13"/>
      <c r="D1806" s="32"/>
    </row>
    <row r="1807" spans="1:4" x14ac:dyDescent="0.35">
      <c r="A1807" s="31"/>
      <c r="B1807" s="22"/>
      <c r="C1807" s="13"/>
      <c r="D1807" s="32"/>
    </row>
    <row r="1808" spans="1:4" x14ac:dyDescent="0.35">
      <c r="A1808" s="31"/>
      <c r="B1808" s="22"/>
      <c r="C1808" s="13"/>
      <c r="D1808" s="32"/>
    </row>
    <row r="1809" spans="1:4" x14ac:dyDescent="0.35">
      <c r="A1809" s="31"/>
      <c r="B1809" s="22"/>
      <c r="C1809" s="13"/>
      <c r="D1809" s="32"/>
    </row>
    <row r="1810" spans="1:4" x14ac:dyDescent="0.35">
      <c r="A1810" s="31"/>
      <c r="B1810" s="22"/>
      <c r="C1810" s="13"/>
      <c r="D1810" s="32"/>
    </row>
    <row r="1811" spans="1:4" x14ac:dyDescent="0.35">
      <c r="A1811" s="31"/>
      <c r="B1811" s="22"/>
      <c r="C1811" s="13"/>
      <c r="D1811" s="32"/>
    </row>
    <row r="1812" spans="1:4" x14ac:dyDescent="0.35">
      <c r="A1812" s="31"/>
      <c r="B1812" s="22"/>
      <c r="C1812" s="13"/>
      <c r="D1812" s="32"/>
    </row>
    <row r="1813" spans="1:4" x14ac:dyDescent="0.35">
      <c r="A1813" s="31"/>
      <c r="B1813" s="22"/>
      <c r="C1813" s="13"/>
      <c r="D1813" s="32"/>
    </row>
    <row r="1814" spans="1:4" x14ac:dyDescent="0.35">
      <c r="A1814" s="31"/>
      <c r="B1814" s="22"/>
      <c r="C1814" s="13"/>
      <c r="D1814" s="32"/>
    </row>
    <row r="1815" spans="1:4" x14ac:dyDescent="0.35">
      <c r="A1815" s="31"/>
      <c r="B1815" s="22"/>
      <c r="C1815" s="13"/>
      <c r="D1815" s="32"/>
    </row>
    <row r="1816" spans="1:4" x14ac:dyDescent="0.35">
      <c r="A1816" s="31"/>
      <c r="B1816" s="22"/>
      <c r="C1816" s="13"/>
      <c r="D1816" s="32"/>
    </row>
    <row r="1817" spans="1:4" x14ac:dyDescent="0.35">
      <c r="A1817" s="31"/>
      <c r="B1817" s="22"/>
      <c r="C1817" s="13"/>
      <c r="D1817" s="32"/>
    </row>
    <row r="1818" spans="1:4" x14ac:dyDescent="0.35">
      <c r="A1818" s="31"/>
      <c r="B1818" s="22"/>
      <c r="C1818" s="13"/>
      <c r="D1818" s="32"/>
    </row>
    <row r="1819" spans="1:4" x14ac:dyDescent="0.35">
      <c r="A1819" s="31"/>
      <c r="B1819" s="22"/>
      <c r="C1819" s="13"/>
      <c r="D1819" s="32"/>
    </row>
    <row r="1820" spans="1:4" x14ac:dyDescent="0.35">
      <c r="A1820" s="31"/>
      <c r="B1820" s="22"/>
      <c r="C1820" s="13"/>
      <c r="D1820" s="32"/>
    </row>
    <row r="1821" spans="1:4" x14ac:dyDescent="0.35">
      <c r="A1821" s="31"/>
      <c r="B1821" s="22"/>
      <c r="C1821" s="13"/>
      <c r="D1821" s="32"/>
    </row>
    <row r="1822" spans="1:4" x14ac:dyDescent="0.35">
      <c r="A1822" s="31"/>
      <c r="B1822" s="22"/>
      <c r="C1822" s="13"/>
      <c r="D1822" s="32"/>
    </row>
    <row r="1823" spans="1:4" x14ac:dyDescent="0.35">
      <c r="A1823" s="31"/>
      <c r="B1823" s="22"/>
      <c r="C1823" s="13"/>
      <c r="D1823" s="32"/>
    </row>
    <row r="1824" spans="1:4" x14ac:dyDescent="0.35">
      <c r="A1824" s="31"/>
      <c r="B1824" s="22"/>
      <c r="C1824" s="13"/>
      <c r="D1824" s="32"/>
    </row>
    <row r="1825" spans="1:4" x14ac:dyDescent="0.35">
      <c r="A1825" s="31"/>
      <c r="B1825" s="22"/>
      <c r="C1825" s="13"/>
      <c r="D1825" s="32"/>
    </row>
    <row r="1826" spans="1:4" x14ac:dyDescent="0.35">
      <c r="A1826" s="31"/>
      <c r="B1826" s="22"/>
      <c r="C1826" s="13"/>
      <c r="D1826" s="32"/>
    </row>
    <row r="1827" spans="1:4" x14ac:dyDescent="0.35">
      <c r="A1827" s="31"/>
      <c r="B1827" s="22"/>
      <c r="C1827" s="13"/>
      <c r="D1827" s="32"/>
    </row>
    <row r="1828" spans="1:4" x14ac:dyDescent="0.35">
      <c r="A1828" s="31"/>
      <c r="B1828" s="22"/>
      <c r="C1828" s="13"/>
      <c r="D1828" s="32"/>
    </row>
    <row r="1829" spans="1:4" x14ac:dyDescent="0.35">
      <c r="A1829" s="31"/>
      <c r="B1829" s="22"/>
      <c r="C1829" s="13"/>
      <c r="D1829" s="32"/>
    </row>
    <row r="1830" spans="1:4" x14ac:dyDescent="0.35">
      <c r="A1830" s="31"/>
      <c r="B1830" s="22"/>
      <c r="C1830" s="13"/>
      <c r="D1830" s="32"/>
    </row>
    <row r="1831" spans="1:4" x14ac:dyDescent="0.35">
      <c r="A1831" s="31"/>
      <c r="B1831" s="22"/>
      <c r="C1831" s="13"/>
      <c r="D1831" s="32"/>
    </row>
    <row r="1832" spans="1:4" x14ac:dyDescent="0.35">
      <c r="A1832" s="31"/>
      <c r="B1832" s="22"/>
      <c r="C1832" s="13"/>
      <c r="D1832" s="32"/>
    </row>
    <row r="1833" spans="1:4" x14ac:dyDescent="0.35">
      <c r="A1833" s="31"/>
      <c r="B1833" s="22"/>
      <c r="C1833" s="13"/>
      <c r="D1833" s="32"/>
    </row>
    <row r="1834" spans="1:4" x14ac:dyDescent="0.35">
      <c r="A1834" s="31"/>
      <c r="B1834" s="22"/>
      <c r="C1834" s="13"/>
      <c r="D1834" s="32"/>
    </row>
    <row r="1835" spans="1:4" x14ac:dyDescent="0.35">
      <c r="A1835" s="31"/>
      <c r="B1835" s="22"/>
      <c r="C1835" s="13"/>
      <c r="D1835" s="32"/>
    </row>
    <row r="1836" spans="1:4" x14ac:dyDescent="0.35">
      <c r="A1836" s="31"/>
      <c r="B1836" s="22"/>
      <c r="C1836" s="13"/>
      <c r="D1836" s="32"/>
    </row>
    <row r="1837" spans="1:4" x14ac:dyDescent="0.35">
      <c r="A1837" s="31"/>
      <c r="B1837" s="22"/>
      <c r="C1837" s="13"/>
      <c r="D1837" s="32"/>
    </row>
    <row r="1838" spans="1:4" x14ac:dyDescent="0.35">
      <c r="A1838" s="31"/>
      <c r="B1838" s="22"/>
      <c r="C1838" s="13"/>
      <c r="D1838" s="32"/>
    </row>
    <row r="1839" spans="1:4" x14ac:dyDescent="0.35">
      <c r="A1839" s="31"/>
      <c r="B1839" s="22"/>
      <c r="C1839" s="13"/>
      <c r="D1839" s="32"/>
    </row>
    <row r="1840" spans="1:4" x14ac:dyDescent="0.35">
      <c r="A1840" s="31"/>
      <c r="B1840" s="22"/>
      <c r="C1840" s="13"/>
      <c r="D1840" s="32"/>
    </row>
    <row r="1841" spans="1:4" x14ac:dyDescent="0.35">
      <c r="A1841" s="31"/>
      <c r="B1841" s="22"/>
      <c r="C1841" s="13"/>
      <c r="D1841" s="32"/>
    </row>
    <row r="1842" spans="1:4" x14ac:dyDescent="0.35">
      <c r="A1842" s="31"/>
      <c r="B1842" s="22"/>
      <c r="C1842" s="13"/>
      <c r="D1842" s="32"/>
    </row>
    <row r="1843" spans="1:4" x14ac:dyDescent="0.35">
      <c r="A1843" s="31"/>
      <c r="B1843" s="22"/>
      <c r="C1843" s="13"/>
      <c r="D1843" s="32"/>
    </row>
    <row r="1844" spans="1:4" x14ac:dyDescent="0.35">
      <c r="A1844" s="31"/>
      <c r="B1844" s="22"/>
      <c r="C1844" s="13"/>
      <c r="D1844" s="32"/>
    </row>
    <row r="1845" spans="1:4" x14ac:dyDescent="0.35">
      <c r="A1845" s="31"/>
      <c r="B1845" s="22"/>
      <c r="C1845" s="13"/>
      <c r="D1845" s="32"/>
    </row>
    <row r="1846" spans="1:4" x14ac:dyDescent="0.35">
      <c r="A1846" s="31"/>
      <c r="B1846" s="22"/>
      <c r="C1846" s="13"/>
      <c r="D1846" s="32"/>
    </row>
    <row r="1847" spans="1:4" x14ac:dyDescent="0.35">
      <c r="A1847" s="31"/>
      <c r="B1847" s="22"/>
      <c r="C1847" s="13"/>
      <c r="D1847" s="32"/>
    </row>
    <row r="1848" spans="1:4" x14ac:dyDescent="0.35">
      <c r="A1848" s="31"/>
      <c r="B1848" s="22"/>
      <c r="C1848" s="13"/>
      <c r="D1848" s="32"/>
    </row>
    <row r="1849" spans="1:4" x14ac:dyDescent="0.35">
      <c r="A1849" s="31"/>
      <c r="B1849" s="22"/>
      <c r="C1849" s="13"/>
      <c r="D1849" s="32"/>
    </row>
    <row r="1850" spans="1:4" x14ac:dyDescent="0.35">
      <c r="A1850" s="31"/>
      <c r="B1850" s="22"/>
      <c r="C1850" s="13"/>
      <c r="D1850" s="32"/>
    </row>
    <row r="1851" spans="1:4" x14ac:dyDescent="0.35">
      <c r="A1851" s="31"/>
      <c r="B1851" s="22"/>
      <c r="C1851" s="13"/>
      <c r="D1851" s="32"/>
    </row>
    <row r="1852" spans="1:4" x14ac:dyDescent="0.35">
      <c r="A1852" s="31"/>
      <c r="B1852" s="22"/>
      <c r="C1852" s="13"/>
      <c r="D1852" s="32"/>
    </row>
    <row r="1853" spans="1:4" x14ac:dyDescent="0.35">
      <c r="A1853" s="31"/>
      <c r="B1853" s="22"/>
      <c r="C1853" s="13"/>
      <c r="D1853" s="32"/>
    </row>
    <row r="1854" spans="1:4" x14ac:dyDescent="0.35">
      <c r="A1854" s="31"/>
      <c r="B1854" s="22"/>
      <c r="C1854" s="13"/>
      <c r="D1854" s="32"/>
    </row>
    <row r="1855" spans="1:4" x14ac:dyDescent="0.35">
      <c r="A1855" s="31"/>
      <c r="B1855" s="22"/>
      <c r="C1855" s="13"/>
      <c r="D1855" s="32"/>
    </row>
    <row r="1856" spans="1:4" x14ac:dyDescent="0.35">
      <c r="A1856" s="31"/>
      <c r="B1856" s="22"/>
      <c r="C1856" s="13"/>
      <c r="D1856" s="32"/>
    </row>
    <row r="1857" spans="1:4" x14ac:dyDescent="0.35">
      <c r="A1857" s="31"/>
      <c r="B1857" s="22"/>
      <c r="C1857" s="13"/>
      <c r="D1857" s="32"/>
    </row>
    <row r="1858" spans="1:4" x14ac:dyDescent="0.35">
      <c r="A1858" s="31"/>
      <c r="B1858" s="22"/>
      <c r="C1858" s="13"/>
      <c r="D1858" s="32"/>
    </row>
    <row r="1859" spans="1:4" x14ac:dyDescent="0.35">
      <c r="A1859" s="31"/>
      <c r="B1859" s="22"/>
      <c r="C1859" s="13"/>
      <c r="D1859" s="32"/>
    </row>
    <row r="1860" spans="1:4" x14ac:dyDescent="0.35">
      <c r="A1860" s="31"/>
      <c r="B1860" s="22"/>
      <c r="C1860" s="13"/>
      <c r="D1860" s="32"/>
    </row>
    <row r="1861" spans="1:4" x14ac:dyDescent="0.35">
      <c r="A1861" s="31"/>
      <c r="B1861" s="22"/>
      <c r="C1861" s="13"/>
      <c r="D1861" s="32"/>
    </row>
    <row r="1862" spans="1:4" x14ac:dyDescent="0.35">
      <c r="A1862" s="31"/>
      <c r="B1862" s="22"/>
      <c r="C1862" s="13"/>
      <c r="D1862" s="32"/>
    </row>
    <row r="1863" spans="1:4" x14ac:dyDescent="0.35">
      <c r="A1863" s="31"/>
      <c r="B1863" s="22"/>
      <c r="C1863" s="13"/>
      <c r="D1863" s="32"/>
    </row>
    <row r="1864" spans="1:4" x14ac:dyDescent="0.35">
      <c r="A1864" s="31"/>
      <c r="B1864" s="22"/>
      <c r="C1864" s="13"/>
      <c r="D1864" s="32"/>
    </row>
    <row r="1865" spans="1:4" x14ac:dyDescent="0.35">
      <c r="A1865" s="31"/>
      <c r="B1865" s="22"/>
      <c r="C1865" s="13"/>
      <c r="D1865" s="32"/>
    </row>
    <row r="1866" spans="1:4" x14ac:dyDescent="0.35">
      <c r="A1866" s="31"/>
      <c r="B1866" s="22"/>
      <c r="C1866" s="13"/>
      <c r="D1866" s="32"/>
    </row>
    <row r="1867" spans="1:4" x14ac:dyDescent="0.35">
      <c r="A1867" s="31"/>
      <c r="B1867" s="22"/>
      <c r="C1867" s="13"/>
      <c r="D1867" s="32"/>
    </row>
    <row r="1868" spans="1:4" x14ac:dyDescent="0.35">
      <c r="A1868" s="31"/>
      <c r="B1868" s="22"/>
      <c r="C1868" s="13"/>
      <c r="D1868" s="32"/>
    </row>
    <row r="1869" spans="1:4" x14ac:dyDescent="0.35">
      <c r="A1869" s="31"/>
      <c r="B1869" s="22"/>
      <c r="C1869" s="13"/>
      <c r="D1869" s="32"/>
    </row>
    <row r="1870" spans="1:4" x14ac:dyDescent="0.35">
      <c r="A1870" s="31"/>
      <c r="B1870" s="22"/>
      <c r="C1870" s="13"/>
      <c r="D1870" s="32"/>
    </row>
    <row r="1871" spans="1:4" x14ac:dyDescent="0.35">
      <c r="A1871" s="31"/>
      <c r="B1871" s="22"/>
      <c r="C1871" s="13"/>
      <c r="D1871" s="32"/>
    </row>
    <row r="1872" spans="1:4" x14ac:dyDescent="0.35">
      <c r="A1872" s="31"/>
      <c r="B1872" s="22"/>
      <c r="C1872" s="13"/>
      <c r="D1872" s="32"/>
    </row>
    <row r="1873" spans="1:4" x14ac:dyDescent="0.35">
      <c r="A1873" s="31"/>
      <c r="B1873" s="22"/>
      <c r="C1873" s="13"/>
      <c r="D1873" s="32"/>
    </row>
    <row r="1874" spans="1:4" x14ac:dyDescent="0.35">
      <c r="A1874" s="31"/>
      <c r="B1874" s="22"/>
      <c r="C1874" s="13"/>
      <c r="D1874" s="32"/>
    </row>
    <row r="1875" spans="1:4" x14ac:dyDescent="0.35">
      <c r="A1875" s="31"/>
      <c r="B1875" s="22"/>
      <c r="C1875" s="13"/>
      <c r="D1875" s="32"/>
    </row>
    <row r="1876" spans="1:4" x14ac:dyDescent="0.35">
      <c r="A1876" s="31"/>
      <c r="B1876" s="22"/>
      <c r="C1876" s="13"/>
      <c r="D1876" s="32"/>
    </row>
    <row r="1877" spans="1:4" x14ac:dyDescent="0.35">
      <c r="A1877" s="31"/>
      <c r="B1877" s="22"/>
      <c r="C1877" s="13"/>
      <c r="D1877" s="32"/>
    </row>
    <row r="1878" spans="1:4" x14ac:dyDescent="0.35">
      <c r="A1878" s="31"/>
      <c r="B1878" s="22"/>
      <c r="C1878" s="13"/>
      <c r="D1878" s="32"/>
    </row>
    <row r="1879" spans="1:4" x14ac:dyDescent="0.35">
      <c r="A1879" s="31"/>
      <c r="B1879" s="22"/>
      <c r="C1879" s="13"/>
      <c r="D1879" s="32"/>
    </row>
    <row r="1880" spans="1:4" ht="15" thickBot="1" x14ac:dyDescent="0.4">
      <c r="A1880" s="33"/>
      <c r="B1880" s="22"/>
      <c r="C1880" s="34"/>
      <c r="D1880" s="35"/>
    </row>
  </sheetData>
  <sheetProtection sheet="1" objects="1" scenarios="1"/>
  <mergeCells count="1">
    <mergeCell ref="A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99"/>
  <sheetViews>
    <sheetView workbookViewId="0">
      <pane ySplit="2" topLeftCell="A3" activePane="bottomLeft" state="frozenSplit"/>
      <selection pane="bottomLeft" activeCell="B3" sqref="B3"/>
    </sheetView>
  </sheetViews>
  <sheetFormatPr baseColWidth="10" defaultRowHeight="14.5" x14ac:dyDescent="0.35"/>
  <cols>
    <col min="1" max="1" width="26" customWidth="1"/>
    <col min="2" max="2" width="13.08984375" style="9" customWidth="1"/>
  </cols>
  <sheetData>
    <row r="1" spans="1:3" x14ac:dyDescent="0.35">
      <c r="A1" s="64" t="str">
        <f>"STOCKS de l'ANNEE: " &amp;Base!P1</f>
        <v>STOCKS de l'ANNEE: 2015</v>
      </c>
      <c r="B1" s="65"/>
    </row>
    <row r="2" spans="1:3" x14ac:dyDescent="0.35">
      <c r="A2" s="49" t="s">
        <v>3</v>
      </c>
      <c r="B2" s="50" t="s">
        <v>83</v>
      </c>
    </row>
    <row r="3" spans="1:3" ht="14.5" customHeight="1" x14ac:dyDescent="0.35">
      <c r="A3" s="3" t="str">
        <f>IF(Base!A2="","",Base!A2)</f>
        <v>SOIN1</v>
      </c>
      <c r="B3" s="11">
        <f>VLOOKUP(A3,Récap!$A$4:$AB$1999,28,FALSE)</f>
        <v>0</v>
      </c>
      <c r="C3" s="8"/>
    </row>
    <row r="4" spans="1:3" ht="14.5" customHeight="1" x14ac:dyDescent="0.35">
      <c r="A4" s="3" t="str">
        <f>IF(Base!A3="","",Base!A3)</f>
        <v>SOIN2</v>
      </c>
      <c r="B4" s="11">
        <f>VLOOKUP(A4,Récap!$A$4:$AB$1999,28,FALSE)</f>
        <v>0</v>
      </c>
      <c r="C4" s="4"/>
    </row>
    <row r="5" spans="1:3" x14ac:dyDescent="0.35">
      <c r="A5" s="3" t="str">
        <f>IF(Base!A4="","",Base!A4)</f>
        <v>SOIN3</v>
      </c>
      <c r="B5" s="11">
        <f>VLOOKUP(A5,Récap!$A$4:$AB$1999,28,FALSE)</f>
        <v>0</v>
      </c>
    </row>
    <row r="6" spans="1:3" x14ac:dyDescent="0.35">
      <c r="A6" s="3" t="str">
        <f>IF(Base!A5="","",Base!A5)</f>
        <v>SOIN4</v>
      </c>
      <c r="B6" s="11">
        <f>VLOOKUP(A6,Récap!$A$4:$AB$1999,28,FALSE)</f>
        <v>0</v>
      </c>
    </row>
    <row r="7" spans="1:3" x14ac:dyDescent="0.35">
      <c r="A7" s="3" t="str">
        <f>IF(Base!A6="","",Base!A6)</f>
        <v>SOIN5</v>
      </c>
      <c r="B7" s="11">
        <f>VLOOKUP(A7,Récap!$A$4:$AB$1999,28,FALSE)</f>
        <v>0</v>
      </c>
    </row>
    <row r="8" spans="1:3" x14ac:dyDescent="0.35">
      <c r="A8" s="3" t="str">
        <f>IF(Base!A7="","",Base!A7)</f>
        <v>SOIN6</v>
      </c>
      <c r="B8" s="11">
        <f>VLOOKUP(A8,Récap!$A$4:$AB$1999,28,FALSE)</f>
        <v>0</v>
      </c>
    </row>
    <row r="9" spans="1:3" x14ac:dyDescent="0.35">
      <c r="A9" s="3" t="str">
        <f>IF(Base!A8="","",Base!A8)</f>
        <v>SOIN7</v>
      </c>
      <c r="B9" s="11">
        <f>VLOOKUP(A9,Récap!$A$4:$AB$1999,28,FALSE)</f>
        <v>0</v>
      </c>
    </row>
    <row r="10" spans="1:3" x14ac:dyDescent="0.35">
      <c r="A10" s="3" t="str">
        <f>IF(Base!A9="","",Base!A9)</f>
        <v>SOIN8</v>
      </c>
      <c r="B10" s="11">
        <f>VLOOKUP(A10,Récap!$A$4:$AB$1999,28,FALSE)</f>
        <v>0</v>
      </c>
    </row>
    <row r="11" spans="1:3" x14ac:dyDescent="0.35">
      <c r="A11" s="3" t="str">
        <f>IF(Base!A10="","",Base!A10)</f>
        <v>112B</v>
      </c>
      <c r="B11" s="11">
        <f>VLOOKUP(A11,Récap!$A$4:$AB$1999,28,FALSE)</f>
        <v>0</v>
      </c>
    </row>
    <row r="12" spans="1:3" x14ac:dyDescent="0.35">
      <c r="A12" s="3" t="str">
        <f>IF(Base!A11="","",Base!A11)</f>
        <v>112N</v>
      </c>
      <c r="B12" s="11">
        <f>VLOOKUP(A12,Récap!$A$4:$AB$1999,28,FALSE)</f>
        <v>0</v>
      </c>
    </row>
    <row r="13" spans="1:3" x14ac:dyDescent="0.35">
      <c r="A13" s="3" t="str">
        <f>IF(Base!A12="","",Base!A12)</f>
        <v>112R</v>
      </c>
      <c r="B13" s="11">
        <f>VLOOKUP(A13,Récap!$A$4:$AB$1999,28,FALSE)</f>
        <v>0</v>
      </c>
    </row>
    <row r="14" spans="1:3" x14ac:dyDescent="0.35">
      <c r="A14" s="3" t="str">
        <f>IF(Base!A13="","",Base!A13)</f>
        <v>112V</v>
      </c>
      <c r="B14" s="11">
        <f>VLOOKUP(A14,Récap!$A$4:$AB$1999,28,FALSE)</f>
        <v>0</v>
      </c>
    </row>
    <row r="15" spans="1:3" x14ac:dyDescent="0.35">
      <c r="A15" s="3" t="str">
        <f>IF(Base!A14="","",Base!A14)</f>
        <v>111B</v>
      </c>
      <c r="B15" s="11">
        <f>VLOOKUP(A15,Récap!$A$4:$AB$1999,28,FALSE)</f>
        <v>0</v>
      </c>
    </row>
    <row r="16" spans="1:3" x14ac:dyDescent="0.35">
      <c r="A16" s="3" t="str">
        <f>IF(Base!A15="","",Base!A15)</f>
        <v>111N</v>
      </c>
      <c r="B16" s="11">
        <f>VLOOKUP(A16,Récap!$A$4:$AB$1999,28,FALSE)</f>
        <v>0</v>
      </c>
    </row>
    <row r="17" spans="1:2" x14ac:dyDescent="0.35">
      <c r="A17" s="3" t="str">
        <f>IF(Base!A16="","",Base!A16)</f>
        <v>111R</v>
      </c>
      <c r="B17" s="11">
        <f>VLOOKUP(A17,Récap!$A$4:$AB$1999,28,FALSE)</f>
        <v>0</v>
      </c>
    </row>
    <row r="18" spans="1:2" x14ac:dyDescent="0.35">
      <c r="A18" s="3" t="str">
        <f>IF(Base!A17="","",Base!A17)</f>
        <v>111V</v>
      </c>
      <c r="B18" s="11">
        <f>VLOOKUP(A18,Récap!$A$4:$AB$1999,28,FALSE)</f>
        <v>0</v>
      </c>
    </row>
    <row r="19" spans="1:2" x14ac:dyDescent="0.35">
      <c r="A19" s="3" t="str">
        <f>IF(Base!A18="","",Base!A18)</f>
        <v>211BL</v>
      </c>
      <c r="B19" s="11">
        <f>VLOOKUP(A19,Récap!$A$4:$AB$1999,28,FALSE)</f>
        <v>0</v>
      </c>
    </row>
    <row r="20" spans="1:2" x14ac:dyDescent="0.35">
      <c r="A20" s="3" t="str">
        <f>IF(Base!A19="","",Base!A19)</f>
        <v>211B</v>
      </c>
      <c r="B20" s="11">
        <f>VLOOKUP(A20,Récap!$A$4:$AB$1999,28,FALSE)</f>
        <v>0</v>
      </c>
    </row>
    <row r="21" spans="1:2" x14ac:dyDescent="0.35">
      <c r="A21" s="3" t="str">
        <f>IF(Base!A20="","",Base!A20)</f>
        <v>211N</v>
      </c>
      <c r="B21" s="11">
        <f>VLOOKUP(A21,Récap!$A$4:$AB$1999,28,FALSE)</f>
        <v>0</v>
      </c>
    </row>
    <row r="22" spans="1:2" x14ac:dyDescent="0.35">
      <c r="A22" s="3" t="str">
        <f>IF(Base!A21="","",Base!A21)</f>
        <v>211R</v>
      </c>
      <c r="B22" s="11">
        <f>VLOOKUP(A22,Récap!$A$4:$AB$1999,28,FALSE)</f>
        <v>0</v>
      </c>
    </row>
    <row r="23" spans="1:2" x14ac:dyDescent="0.35">
      <c r="A23" s="3" t="str">
        <f>IF(Base!A22="","",Base!A22)</f>
        <v>221BL</v>
      </c>
      <c r="B23" s="11">
        <f>VLOOKUP(A23,Récap!$A$4:$AB$1999,28,FALSE)</f>
        <v>0</v>
      </c>
    </row>
    <row r="24" spans="1:2" x14ac:dyDescent="0.35">
      <c r="A24" s="3" t="str">
        <f>IF(Base!A23="","",Base!A23)</f>
        <v>221B</v>
      </c>
      <c r="B24" s="11">
        <f>VLOOKUP(A24,Récap!$A$4:$AB$1999,28,FALSE)</f>
        <v>0</v>
      </c>
    </row>
    <row r="25" spans="1:2" x14ac:dyDescent="0.35">
      <c r="A25" s="3" t="str">
        <f>IF(Base!A24="","",Base!A24)</f>
        <v>221R</v>
      </c>
      <c r="B25" s="11">
        <f>VLOOKUP(A25,Récap!$A$4:$AB$1999,28,FALSE)</f>
        <v>0</v>
      </c>
    </row>
    <row r="26" spans="1:2" x14ac:dyDescent="0.35">
      <c r="A26" s="3" t="str">
        <f>IF(Base!A25="","",Base!A25)</f>
        <v>221V</v>
      </c>
      <c r="B26" s="11">
        <f>VLOOKUP(A26,Récap!$A$4:$AB$1999,28,FALSE)</f>
        <v>0</v>
      </c>
    </row>
    <row r="27" spans="1:2" x14ac:dyDescent="0.35">
      <c r="A27" s="3" t="str">
        <f>IF(Base!A26="","",Base!A26)</f>
        <v>CRAP15</v>
      </c>
      <c r="B27" s="11">
        <f>VLOOKUP(A27,Récap!$A$4:$AB$1999,28,FALSE)</f>
        <v>0</v>
      </c>
    </row>
    <row r="28" spans="1:2" x14ac:dyDescent="0.35">
      <c r="A28" s="3" t="str">
        <f>IF(Base!A27="","",Base!A27)</f>
        <v>CRAP3</v>
      </c>
      <c r="B28" s="11">
        <f>VLOOKUP(A28,Récap!$A$4:$AB$1999,28,FALSE)</f>
        <v>0</v>
      </c>
    </row>
    <row r="29" spans="1:2" x14ac:dyDescent="0.35">
      <c r="A29" s="3" t="str">
        <f>IF(Base!A28="","",Base!A28)</f>
        <v>CRP10</v>
      </c>
      <c r="B29" s="11">
        <f>VLOOKUP(A29,Récap!$A$4:$AB$1999,28,FALSE)</f>
        <v>0</v>
      </c>
    </row>
    <row r="30" spans="1:2" x14ac:dyDescent="0.35">
      <c r="A30" s="3" t="str">
        <f>IF(Base!A29="","",Base!A29)</f>
        <v>CRP15</v>
      </c>
      <c r="B30" s="11">
        <f>VLOOKUP(A30,Récap!$A$4:$AB$1999,28,FALSE)</f>
        <v>0</v>
      </c>
    </row>
    <row r="31" spans="1:2" x14ac:dyDescent="0.35">
      <c r="A31" s="3" t="str">
        <f>IF(Base!A30="","",Base!A30)</f>
        <v>CRP3</v>
      </c>
      <c r="B31" s="11">
        <f>VLOOKUP(A31,Récap!$A$4:$AB$1999,28,FALSE)</f>
        <v>0</v>
      </c>
    </row>
    <row r="32" spans="1:2" x14ac:dyDescent="0.35">
      <c r="A32" s="3" t="str">
        <f>IF(Base!A31="","",Base!A31)</f>
        <v>CRP5</v>
      </c>
      <c r="B32" s="11">
        <f>VLOOKUP(A32,Récap!$A$4:$AB$1999,28,FALSE)</f>
        <v>0</v>
      </c>
    </row>
    <row r="33" spans="1:2" x14ac:dyDescent="0.35">
      <c r="A33" s="3"/>
      <c r="B33" s="11"/>
    </row>
    <row r="34" spans="1:2" x14ac:dyDescent="0.35">
      <c r="A34" s="3"/>
      <c r="B34" s="11"/>
    </row>
    <row r="35" spans="1:2" x14ac:dyDescent="0.35">
      <c r="A35" s="3"/>
      <c r="B35" s="11"/>
    </row>
    <row r="36" spans="1:2" x14ac:dyDescent="0.35">
      <c r="A36" s="3"/>
      <c r="B36" s="11"/>
    </row>
    <row r="37" spans="1:2" x14ac:dyDescent="0.35">
      <c r="A37" s="3"/>
      <c r="B37" s="11"/>
    </row>
    <row r="38" spans="1:2" x14ac:dyDescent="0.35">
      <c r="A38" s="3"/>
      <c r="B38" s="11"/>
    </row>
    <row r="39" spans="1:2" x14ac:dyDescent="0.35">
      <c r="A39" s="3"/>
      <c r="B39" s="11"/>
    </row>
    <row r="40" spans="1:2" x14ac:dyDescent="0.35">
      <c r="A40" s="3"/>
      <c r="B40" s="11"/>
    </row>
    <row r="41" spans="1:2" x14ac:dyDescent="0.35">
      <c r="A41" s="3"/>
      <c r="B41" s="11"/>
    </row>
    <row r="42" spans="1:2" x14ac:dyDescent="0.35">
      <c r="A42" s="3"/>
      <c r="B42" s="11"/>
    </row>
    <row r="43" spans="1:2" x14ac:dyDescent="0.35">
      <c r="A43" s="3"/>
      <c r="B43" s="11"/>
    </row>
    <row r="44" spans="1:2" x14ac:dyDescent="0.35">
      <c r="A44" s="3"/>
      <c r="B44" s="11"/>
    </row>
    <row r="45" spans="1:2" x14ac:dyDescent="0.35">
      <c r="A45" s="3"/>
      <c r="B45" s="11"/>
    </row>
    <row r="46" spans="1:2" x14ac:dyDescent="0.35">
      <c r="A46" s="3"/>
      <c r="B46" s="11"/>
    </row>
    <row r="47" spans="1:2" x14ac:dyDescent="0.35">
      <c r="A47" s="3"/>
      <c r="B47" s="11"/>
    </row>
    <row r="48" spans="1:2" x14ac:dyDescent="0.35">
      <c r="A48" s="3"/>
      <c r="B48" s="11"/>
    </row>
    <row r="49" spans="1:2" x14ac:dyDescent="0.35">
      <c r="A49" s="3"/>
      <c r="B49" s="11"/>
    </row>
    <row r="50" spans="1:2" x14ac:dyDescent="0.35">
      <c r="A50" s="3"/>
      <c r="B50" s="11"/>
    </row>
    <row r="51" spans="1:2" x14ac:dyDescent="0.35">
      <c r="A51" s="3"/>
      <c r="B51" s="11"/>
    </row>
    <row r="52" spans="1:2" x14ac:dyDescent="0.35">
      <c r="A52" s="3"/>
      <c r="B52" s="11"/>
    </row>
    <row r="53" spans="1:2" x14ac:dyDescent="0.35">
      <c r="A53" s="3"/>
      <c r="B53" s="11"/>
    </row>
    <row r="54" spans="1:2" x14ac:dyDescent="0.35">
      <c r="A54" s="3"/>
      <c r="B54" s="11"/>
    </row>
    <row r="55" spans="1:2" x14ac:dyDescent="0.35">
      <c r="A55" s="3"/>
      <c r="B55" s="11"/>
    </row>
    <row r="56" spans="1:2" x14ac:dyDescent="0.35">
      <c r="A56" s="3"/>
      <c r="B56" s="11"/>
    </row>
    <row r="57" spans="1:2" x14ac:dyDescent="0.35">
      <c r="A57" s="3"/>
      <c r="B57" s="11"/>
    </row>
    <row r="58" spans="1:2" x14ac:dyDescent="0.35">
      <c r="A58" s="3"/>
      <c r="B58" s="11"/>
    </row>
    <row r="59" spans="1:2" x14ac:dyDescent="0.35">
      <c r="A59" s="3"/>
      <c r="B59" s="11"/>
    </row>
    <row r="60" spans="1:2" x14ac:dyDescent="0.35">
      <c r="A60" s="3"/>
      <c r="B60" s="11"/>
    </row>
    <row r="61" spans="1:2" x14ac:dyDescent="0.35">
      <c r="A61" s="3"/>
      <c r="B61" s="11"/>
    </row>
    <row r="62" spans="1:2" x14ac:dyDescent="0.35">
      <c r="A62" s="3"/>
      <c r="B62" s="11"/>
    </row>
    <row r="63" spans="1:2" x14ac:dyDescent="0.35">
      <c r="A63" s="3"/>
      <c r="B63" s="11"/>
    </row>
    <row r="64" spans="1:2" x14ac:dyDescent="0.35">
      <c r="A64" s="3"/>
      <c r="B64" s="11"/>
    </row>
    <row r="65" spans="1:2" x14ac:dyDescent="0.35">
      <c r="A65" s="3"/>
      <c r="B65" s="11"/>
    </row>
    <row r="66" spans="1:2" x14ac:dyDescent="0.35">
      <c r="A66" s="3"/>
      <c r="B66" s="11"/>
    </row>
    <row r="67" spans="1:2" x14ac:dyDescent="0.35">
      <c r="A67" s="3"/>
      <c r="B67" s="11"/>
    </row>
    <row r="68" spans="1:2" x14ac:dyDescent="0.35">
      <c r="A68" s="3"/>
      <c r="B68" s="11"/>
    </row>
    <row r="69" spans="1:2" x14ac:dyDescent="0.35">
      <c r="A69" s="3"/>
      <c r="B69" s="11"/>
    </row>
    <row r="70" spans="1:2" x14ac:dyDescent="0.35">
      <c r="A70" s="3"/>
      <c r="B70" s="11"/>
    </row>
    <row r="71" spans="1:2" x14ac:dyDescent="0.35">
      <c r="A71" s="3"/>
      <c r="B71" s="11"/>
    </row>
    <row r="72" spans="1:2" x14ac:dyDescent="0.35">
      <c r="A72" s="3"/>
      <c r="B72" s="11"/>
    </row>
    <row r="73" spans="1:2" x14ac:dyDescent="0.35">
      <c r="A73" s="3"/>
      <c r="B73" s="11"/>
    </row>
    <row r="74" spans="1:2" x14ac:dyDescent="0.35">
      <c r="A74" s="3"/>
      <c r="B74" s="11"/>
    </row>
    <row r="75" spans="1:2" x14ac:dyDescent="0.35">
      <c r="A75" s="3"/>
      <c r="B75" s="11"/>
    </row>
    <row r="76" spans="1:2" x14ac:dyDescent="0.35">
      <c r="A76" s="3"/>
      <c r="B76" s="11"/>
    </row>
    <row r="77" spans="1:2" x14ac:dyDescent="0.35">
      <c r="A77" s="3"/>
      <c r="B77" s="11"/>
    </row>
    <row r="78" spans="1:2" x14ac:dyDescent="0.35">
      <c r="A78" s="3"/>
      <c r="B78" s="11"/>
    </row>
    <row r="79" spans="1:2" x14ac:dyDescent="0.35">
      <c r="A79" s="3"/>
      <c r="B79" s="11"/>
    </row>
    <row r="80" spans="1:2" x14ac:dyDescent="0.35">
      <c r="A80" s="3"/>
      <c r="B80" s="11"/>
    </row>
    <row r="81" spans="1:2" x14ac:dyDescent="0.35">
      <c r="A81" s="3"/>
      <c r="B81" s="11"/>
    </row>
    <row r="82" spans="1:2" x14ac:dyDescent="0.35">
      <c r="A82" s="3"/>
      <c r="B82" s="11"/>
    </row>
    <row r="83" spans="1:2" x14ac:dyDescent="0.35">
      <c r="A83" s="3"/>
      <c r="B83" s="11"/>
    </row>
    <row r="84" spans="1:2" x14ac:dyDescent="0.35">
      <c r="A84" s="3"/>
      <c r="B84" s="11"/>
    </row>
    <row r="85" spans="1:2" x14ac:dyDescent="0.35">
      <c r="A85" s="3"/>
      <c r="B85" s="11"/>
    </row>
    <row r="86" spans="1:2" x14ac:dyDescent="0.35">
      <c r="A86" s="3"/>
      <c r="B86" s="11"/>
    </row>
    <row r="87" spans="1:2" x14ac:dyDescent="0.35">
      <c r="A87" s="3"/>
      <c r="B87" s="11"/>
    </row>
    <row r="88" spans="1:2" x14ac:dyDescent="0.35">
      <c r="A88" s="3"/>
      <c r="B88" s="11"/>
    </row>
    <row r="89" spans="1:2" x14ac:dyDescent="0.35">
      <c r="A89" s="3"/>
      <c r="B89" s="11"/>
    </row>
    <row r="90" spans="1:2" x14ac:dyDescent="0.35">
      <c r="A90" s="3"/>
      <c r="B90" s="11"/>
    </row>
    <row r="91" spans="1:2" x14ac:dyDescent="0.35">
      <c r="A91" s="3"/>
      <c r="B91" s="11"/>
    </row>
    <row r="92" spans="1:2" x14ac:dyDescent="0.35">
      <c r="A92" s="3"/>
      <c r="B92" s="11"/>
    </row>
    <row r="93" spans="1:2" x14ac:dyDescent="0.35">
      <c r="A93" s="3"/>
      <c r="B93" s="11"/>
    </row>
    <row r="94" spans="1:2" x14ac:dyDescent="0.35">
      <c r="A94" s="3"/>
      <c r="B94" s="11"/>
    </row>
    <row r="95" spans="1:2" x14ac:dyDescent="0.35">
      <c r="A95" s="3"/>
      <c r="B95" s="11"/>
    </row>
    <row r="96" spans="1:2" x14ac:dyDescent="0.35">
      <c r="A96" s="3"/>
      <c r="B96" s="11"/>
    </row>
    <row r="97" spans="1:2" x14ac:dyDescent="0.35">
      <c r="A97" s="3"/>
      <c r="B97" s="11"/>
    </row>
    <row r="98" spans="1:2" x14ac:dyDescent="0.35">
      <c r="A98" s="3"/>
      <c r="B98" s="11"/>
    </row>
    <row r="99" spans="1:2" x14ac:dyDescent="0.35">
      <c r="A99" s="3"/>
      <c r="B99" s="11"/>
    </row>
    <row r="100" spans="1:2" x14ac:dyDescent="0.35">
      <c r="A100" s="3"/>
      <c r="B100" s="11"/>
    </row>
    <row r="101" spans="1:2" x14ac:dyDescent="0.35">
      <c r="A101" s="3"/>
      <c r="B101" s="11"/>
    </row>
    <row r="102" spans="1:2" x14ac:dyDescent="0.35">
      <c r="A102" s="3"/>
      <c r="B102" s="11"/>
    </row>
    <row r="103" spans="1:2" x14ac:dyDescent="0.35">
      <c r="A103" s="3"/>
      <c r="B103" s="11"/>
    </row>
    <row r="104" spans="1:2" x14ac:dyDescent="0.35">
      <c r="A104" s="3"/>
      <c r="B104" s="11"/>
    </row>
    <row r="105" spans="1:2" x14ac:dyDescent="0.35">
      <c r="A105" s="3"/>
      <c r="B105" s="11"/>
    </row>
    <row r="106" spans="1:2" x14ac:dyDescent="0.35">
      <c r="A106" s="3"/>
      <c r="B106" s="11"/>
    </row>
    <row r="107" spans="1:2" x14ac:dyDescent="0.35">
      <c r="A107" s="3"/>
      <c r="B107" s="11"/>
    </row>
    <row r="108" spans="1:2" x14ac:dyDescent="0.35">
      <c r="A108" s="3"/>
      <c r="B108" s="11"/>
    </row>
    <row r="109" spans="1:2" x14ac:dyDescent="0.35">
      <c r="A109" s="3"/>
      <c r="B109" s="11"/>
    </row>
    <row r="110" spans="1:2" x14ac:dyDescent="0.35">
      <c r="A110" s="3"/>
      <c r="B110" s="11"/>
    </row>
    <row r="111" spans="1:2" x14ac:dyDescent="0.35">
      <c r="A111" s="3"/>
      <c r="B111" s="11"/>
    </row>
    <row r="112" spans="1:2" x14ac:dyDescent="0.35">
      <c r="A112" s="3"/>
      <c r="B112" s="11"/>
    </row>
    <row r="113" spans="1:2" x14ac:dyDescent="0.35">
      <c r="A113" s="3"/>
      <c r="B113" s="11"/>
    </row>
    <row r="114" spans="1:2" x14ac:dyDescent="0.35">
      <c r="A114" s="3"/>
      <c r="B114" s="11"/>
    </row>
    <row r="115" spans="1:2" x14ac:dyDescent="0.35">
      <c r="A115" s="3"/>
      <c r="B115" s="11"/>
    </row>
    <row r="116" spans="1:2" x14ac:dyDescent="0.35">
      <c r="A116" s="3"/>
      <c r="B116" s="11"/>
    </row>
    <row r="117" spans="1:2" x14ac:dyDescent="0.35">
      <c r="A117" s="3"/>
      <c r="B117" s="11"/>
    </row>
    <row r="118" spans="1:2" x14ac:dyDescent="0.35">
      <c r="A118" s="3"/>
      <c r="B118" s="11"/>
    </row>
    <row r="119" spans="1:2" x14ac:dyDescent="0.35">
      <c r="A119" s="3"/>
      <c r="B119" s="11"/>
    </row>
    <row r="120" spans="1:2" x14ac:dyDescent="0.35">
      <c r="A120" s="3"/>
      <c r="B120" s="11"/>
    </row>
    <row r="121" spans="1:2" x14ac:dyDescent="0.35">
      <c r="A121" s="3"/>
      <c r="B121" s="11"/>
    </row>
    <row r="122" spans="1:2" x14ac:dyDescent="0.35">
      <c r="A122" s="3"/>
      <c r="B122" s="11"/>
    </row>
    <row r="123" spans="1:2" x14ac:dyDescent="0.35">
      <c r="A123" s="3"/>
      <c r="B123" s="11"/>
    </row>
    <row r="124" spans="1:2" x14ac:dyDescent="0.35">
      <c r="A124" s="3"/>
      <c r="B124" s="11"/>
    </row>
    <row r="125" spans="1:2" x14ac:dyDescent="0.35">
      <c r="A125" s="3"/>
      <c r="B125" s="11"/>
    </row>
    <row r="126" spans="1:2" x14ac:dyDescent="0.35">
      <c r="A126" s="3"/>
      <c r="B126" s="11"/>
    </row>
    <row r="127" spans="1:2" x14ac:dyDescent="0.35">
      <c r="A127" s="3"/>
      <c r="B127" s="11"/>
    </row>
    <row r="128" spans="1:2" x14ac:dyDescent="0.35">
      <c r="A128" s="3"/>
      <c r="B128" s="11"/>
    </row>
    <row r="129" spans="1:2" x14ac:dyDescent="0.35">
      <c r="A129" s="3"/>
      <c r="B129" s="11"/>
    </row>
    <row r="130" spans="1:2" x14ac:dyDescent="0.35">
      <c r="A130" s="3"/>
      <c r="B130" s="11"/>
    </row>
    <row r="131" spans="1:2" x14ac:dyDescent="0.35">
      <c r="A131" s="3"/>
      <c r="B131" s="11"/>
    </row>
    <row r="132" spans="1:2" x14ac:dyDescent="0.35">
      <c r="A132" s="3"/>
      <c r="B132" s="11"/>
    </row>
    <row r="133" spans="1:2" x14ac:dyDescent="0.35">
      <c r="A133" s="3"/>
      <c r="B133" s="11"/>
    </row>
    <row r="134" spans="1:2" x14ac:dyDescent="0.35">
      <c r="A134" s="3"/>
      <c r="B134" s="11"/>
    </row>
    <row r="135" spans="1:2" x14ac:dyDescent="0.35">
      <c r="A135" s="3"/>
      <c r="B135" s="11"/>
    </row>
    <row r="136" spans="1:2" x14ac:dyDescent="0.35">
      <c r="A136" s="3"/>
      <c r="B136" s="11"/>
    </row>
    <row r="137" spans="1:2" x14ac:dyDescent="0.35">
      <c r="A137" s="3"/>
      <c r="B137" s="11"/>
    </row>
    <row r="138" spans="1:2" x14ac:dyDescent="0.35">
      <c r="A138" s="3"/>
      <c r="B138" s="11"/>
    </row>
    <row r="139" spans="1:2" x14ac:dyDescent="0.35">
      <c r="A139" s="3"/>
      <c r="B139" s="11"/>
    </row>
    <row r="140" spans="1:2" x14ac:dyDescent="0.35">
      <c r="A140" s="3"/>
      <c r="B140" s="11"/>
    </row>
    <row r="141" spans="1:2" x14ac:dyDescent="0.35">
      <c r="A141" s="3"/>
      <c r="B141" s="11"/>
    </row>
    <row r="142" spans="1:2" x14ac:dyDescent="0.35">
      <c r="A142" s="3"/>
      <c r="B142" s="11"/>
    </row>
    <row r="143" spans="1:2" x14ac:dyDescent="0.35">
      <c r="A143" s="3"/>
      <c r="B143" s="11"/>
    </row>
    <row r="144" spans="1:2" x14ac:dyDescent="0.35">
      <c r="A144" s="3"/>
      <c r="B144" s="11"/>
    </row>
    <row r="145" spans="1:2" x14ac:dyDescent="0.35">
      <c r="A145" s="3"/>
      <c r="B145" s="11"/>
    </row>
    <row r="146" spans="1:2" x14ac:dyDescent="0.35">
      <c r="A146" s="3"/>
      <c r="B146" s="11"/>
    </row>
    <row r="147" spans="1:2" x14ac:dyDescent="0.35">
      <c r="A147" s="3"/>
      <c r="B147" s="11"/>
    </row>
    <row r="148" spans="1:2" x14ac:dyDescent="0.35">
      <c r="A148" s="3"/>
      <c r="B148" s="11"/>
    </row>
    <row r="149" spans="1:2" x14ac:dyDescent="0.35">
      <c r="A149" s="3"/>
      <c r="B149" s="11"/>
    </row>
    <row r="150" spans="1:2" x14ac:dyDescent="0.35">
      <c r="A150" s="3"/>
      <c r="B150" s="11"/>
    </row>
    <row r="151" spans="1:2" x14ac:dyDescent="0.35">
      <c r="A151" s="3"/>
      <c r="B151" s="11"/>
    </row>
    <row r="152" spans="1:2" x14ac:dyDescent="0.35">
      <c r="A152" s="3"/>
      <c r="B152" s="11"/>
    </row>
    <row r="153" spans="1:2" x14ac:dyDescent="0.35">
      <c r="A153" s="3"/>
      <c r="B153" s="11"/>
    </row>
    <row r="154" spans="1:2" x14ac:dyDescent="0.35">
      <c r="A154" s="3"/>
      <c r="B154" s="11"/>
    </row>
    <row r="155" spans="1:2" x14ac:dyDescent="0.35">
      <c r="A155" s="3"/>
      <c r="B155" s="11"/>
    </row>
    <row r="156" spans="1:2" x14ac:dyDescent="0.35">
      <c r="A156" s="3"/>
      <c r="B156" s="11"/>
    </row>
    <row r="157" spans="1:2" x14ac:dyDescent="0.35">
      <c r="A157" s="3"/>
      <c r="B157" s="11"/>
    </row>
    <row r="158" spans="1:2" x14ac:dyDescent="0.35">
      <c r="A158" s="3"/>
      <c r="B158" s="11"/>
    </row>
    <row r="159" spans="1:2" x14ac:dyDescent="0.35">
      <c r="A159" s="3"/>
      <c r="B159" s="11"/>
    </row>
    <row r="160" spans="1:2" x14ac:dyDescent="0.35">
      <c r="A160" s="3"/>
      <c r="B160" s="11"/>
    </row>
    <row r="161" spans="1:2" x14ac:dyDescent="0.35">
      <c r="A161" s="3"/>
      <c r="B161" s="11"/>
    </row>
    <row r="162" spans="1:2" x14ac:dyDescent="0.35">
      <c r="A162" s="3"/>
      <c r="B162" s="11"/>
    </row>
    <row r="163" spans="1:2" x14ac:dyDescent="0.35">
      <c r="A163" s="3"/>
      <c r="B163" s="11"/>
    </row>
    <row r="164" spans="1:2" x14ac:dyDescent="0.35">
      <c r="A164" s="3"/>
      <c r="B164" s="11"/>
    </row>
    <row r="165" spans="1:2" x14ac:dyDescent="0.35">
      <c r="A165" s="3"/>
      <c r="B165" s="11"/>
    </row>
    <row r="166" spans="1:2" x14ac:dyDescent="0.35">
      <c r="A166" s="3"/>
      <c r="B166" s="11"/>
    </row>
    <row r="167" spans="1:2" x14ac:dyDescent="0.35">
      <c r="A167" s="3"/>
      <c r="B167" s="11"/>
    </row>
    <row r="168" spans="1:2" x14ac:dyDescent="0.35">
      <c r="A168" s="3"/>
      <c r="B168" s="11"/>
    </row>
    <row r="169" spans="1:2" x14ac:dyDescent="0.35">
      <c r="A169" s="3"/>
      <c r="B169" s="11"/>
    </row>
    <row r="170" spans="1:2" x14ac:dyDescent="0.35">
      <c r="A170" s="3"/>
      <c r="B170" s="11"/>
    </row>
    <row r="171" spans="1:2" x14ac:dyDescent="0.35">
      <c r="A171" s="3"/>
      <c r="B171" s="11"/>
    </row>
    <row r="172" spans="1:2" x14ac:dyDescent="0.35">
      <c r="A172" s="3"/>
      <c r="B172" s="11"/>
    </row>
    <row r="173" spans="1:2" x14ac:dyDescent="0.35">
      <c r="A173" s="3"/>
      <c r="B173" s="11"/>
    </row>
    <row r="174" spans="1:2" x14ac:dyDescent="0.35">
      <c r="A174" s="3"/>
      <c r="B174" s="11"/>
    </row>
    <row r="175" spans="1:2" x14ac:dyDescent="0.35">
      <c r="A175" s="3"/>
      <c r="B175" s="11"/>
    </row>
    <row r="176" spans="1:2" x14ac:dyDescent="0.35">
      <c r="A176" s="3"/>
      <c r="B176" s="11"/>
    </row>
    <row r="177" spans="1:2" x14ac:dyDescent="0.35">
      <c r="A177" s="3"/>
      <c r="B177" s="11"/>
    </row>
    <row r="178" spans="1:2" x14ac:dyDescent="0.35">
      <c r="A178" s="3"/>
      <c r="B178" s="11"/>
    </row>
    <row r="179" spans="1:2" x14ac:dyDescent="0.35">
      <c r="A179" s="3"/>
      <c r="B179" s="11"/>
    </row>
    <row r="180" spans="1:2" x14ac:dyDescent="0.35">
      <c r="A180" s="3"/>
      <c r="B180" s="11"/>
    </row>
    <row r="181" spans="1:2" x14ac:dyDescent="0.35">
      <c r="A181" s="3"/>
      <c r="B181" s="11"/>
    </row>
    <row r="182" spans="1:2" x14ac:dyDescent="0.35">
      <c r="A182" s="3"/>
      <c r="B182" s="11"/>
    </row>
    <row r="183" spans="1:2" x14ac:dyDescent="0.35">
      <c r="A183" s="3"/>
      <c r="B183" s="11"/>
    </row>
    <row r="184" spans="1:2" x14ac:dyDescent="0.35">
      <c r="A184" s="3"/>
      <c r="B184" s="11"/>
    </row>
    <row r="185" spans="1:2" x14ac:dyDescent="0.35">
      <c r="A185" s="3"/>
      <c r="B185" s="11"/>
    </row>
    <row r="186" spans="1:2" x14ac:dyDescent="0.35">
      <c r="A186" s="3"/>
      <c r="B186" s="11"/>
    </row>
    <row r="187" spans="1:2" x14ac:dyDescent="0.35">
      <c r="A187" s="3"/>
      <c r="B187" s="11"/>
    </row>
    <row r="188" spans="1:2" x14ac:dyDescent="0.35">
      <c r="A188" s="3"/>
      <c r="B188" s="11"/>
    </row>
    <row r="189" spans="1:2" x14ac:dyDescent="0.35">
      <c r="A189" s="3"/>
      <c r="B189" s="11"/>
    </row>
    <row r="190" spans="1:2" x14ac:dyDescent="0.35">
      <c r="A190" s="3"/>
      <c r="B190" s="11"/>
    </row>
    <row r="191" spans="1:2" x14ac:dyDescent="0.35">
      <c r="A191" s="3"/>
      <c r="B191" s="11"/>
    </row>
    <row r="192" spans="1:2" x14ac:dyDescent="0.35">
      <c r="A192" s="3"/>
      <c r="B192" s="11"/>
    </row>
    <row r="193" spans="1:2" x14ac:dyDescent="0.35">
      <c r="A193" s="3"/>
      <c r="B193" s="11"/>
    </row>
    <row r="194" spans="1:2" x14ac:dyDescent="0.35">
      <c r="A194" s="3"/>
      <c r="B194" s="11"/>
    </row>
    <row r="195" spans="1:2" x14ac:dyDescent="0.35">
      <c r="A195" s="3"/>
      <c r="B195" s="11"/>
    </row>
    <row r="196" spans="1:2" x14ac:dyDescent="0.35">
      <c r="A196" s="3"/>
      <c r="B196" s="11"/>
    </row>
    <row r="197" spans="1:2" x14ac:dyDescent="0.35">
      <c r="A197" s="3"/>
      <c r="B197" s="11"/>
    </row>
    <row r="198" spans="1:2" x14ac:dyDescent="0.35">
      <c r="A198" s="3"/>
      <c r="B198" s="11"/>
    </row>
    <row r="199" spans="1:2" x14ac:dyDescent="0.35">
      <c r="A199" s="3"/>
      <c r="B199" s="11"/>
    </row>
    <row r="200" spans="1:2" x14ac:dyDescent="0.35">
      <c r="A200" s="3"/>
      <c r="B200" s="11"/>
    </row>
    <row r="201" spans="1:2" x14ac:dyDescent="0.35">
      <c r="A201" s="3"/>
      <c r="B201" s="11"/>
    </row>
    <row r="202" spans="1:2" x14ac:dyDescent="0.35">
      <c r="A202" s="3"/>
      <c r="B202" s="11"/>
    </row>
    <row r="203" spans="1:2" x14ac:dyDescent="0.35">
      <c r="A203" s="3"/>
      <c r="B203" s="11"/>
    </row>
    <row r="204" spans="1:2" x14ac:dyDescent="0.35">
      <c r="A204" s="3"/>
      <c r="B204" s="11"/>
    </row>
    <row r="205" spans="1:2" x14ac:dyDescent="0.35">
      <c r="A205" s="3"/>
      <c r="B205" s="11"/>
    </row>
    <row r="206" spans="1:2" x14ac:dyDescent="0.35">
      <c r="A206" s="3"/>
      <c r="B206" s="11"/>
    </row>
    <row r="207" spans="1:2" x14ac:dyDescent="0.35">
      <c r="A207" s="3"/>
      <c r="B207" s="11"/>
    </row>
    <row r="208" spans="1:2" x14ac:dyDescent="0.35">
      <c r="A208" s="3"/>
      <c r="B208" s="11"/>
    </row>
    <row r="209" spans="1:2" x14ac:dyDescent="0.35">
      <c r="A209" s="3"/>
      <c r="B209" s="11"/>
    </row>
    <row r="210" spans="1:2" x14ac:dyDescent="0.35">
      <c r="A210" s="3"/>
      <c r="B210" s="11"/>
    </row>
    <row r="211" spans="1:2" x14ac:dyDescent="0.35">
      <c r="A211" s="3"/>
      <c r="B211" s="11"/>
    </row>
    <row r="212" spans="1:2" x14ac:dyDescent="0.35">
      <c r="A212" s="3"/>
      <c r="B212" s="11"/>
    </row>
    <row r="213" spans="1:2" x14ac:dyDescent="0.35">
      <c r="A213" s="3"/>
      <c r="B213" s="11"/>
    </row>
    <row r="214" spans="1:2" x14ac:dyDescent="0.35">
      <c r="A214" s="3"/>
      <c r="B214" s="11"/>
    </row>
    <row r="215" spans="1:2" x14ac:dyDescent="0.35">
      <c r="A215" s="3"/>
      <c r="B215" s="11"/>
    </row>
    <row r="216" spans="1:2" x14ac:dyDescent="0.35">
      <c r="A216" s="3"/>
      <c r="B216" s="11"/>
    </row>
    <row r="217" spans="1:2" x14ac:dyDescent="0.35">
      <c r="A217" s="3"/>
      <c r="B217" s="11"/>
    </row>
    <row r="218" spans="1:2" x14ac:dyDescent="0.35">
      <c r="A218" s="3"/>
      <c r="B218" s="11"/>
    </row>
    <row r="219" spans="1:2" x14ac:dyDescent="0.35">
      <c r="A219" s="3"/>
      <c r="B219" s="11"/>
    </row>
    <row r="220" spans="1:2" x14ac:dyDescent="0.35">
      <c r="A220" s="3"/>
      <c r="B220" s="11"/>
    </row>
    <row r="221" spans="1:2" x14ac:dyDescent="0.35">
      <c r="A221" s="3"/>
      <c r="B221" s="11"/>
    </row>
    <row r="222" spans="1:2" x14ac:dyDescent="0.35">
      <c r="A222" s="3"/>
      <c r="B222" s="11"/>
    </row>
    <row r="223" spans="1:2" x14ac:dyDescent="0.35">
      <c r="A223" s="3"/>
      <c r="B223" s="11"/>
    </row>
    <row r="224" spans="1:2" x14ac:dyDescent="0.35">
      <c r="A224" s="3"/>
      <c r="B224" s="11"/>
    </row>
    <row r="225" spans="1:2" x14ac:dyDescent="0.35">
      <c r="A225" s="3"/>
      <c r="B225" s="11"/>
    </row>
    <row r="226" spans="1:2" x14ac:dyDescent="0.35">
      <c r="A226" s="3"/>
      <c r="B226" s="11"/>
    </row>
    <row r="227" spans="1:2" x14ac:dyDescent="0.35">
      <c r="A227" s="3"/>
      <c r="B227" s="11"/>
    </row>
    <row r="228" spans="1:2" x14ac:dyDescent="0.35">
      <c r="A228" s="3"/>
      <c r="B228" s="11"/>
    </row>
    <row r="229" spans="1:2" x14ac:dyDescent="0.35">
      <c r="A229" s="3"/>
      <c r="B229" s="11"/>
    </row>
    <row r="230" spans="1:2" x14ac:dyDescent="0.35">
      <c r="A230" s="3"/>
      <c r="B230" s="11"/>
    </row>
    <row r="231" spans="1:2" x14ac:dyDescent="0.35">
      <c r="A231" s="3"/>
      <c r="B231" s="11"/>
    </row>
    <row r="232" spans="1:2" x14ac:dyDescent="0.35">
      <c r="A232" s="3"/>
      <c r="B232" s="11"/>
    </row>
    <row r="233" spans="1:2" x14ac:dyDescent="0.35">
      <c r="A233" s="3"/>
      <c r="B233" s="11"/>
    </row>
    <row r="234" spans="1:2" x14ac:dyDescent="0.35">
      <c r="A234" s="3"/>
      <c r="B234" s="11"/>
    </row>
    <row r="235" spans="1:2" x14ac:dyDescent="0.35">
      <c r="A235" s="3"/>
      <c r="B235" s="11"/>
    </row>
    <row r="236" spans="1:2" x14ac:dyDescent="0.35">
      <c r="A236" s="3"/>
      <c r="B236" s="11"/>
    </row>
    <row r="237" spans="1:2" x14ac:dyDescent="0.35">
      <c r="A237" s="3"/>
      <c r="B237" s="11"/>
    </row>
    <row r="238" spans="1:2" x14ac:dyDescent="0.35">
      <c r="A238" s="3"/>
      <c r="B238" s="11"/>
    </row>
    <row r="239" spans="1:2" x14ac:dyDescent="0.35">
      <c r="A239" s="3"/>
      <c r="B239" s="11"/>
    </row>
    <row r="240" spans="1:2" x14ac:dyDescent="0.35">
      <c r="A240" s="3"/>
      <c r="B240" s="11"/>
    </row>
    <row r="241" spans="1:2" x14ac:dyDescent="0.35">
      <c r="A241" s="3"/>
      <c r="B241" s="11"/>
    </row>
    <row r="242" spans="1:2" x14ac:dyDescent="0.35">
      <c r="A242" s="3"/>
      <c r="B242" s="11"/>
    </row>
    <row r="243" spans="1:2" x14ac:dyDescent="0.35">
      <c r="A243" s="3"/>
      <c r="B243" s="11"/>
    </row>
    <row r="244" spans="1:2" x14ac:dyDescent="0.35">
      <c r="A244" s="3"/>
      <c r="B244" s="11"/>
    </row>
    <row r="245" spans="1:2" x14ac:dyDescent="0.35">
      <c r="A245" s="3"/>
      <c r="B245" s="11"/>
    </row>
    <row r="246" spans="1:2" x14ac:dyDescent="0.35">
      <c r="A246" s="3"/>
      <c r="B246" s="11"/>
    </row>
    <row r="247" spans="1:2" x14ac:dyDescent="0.35">
      <c r="A247" s="3"/>
      <c r="B247" s="11"/>
    </row>
    <row r="248" spans="1:2" x14ac:dyDescent="0.35">
      <c r="A248" s="3"/>
      <c r="B248" s="11"/>
    </row>
    <row r="249" spans="1:2" x14ac:dyDescent="0.35">
      <c r="A249" s="3"/>
      <c r="B249" s="11"/>
    </row>
    <row r="250" spans="1:2" x14ac:dyDescent="0.35">
      <c r="A250" s="3"/>
      <c r="B250" s="11"/>
    </row>
    <row r="251" spans="1:2" x14ac:dyDescent="0.35">
      <c r="A251" s="3"/>
      <c r="B251" s="11"/>
    </row>
    <row r="252" spans="1:2" x14ac:dyDescent="0.35">
      <c r="A252" s="3"/>
      <c r="B252" s="11"/>
    </row>
    <row r="253" spans="1:2" x14ac:dyDescent="0.35">
      <c r="A253" s="3"/>
      <c r="B253" s="11"/>
    </row>
    <row r="254" spans="1:2" x14ac:dyDescent="0.35">
      <c r="A254" s="3"/>
      <c r="B254" s="11"/>
    </row>
    <row r="255" spans="1:2" x14ac:dyDescent="0.35">
      <c r="A255" s="3"/>
      <c r="B255" s="11"/>
    </row>
    <row r="256" spans="1:2" x14ac:dyDescent="0.35">
      <c r="A256" s="3"/>
      <c r="B256" s="11"/>
    </row>
    <row r="257" spans="1:2" x14ac:dyDescent="0.35">
      <c r="A257" s="3"/>
      <c r="B257" s="11"/>
    </row>
    <row r="258" spans="1:2" x14ac:dyDescent="0.35">
      <c r="A258" s="3"/>
      <c r="B258" s="11"/>
    </row>
    <row r="259" spans="1:2" x14ac:dyDescent="0.35">
      <c r="A259" s="3"/>
      <c r="B259" s="11"/>
    </row>
    <row r="260" spans="1:2" x14ac:dyDescent="0.35">
      <c r="A260" s="3"/>
      <c r="B260" s="11"/>
    </row>
    <row r="261" spans="1:2" x14ac:dyDescent="0.35">
      <c r="A261" s="3"/>
      <c r="B261" s="11"/>
    </row>
    <row r="262" spans="1:2" x14ac:dyDescent="0.35">
      <c r="A262" s="3"/>
      <c r="B262" s="11"/>
    </row>
    <row r="263" spans="1:2" x14ac:dyDescent="0.35">
      <c r="A263" s="3"/>
      <c r="B263" s="11"/>
    </row>
    <row r="264" spans="1:2" x14ac:dyDescent="0.35">
      <c r="A264" s="3"/>
      <c r="B264" s="11"/>
    </row>
    <row r="265" spans="1:2" x14ac:dyDescent="0.35">
      <c r="A265" s="3"/>
      <c r="B265" s="11"/>
    </row>
    <row r="266" spans="1:2" x14ac:dyDescent="0.35">
      <c r="A266" s="3"/>
      <c r="B266" s="11"/>
    </row>
    <row r="267" spans="1:2" x14ac:dyDescent="0.35">
      <c r="A267" s="3"/>
      <c r="B267" s="11"/>
    </row>
    <row r="268" spans="1:2" x14ac:dyDescent="0.35">
      <c r="A268" s="3"/>
      <c r="B268" s="11"/>
    </row>
    <row r="269" spans="1:2" x14ac:dyDescent="0.35">
      <c r="A269" s="3"/>
      <c r="B269" s="11"/>
    </row>
    <row r="270" spans="1:2" x14ac:dyDescent="0.35">
      <c r="A270" s="3"/>
      <c r="B270" s="11"/>
    </row>
    <row r="271" spans="1:2" x14ac:dyDescent="0.35">
      <c r="A271" s="3"/>
      <c r="B271" s="11"/>
    </row>
    <row r="272" spans="1:2" x14ac:dyDescent="0.35">
      <c r="A272" s="3"/>
      <c r="B272" s="11"/>
    </row>
    <row r="273" spans="1:2" x14ac:dyDescent="0.35">
      <c r="A273" s="3"/>
      <c r="B273" s="11"/>
    </row>
    <row r="274" spans="1:2" x14ac:dyDescent="0.35">
      <c r="A274" s="3"/>
      <c r="B274" s="11"/>
    </row>
    <row r="275" spans="1:2" x14ac:dyDescent="0.35">
      <c r="A275" s="3"/>
      <c r="B275" s="11"/>
    </row>
    <row r="276" spans="1:2" x14ac:dyDescent="0.35">
      <c r="A276" s="3"/>
      <c r="B276" s="11"/>
    </row>
    <row r="277" spans="1:2" x14ac:dyDescent="0.35">
      <c r="A277" s="3"/>
      <c r="B277" s="11"/>
    </row>
    <row r="278" spans="1:2" x14ac:dyDescent="0.35">
      <c r="A278" s="3"/>
      <c r="B278" s="11"/>
    </row>
    <row r="279" spans="1:2" x14ac:dyDescent="0.35">
      <c r="A279" s="3"/>
      <c r="B279" s="11"/>
    </row>
    <row r="280" spans="1:2" x14ac:dyDescent="0.35">
      <c r="A280" s="3"/>
      <c r="B280" s="11"/>
    </row>
    <row r="281" spans="1:2" x14ac:dyDescent="0.35">
      <c r="A281" s="3"/>
      <c r="B281" s="11"/>
    </row>
    <row r="282" spans="1:2" x14ac:dyDescent="0.35">
      <c r="A282" s="3"/>
      <c r="B282" s="11"/>
    </row>
    <row r="283" spans="1:2" x14ac:dyDescent="0.35">
      <c r="A283" s="3"/>
      <c r="B283" s="11"/>
    </row>
    <row r="284" spans="1:2" x14ac:dyDescent="0.35">
      <c r="A284" s="3"/>
      <c r="B284" s="11"/>
    </row>
    <row r="285" spans="1:2" x14ac:dyDescent="0.35">
      <c r="A285" s="3"/>
      <c r="B285" s="11"/>
    </row>
    <row r="286" spans="1:2" x14ac:dyDescent="0.35">
      <c r="A286" s="3"/>
      <c r="B286" s="11"/>
    </row>
    <row r="287" spans="1:2" x14ac:dyDescent="0.35">
      <c r="A287" s="3"/>
      <c r="B287" s="11"/>
    </row>
    <row r="288" spans="1:2" x14ac:dyDescent="0.35">
      <c r="A288" s="3"/>
      <c r="B288" s="11"/>
    </row>
    <row r="289" spans="1:2" x14ac:dyDescent="0.35">
      <c r="A289" s="3"/>
      <c r="B289" s="11"/>
    </row>
    <row r="290" spans="1:2" x14ac:dyDescent="0.35">
      <c r="A290" s="3"/>
      <c r="B290" s="11"/>
    </row>
    <row r="291" spans="1:2" x14ac:dyDescent="0.35">
      <c r="A291" s="3"/>
      <c r="B291" s="11"/>
    </row>
    <row r="292" spans="1:2" x14ac:dyDescent="0.35">
      <c r="A292" s="3"/>
      <c r="B292" s="11"/>
    </row>
    <row r="293" spans="1:2" x14ac:dyDescent="0.35">
      <c r="A293" s="3"/>
      <c r="B293" s="11"/>
    </row>
    <row r="294" spans="1:2" x14ac:dyDescent="0.35">
      <c r="A294" s="3"/>
      <c r="B294" s="11"/>
    </row>
    <row r="295" spans="1:2" x14ac:dyDescent="0.35">
      <c r="A295" s="3"/>
      <c r="B295" s="11"/>
    </row>
    <row r="296" spans="1:2" x14ac:dyDescent="0.35">
      <c r="A296" s="3"/>
      <c r="B296" s="11"/>
    </row>
    <row r="297" spans="1:2" x14ac:dyDescent="0.35">
      <c r="A297" s="3"/>
      <c r="B297" s="11"/>
    </row>
    <row r="298" spans="1:2" x14ac:dyDescent="0.35">
      <c r="A298" s="3"/>
      <c r="B298" s="11"/>
    </row>
    <row r="299" spans="1:2" x14ac:dyDescent="0.35">
      <c r="A299" s="3"/>
      <c r="B299" s="11"/>
    </row>
  </sheetData>
  <mergeCells count="1">
    <mergeCell ref="A1:B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B499"/>
  <sheetViews>
    <sheetView zoomScale="80" zoomScaleNormal="80" workbookViewId="0">
      <pane xSplit="1" ySplit="3" topLeftCell="B13" activePane="bottomRight" state="frozenSplit"/>
      <selection pane="topRight" activeCell="B1" sqref="B1"/>
      <selection pane="bottomLeft" activeCell="A4" sqref="A4"/>
      <selection pane="bottomRight" activeCell="C4" sqref="C4"/>
    </sheetView>
  </sheetViews>
  <sheetFormatPr baseColWidth="10" defaultRowHeight="14.5" x14ac:dyDescent="0.35"/>
  <cols>
    <col min="1" max="1" width="19.7265625" style="5" customWidth="1"/>
    <col min="2" max="2" width="5.54296875" customWidth="1"/>
    <col min="3" max="3" width="6.54296875" customWidth="1"/>
    <col min="4" max="4" width="5.6328125" customWidth="1"/>
    <col min="5" max="5" width="7.54296875" customWidth="1"/>
    <col min="6" max="6" width="5.6328125" customWidth="1"/>
    <col min="7" max="7" width="7.54296875" customWidth="1"/>
    <col min="8" max="8" width="5.6328125" customWidth="1"/>
    <col min="9" max="9" width="7.54296875" customWidth="1"/>
    <col min="10" max="10" width="5.6328125" customWidth="1"/>
    <col min="11" max="11" width="7.54296875" customWidth="1"/>
    <col min="12" max="12" width="6.6328125" customWidth="1"/>
    <col min="13" max="13" width="8.54296875" customWidth="1"/>
    <col min="14" max="14" width="6.6328125" customWidth="1"/>
    <col min="15" max="15" width="8.54296875" customWidth="1"/>
    <col min="16" max="16" width="6.6328125" customWidth="1"/>
    <col min="17" max="17" width="8.54296875" customWidth="1"/>
    <col min="18" max="18" width="6.6328125" customWidth="1"/>
    <col min="19" max="19" width="8.54296875" customWidth="1"/>
    <col min="20" max="20" width="6.6328125" customWidth="1"/>
    <col min="21" max="21" width="8.54296875" customWidth="1"/>
    <col min="22" max="22" width="6.6328125" customWidth="1"/>
    <col min="23" max="23" width="8.54296875" customWidth="1"/>
    <col min="24" max="24" width="5.54296875" customWidth="1"/>
    <col min="25" max="25" width="8.54296875" customWidth="1"/>
    <col min="26" max="26" width="6.6328125" customWidth="1"/>
    <col min="27" max="27" width="8.54296875" customWidth="1"/>
    <col min="28" max="28" width="11.08984375" customWidth="1"/>
  </cols>
  <sheetData>
    <row r="1" spans="1:28" x14ac:dyDescent="0.35">
      <c r="A1" s="68" t="str">
        <f>"Récapitulatif Entrées et Sorties des Produits par mois pour l'ANNEE: " &amp;Base!P1</f>
        <v>Récapitulatif Entrées et Sorties des Produits par mois pour l'ANNEE: 2015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</row>
    <row r="2" spans="1:28" x14ac:dyDescent="0.35">
      <c r="A2" s="40"/>
      <c r="B2" s="69" t="s">
        <v>4</v>
      </c>
      <c r="C2" s="69"/>
      <c r="D2" s="69" t="s">
        <v>7</v>
      </c>
      <c r="E2" s="69"/>
      <c r="F2" s="69" t="s">
        <v>8</v>
      </c>
      <c r="G2" s="69"/>
      <c r="H2" s="69" t="s">
        <v>9</v>
      </c>
      <c r="I2" s="69"/>
      <c r="J2" s="69" t="s">
        <v>10</v>
      </c>
      <c r="K2" s="69"/>
      <c r="L2" s="69" t="s">
        <v>11</v>
      </c>
      <c r="M2" s="69"/>
      <c r="N2" s="69" t="s">
        <v>12</v>
      </c>
      <c r="O2" s="69"/>
      <c r="P2" s="69" t="s">
        <v>13</v>
      </c>
      <c r="Q2" s="69"/>
      <c r="R2" s="69" t="s">
        <v>14</v>
      </c>
      <c r="S2" s="69"/>
      <c r="T2" s="69" t="s">
        <v>15</v>
      </c>
      <c r="U2" s="69"/>
      <c r="V2" s="69" t="s">
        <v>16</v>
      </c>
      <c r="W2" s="69"/>
      <c r="X2" s="69" t="s">
        <v>17</v>
      </c>
      <c r="Y2" s="69"/>
      <c r="Z2" s="66" t="s">
        <v>23</v>
      </c>
      <c r="AA2" s="67"/>
      <c r="AB2" s="67"/>
    </row>
    <row r="3" spans="1:28" x14ac:dyDescent="0.35">
      <c r="A3" s="7" t="s">
        <v>21</v>
      </c>
      <c r="B3" s="6" t="s">
        <v>5</v>
      </c>
      <c r="C3" s="6" t="s">
        <v>6</v>
      </c>
      <c r="D3" s="6" t="s">
        <v>106</v>
      </c>
      <c r="E3" s="6" t="s">
        <v>107</v>
      </c>
      <c r="F3" s="6" t="s">
        <v>108</v>
      </c>
      <c r="G3" s="6" t="s">
        <v>109</v>
      </c>
      <c r="H3" s="6" t="s">
        <v>110</v>
      </c>
      <c r="I3" s="6" t="s">
        <v>111</v>
      </c>
      <c r="J3" s="6" t="s">
        <v>112</v>
      </c>
      <c r="K3" s="6" t="s">
        <v>113</v>
      </c>
      <c r="L3" s="6" t="s">
        <v>114</v>
      </c>
      <c r="M3" s="6" t="s">
        <v>115</v>
      </c>
      <c r="N3" s="6" t="s">
        <v>116</v>
      </c>
      <c r="O3" s="6" t="s">
        <v>117</v>
      </c>
      <c r="P3" s="6" t="s">
        <v>118</v>
      </c>
      <c r="Q3" s="6" t="s">
        <v>119</v>
      </c>
      <c r="R3" s="6" t="s">
        <v>120</v>
      </c>
      <c r="S3" s="6" t="s">
        <v>121</v>
      </c>
      <c r="T3" s="6" t="s">
        <v>122</v>
      </c>
      <c r="U3" s="6" t="s">
        <v>123</v>
      </c>
      <c r="V3" s="6" t="s">
        <v>124</v>
      </c>
      <c r="W3" s="6" t="s">
        <v>125</v>
      </c>
      <c r="X3" s="6" t="s">
        <v>18</v>
      </c>
      <c r="Y3" s="6" t="s">
        <v>126</v>
      </c>
      <c r="Z3" s="14" t="s">
        <v>127</v>
      </c>
      <c r="AA3" s="14" t="s">
        <v>128</v>
      </c>
      <c r="AB3" s="14" t="s">
        <v>28</v>
      </c>
    </row>
    <row r="4" spans="1:28" ht="14.5" customHeight="1" x14ac:dyDescent="0.35">
      <c r="A4" s="15" t="str">
        <f>IF(Base!A2="","",Base!A2)</f>
        <v>SOIN1</v>
      </c>
      <c r="B4" s="4" t="str">
        <f t="shared" ref="B4:B33" si="0">IFERROR(IF(A4="","",SUMPRODUCT((MONTH(Date_E)=1)*(Réf_E=A4)*Qté_R)),"")</f>
        <v/>
      </c>
      <c r="C4" s="4">
        <f t="shared" ref="C4:C33" si="1">IFERROR(IF(A4="","",SUMPRODUCT((MONTH(Date_S)=1)*(Réf_S=A4)*Qté_S)),0)</f>
        <v>0</v>
      </c>
      <c r="D4" s="4">
        <f t="shared" ref="D4:D33" si="2">IFERROR(IF(A4="","",SUMPRODUCT((MONTH(Date_E)=2)*(Réf_E=A4)*Qté_R)),0)</f>
        <v>0</v>
      </c>
      <c r="E4" s="4">
        <f t="shared" ref="E4:E33" si="3">IFERROR(IF(A4="","",SUMPRODUCT((MONTH(Date_S)=2)*(Réf_S=A4)*(Qté_S))),0)</f>
        <v>0</v>
      </c>
      <c r="F4" s="4">
        <f t="shared" ref="F4:F33" si="4">IFERROR(IF(A4="","",SUMPRODUCT((MONTH(Date_E)=3)*(Réf_E=A4)*Qté_R)),0)</f>
        <v>0</v>
      </c>
      <c r="G4" s="4">
        <f t="shared" ref="G4:G33" si="5">IFERROR(IF(A4="","",SUMPRODUCT((MONTH(Date_S)=3)*(Réf_S=A4)*(Qté_S))),0)</f>
        <v>0</v>
      </c>
      <c r="H4" s="4">
        <f t="shared" ref="H4:H33" si="6">IFERROR(IF(A4="","",SUMPRODUCT((MONTH(Date_E)=4)*(Réf_E=A4)*Qté_R)),0)</f>
        <v>0</v>
      </c>
      <c r="I4" s="4">
        <f t="shared" ref="I4:I33" si="7">IFERROR(IF(A4="","",SUMPRODUCT((MONTH(Date_S)=4)*(Réf_S=A4)*(Qté_S))),0)</f>
        <v>0</v>
      </c>
      <c r="J4" s="4">
        <f t="shared" ref="J4:J33" si="8">IFERROR(IF(A4="","",SUMPRODUCT((MONTH(Date_E)=5)*(Réf_E=A4)*Qté_R)),0)</f>
        <v>0</v>
      </c>
      <c r="K4" s="4">
        <f t="shared" ref="K4:K33" si="9">IFERROR(IF(A4="","",SUMPRODUCT((MONTH(Date_S)=5)*(Réf_S=A4)*(Qté_S))),0)</f>
        <v>0</v>
      </c>
      <c r="L4" s="4">
        <f t="shared" ref="L4:L33" si="10">IFERROR(IF(A4="","",SUMPRODUCT((MONTH(Date_E)=6)*(Réf_E=A4)*Qté_R)),0)</f>
        <v>0</v>
      </c>
      <c r="M4" s="4">
        <f t="shared" ref="M4:M33" si="11">IFERROR(IF(A4="","",SUMPRODUCT((MONTH(Date_S)=6)*(Réf_S=A4)*(Qté_S))),0)</f>
        <v>0</v>
      </c>
      <c r="N4" s="4">
        <f t="shared" ref="N4:N33" si="12">IFERROR(IF(A4="","",SUMPRODUCT((MONTH(Date_E)=7)*(Réf_E=A4)*Qté_R)),0)</f>
        <v>0</v>
      </c>
      <c r="O4" s="4">
        <f t="shared" ref="O4:O33" si="13">IFERROR(IF(A4="","",SUMPRODUCT((MONTH(Date_S)=7)*(Réf_S=A4)*(Qté_S))),0)</f>
        <v>0</v>
      </c>
      <c r="P4" s="4">
        <f t="shared" ref="P4:P33" si="14">IFERROR(IF(A4="","",SUMPRODUCT((MONTH(Date_E)=8)*(Réf_E=A4)*Qté_R)),0)</f>
        <v>0</v>
      </c>
      <c r="Q4" s="4">
        <f t="shared" ref="Q4:Q33" si="15">IFERROR(IF(A4="","",SUMPRODUCT((MONTH(Date_S)=8)*(Réf_S=A4)*(Qté_S))),0)</f>
        <v>0</v>
      </c>
      <c r="R4" s="4">
        <f t="shared" ref="R4:R33" si="16">IFERROR(IF(A4="","",SUMPRODUCT((MONTH(Date_E)=9)*(Réf_E=A4)*Qté_R)),0)</f>
        <v>0</v>
      </c>
      <c r="S4" s="4">
        <f t="shared" ref="S4:S33" si="17">IFERROR(IF(A4="","",SUMPRODUCT((MONTH(Date_S)=9)*(Réf_S=A4)*(Qté_S))),0)</f>
        <v>0</v>
      </c>
      <c r="T4" s="4">
        <f t="shared" ref="T4:T33" si="18">IFERROR(IF(A4="","",SUMPRODUCT((MONTH(Date_E)=10)*(Réf_E=A4)*Qté_R)),0)</f>
        <v>0</v>
      </c>
      <c r="U4" s="4">
        <f t="shared" ref="U4:U33" si="19">IFERROR(IF(A4="","",SUMPRODUCT((MONTH(Date_S)=10)*(Réf_S=A4)*(Qté_S))),0)</f>
        <v>0</v>
      </c>
      <c r="V4" s="4">
        <f t="shared" ref="V4:V33" si="20">IFERROR(IF(A4="","",SUMPRODUCT((MONTH(Date_E)=11)*(Réf_E=A4)*Qté_R)),0)</f>
        <v>0</v>
      </c>
      <c r="W4" s="4">
        <f t="shared" ref="W4:W33" si="21">IFERROR(IF(A4="","",SUMPRODUCT((MONTH(Date_S)=11)*(Réf_S=A4)*(Qté_S))),0)</f>
        <v>0</v>
      </c>
      <c r="X4" s="4">
        <f t="shared" ref="X4:X33" si="22">IFERROR(IF(A4="","",SUMPRODUCT((MONTH(Date_E)=12)*(Réf_E=A4)*Qté_R)),0)</f>
        <v>0</v>
      </c>
      <c r="Y4" s="4">
        <f t="shared" ref="Y4:Y33" si="23">IFERROR(IF(A4="","",SUMPRODUCT((MONTH(Date_S)=12)*(Réf_S=A4)*(Qté_S))),0)</f>
        <v>0</v>
      </c>
      <c r="Z4" s="10">
        <f>IF(A4="","",SUM(B4,D4,F4,H4,J4,L4,N4,P4,R4,T4,V4,X4))</f>
        <v>0</v>
      </c>
      <c r="AA4" s="10">
        <f>IF(A4="","",SUM(C4,E4,G4,I4,K4,M4,O4,Q4,S4,U4,W4,Y4))</f>
        <v>0</v>
      </c>
      <c r="AB4" s="10">
        <f>IF(A4="","",Z4-AA4)</f>
        <v>0</v>
      </c>
    </row>
    <row r="5" spans="1:28" ht="14.5" customHeight="1" x14ac:dyDescent="0.35">
      <c r="A5" s="15" t="str">
        <f>IF(Base!A3="","",Base!A3)</f>
        <v>SOIN2</v>
      </c>
      <c r="B5" s="4" t="str">
        <f t="shared" si="0"/>
        <v/>
      </c>
      <c r="C5" s="4">
        <f t="shared" si="1"/>
        <v>0</v>
      </c>
      <c r="D5" s="4">
        <f t="shared" si="2"/>
        <v>0</v>
      </c>
      <c r="E5" s="4">
        <f t="shared" si="3"/>
        <v>0</v>
      </c>
      <c r="F5" s="4">
        <f t="shared" si="4"/>
        <v>0</v>
      </c>
      <c r="G5" s="4">
        <f t="shared" si="5"/>
        <v>0</v>
      </c>
      <c r="H5" s="4">
        <f t="shared" si="6"/>
        <v>0</v>
      </c>
      <c r="I5" s="4">
        <f t="shared" si="7"/>
        <v>0</v>
      </c>
      <c r="J5" s="4">
        <f t="shared" si="8"/>
        <v>0</v>
      </c>
      <c r="K5" s="4">
        <f t="shared" si="9"/>
        <v>0</v>
      </c>
      <c r="L5" s="4">
        <f t="shared" si="10"/>
        <v>0</v>
      </c>
      <c r="M5" s="4">
        <f t="shared" si="11"/>
        <v>0</v>
      </c>
      <c r="N5" s="4">
        <f t="shared" si="12"/>
        <v>0</v>
      </c>
      <c r="O5" s="4">
        <f t="shared" si="13"/>
        <v>0</v>
      </c>
      <c r="P5" s="4">
        <f t="shared" si="14"/>
        <v>0</v>
      </c>
      <c r="Q5" s="4">
        <f t="shared" si="15"/>
        <v>0</v>
      </c>
      <c r="R5" s="4">
        <f t="shared" si="16"/>
        <v>0</v>
      </c>
      <c r="S5" s="4">
        <f t="shared" si="17"/>
        <v>0</v>
      </c>
      <c r="T5" s="4">
        <f t="shared" si="18"/>
        <v>0</v>
      </c>
      <c r="U5" s="4">
        <f t="shared" si="19"/>
        <v>0</v>
      </c>
      <c r="V5" s="4">
        <f t="shared" si="20"/>
        <v>0</v>
      </c>
      <c r="W5" s="4">
        <f t="shared" si="21"/>
        <v>0</v>
      </c>
      <c r="X5" s="4">
        <f t="shared" si="22"/>
        <v>0</v>
      </c>
      <c r="Y5" s="4">
        <f t="shared" si="23"/>
        <v>0</v>
      </c>
      <c r="Z5" s="10">
        <f t="shared" ref="Z5:Z23" si="24">IF(A5="","",SUM(B5,D5,F5,H5,J5,L5,N5,P5,R5,T5,V5,X5))</f>
        <v>0</v>
      </c>
      <c r="AA5" s="10">
        <f t="shared" ref="AA5:AA23" si="25">IF(A5="","",SUM(C5,E5,G5,I5,K5,M5,O5,Q5,S5,U5,W5,Y5))</f>
        <v>0</v>
      </c>
      <c r="AB5" s="10">
        <f t="shared" ref="AB5:AB23" si="26">IF(A5="","",Z5-AA5)</f>
        <v>0</v>
      </c>
    </row>
    <row r="6" spans="1:28" x14ac:dyDescent="0.35">
      <c r="A6" s="15" t="str">
        <f>IF(Base!A4="","",Base!A4)</f>
        <v>SOIN3</v>
      </c>
      <c r="B6" s="4" t="str">
        <f t="shared" si="0"/>
        <v/>
      </c>
      <c r="C6" s="4">
        <f t="shared" si="1"/>
        <v>0</v>
      </c>
      <c r="D6" s="4">
        <f t="shared" si="2"/>
        <v>0</v>
      </c>
      <c r="E6" s="4">
        <f t="shared" si="3"/>
        <v>0</v>
      </c>
      <c r="F6" s="4">
        <f t="shared" si="4"/>
        <v>0</v>
      </c>
      <c r="G6" s="4">
        <f t="shared" si="5"/>
        <v>0</v>
      </c>
      <c r="H6" s="4">
        <f t="shared" si="6"/>
        <v>0</v>
      </c>
      <c r="I6" s="4">
        <f t="shared" si="7"/>
        <v>0</v>
      </c>
      <c r="J6" s="4">
        <f t="shared" si="8"/>
        <v>0</v>
      </c>
      <c r="K6" s="4">
        <f t="shared" si="9"/>
        <v>0</v>
      </c>
      <c r="L6" s="4">
        <f t="shared" si="10"/>
        <v>0</v>
      </c>
      <c r="M6" s="4">
        <f t="shared" si="11"/>
        <v>0</v>
      </c>
      <c r="N6" s="4">
        <f t="shared" si="12"/>
        <v>0</v>
      </c>
      <c r="O6" s="4">
        <f t="shared" si="13"/>
        <v>0</v>
      </c>
      <c r="P6" s="4">
        <f t="shared" si="14"/>
        <v>0</v>
      </c>
      <c r="Q6" s="4">
        <f t="shared" si="15"/>
        <v>0</v>
      </c>
      <c r="R6" s="4">
        <f t="shared" si="16"/>
        <v>0</v>
      </c>
      <c r="S6" s="4">
        <f t="shared" si="17"/>
        <v>0</v>
      </c>
      <c r="T6" s="4">
        <f t="shared" si="18"/>
        <v>0</v>
      </c>
      <c r="U6" s="4">
        <f t="shared" si="19"/>
        <v>0</v>
      </c>
      <c r="V6" s="4">
        <f t="shared" si="20"/>
        <v>0</v>
      </c>
      <c r="W6" s="4">
        <f t="shared" si="21"/>
        <v>0</v>
      </c>
      <c r="X6" s="4">
        <f t="shared" si="22"/>
        <v>0</v>
      </c>
      <c r="Y6" s="4">
        <f t="shared" si="23"/>
        <v>0</v>
      </c>
      <c r="Z6" s="10">
        <f t="shared" si="24"/>
        <v>0</v>
      </c>
      <c r="AA6" s="10">
        <f t="shared" si="25"/>
        <v>0</v>
      </c>
      <c r="AB6" s="10">
        <f t="shared" si="26"/>
        <v>0</v>
      </c>
    </row>
    <row r="7" spans="1:28" x14ac:dyDescent="0.35">
      <c r="A7" s="15" t="str">
        <f>IF(Base!A5="","",Base!A5)</f>
        <v>SOIN4</v>
      </c>
      <c r="B7" s="4" t="str">
        <f t="shared" si="0"/>
        <v/>
      </c>
      <c r="C7" s="4">
        <f t="shared" si="1"/>
        <v>0</v>
      </c>
      <c r="D7" s="4">
        <f t="shared" si="2"/>
        <v>0</v>
      </c>
      <c r="E7" s="4">
        <f t="shared" si="3"/>
        <v>0</v>
      </c>
      <c r="F7" s="4">
        <f t="shared" si="4"/>
        <v>0</v>
      </c>
      <c r="G7" s="4">
        <f t="shared" si="5"/>
        <v>0</v>
      </c>
      <c r="H7" s="4">
        <f t="shared" si="6"/>
        <v>0</v>
      </c>
      <c r="I7" s="4">
        <f t="shared" si="7"/>
        <v>0</v>
      </c>
      <c r="J7" s="4">
        <f t="shared" si="8"/>
        <v>0</v>
      </c>
      <c r="K7" s="4">
        <f t="shared" si="9"/>
        <v>0</v>
      </c>
      <c r="L7" s="4">
        <f t="shared" si="10"/>
        <v>0</v>
      </c>
      <c r="M7" s="4">
        <f t="shared" si="11"/>
        <v>0</v>
      </c>
      <c r="N7" s="4">
        <f t="shared" si="12"/>
        <v>0</v>
      </c>
      <c r="O7" s="4">
        <f t="shared" si="13"/>
        <v>0</v>
      </c>
      <c r="P7" s="4">
        <f t="shared" si="14"/>
        <v>0</v>
      </c>
      <c r="Q7" s="4">
        <f t="shared" si="15"/>
        <v>0</v>
      </c>
      <c r="R7" s="4">
        <f t="shared" si="16"/>
        <v>0</v>
      </c>
      <c r="S7" s="4">
        <f t="shared" si="17"/>
        <v>0</v>
      </c>
      <c r="T7" s="4">
        <f t="shared" si="18"/>
        <v>0</v>
      </c>
      <c r="U7" s="4">
        <f t="shared" si="19"/>
        <v>0</v>
      </c>
      <c r="V7" s="4">
        <f t="shared" si="20"/>
        <v>0</v>
      </c>
      <c r="W7" s="4">
        <f t="shared" si="21"/>
        <v>0</v>
      </c>
      <c r="X7" s="4">
        <f t="shared" si="22"/>
        <v>0</v>
      </c>
      <c r="Y7" s="4">
        <f t="shared" si="23"/>
        <v>0</v>
      </c>
      <c r="Z7" s="10">
        <f t="shared" si="24"/>
        <v>0</v>
      </c>
      <c r="AA7" s="10">
        <f t="shared" si="25"/>
        <v>0</v>
      </c>
      <c r="AB7" s="10">
        <f t="shared" si="26"/>
        <v>0</v>
      </c>
    </row>
    <row r="8" spans="1:28" x14ac:dyDescent="0.35">
      <c r="A8" s="15" t="str">
        <f>IF(Base!A6="","",Base!A6)</f>
        <v>SOIN5</v>
      </c>
      <c r="B8" s="4" t="str">
        <f t="shared" si="0"/>
        <v/>
      </c>
      <c r="C8" s="4">
        <f t="shared" si="1"/>
        <v>0</v>
      </c>
      <c r="D8" s="4">
        <f t="shared" si="2"/>
        <v>0</v>
      </c>
      <c r="E8" s="4">
        <f t="shared" si="3"/>
        <v>0</v>
      </c>
      <c r="F8" s="4">
        <f t="shared" si="4"/>
        <v>0</v>
      </c>
      <c r="G8" s="4">
        <f t="shared" si="5"/>
        <v>0</v>
      </c>
      <c r="H8" s="4">
        <f t="shared" si="6"/>
        <v>0</v>
      </c>
      <c r="I8" s="4">
        <f t="shared" si="7"/>
        <v>0</v>
      </c>
      <c r="J8" s="4">
        <f t="shared" si="8"/>
        <v>0</v>
      </c>
      <c r="K8" s="4">
        <f t="shared" si="9"/>
        <v>0</v>
      </c>
      <c r="L8" s="4">
        <f t="shared" si="10"/>
        <v>0</v>
      </c>
      <c r="M8" s="4">
        <f t="shared" si="11"/>
        <v>0</v>
      </c>
      <c r="N8" s="4">
        <f t="shared" si="12"/>
        <v>0</v>
      </c>
      <c r="O8" s="4">
        <f t="shared" si="13"/>
        <v>0</v>
      </c>
      <c r="P8" s="4">
        <f t="shared" si="14"/>
        <v>0</v>
      </c>
      <c r="Q8" s="4">
        <f t="shared" si="15"/>
        <v>0</v>
      </c>
      <c r="R8" s="4">
        <f t="shared" si="16"/>
        <v>0</v>
      </c>
      <c r="S8" s="4">
        <f t="shared" si="17"/>
        <v>0</v>
      </c>
      <c r="T8" s="4">
        <f t="shared" si="18"/>
        <v>0</v>
      </c>
      <c r="U8" s="4">
        <f t="shared" si="19"/>
        <v>0</v>
      </c>
      <c r="V8" s="4">
        <f t="shared" si="20"/>
        <v>0</v>
      </c>
      <c r="W8" s="4">
        <f t="shared" si="21"/>
        <v>0</v>
      </c>
      <c r="X8" s="4">
        <f t="shared" si="22"/>
        <v>0</v>
      </c>
      <c r="Y8" s="4">
        <f t="shared" si="23"/>
        <v>0</v>
      </c>
      <c r="Z8" s="10">
        <f t="shared" si="24"/>
        <v>0</v>
      </c>
      <c r="AA8" s="10">
        <f t="shared" si="25"/>
        <v>0</v>
      </c>
      <c r="AB8" s="10">
        <f t="shared" si="26"/>
        <v>0</v>
      </c>
    </row>
    <row r="9" spans="1:28" x14ac:dyDescent="0.35">
      <c r="A9" s="15" t="str">
        <f>IF(Base!A7="","",Base!A7)</f>
        <v>SOIN6</v>
      </c>
      <c r="B9" s="4" t="str">
        <f t="shared" si="0"/>
        <v/>
      </c>
      <c r="C9" s="4">
        <f t="shared" si="1"/>
        <v>0</v>
      </c>
      <c r="D9" s="4">
        <f t="shared" si="2"/>
        <v>0</v>
      </c>
      <c r="E9" s="4">
        <f t="shared" si="3"/>
        <v>0</v>
      </c>
      <c r="F9" s="4">
        <f t="shared" si="4"/>
        <v>0</v>
      </c>
      <c r="G9" s="4">
        <f t="shared" si="5"/>
        <v>0</v>
      </c>
      <c r="H9" s="4">
        <f t="shared" si="6"/>
        <v>0</v>
      </c>
      <c r="I9" s="4">
        <f t="shared" si="7"/>
        <v>0</v>
      </c>
      <c r="J9" s="4">
        <f t="shared" si="8"/>
        <v>0</v>
      </c>
      <c r="K9" s="4">
        <f t="shared" si="9"/>
        <v>0</v>
      </c>
      <c r="L9" s="4">
        <f t="shared" si="10"/>
        <v>0</v>
      </c>
      <c r="M9" s="4">
        <f t="shared" si="11"/>
        <v>0</v>
      </c>
      <c r="N9" s="4">
        <f t="shared" si="12"/>
        <v>0</v>
      </c>
      <c r="O9" s="4">
        <f t="shared" si="13"/>
        <v>0</v>
      </c>
      <c r="P9" s="4">
        <f t="shared" si="14"/>
        <v>0</v>
      </c>
      <c r="Q9" s="4">
        <f t="shared" si="15"/>
        <v>0</v>
      </c>
      <c r="R9" s="4">
        <f t="shared" si="16"/>
        <v>0</v>
      </c>
      <c r="S9" s="4">
        <f t="shared" si="17"/>
        <v>0</v>
      </c>
      <c r="T9" s="4">
        <f t="shared" si="18"/>
        <v>0</v>
      </c>
      <c r="U9" s="4">
        <f t="shared" si="19"/>
        <v>0</v>
      </c>
      <c r="V9" s="4">
        <f t="shared" si="20"/>
        <v>0</v>
      </c>
      <c r="W9" s="4">
        <f t="shared" si="21"/>
        <v>0</v>
      </c>
      <c r="X9" s="4">
        <f t="shared" si="22"/>
        <v>0</v>
      </c>
      <c r="Y9" s="4">
        <f t="shared" si="23"/>
        <v>0</v>
      </c>
      <c r="Z9" s="10">
        <f t="shared" si="24"/>
        <v>0</v>
      </c>
      <c r="AA9" s="10">
        <f t="shared" si="25"/>
        <v>0</v>
      </c>
      <c r="AB9" s="10">
        <f t="shared" si="26"/>
        <v>0</v>
      </c>
    </row>
    <row r="10" spans="1:28" x14ac:dyDescent="0.35">
      <c r="A10" s="15" t="str">
        <f>IF(Base!A8="","",Base!A8)</f>
        <v>SOIN7</v>
      </c>
      <c r="B10" s="4" t="str">
        <f t="shared" si="0"/>
        <v/>
      </c>
      <c r="C10" s="4">
        <f t="shared" si="1"/>
        <v>0</v>
      </c>
      <c r="D10" s="4">
        <f t="shared" si="2"/>
        <v>0</v>
      </c>
      <c r="E10" s="4">
        <f t="shared" si="3"/>
        <v>0</v>
      </c>
      <c r="F10" s="4">
        <f t="shared" si="4"/>
        <v>0</v>
      </c>
      <c r="G10" s="4">
        <f t="shared" si="5"/>
        <v>0</v>
      </c>
      <c r="H10" s="4">
        <f t="shared" si="6"/>
        <v>0</v>
      </c>
      <c r="I10" s="4">
        <f t="shared" si="7"/>
        <v>0</v>
      </c>
      <c r="J10" s="4">
        <f t="shared" si="8"/>
        <v>0</v>
      </c>
      <c r="K10" s="4">
        <f t="shared" si="9"/>
        <v>0</v>
      </c>
      <c r="L10" s="4">
        <f t="shared" si="10"/>
        <v>0</v>
      </c>
      <c r="M10" s="4">
        <f t="shared" si="11"/>
        <v>0</v>
      </c>
      <c r="N10" s="4">
        <f t="shared" si="12"/>
        <v>0</v>
      </c>
      <c r="O10" s="4">
        <f t="shared" si="13"/>
        <v>0</v>
      </c>
      <c r="P10" s="4">
        <f t="shared" si="14"/>
        <v>0</v>
      </c>
      <c r="Q10" s="4">
        <f t="shared" si="15"/>
        <v>0</v>
      </c>
      <c r="R10" s="4">
        <f t="shared" si="16"/>
        <v>0</v>
      </c>
      <c r="S10" s="4">
        <f t="shared" si="17"/>
        <v>0</v>
      </c>
      <c r="T10" s="4">
        <f t="shared" si="18"/>
        <v>0</v>
      </c>
      <c r="U10" s="4">
        <f t="shared" si="19"/>
        <v>0</v>
      </c>
      <c r="V10" s="4">
        <f t="shared" si="20"/>
        <v>0</v>
      </c>
      <c r="W10" s="4">
        <f t="shared" si="21"/>
        <v>0</v>
      </c>
      <c r="X10" s="4">
        <f t="shared" si="22"/>
        <v>0</v>
      </c>
      <c r="Y10" s="4">
        <f t="shared" si="23"/>
        <v>0</v>
      </c>
      <c r="Z10" s="10">
        <f t="shared" si="24"/>
        <v>0</v>
      </c>
      <c r="AA10" s="10">
        <f t="shared" si="25"/>
        <v>0</v>
      </c>
      <c r="AB10" s="10">
        <f t="shared" si="26"/>
        <v>0</v>
      </c>
    </row>
    <row r="11" spans="1:28" x14ac:dyDescent="0.35">
      <c r="A11" s="15" t="str">
        <f>IF(Base!A9="","",Base!A9)</f>
        <v>SOIN8</v>
      </c>
      <c r="B11" s="4" t="str">
        <f t="shared" si="0"/>
        <v/>
      </c>
      <c r="C11" s="4">
        <f t="shared" si="1"/>
        <v>0</v>
      </c>
      <c r="D11" s="4">
        <f t="shared" si="2"/>
        <v>0</v>
      </c>
      <c r="E11" s="4">
        <f t="shared" si="3"/>
        <v>0</v>
      </c>
      <c r="F11" s="4">
        <f t="shared" si="4"/>
        <v>0</v>
      </c>
      <c r="G11" s="4">
        <f t="shared" si="5"/>
        <v>0</v>
      </c>
      <c r="H11" s="4">
        <f t="shared" si="6"/>
        <v>0</v>
      </c>
      <c r="I11" s="4">
        <f t="shared" si="7"/>
        <v>0</v>
      </c>
      <c r="J11" s="4">
        <f t="shared" si="8"/>
        <v>0</v>
      </c>
      <c r="K11" s="4">
        <f t="shared" si="9"/>
        <v>0</v>
      </c>
      <c r="L11" s="4">
        <f t="shared" si="10"/>
        <v>0</v>
      </c>
      <c r="M11" s="4">
        <f t="shared" si="11"/>
        <v>0</v>
      </c>
      <c r="N11" s="4">
        <f t="shared" si="12"/>
        <v>0</v>
      </c>
      <c r="O11" s="4">
        <f t="shared" si="13"/>
        <v>0</v>
      </c>
      <c r="P11" s="4">
        <f t="shared" si="14"/>
        <v>0</v>
      </c>
      <c r="Q11" s="4">
        <f t="shared" si="15"/>
        <v>0</v>
      </c>
      <c r="R11" s="4">
        <f t="shared" si="16"/>
        <v>0</v>
      </c>
      <c r="S11" s="4">
        <f t="shared" si="17"/>
        <v>0</v>
      </c>
      <c r="T11" s="4">
        <f t="shared" si="18"/>
        <v>0</v>
      </c>
      <c r="U11" s="4">
        <f t="shared" si="19"/>
        <v>0</v>
      </c>
      <c r="V11" s="4">
        <f t="shared" si="20"/>
        <v>0</v>
      </c>
      <c r="W11" s="4">
        <f t="shared" si="21"/>
        <v>0</v>
      </c>
      <c r="X11" s="4">
        <f t="shared" si="22"/>
        <v>0</v>
      </c>
      <c r="Y11" s="4">
        <f t="shared" si="23"/>
        <v>0</v>
      </c>
      <c r="Z11" s="10">
        <f t="shared" si="24"/>
        <v>0</v>
      </c>
      <c r="AA11" s="10">
        <f t="shared" si="25"/>
        <v>0</v>
      </c>
      <c r="AB11" s="10">
        <f t="shared" si="26"/>
        <v>0</v>
      </c>
    </row>
    <row r="12" spans="1:28" x14ac:dyDescent="0.35">
      <c r="A12" s="15" t="str">
        <f>IF(Base!A10="","",Base!A10)</f>
        <v>112B</v>
      </c>
      <c r="B12" s="4" t="str">
        <f t="shared" si="0"/>
        <v/>
      </c>
      <c r="C12" s="4">
        <f t="shared" si="1"/>
        <v>0</v>
      </c>
      <c r="D12" s="4">
        <f t="shared" si="2"/>
        <v>0</v>
      </c>
      <c r="E12" s="4">
        <f t="shared" si="3"/>
        <v>0</v>
      </c>
      <c r="F12" s="4">
        <f t="shared" si="4"/>
        <v>0</v>
      </c>
      <c r="G12" s="4">
        <f t="shared" si="5"/>
        <v>0</v>
      </c>
      <c r="H12" s="4">
        <f t="shared" si="6"/>
        <v>0</v>
      </c>
      <c r="I12" s="4">
        <f t="shared" si="7"/>
        <v>0</v>
      </c>
      <c r="J12" s="4">
        <f t="shared" si="8"/>
        <v>0</v>
      </c>
      <c r="K12" s="4">
        <f t="shared" si="9"/>
        <v>0</v>
      </c>
      <c r="L12" s="4">
        <f t="shared" si="10"/>
        <v>0</v>
      </c>
      <c r="M12" s="4">
        <f t="shared" si="11"/>
        <v>0</v>
      </c>
      <c r="N12" s="4">
        <f t="shared" si="12"/>
        <v>0</v>
      </c>
      <c r="O12" s="4">
        <f t="shared" si="13"/>
        <v>0</v>
      </c>
      <c r="P12" s="4">
        <f t="shared" si="14"/>
        <v>0</v>
      </c>
      <c r="Q12" s="4">
        <f t="shared" si="15"/>
        <v>0</v>
      </c>
      <c r="R12" s="4">
        <f t="shared" si="16"/>
        <v>0</v>
      </c>
      <c r="S12" s="4">
        <f t="shared" si="17"/>
        <v>0</v>
      </c>
      <c r="T12" s="4">
        <f t="shared" si="18"/>
        <v>0</v>
      </c>
      <c r="U12" s="4">
        <f t="shared" si="19"/>
        <v>0</v>
      </c>
      <c r="V12" s="4">
        <f t="shared" si="20"/>
        <v>0</v>
      </c>
      <c r="W12" s="4">
        <f t="shared" si="21"/>
        <v>0</v>
      </c>
      <c r="X12" s="4">
        <f t="shared" si="22"/>
        <v>0</v>
      </c>
      <c r="Y12" s="4">
        <f t="shared" si="23"/>
        <v>0</v>
      </c>
      <c r="Z12" s="10">
        <f t="shared" si="24"/>
        <v>0</v>
      </c>
      <c r="AA12" s="10">
        <f t="shared" si="25"/>
        <v>0</v>
      </c>
      <c r="AB12" s="10">
        <f t="shared" si="26"/>
        <v>0</v>
      </c>
    </row>
    <row r="13" spans="1:28" x14ac:dyDescent="0.35">
      <c r="A13" s="15" t="str">
        <f>IF(Base!A11="","",Base!A11)</f>
        <v>112N</v>
      </c>
      <c r="B13" s="4" t="str">
        <f t="shared" si="0"/>
        <v/>
      </c>
      <c r="C13" s="4">
        <f t="shared" si="1"/>
        <v>0</v>
      </c>
      <c r="D13" s="4">
        <f t="shared" si="2"/>
        <v>0</v>
      </c>
      <c r="E13" s="4">
        <f t="shared" si="3"/>
        <v>0</v>
      </c>
      <c r="F13" s="4">
        <f t="shared" si="4"/>
        <v>0</v>
      </c>
      <c r="G13" s="4">
        <f t="shared" si="5"/>
        <v>0</v>
      </c>
      <c r="H13" s="4">
        <f t="shared" si="6"/>
        <v>0</v>
      </c>
      <c r="I13" s="4">
        <f t="shared" si="7"/>
        <v>0</v>
      </c>
      <c r="J13" s="4">
        <f t="shared" si="8"/>
        <v>0</v>
      </c>
      <c r="K13" s="4">
        <f t="shared" si="9"/>
        <v>0</v>
      </c>
      <c r="L13" s="4">
        <f t="shared" si="10"/>
        <v>0</v>
      </c>
      <c r="M13" s="4">
        <f t="shared" si="11"/>
        <v>0</v>
      </c>
      <c r="N13" s="4">
        <f t="shared" si="12"/>
        <v>0</v>
      </c>
      <c r="O13" s="4">
        <f t="shared" si="13"/>
        <v>0</v>
      </c>
      <c r="P13" s="4">
        <f t="shared" si="14"/>
        <v>0</v>
      </c>
      <c r="Q13" s="4">
        <f t="shared" si="15"/>
        <v>0</v>
      </c>
      <c r="R13" s="4">
        <f t="shared" si="16"/>
        <v>0</v>
      </c>
      <c r="S13" s="4">
        <f t="shared" si="17"/>
        <v>0</v>
      </c>
      <c r="T13" s="4">
        <f t="shared" si="18"/>
        <v>0</v>
      </c>
      <c r="U13" s="4">
        <f t="shared" si="19"/>
        <v>0</v>
      </c>
      <c r="V13" s="4">
        <f t="shared" si="20"/>
        <v>0</v>
      </c>
      <c r="W13" s="4">
        <f t="shared" si="21"/>
        <v>0</v>
      </c>
      <c r="X13" s="4">
        <f t="shared" si="22"/>
        <v>0</v>
      </c>
      <c r="Y13" s="4">
        <f t="shared" si="23"/>
        <v>0</v>
      </c>
      <c r="Z13" s="10">
        <f t="shared" si="24"/>
        <v>0</v>
      </c>
      <c r="AA13" s="10">
        <f t="shared" si="25"/>
        <v>0</v>
      </c>
      <c r="AB13" s="10">
        <f t="shared" si="26"/>
        <v>0</v>
      </c>
    </row>
    <row r="14" spans="1:28" x14ac:dyDescent="0.35">
      <c r="A14" s="15" t="str">
        <f>IF(Base!A12="","",Base!A12)</f>
        <v>112R</v>
      </c>
      <c r="B14" s="4" t="str">
        <f t="shared" si="0"/>
        <v/>
      </c>
      <c r="C14" s="4">
        <f t="shared" si="1"/>
        <v>0</v>
      </c>
      <c r="D14" s="4">
        <f t="shared" si="2"/>
        <v>0</v>
      </c>
      <c r="E14" s="4">
        <f t="shared" si="3"/>
        <v>0</v>
      </c>
      <c r="F14" s="4">
        <f t="shared" si="4"/>
        <v>0</v>
      </c>
      <c r="G14" s="4">
        <f t="shared" si="5"/>
        <v>0</v>
      </c>
      <c r="H14" s="4">
        <f t="shared" si="6"/>
        <v>0</v>
      </c>
      <c r="I14" s="4">
        <f t="shared" si="7"/>
        <v>0</v>
      </c>
      <c r="J14" s="4">
        <f t="shared" si="8"/>
        <v>0</v>
      </c>
      <c r="K14" s="4">
        <f t="shared" si="9"/>
        <v>0</v>
      </c>
      <c r="L14" s="4">
        <f t="shared" si="10"/>
        <v>0</v>
      </c>
      <c r="M14" s="4">
        <f t="shared" si="11"/>
        <v>0</v>
      </c>
      <c r="N14" s="4">
        <f t="shared" si="12"/>
        <v>0</v>
      </c>
      <c r="O14" s="4">
        <f t="shared" si="13"/>
        <v>0</v>
      </c>
      <c r="P14" s="4">
        <f t="shared" si="14"/>
        <v>0</v>
      </c>
      <c r="Q14" s="4">
        <f t="shared" si="15"/>
        <v>0</v>
      </c>
      <c r="R14" s="4">
        <f t="shared" si="16"/>
        <v>0</v>
      </c>
      <c r="S14" s="4">
        <f t="shared" si="17"/>
        <v>0</v>
      </c>
      <c r="T14" s="4">
        <f t="shared" si="18"/>
        <v>0</v>
      </c>
      <c r="U14" s="4">
        <f t="shared" si="19"/>
        <v>0</v>
      </c>
      <c r="V14" s="4">
        <f t="shared" si="20"/>
        <v>0</v>
      </c>
      <c r="W14" s="4">
        <f t="shared" si="21"/>
        <v>0</v>
      </c>
      <c r="X14" s="4">
        <f t="shared" si="22"/>
        <v>0</v>
      </c>
      <c r="Y14" s="4">
        <f t="shared" si="23"/>
        <v>0</v>
      </c>
      <c r="Z14" s="10">
        <f t="shared" si="24"/>
        <v>0</v>
      </c>
      <c r="AA14" s="10">
        <f t="shared" si="25"/>
        <v>0</v>
      </c>
      <c r="AB14" s="10">
        <f t="shared" si="26"/>
        <v>0</v>
      </c>
    </row>
    <row r="15" spans="1:28" x14ac:dyDescent="0.35">
      <c r="A15" s="15" t="str">
        <f>IF(Base!A13="","",Base!A13)</f>
        <v>112V</v>
      </c>
      <c r="B15" s="4" t="str">
        <f t="shared" si="0"/>
        <v/>
      </c>
      <c r="C15" s="4">
        <f t="shared" si="1"/>
        <v>0</v>
      </c>
      <c r="D15" s="4">
        <f t="shared" si="2"/>
        <v>0</v>
      </c>
      <c r="E15" s="4">
        <f t="shared" si="3"/>
        <v>0</v>
      </c>
      <c r="F15" s="4">
        <f t="shared" si="4"/>
        <v>0</v>
      </c>
      <c r="G15" s="4">
        <f t="shared" si="5"/>
        <v>0</v>
      </c>
      <c r="H15" s="4">
        <f t="shared" si="6"/>
        <v>0</v>
      </c>
      <c r="I15" s="4">
        <f t="shared" si="7"/>
        <v>0</v>
      </c>
      <c r="J15" s="4">
        <f t="shared" si="8"/>
        <v>0</v>
      </c>
      <c r="K15" s="4">
        <f t="shared" si="9"/>
        <v>0</v>
      </c>
      <c r="L15" s="4">
        <f t="shared" si="10"/>
        <v>0</v>
      </c>
      <c r="M15" s="4">
        <f t="shared" si="11"/>
        <v>0</v>
      </c>
      <c r="N15" s="4">
        <f t="shared" si="12"/>
        <v>0</v>
      </c>
      <c r="O15" s="4">
        <f t="shared" si="13"/>
        <v>0</v>
      </c>
      <c r="P15" s="4">
        <f t="shared" si="14"/>
        <v>0</v>
      </c>
      <c r="Q15" s="4">
        <f t="shared" si="15"/>
        <v>0</v>
      </c>
      <c r="R15" s="4">
        <f t="shared" si="16"/>
        <v>0</v>
      </c>
      <c r="S15" s="4">
        <f t="shared" si="17"/>
        <v>0</v>
      </c>
      <c r="T15" s="4">
        <f t="shared" si="18"/>
        <v>0</v>
      </c>
      <c r="U15" s="4">
        <f t="shared" si="19"/>
        <v>0</v>
      </c>
      <c r="V15" s="4">
        <f t="shared" si="20"/>
        <v>0</v>
      </c>
      <c r="W15" s="4">
        <f t="shared" si="21"/>
        <v>0</v>
      </c>
      <c r="X15" s="4">
        <f t="shared" si="22"/>
        <v>0</v>
      </c>
      <c r="Y15" s="4">
        <f t="shared" si="23"/>
        <v>0</v>
      </c>
      <c r="Z15" s="10">
        <f t="shared" si="24"/>
        <v>0</v>
      </c>
      <c r="AA15" s="10">
        <f t="shared" si="25"/>
        <v>0</v>
      </c>
      <c r="AB15" s="10">
        <f t="shared" si="26"/>
        <v>0</v>
      </c>
    </row>
    <row r="16" spans="1:28" x14ac:dyDescent="0.35">
      <c r="A16" s="15" t="str">
        <f>IF(Base!A14="","",Base!A14)</f>
        <v>111B</v>
      </c>
      <c r="B16" s="4" t="str">
        <f t="shared" si="0"/>
        <v/>
      </c>
      <c r="C16" s="4">
        <f t="shared" si="1"/>
        <v>0</v>
      </c>
      <c r="D16" s="4">
        <f t="shared" si="2"/>
        <v>0</v>
      </c>
      <c r="E16" s="4">
        <f t="shared" si="3"/>
        <v>0</v>
      </c>
      <c r="F16" s="4">
        <f t="shared" si="4"/>
        <v>0</v>
      </c>
      <c r="G16" s="4">
        <f t="shared" si="5"/>
        <v>0</v>
      </c>
      <c r="H16" s="4">
        <f t="shared" si="6"/>
        <v>0</v>
      </c>
      <c r="I16" s="4">
        <f t="shared" si="7"/>
        <v>0</v>
      </c>
      <c r="J16" s="4">
        <f t="shared" si="8"/>
        <v>0</v>
      </c>
      <c r="K16" s="4">
        <f t="shared" si="9"/>
        <v>0</v>
      </c>
      <c r="L16" s="4">
        <f t="shared" si="10"/>
        <v>0</v>
      </c>
      <c r="M16" s="4">
        <f t="shared" si="11"/>
        <v>0</v>
      </c>
      <c r="N16" s="4">
        <f t="shared" si="12"/>
        <v>0</v>
      </c>
      <c r="O16" s="4">
        <f t="shared" si="13"/>
        <v>0</v>
      </c>
      <c r="P16" s="4">
        <f t="shared" si="14"/>
        <v>0</v>
      </c>
      <c r="Q16" s="4">
        <f t="shared" si="15"/>
        <v>0</v>
      </c>
      <c r="R16" s="4">
        <f t="shared" si="16"/>
        <v>0</v>
      </c>
      <c r="S16" s="4">
        <f t="shared" si="17"/>
        <v>0</v>
      </c>
      <c r="T16" s="4">
        <f t="shared" si="18"/>
        <v>0</v>
      </c>
      <c r="U16" s="4">
        <f t="shared" si="19"/>
        <v>0</v>
      </c>
      <c r="V16" s="4">
        <f t="shared" si="20"/>
        <v>0</v>
      </c>
      <c r="W16" s="4">
        <f t="shared" si="21"/>
        <v>0</v>
      </c>
      <c r="X16" s="4">
        <f t="shared" si="22"/>
        <v>0</v>
      </c>
      <c r="Y16" s="4">
        <f t="shared" si="23"/>
        <v>0</v>
      </c>
      <c r="Z16" s="10">
        <f t="shared" si="24"/>
        <v>0</v>
      </c>
      <c r="AA16" s="10">
        <f t="shared" si="25"/>
        <v>0</v>
      </c>
      <c r="AB16" s="10">
        <f t="shared" si="26"/>
        <v>0</v>
      </c>
    </row>
    <row r="17" spans="1:28" x14ac:dyDescent="0.35">
      <c r="A17" s="15" t="str">
        <f>IF(Base!A15="","",Base!A15)</f>
        <v>111N</v>
      </c>
      <c r="B17" s="4" t="str">
        <f t="shared" si="0"/>
        <v/>
      </c>
      <c r="C17" s="4">
        <f t="shared" si="1"/>
        <v>0</v>
      </c>
      <c r="D17" s="4">
        <f t="shared" si="2"/>
        <v>0</v>
      </c>
      <c r="E17" s="4">
        <f t="shared" si="3"/>
        <v>0</v>
      </c>
      <c r="F17" s="4">
        <f t="shared" si="4"/>
        <v>0</v>
      </c>
      <c r="G17" s="4">
        <f t="shared" si="5"/>
        <v>0</v>
      </c>
      <c r="H17" s="4">
        <f t="shared" si="6"/>
        <v>0</v>
      </c>
      <c r="I17" s="4">
        <f t="shared" si="7"/>
        <v>0</v>
      </c>
      <c r="J17" s="4">
        <f t="shared" si="8"/>
        <v>0</v>
      </c>
      <c r="K17" s="4">
        <f t="shared" si="9"/>
        <v>0</v>
      </c>
      <c r="L17" s="4">
        <f t="shared" si="10"/>
        <v>0</v>
      </c>
      <c r="M17" s="4">
        <f t="shared" si="11"/>
        <v>0</v>
      </c>
      <c r="N17" s="4">
        <f t="shared" si="12"/>
        <v>0</v>
      </c>
      <c r="O17" s="4">
        <f t="shared" si="13"/>
        <v>0</v>
      </c>
      <c r="P17" s="4">
        <f t="shared" si="14"/>
        <v>0</v>
      </c>
      <c r="Q17" s="4">
        <f t="shared" si="15"/>
        <v>0</v>
      </c>
      <c r="R17" s="4">
        <f t="shared" si="16"/>
        <v>0</v>
      </c>
      <c r="S17" s="4">
        <f t="shared" si="17"/>
        <v>0</v>
      </c>
      <c r="T17" s="4">
        <f t="shared" si="18"/>
        <v>0</v>
      </c>
      <c r="U17" s="4">
        <f t="shared" si="19"/>
        <v>0</v>
      </c>
      <c r="V17" s="4">
        <f t="shared" si="20"/>
        <v>0</v>
      </c>
      <c r="W17" s="4">
        <f t="shared" si="21"/>
        <v>0</v>
      </c>
      <c r="X17" s="4">
        <f t="shared" si="22"/>
        <v>0</v>
      </c>
      <c r="Y17" s="4">
        <f t="shared" si="23"/>
        <v>0</v>
      </c>
      <c r="Z17" s="10">
        <f t="shared" si="24"/>
        <v>0</v>
      </c>
      <c r="AA17" s="10">
        <f t="shared" si="25"/>
        <v>0</v>
      </c>
      <c r="AB17" s="10">
        <f t="shared" si="26"/>
        <v>0</v>
      </c>
    </row>
    <row r="18" spans="1:28" x14ac:dyDescent="0.35">
      <c r="A18" s="15" t="str">
        <f>IF(Base!A16="","",Base!A16)</f>
        <v>111R</v>
      </c>
      <c r="B18" s="4" t="str">
        <f t="shared" si="0"/>
        <v/>
      </c>
      <c r="C18" s="4">
        <f t="shared" si="1"/>
        <v>0</v>
      </c>
      <c r="D18" s="4">
        <f t="shared" si="2"/>
        <v>0</v>
      </c>
      <c r="E18" s="4">
        <f t="shared" si="3"/>
        <v>0</v>
      </c>
      <c r="F18" s="4">
        <f t="shared" si="4"/>
        <v>0</v>
      </c>
      <c r="G18" s="4">
        <f t="shared" si="5"/>
        <v>0</v>
      </c>
      <c r="H18" s="4">
        <f t="shared" si="6"/>
        <v>0</v>
      </c>
      <c r="I18" s="4">
        <f t="shared" si="7"/>
        <v>0</v>
      </c>
      <c r="J18" s="4">
        <f t="shared" si="8"/>
        <v>0</v>
      </c>
      <c r="K18" s="4">
        <f t="shared" si="9"/>
        <v>0</v>
      </c>
      <c r="L18" s="4">
        <f t="shared" si="10"/>
        <v>0</v>
      </c>
      <c r="M18" s="4">
        <f t="shared" si="11"/>
        <v>0</v>
      </c>
      <c r="N18" s="4">
        <f t="shared" si="12"/>
        <v>0</v>
      </c>
      <c r="O18" s="4">
        <f t="shared" si="13"/>
        <v>0</v>
      </c>
      <c r="P18" s="4">
        <f t="shared" si="14"/>
        <v>0</v>
      </c>
      <c r="Q18" s="4">
        <f t="shared" si="15"/>
        <v>0</v>
      </c>
      <c r="R18" s="4">
        <f t="shared" si="16"/>
        <v>0</v>
      </c>
      <c r="S18" s="4">
        <f t="shared" si="17"/>
        <v>0</v>
      </c>
      <c r="T18" s="4">
        <f t="shared" si="18"/>
        <v>0</v>
      </c>
      <c r="U18" s="4">
        <f t="shared" si="19"/>
        <v>0</v>
      </c>
      <c r="V18" s="4">
        <f t="shared" si="20"/>
        <v>0</v>
      </c>
      <c r="W18" s="4">
        <f t="shared" si="21"/>
        <v>0</v>
      </c>
      <c r="X18" s="4">
        <f t="shared" si="22"/>
        <v>0</v>
      </c>
      <c r="Y18" s="4">
        <f t="shared" si="23"/>
        <v>0</v>
      </c>
      <c r="Z18" s="10">
        <f t="shared" si="24"/>
        <v>0</v>
      </c>
      <c r="AA18" s="10">
        <f t="shared" si="25"/>
        <v>0</v>
      </c>
      <c r="AB18" s="10">
        <f t="shared" si="26"/>
        <v>0</v>
      </c>
    </row>
    <row r="19" spans="1:28" x14ac:dyDescent="0.35">
      <c r="A19" s="15" t="str">
        <f>IF(Base!A17="","",Base!A17)</f>
        <v>111V</v>
      </c>
      <c r="B19" s="4" t="str">
        <f t="shared" si="0"/>
        <v/>
      </c>
      <c r="C19" s="4">
        <f t="shared" si="1"/>
        <v>0</v>
      </c>
      <c r="D19" s="4">
        <f t="shared" si="2"/>
        <v>0</v>
      </c>
      <c r="E19" s="4">
        <f t="shared" si="3"/>
        <v>0</v>
      </c>
      <c r="F19" s="4">
        <f t="shared" si="4"/>
        <v>0</v>
      </c>
      <c r="G19" s="4">
        <f t="shared" si="5"/>
        <v>0</v>
      </c>
      <c r="H19" s="4">
        <f t="shared" si="6"/>
        <v>0</v>
      </c>
      <c r="I19" s="4">
        <f t="shared" si="7"/>
        <v>0</v>
      </c>
      <c r="J19" s="4">
        <f t="shared" si="8"/>
        <v>0</v>
      </c>
      <c r="K19" s="4">
        <f t="shared" si="9"/>
        <v>0</v>
      </c>
      <c r="L19" s="4">
        <f t="shared" si="10"/>
        <v>0</v>
      </c>
      <c r="M19" s="4">
        <f t="shared" si="11"/>
        <v>0</v>
      </c>
      <c r="N19" s="4">
        <f t="shared" si="12"/>
        <v>0</v>
      </c>
      <c r="O19" s="4">
        <f t="shared" si="13"/>
        <v>0</v>
      </c>
      <c r="P19" s="4">
        <f t="shared" si="14"/>
        <v>0</v>
      </c>
      <c r="Q19" s="4">
        <f t="shared" si="15"/>
        <v>0</v>
      </c>
      <c r="R19" s="4">
        <f t="shared" si="16"/>
        <v>0</v>
      </c>
      <c r="S19" s="4">
        <f t="shared" si="17"/>
        <v>0</v>
      </c>
      <c r="T19" s="4">
        <f t="shared" si="18"/>
        <v>0</v>
      </c>
      <c r="U19" s="4">
        <f t="shared" si="19"/>
        <v>0</v>
      </c>
      <c r="V19" s="4">
        <f t="shared" si="20"/>
        <v>0</v>
      </c>
      <c r="W19" s="4">
        <f t="shared" si="21"/>
        <v>0</v>
      </c>
      <c r="X19" s="4">
        <f t="shared" si="22"/>
        <v>0</v>
      </c>
      <c r="Y19" s="4">
        <f t="shared" si="23"/>
        <v>0</v>
      </c>
      <c r="Z19" s="10">
        <f t="shared" si="24"/>
        <v>0</v>
      </c>
      <c r="AA19" s="10">
        <f t="shared" si="25"/>
        <v>0</v>
      </c>
      <c r="AB19" s="10">
        <f t="shared" si="26"/>
        <v>0</v>
      </c>
    </row>
    <row r="20" spans="1:28" x14ac:dyDescent="0.35">
      <c r="A20" s="15" t="str">
        <f>IF(Base!A18="","",Base!A18)</f>
        <v>211BL</v>
      </c>
      <c r="B20" s="4" t="str">
        <f t="shared" si="0"/>
        <v/>
      </c>
      <c r="C20" s="4">
        <f t="shared" si="1"/>
        <v>0</v>
      </c>
      <c r="D20" s="4">
        <f t="shared" si="2"/>
        <v>0</v>
      </c>
      <c r="E20" s="4">
        <f t="shared" si="3"/>
        <v>0</v>
      </c>
      <c r="F20" s="4">
        <f t="shared" si="4"/>
        <v>0</v>
      </c>
      <c r="G20" s="4">
        <f t="shared" si="5"/>
        <v>0</v>
      </c>
      <c r="H20" s="4">
        <f t="shared" si="6"/>
        <v>0</v>
      </c>
      <c r="I20" s="4">
        <f t="shared" si="7"/>
        <v>0</v>
      </c>
      <c r="J20" s="4">
        <f t="shared" si="8"/>
        <v>0</v>
      </c>
      <c r="K20" s="4">
        <f t="shared" si="9"/>
        <v>0</v>
      </c>
      <c r="L20" s="4">
        <f t="shared" si="10"/>
        <v>0</v>
      </c>
      <c r="M20" s="4">
        <f t="shared" si="11"/>
        <v>0</v>
      </c>
      <c r="N20" s="4">
        <f t="shared" si="12"/>
        <v>0</v>
      </c>
      <c r="O20" s="4">
        <f t="shared" si="13"/>
        <v>0</v>
      </c>
      <c r="P20" s="4">
        <f t="shared" si="14"/>
        <v>0</v>
      </c>
      <c r="Q20" s="4">
        <f t="shared" si="15"/>
        <v>0</v>
      </c>
      <c r="R20" s="4">
        <f t="shared" si="16"/>
        <v>0</v>
      </c>
      <c r="S20" s="4">
        <f t="shared" si="17"/>
        <v>0</v>
      </c>
      <c r="T20" s="4">
        <f t="shared" si="18"/>
        <v>0</v>
      </c>
      <c r="U20" s="4">
        <f t="shared" si="19"/>
        <v>0</v>
      </c>
      <c r="V20" s="4">
        <f t="shared" si="20"/>
        <v>0</v>
      </c>
      <c r="W20" s="4">
        <f t="shared" si="21"/>
        <v>0</v>
      </c>
      <c r="X20" s="4">
        <f t="shared" si="22"/>
        <v>0</v>
      </c>
      <c r="Y20" s="4">
        <f t="shared" si="23"/>
        <v>0</v>
      </c>
      <c r="Z20" s="10">
        <f t="shared" si="24"/>
        <v>0</v>
      </c>
      <c r="AA20" s="10">
        <f t="shared" si="25"/>
        <v>0</v>
      </c>
      <c r="AB20" s="10">
        <f t="shared" si="26"/>
        <v>0</v>
      </c>
    </row>
    <row r="21" spans="1:28" x14ac:dyDescent="0.35">
      <c r="A21" s="15" t="str">
        <f>IF(Base!A19="","",Base!A19)</f>
        <v>211B</v>
      </c>
      <c r="B21" s="4" t="str">
        <f t="shared" si="0"/>
        <v/>
      </c>
      <c r="C21" s="4">
        <f t="shared" si="1"/>
        <v>0</v>
      </c>
      <c r="D21" s="4">
        <f t="shared" si="2"/>
        <v>0</v>
      </c>
      <c r="E21" s="4">
        <f t="shared" si="3"/>
        <v>0</v>
      </c>
      <c r="F21" s="4">
        <f t="shared" si="4"/>
        <v>0</v>
      </c>
      <c r="G21" s="4">
        <f t="shared" si="5"/>
        <v>0</v>
      </c>
      <c r="H21" s="4">
        <f t="shared" si="6"/>
        <v>0</v>
      </c>
      <c r="I21" s="4">
        <f t="shared" si="7"/>
        <v>0</v>
      </c>
      <c r="J21" s="4">
        <f t="shared" si="8"/>
        <v>0</v>
      </c>
      <c r="K21" s="4">
        <f t="shared" si="9"/>
        <v>0</v>
      </c>
      <c r="L21" s="4">
        <f t="shared" si="10"/>
        <v>0</v>
      </c>
      <c r="M21" s="4">
        <f t="shared" si="11"/>
        <v>0</v>
      </c>
      <c r="N21" s="4">
        <f t="shared" si="12"/>
        <v>0</v>
      </c>
      <c r="O21" s="4">
        <f t="shared" si="13"/>
        <v>0</v>
      </c>
      <c r="P21" s="4">
        <f t="shared" si="14"/>
        <v>0</v>
      </c>
      <c r="Q21" s="4">
        <f t="shared" si="15"/>
        <v>0</v>
      </c>
      <c r="R21" s="4">
        <f t="shared" si="16"/>
        <v>0</v>
      </c>
      <c r="S21" s="4">
        <f t="shared" si="17"/>
        <v>0</v>
      </c>
      <c r="T21" s="4">
        <f t="shared" si="18"/>
        <v>0</v>
      </c>
      <c r="U21" s="4">
        <f t="shared" si="19"/>
        <v>0</v>
      </c>
      <c r="V21" s="4">
        <f t="shared" si="20"/>
        <v>0</v>
      </c>
      <c r="W21" s="4">
        <f t="shared" si="21"/>
        <v>0</v>
      </c>
      <c r="X21" s="4">
        <f t="shared" si="22"/>
        <v>0</v>
      </c>
      <c r="Y21" s="4">
        <f t="shared" si="23"/>
        <v>0</v>
      </c>
      <c r="Z21" s="10">
        <f t="shared" si="24"/>
        <v>0</v>
      </c>
      <c r="AA21" s="10">
        <f t="shared" si="25"/>
        <v>0</v>
      </c>
      <c r="AB21" s="10">
        <f t="shared" si="26"/>
        <v>0</v>
      </c>
    </row>
    <row r="22" spans="1:28" x14ac:dyDescent="0.35">
      <c r="A22" s="15" t="str">
        <f>IF(Base!A20="","",Base!A20)</f>
        <v>211N</v>
      </c>
      <c r="B22" s="4" t="str">
        <f t="shared" si="0"/>
        <v/>
      </c>
      <c r="C22" s="4">
        <f t="shared" si="1"/>
        <v>0</v>
      </c>
      <c r="D22" s="4">
        <f t="shared" si="2"/>
        <v>0</v>
      </c>
      <c r="E22" s="4">
        <f t="shared" si="3"/>
        <v>0</v>
      </c>
      <c r="F22" s="4">
        <f t="shared" si="4"/>
        <v>0</v>
      </c>
      <c r="G22" s="4">
        <f t="shared" si="5"/>
        <v>0</v>
      </c>
      <c r="H22" s="4">
        <f t="shared" si="6"/>
        <v>0</v>
      </c>
      <c r="I22" s="4">
        <f t="shared" si="7"/>
        <v>0</v>
      </c>
      <c r="J22" s="4">
        <f t="shared" si="8"/>
        <v>0</v>
      </c>
      <c r="K22" s="4">
        <f t="shared" si="9"/>
        <v>0</v>
      </c>
      <c r="L22" s="4">
        <f t="shared" si="10"/>
        <v>0</v>
      </c>
      <c r="M22" s="4">
        <f t="shared" si="11"/>
        <v>0</v>
      </c>
      <c r="N22" s="4">
        <f t="shared" si="12"/>
        <v>0</v>
      </c>
      <c r="O22" s="4">
        <f t="shared" si="13"/>
        <v>0</v>
      </c>
      <c r="P22" s="4">
        <f t="shared" si="14"/>
        <v>0</v>
      </c>
      <c r="Q22" s="4">
        <f t="shared" si="15"/>
        <v>0</v>
      </c>
      <c r="R22" s="4">
        <f t="shared" si="16"/>
        <v>0</v>
      </c>
      <c r="S22" s="4">
        <f t="shared" si="17"/>
        <v>0</v>
      </c>
      <c r="T22" s="4">
        <f t="shared" si="18"/>
        <v>0</v>
      </c>
      <c r="U22" s="4">
        <f t="shared" si="19"/>
        <v>0</v>
      </c>
      <c r="V22" s="4">
        <f t="shared" si="20"/>
        <v>0</v>
      </c>
      <c r="W22" s="4">
        <f t="shared" si="21"/>
        <v>0</v>
      </c>
      <c r="X22" s="4">
        <f t="shared" si="22"/>
        <v>0</v>
      </c>
      <c r="Y22" s="4">
        <f t="shared" si="23"/>
        <v>0</v>
      </c>
      <c r="Z22" s="10">
        <f t="shared" si="24"/>
        <v>0</v>
      </c>
      <c r="AA22" s="10">
        <f t="shared" si="25"/>
        <v>0</v>
      </c>
      <c r="AB22" s="10">
        <f t="shared" si="26"/>
        <v>0</v>
      </c>
    </row>
    <row r="23" spans="1:28" x14ac:dyDescent="0.35">
      <c r="A23" s="15" t="str">
        <f>IF(Base!A21="","",Base!A21)</f>
        <v>211R</v>
      </c>
      <c r="B23" s="4" t="str">
        <f t="shared" si="0"/>
        <v/>
      </c>
      <c r="C23" s="4">
        <f t="shared" si="1"/>
        <v>0</v>
      </c>
      <c r="D23" s="4">
        <f t="shared" si="2"/>
        <v>0</v>
      </c>
      <c r="E23" s="4">
        <f t="shared" si="3"/>
        <v>0</v>
      </c>
      <c r="F23" s="4">
        <f t="shared" si="4"/>
        <v>0</v>
      </c>
      <c r="G23" s="4">
        <f t="shared" si="5"/>
        <v>0</v>
      </c>
      <c r="H23" s="4">
        <f t="shared" si="6"/>
        <v>0</v>
      </c>
      <c r="I23" s="4">
        <f t="shared" si="7"/>
        <v>0</v>
      </c>
      <c r="J23" s="4">
        <f t="shared" si="8"/>
        <v>0</v>
      </c>
      <c r="K23" s="4">
        <f t="shared" si="9"/>
        <v>0</v>
      </c>
      <c r="L23" s="4">
        <f t="shared" si="10"/>
        <v>0</v>
      </c>
      <c r="M23" s="4">
        <f t="shared" si="11"/>
        <v>0</v>
      </c>
      <c r="N23" s="4">
        <f t="shared" si="12"/>
        <v>0</v>
      </c>
      <c r="O23" s="4">
        <f t="shared" si="13"/>
        <v>0</v>
      </c>
      <c r="P23" s="4">
        <f t="shared" si="14"/>
        <v>0</v>
      </c>
      <c r="Q23" s="4">
        <f t="shared" si="15"/>
        <v>0</v>
      </c>
      <c r="R23" s="4">
        <f t="shared" si="16"/>
        <v>0</v>
      </c>
      <c r="S23" s="4">
        <f t="shared" si="17"/>
        <v>0</v>
      </c>
      <c r="T23" s="4">
        <f t="shared" si="18"/>
        <v>0</v>
      </c>
      <c r="U23" s="4">
        <f t="shared" si="19"/>
        <v>0</v>
      </c>
      <c r="V23" s="4">
        <f t="shared" si="20"/>
        <v>0</v>
      </c>
      <c r="W23" s="4">
        <f t="shared" si="21"/>
        <v>0</v>
      </c>
      <c r="X23" s="4">
        <f t="shared" si="22"/>
        <v>0</v>
      </c>
      <c r="Y23" s="4">
        <f t="shared" si="23"/>
        <v>0</v>
      </c>
      <c r="Z23" s="10">
        <f t="shared" si="24"/>
        <v>0</v>
      </c>
      <c r="AA23" s="10">
        <f t="shared" si="25"/>
        <v>0</v>
      </c>
      <c r="AB23" s="10">
        <f t="shared" si="26"/>
        <v>0</v>
      </c>
    </row>
    <row r="24" spans="1:28" x14ac:dyDescent="0.35">
      <c r="A24" s="15" t="str">
        <f>IF(Base!A22="","",Base!A22)</f>
        <v>221BL</v>
      </c>
      <c r="B24" s="4" t="str">
        <f t="shared" si="0"/>
        <v/>
      </c>
      <c r="C24" s="4">
        <f t="shared" si="1"/>
        <v>0</v>
      </c>
      <c r="D24" s="4">
        <f t="shared" si="2"/>
        <v>0</v>
      </c>
      <c r="E24" s="4">
        <f t="shared" si="3"/>
        <v>0</v>
      </c>
      <c r="F24" s="4">
        <f t="shared" si="4"/>
        <v>0</v>
      </c>
      <c r="G24" s="4">
        <f t="shared" si="5"/>
        <v>0</v>
      </c>
      <c r="H24" s="4">
        <f t="shared" si="6"/>
        <v>0</v>
      </c>
      <c r="I24" s="4">
        <f t="shared" si="7"/>
        <v>0</v>
      </c>
      <c r="J24" s="4">
        <f t="shared" si="8"/>
        <v>0</v>
      </c>
      <c r="K24" s="4">
        <f t="shared" si="9"/>
        <v>0</v>
      </c>
      <c r="L24" s="4">
        <f t="shared" si="10"/>
        <v>0</v>
      </c>
      <c r="M24" s="4">
        <f t="shared" si="11"/>
        <v>0</v>
      </c>
      <c r="N24" s="4">
        <f t="shared" si="12"/>
        <v>0</v>
      </c>
      <c r="O24" s="4">
        <f t="shared" si="13"/>
        <v>0</v>
      </c>
      <c r="P24" s="4">
        <f t="shared" si="14"/>
        <v>0</v>
      </c>
      <c r="Q24" s="4">
        <f t="shared" si="15"/>
        <v>0</v>
      </c>
      <c r="R24" s="4">
        <f t="shared" si="16"/>
        <v>0</v>
      </c>
      <c r="S24" s="4">
        <f t="shared" si="17"/>
        <v>0</v>
      </c>
      <c r="T24" s="4">
        <f t="shared" si="18"/>
        <v>0</v>
      </c>
      <c r="U24" s="4">
        <f t="shared" si="19"/>
        <v>0</v>
      </c>
      <c r="V24" s="4">
        <f t="shared" si="20"/>
        <v>0</v>
      </c>
      <c r="W24" s="4">
        <f t="shared" si="21"/>
        <v>0</v>
      </c>
      <c r="X24" s="4">
        <f t="shared" si="22"/>
        <v>0</v>
      </c>
      <c r="Y24" s="4">
        <f t="shared" si="23"/>
        <v>0</v>
      </c>
      <c r="Z24" s="10">
        <f t="shared" ref="Z24:Z33" si="27">IF(A24="","",SUM(B24,D24,F24,H24,J24,L24,N24,P24,R24,T24,V24,X24))</f>
        <v>0</v>
      </c>
      <c r="AA24" s="10">
        <f t="shared" ref="AA24:AA33" si="28">IF(A24="","",SUM(C24,E24,G24,I24,K24,M24,O24,Q24,S24,U24,W24,Y24))</f>
        <v>0</v>
      </c>
      <c r="AB24" s="10">
        <f t="shared" ref="AB24:AB33" si="29">IF(A24="","",Z24-AA24)</f>
        <v>0</v>
      </c>
    </row>
    <row r="25" spans="1:28" x14ac:dyDescent="0.35">
      <c r="A25" s="15" t="str">
        <f>IF(Base!A23="","",Base!A23)</f>
        <v>221B</v>
      </c>
      <c r="B25" s="4" t="str">
        <f t="shared" si="0"/>
        <v/>
      </c>
      <c r="C25" s="4">
        <f t="shared" si="1"/>
        <v>0</v>
      </c>
      <c r="D25" s="4">
        <f t="shared" si="2"/>
        <v>0</v>
      </c>
      <c r="E25" s="4">
        <f t="shared" si="3"/>
        <v>0</v>
      </c>
      <c r="F25" s="4">
        <f t="shared" si="4"/>
        <v>0</v>
      </c>
      <c r="G25" s="4">
        <f t="shared" si="5"/>
        <v>0</v>
      </c>
      <c r="H25" s="4">
        <f t="shared" si="6"/>
        <v>0</v>
      </c>
      <c r="I25" s="4">
        <f t="shared" si="7"/>
        <v>0</v>
      </c>
      <c r="J25" s="4">
        <f t="shared" si="8"/>
        <v>0</v>
      </c>
      <c r="K25" s="4">
        <f t="shared" si="9"/>
        <v>0</v>
      </c>
      <c r="L25" s="4">
        <f t="shared" si="10"/>
        <v>0</v>
      </c>
      <c r="M25" s="4">
        <f t="shared" si="11"/>
        <v>0</v>
      </c>
      <c r="N25" s="4">
        <f t="shared" si="12"/>
        <v>0</v>
      </c>
      <c r="O25" s="4">
        <f t="shared" si="13"/>
        <v>0</v>
      </c>
      <c r="P25" s="4">
        <f t="shared" si="14"/>
        <v>0</v>
      </c>
      <c r="Q25" s="4">
        <f t="shared" si="15"/>
        <v>0</v>
      </c>
      <c r="R25" s="4">
        <f t="shared" si="16"/>
        <v>0</v>
      </c>
      <c r="S25" s="4">
        <f t="shared" si="17"/>
        <v>0</v>
      </c>
      <c r="T25" s="4">
        <f t="shared" si="18"/>
        <v>0</v>
      </c>
      <c r="U25" s="4">
        <f t="shared" si="19"/>
        <v>0</v>
      </c>
      <c r="V25" s="4">
        <f t="shared" si="20"/>
        <v>0</v>
      </c>
      <c r="W25" s="4">
        <f t="shared" si="21"/>
        <v>0</v>
      </c>
      <c r="X25" s="4">
        <f t="shared" si="22"/>
        <v>0</v>
      </c>
      <c r="Y25" s="4">
        <f t="shared" si="23"/>
        <v>0</v>
      </c>
      <c r="Z25" s="10">
        <f t="shared" si="27"/>
        <v>0</v>
      </c>
      <c r="AA25" s="10">
        <f t="shared" si="28"/>
        <v>0</v>
      </c>
      <c r="AB25" s="10">
        <f t="shared" si="29"/>
        <v>0</v>
      </c>
    </row>
    <row r="26" spans="1:28" x14ac:dyDescent="0.35">
      <c r="A26" s="15" t="str">
        <f>IF(Base!A24="","",Base!A24)</f>
        <v>221R</v>
      </c>
      <c r="B26" s="4" t="str">
        <f t="shared" si="0"/>
        <v/>
      </c>
      <c r="C26" s="4">
        <f t="shared" si="1"/>
        <v>0</v>
      </c>
      <c r="D26" s="4">
        <f t="shared" si="2"/>
        <v>0</v>
      </c>
      <c r="E26" s="4">
        <f t="shared" si="3"/>
        <v>0</v>
      </c>
      <c r="F26" s="4">
        <f t="shared" si="4"/>
        <v>0</v>
      </c>
      <c r="G26" s="4">
        <f t="shared" si="5"/>
        <v>0</v>
      </c>
      <c r="H26" s="4">
        <f t="shared" si="6"/>
        <v>0</v>
      </c>
      <c r="I26" s="4">
        <f t="shared" si="7"/>
        <v>0</v>
      </c>
      <c r="J26" s="4">
        <f t="shared" si="8"/>
        <v>0</v>
      </c>
      <c r="K26" s="4">
        <f t="shared" si="9"/>
        <v>0</v>
      </c>
      <c r="L26" s="4">
        <f t="shared" si="10"/>
        <v>0</v>
      </c>
      <c r="M26" s="4">
        <f t="shared" si="11"/>
        <v>0</v>
      </c>
      <c r="N26" s="4">
        <f t="shared" si="12"/>
        <v>0</v>
      </c>
      <c r="O26" s="4">
        <f t="shared" si="13"/>
        <v>0</v>
      </c>
      <c r="P26" s="4">
        <f t="shared" si="14"/>
        <v>0</v>
      </c>
      <c r="Q26" s="4">
        <f t="shared" si="15"/>
        <v>0</v>
      </c>
      <c r="R26" s="4">
        <f t="shared" si="16"/>
        <v>0</v>
      </c>
      <c r="S26" s="4">
        <f t="shared" si="17"/>
        <v>0</v>
      </c>
      <c r="T26" s="4">
        <f t="shared" si="18"/>
        <v>0</v>
      </c>
      <c r="U26" s="4">
        <f t="shared" si="19"/>
        <v>0</v>
      </c>
      <c r="V26" s="4">
        <f t="shared" si="20"/>
        <v>0</v>
      </c>
      <c r="W26" s="4">
        <f t="shared" si="21"/>
        <v>0</v>
      </c>
      <c r="X26" s="4">
        <f t="shared" si="22"/>
        <v>0</v>
      </c>
      <c r="Y26" s="4">
        <f t="shared" si="23"/>
        <v>0</v>
      </c>
      <c r="Z26" s="10">
        <f t="shared" si="27"/>
        <v>0</v>
      </c>
      <c r="AA26" s="10">
        <f t="shared" si="28"/>
        <v>0</v>
      </c>
      <c r="AB26" s="10">
        <f t="shared" si="29"/>
        <v>0</v>
      </c>
    </row>
    <row r="27" spans="1:28" x14ac:dyDescent="0.35">
      <c r="A27" s="15" t="str">
        <f>IF(Base!A25="","",Base!A25)</f>
        <v>221V</v>
      </c>
      <c r="B27" s="4" t="str">
        <f t="shared" si="0"/>
        <v/>
      </c>
      <c r="C27" s="4">
        <f t="shared" si="1"/>
        <v>0</v>
      </c>
      <c r="D27" s="4">
        <f t="shared" si="2"/>
        <v>0</v>
      </c>
      <c r="E27" s="4">
        <f t="shared" si="3"/>
        <v>0</v>
      </c>
      <c r="F27" s="4">
        <f t="shared" si="4"/>
        <v>0</v>
      </c>
      <c r="G27" s="4">
        <f t="shared" si="5"/>
        <v>0</v>
      </c>
      <c r="H27" s="4">
        <f t="shared" si="6"/>
        <v>0</v>
      </c>
      <c r="I27" s="4">
        <f t="shared" si="7"/>
        <v>0</v>
      </c>
      <c r="J27" s="4">
        <f t="shared" si="8"/>
        <v>0</v>
      </c>
      <c r="K27" s="4">
        <f t="shared" si="9"/>
        <v>0</v>
      </c>
      <c r="L27" s="4">
        <f t="shared" si="10"/>
        <v>0</v>
      </c>
      <c r="M27" s="4">
        <f t="shared" si="11"/>
        <v>0</v>
      </c>
      <c r="N27" s="4">
        <f t="shared" si="12"/>
        <v>0</v>
      </c>
      <c r="O27" s="4">
        <f t="shared" si="13"/>
        <v>0</v>
      </c>
      <c r="P27" s="4">
        <f t="shared" si="14"/>
        <v>0</v>
      </c>
      <c r="Q27" s="4">
        <f t="shared" si="15"/>
        <v>0</v>
      </c>
      <c r="R27" s="4">
        <f t="shared" si="16"/>
        <v>0</v>
      </c>
      <c r="S27" s="4">
        <f t="shared" si="17"/>
        <v>0</v>
      </c>
      <c r="T27" s="4">
        <f t="shared" si="18"/>
        <v>0</v>
      </c>
      <c r="U27" s="4">
        <f t="shared" si="19"/>
        <v>0</v>
      </c>
      <c r="V27" s="4">
        <f t="shared" si="20"/>
        <v>0</v>
      </c>
      <c r="W27" s="4">
        <f t="shared" si="21"/>
        <v>0</v>
      </c>
      <c r="X27" s="4">
        <f t="shared" si="22"/>
        <v>0</v>
      </c>
      <c r="Y27" s="4">
        <f t="shared" si="23"/>
        <v>0</v>
      </c>
      <c r="Z27" s="10">
        <f t="shared" si="27"/>
        <v>0</v>
      </c>
      <c r="AA27" s="10">
        <f t="shared" si="28"/>
        <v>0</v>
      </c>
      <c r="AB27" s="10">
        <f t="shared" si="29"/>
        <v>0</v>
      </c>
    </row>
    <row r="28" spans="1:28" x14ac:dyDescent="0.35">
      <c r="A28" s="15" t="str">
        <f>IF(Base!A26="","",Base!A26)</f>
        <v>CRAP15</v>
      </c>
      <c r="B28" s="4" t="str">
        <f t="shared" si="0"/>
        <v/>
      </c>
      <c r="C28" s="4">
        <f t="shared" si="1"/>
        <v>0</v>
      </c>
      <c r="D28" s="4">
        <f t="shared" si="2"/>
        <v>0</v>
      </c>
      <c r="E28" s="4">
        <f t="shared" si="3"/>
        <v>0</v>
      </c>
      <c r="F28" s="4">
        <f t="shared" si="4"/>
        <v>0</v>
      </c>
      <c r="G28" s="4">
        <f t="shared" si="5"/>
        <v>0</v>
      </c>
      <c r="H28" s="4">
        <f t="shared" si="6"/>
        <v>0</v>
      </c>
      <c r="I28" s="4">
        <f t="shared" si="7"/>
        <v>0</v>
      </c>
      <c r="J28" s="4">
        <f t="shared" si="8"/>
        <v>0</v>
      </c>
      <c r="K28" s="4">
        <f t="shared" si="9"/>
        <v>0</v>
      </c>
      <c r="L28" s="4">
        <f t="shared" si="10"/>
        <v>0</v>
      </c>
      <c r="M28" s="4">
        <f t="shared" si="11"/>
        <v>0</v>
      </c>
      <c r="N28" s="4">
        <f t="shared" si="12"/>
        <v>0</v>
      </c>
      <c r="O28" s="4">
        <f t="shared" si="13"/>
        <v>0</v>
      </c>
      <c r="P28" s="4">
        <f t="shared" si="14"/>
        <v>0</v>
      </c>
      <c r="Q28" s="4">
        <f t="shared" si="15"/>
        <v>0</v>
      </c>
      <c r="R28" s="4">
        <f t="shared" si="16"/>
        <v>0</v>
      </c>
      <c r="S28" s="4">
        <f t="shared" si="17"/>
        <v>0</v>
      </c>
      <c r="T28" s="4">
        <f t="shared" si="18"/>
        <v>0</v>
      </c>
      <c r="U28" s="4">
        <f t="shared" si="19"/>
        <v>0</v>
      </c>
      <c r="V28" s="4">
        <f t="shared" si="20"/>
        <v>0</v>
      </c>
      <c r="W28" s="4">
        <f t="shared" si="21"/>
        <v>0</v>
      </c>
      <c r="X28" s="4">
        <f t="shared" si="22"/>
        <v>0</v>
      </c>
      <c r="Y28" s="4">
        <f t="shared" si="23"/>
        <v>0</v>
      </c>
      <c r="Z28" s="10">
        <f t="shared" si="27"/>
        <v>0</v>
      </c>
      <c r="AA28" s="10">
        <f t="shared" si="28"/>
        <v>0</v>
      </c>
      <c r="AB28" s="10">
        <f t="shared" si="29"/>
        <v>0</v>
      </c>
    </row>
    <row r="29" spans="1:28" x14ac:dyDescent="0.35">
      <c r="A29" s="15" t="str">
        <f>IF(Base!A27="","",Base!A27)</f>
        <v>CRAP3</v>
      </c>
      <c r="B29" s="4" t="str">
        <f t="shared" si="0"/>
        <v/>
      </c>
      <c r="C29" s="4">
        <f t="shared" si="1"/>
        <v>0</v>
      </c>
      <c r="D29" s="4">
        <f t="shared" si="2"/>
        <v>0</v>
      </c>
      <c r="E29" s="4">
        <f t="shared" si="3"/>
        <v>0</v>
      </c>
      <c r="F29" s="4">
        <f t="shared" si="4"/>
        <v>0</v>
      </c>
      <c r="G29" s="4">
        <f t="shared" si="5"/>
        <v>0</v>
      </c>
      <c r="H29" s="4">
        <f t="shared" si="6"/>
        <v>0</v>
      </c>
      <c r="I29" s="4">
        <f t="shared" si="7"/>
        <v>0</v>
      </c>
      <c r="J29" s="4">
        <f t="shared" si="8"/>
        <v>0</v>
      </c>
      <c r="K29" s="4">
        <f t="shared" si="9"/>
        <v>0</v>
      </c>
      <c r="L29" s="4">
        <f t="shared" si="10"/>
        <v>0</v>
      </c>
      <c r="M29" s="4">
        <f t="shared" si="11"/>
        <v>0</v>
      </c>
      <c r="N29" s="4">
        <f t="shared" si="12"/>
        <v>0</v>
      </c>
      <c r="O29" s="4">
        <f t="shared" si="13"/>
        <v>0</v>
      </c>
      <c r="P29" s="4">
        <f t="shared" si="14"/>
        <v>0</v>
      </c>
      <c r="Q29" s="4">
        <f t="shared" si="15"/>
        <v>0</v>
      </c>
      <c r="R29" s="4">
        <f t="shared" si="16"/>
        <v>0</v>
      </c>
      <c r="S29" s="4">
        <f t="shared" si="17"/>
        <v>0</v>
      </c>
      <c r="T29" s="4">
        <f t="shared" si="18"/>
        <v>0</v>
      </c>
      <c r="U29" s="4">
        <f t="shared" si="19"/>
        <v>0</v>
      </c>
      <c r="V29" s="4">
        <f t="shared" si="20"/>
        <v>0</v>
      </c>
      <c r="W29" s="4">
        <f t="shared" si="21"/>
        <v>0</v>
      </c>
      <c r="X29" s="4">
        <f t="shared" si="22"/>
        <v>0</v>
      </c>
      <c r="Y29" s="4">
        <f t="shared" si="23"/>
        <v>0</v>
      </c>
      <c r="Z29" s="10">
        <f t="shared" si="27"/>
        <v>0</v>
      </c>
      <c r="AA29" s="10">
        <f t="shared" si="28"/>
        <v>0</v>
      </c>
      <c r="AB29" s="10">
        <f t="shared" si="29"/>
        <v>0</v>
      </c>
    </row>
    <row r="30" spans="1:28" x14ac:dyDescent="0.35">
      <c r="A30" s="15" t="str">
        <f>IF(Base!A28="","",Base!A28)</f>
        <v>CRP10</v>
      </c>
      <c r="B30" s="4" t="str">
        <f t="shared" si="0"/>
        <v/>
      </c>
      <c r="C30" s="4">
        <f t="shared" si="1"/>
        <v>0</v>
      </c>
      <c r="D30" s="4">
        <f t="shared" si="2"/>
        <v>0</v>
      </c>
      <c r="E30" s="4">
        <f t="shared" si="3"/>
        <v>0</v>
      </c>
      <c r="F30" s="4">
        <f t="shared" si="4"/>
        <v>0</v>
      </c>
      <c r="G30" s="4">
        <f t="shared" si="5"/>
        <v>0</v>
      </c>
      <c r="H30" s="4">
        <f t="shared" si="6"/>
        <v>0</v>
      </c>
      <c r="I30" s="4">
        <f t="shared" si="7"/>
        <v>0</v>
      </c>
      <c r="J30" s="4">
        <f t="shared" si="8"/>
        <v>0</v>
      </c>
      <c r="K30" s="4">
        <f t="shared" si="9"/>
        <v>0</v>
      </c>
      <c r="L30" s="4">
        <f t="shared" si="10"/>
        <v>0</v>
      </c>
      <c r="M30" s="4">
        <f t="shared" si="11"/>
        <v>0</v>
      </c>
      <c r="N30" s="4">
        <f t="shared" si="12"/>
        <v>0</v>
      </c>
      <c r="O30" s="4">
        <f t="shared" si="13"/>
        <v>0</v>
      </c>
      <c r="P30" s="4">
        <f t="shared" si="14"/>
        <v>0</v>
      </c>
      <c r="Q30" s="4">
        <f t="shared" si="15"/>
        <v>0</v>
      </c>
      <c r="R30" s="4">
        <f t="shared" si="16"/>
        <v>0</v>
      </c>
      <c r="S30" s="4">
        <f t="shared" si="17"/>
        <v>0</v>
      </c>
      <c r="T30" s="4">
        <f t="shared" si="18"/>
        <v>0</v>
      </c>
      <c r="U30" s="4">
        <f t="shared" si="19"/>
        <v>0</v>
      </c>
      <c r="V30" s="4">
        <f t="shared" si="20"/>
        <v>0</v>
      </c>
      <c r="W30" s="4">
        <f t="shared" si="21"/>
        <v>0</v>
      </c>
      <c r="X30" s="4">
        <f t="shared" si="22"/>
        <v>0</v>
      </c>
      <c r="Y30" s="4">
        <f t="shared" si="23"/>
        <v>0</v>
      </c>
      <c r="Z30" s="10">
        <f t="shared" si="27"/>
        <v>0</v>
      </c>
      <c r="AA30" s="10">
        <f t="shared" si="28"/>
        <v>0</v>
      </c>
      <c r="AB30" s="10">
        <f t="shared" si="29"/>
        <v>0</v>
      </c>
    </row>
    <row r="31" spans="1:28" x14ac:dyDescent="0.35">
      <c r="A31" s="15" t="str">
        <f>IF(Base!A29="","",Base!A29)</f>
        <v>CRP15</v>
      </c>
      <c r="B31" s="4" t="str">
        <f t="shared" si="0"/>
        <v/>
      </c>
      <c r="C31" s="4">
        <f t="shared" si="1"/>
        <v>0</v>
      </c>
      <c r="D31" s="4">
        <f t="shared" si="2"/>
        <v>0</v>
      </c>
      <c r="E31" s="4">
        <f t="shared" si="3"/>
        <v>0</v>
      </c>
      <c r="F31" s="4">
        <f t="shared" si="4"/>
        <v>0</v>
      </c>
      <c r="G31" s="4">
        <f t="shared" si="5"/>
        <v>0</v>
      </c>
      <c r="H31" s="4">
        <f t="shared" si="6"/>
        <v>0</v>
      </c>
      <c r="I31" s="4">
        <f t="shared" si="7"/>
        <v>0</v>
      </c>
      <c r="J31" s="4">
        <f t="shared" si="8"/>
        <v>0</v>
      </c>
      <c r="K31" s="4">
        <f t="shared" si="9"/>
        <v>0</v>
      </c>
      <c r="L31" s="4">
        <f t="shared" si="10"/>
        <v>0</v>
      </c>
      <c r="M31" s="4">
        <f t="shared" si="11"/>
        <v>0</v>
      </c>
      <c r="N31" s="4">
        <f t="shared" si="12"/>
        <v>0</v>
      </c>
      <c r="O31" s="4">
        <f t="shared" si="13"/>
        <v>0</v>
      </c>
      <c r="P31" s="4">
        <f t="shared" si="14"/>
        <v>0</v>
      </c>
      <c r="Q31" s="4">
        <f t="shared" si="15"/>
        <v>0</v>
      </c>
      <c r="R31" s="4">
        <f t="shared" si="16"/>
        <v>0</v>
      </c>
      <c r="S31" s="4">
        <f t="shared" si="17"/>
        <v>0</v>
      </c>
      <c r="T31" s="4">
        <f t="shared" si="18"/>
        <v>0</v>
      </c>
      <c r="U31" s="4">
        <f t="shared" si="19"/>
        <v>0</v>
      </c>
      <c r="V31" s="4">
        <f t="shared" si="20"/>
        <v>0</v>
      </c>
      <c r="W31" s="4">
        <f t="shared" si="21"/>
        <v>0</v>
      </c>
      <c r="X31" s="4">
        <f t="shared" si="22"/>
        <v>0</v>
      </c>
      <c r="Y31" s="4">
        <f t="shared" si="23"/>
        <v>0</v>
      </c>
      <c r="Z31" s="10">
        <f t="shared" si="27"/>
        <v>0</v>
      </c>
      <c r="AA31" s="10">
        <f t="shared" si="28"/>
        <v>0</v>
      </c>
      <c r="AB31" s="10">
        <f t="shared" si="29"/>
        <v>0</v>
      </c>
    </row>
    <row r="32" spans="1:28" x14ac:dyDescent="0.35">
      <c r="A32" s="15" t="str">
        <f>IF(Base!A30="","",Base!A30)</f>
        <v>CRP3</v>
      </c>
      <c r="B32" s="4" t="str">
        <f t="shared" si="0"/>
        <v/>
      </c>
      <c r="C32" s="4">
        <f t="shared" si="1"/>
        <v>0</v>
      </c>
      <c r="D32" s="4">
        <f t="shared" si="2"/>
        <v>0</v>
      </c>
      <c r="E32" s="4">
        <f t="shared" si="3"/>
        <v>0</v>
      </c>
      <c r="F32" s="4">
        <f t="shared" si="4"/>
        <v>0</v>
      </c>
      <c r="G32" s="4">
        <f t="shared" si="5"/>
        <v>0</v>
      </c>
      <c r="H32" s="4">
        <f t="shared" si="6"/>
        <v>0</v>
      </c>
      <c r="I32" s="4">
        <f t="shared" si="7"/>
        <v>0</v>
      </c>
      <c r="J32" s="4">
        <f t="shared" si="8"/>
        <v>0</v>
      </c>
      <c r="K32" s="4">
        <f t="shared" si="9"/>
        <v>0</v>
      </c>
      <c r="L32" s="4">
        <f t="shared" si="10"/>
        <v>0</v>
      </c>
      <c r="M32" s="4">
        <f t="shared" si="11"/>
        <v>0</v>
      </c>
      <c r="N32" s="4">
        <f t="shared" si="12"/>
        <v>0</v>
      </c>
      <c r="O32" s="4">
        <f t="shared" si="13"/>
        <v>0</v>
      </c>
      <c r="P32" s="4">
        <f t="shared" si="14"/>
        <v>0</v>
      </c>
      <c r="Q32" s="4">
        <f t="shared" si="15"/>
        <v>0</v>
      </c>
      <c r="R32" s="4">
        <f t="shared" si="16"/>
        <v>0</v>
      </c>
      <c r="S32" s="4">
        <f t="shared" si="17"/>
        <v>0</v>
      </c>
      <c r="T32" s="4">
        <f t="shared" si="18"/>
        <v>0</v>
      </c>
      <c r="U32" s="4">
        <f t="shared" si="19"/>
        <v>0</v>
      </c>
      <c r="V32" s="4">
        <f t="shared" si="20"/>
        <v>0</v>
      </c>
      <c r="W32" s="4">
        <f t="shared" si="21"/>
        <v>0</v>
      </c>
      <c r="X32" s="4">
        <f t="shared" si="22"/>
        <v>0</v>
      </c>
      <c r="Y32" s="4">
        <f t="shared" si="23"/>
        <v>0</v>
      </c>
      <c r="Z32" s="10">
        <f t="shared" si="27"/>
        <v>0</v>
      </c>
      <c r="AA32" s="10">
        <f t="shared" si="28"/>
        <v>0</v>
      </c>
      <c r="AB32" s="10">
        <f t="shared" si="29"/>
        <v>0</v>
      </c>
    </row>
    <row r="33" spans="1:28" x14ac:dyDescent="0.35">
      <c r="A33" s="15" t="str">
        <f>IF(Base!A31="","",Base!A31)</f>
        <v>CRP5</v>
      </c>
      <c r="B33" s="4" t="str">
        <f t="shared" si="0"/>
        <v/>
      </c>
      <c r="C33" s="4">
        <f t="shared" si="1"/>
        <v>0</v>
      </c>
      <c r="D33" s="4">
        <f t="shared" si="2"/>
        <v>0</v>
      </c>
      <c r="E33" s="4">
        <f t="shared" si="3"/>
        <v>0</v>
      </c>
      <c r="F33" s="4">
        <f t="shared" si="4"/>
        <v>0</v>
      </c>
      <c r="G33" s="4">
        <f t="shared" si="5"/>
        <v>0</v>
      </c>
      <c r="H33" s="4">
        <f t="shared" si="6"/>
        <v>0</v>
      </c>
      <c r="I33" s="4">
        <f t="shared" si="7"/>
        <v>0</v>
      </c>
      <c r="J33" s="4">
        <f t="shared" si="8"/>
        <v>0</v>
      </c>
      <c r="K33" s="4">
        <f t="shared" si="9"/>
        <v>0</v>
      </c>
      <c r="L33" s="4">
        <f t="shared" si="10"/>
        <v>0</v>
      </c>
      <c r="M33" s="4">
        <f t="shared" si="11"/>
        <v>0</v>
      </c>
      <c r="N33" s="4">
        <f t="shared" si="12"/>
        <v>0</v>
      </c>
      <c r="O33" s="4">
        <f t="shared" si="13"/>
        <v>0</v>
      </c>
      <c r="P33" s="4">
        <f t="shared" si="14"/>
        <v>0</v>
      </c>
      <c r="Q33" s="4">
        <f t="shared" si="15"/>
        <v>0</v>
      </c>
      <c r="R33" s="4">
        <f t="shared" si="16"/>
        <v>0</v>
      </c>
      <c r="S33" s="4">
        <f t="shared" si="17"/>
        <v>0</v>
      </c>
      <c r="T33" s="4">
        <f t="shared" si="18"/>
        <v>0</v>
      </c>
      <c r="U33" s="4">
        <f t="shared" si="19"/>
        <v>0</v>
      </c>
      <c r="V33" s="4">
        <f t="shared" si="20"/>
        <v>0</v>
      </c>
      <c r="W33" s="4">
        <f t="shared" si="21"/>
        <v>0</v>
      </c>
      <c r="X33" s="4">
        <f t="shared" si="22"/>
        <v>0</v>
      </c>
      <c r="Y33" s="4">
        <f t="shared" si="23"/>
        <v>0</v>
      </c>
      <c r="Z33" s="10">
        <f t="shared" si="27"/>
        <v>0</v>
      </c>
      <c r="AA33" s="10">
        <f t="shared" si="28"/>
        <v>0</v>
      </c>
      <c r="AB33" s="10">
        <f t="shared" si="29"/>
        <v>0</v>
      </c>
    </row>
    <row r="34" spans="1:28" x14ac:dyDescent="0.35">
      <c r="A34" s="15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10"/>
      <c r="AA34" s="10"/>
      <c r="AB34" s="10"/>
    </row>
    <row r="35" spans="1:28" x14ac:dyDescent="0.35">
      <c r="A35" s="15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10"/>
      <c r="AA35" s="10"/>
      <c r="AB35" s="10"/>
    </row>
    <row r="36" spans="1:28" x14ac:dyDescent="0.35">
      <c r="A36" s="15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10"/>
      <c r="AA36" s="10"/>
      <c r="AB36" s="10"/>
    </row>
    <row r="37" spans="1:28" x14ac:dyDescent="0.35">
      <c r="A37" s="15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10"/>
      <c r="AA37" s="10"/>
      <c r="AB37" s="10"/>
    </row>
    <row r="38" spans="1:28" x14ac:dyDescent="0.35">
      <c r="A38" s="15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10"/>
      <c r="AA38" s="10"/>
      <c r="AB38" s="10"/>
    </row>
    <row r="39" spans="1:28" x14ac:dyDescent="0.35">
      <c r="A39" s="15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10"/>
      <c r="AA39" s="10"/>
      <c r="AB39" s="10"/>
    </row>
    <row r="40" spans="1:28" ht="14.5" customHeight="1" x14ac:dyDescent="0.35">
      <c r="A40" s="15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10"/>
      <c r="AA40" s="10"/>
      <c r="AB40" s="10"/>
    </row>
    <row r="41" spans="1:28" x14ac:dyDescent="0.35">
      <c r="A41" s="15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10"/>
      <c r="AA41" s="10"/>
      <c r="AB41" s="10"/>
    </row>
    <row r="42" spans="1:28" x14ac:dyDescent="0.35">
      <c r="A42" s="15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10"/>
      <c r="AA42" s="10"/>
      <c r="AB42" s="10"/>
    </row>
    <row r="43" spans="1:28" x14ac:dyDescent="0.35">
      <c r="A43" s="15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10"/>
      <c r="AA43" s="10"/>
      <c r="AB43" s="10"/>
    </row>
    <row r="44" spans="1:28" x14ac:dyDescent="0.35">
      <c r="A44" s="15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10"/>
      <c r="AA44" s="10"/>
      <c r="AB44" s="10"/>
    </row>
    <row r="45" spans="1:28" x14ac:dyDescent="0.35">
      <c r="A45" s="15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10"/>
      <c r="AA45" s="10"/>
      <c r="AB45" s="10"/>
    </row>
    <row r="46" spans="1:28" x14ac:dyDescent="0.35">
      <c r="A46" s="15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10"/>
      <c r="AA46" s="10"/>
      <c r="AB46" s="10"/>
    </row>
    <row r="47" spans="1:28" x14ac:dyDescent="0.35">
      <c r="A47" s="15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10"/>
      <c r="AA47" s="10"/>
      <c r="AB47" s="10"/>
    </row>
    <row r="48" spans="1:28" x14ac:dyDescent="0.35">
      <c r="A48" s="15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10"/>
      <c r="AA48" s="10"/>
      <c r="AB48" s="10"/>
    </row>
    <row r="49" spans="1:28" x14ac:dyDescent="0.35">
      <c r="A49" s="15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10"/>
      <c r="AA49" s="10"/>
      <c r="AB49" s="10"/>
    </row>
    <row r="50" spans="1:28" x14ac:dyDescent="0.35">
      <c r="A50" s="15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10"/>
      <c r="AA50" s="10"/>
      <c r="AB50" s="10"/>
    </row>
    <row r="51" spans="1:28" x14ac:dyDescent="0.35">
      <c r="A51" s="15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10"/>
      <c r="AA51" s="10"/>
      <c r="AB51" s="10"/>
    </row>
    <row r="52" spans="1:28" x14ac:dyDescent="0.35">
      <c r="A52" s="15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10"/>
      <c r="AA52" s="10"/>
      <c r="AB52" s="10"/>
    </row>
    <row r="53" spans="1:28" x14ac:dyDescent="0.35">
      <c r="A53" s="15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10"/>
      <c r="AA53" s="10"/>
      <c r="AB53" s="10"/>
    </row>
    <row r="54" spans="1:28" x14ac:dyDescent="0.35">
      <c r="A54" s="15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10"/>
      <c r="AA54" s="10"/>
      <c r="AB54" s="10"/>
    </row>
    <row r="55" spans="1:28" x14ac:dyDescent="0.35">
      <c r="A55" s="15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10"/>
      <c r="AA55" s="10"/>
      <c r="AB55" s="10"/>
    </row>
    <row r="56" spans="1:28" x14ac:dyDescent="0.35">
      <c r="A56" s="15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10"/>
      <c r="AA56" s="10"/>
      <c r="AB56" s="10"/>
    </row>
    <row r="57" spans="1:28" x14ac:dyDescent="0.35">
      <c r="A57" s="15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10"/>
      <c r="AA57" s="10"/>
      <c r="AB57" s="10"/>
    </row>
    <row r="58" spans="1:28" x14ac:dyDescent="0.35">
      <c r="A58" s="15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10"/>
      <c r="AA58" s="10"/>
      <c r="AB58" s="10"/>
    </row>
    <row r="59" spans="1:28" x14ac:dyDescent="0.35">
      <c r="A59" s="15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10"/>
      <c r="AA59" s="10"/>
      <c r="AB59" s="10"/>
    </row>
    <row r="60" spans="1:28" x14ac:dyDescent="0.35">
      <c r="A60" s="15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10"/>
      <c r="AA60" s="10"/>
      <c r="AB60" s="10"/>
    </row>
    <row r="61" spans="1:28" x14ac:dyDescent="0.35">
      <c r="A61" s="15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10"/>
      <c r="AA61" s="10"/>
      <c r="AB61" s="10"/>
    </row>
    <row r="62" spans="1:28" x14ac:dyDescent="0.35">
      <c r="A62" s="15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10"/>
      <c r="AA62" s="10"/>
      <c r="AB62" s="10"/>
    </row>
    <row r="63" spans="1:28" x14ac:dyDescent="0.35">
      <c r="A63" s="15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10"/>
      <c r="AA63" s="10"/>
      <c r="AB63" s="10"/>
    </row>
    <row r="64" spans="1:28" x14ac:dyDescent="0.35">
      <c r="A64" s="15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10"/>
      <c r="AA64" s="10"/>
      <c r="AB64" s="10"/>
    </row>
    <row r="65" spans="1:28" x14ac:dyDescent="0.35">
      <c r="A65" s="15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10"/>
      <c r="AA65" s="10"/>
      <c r="AB65" s="10"/>
    </row>
    <row r="66" spans="1:28" x14ac:dyDescent="0.35">
      <c r="A66" s="15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10"/>
      <c r="AA66" s="10"/>
      <c r="AB66" s="10"/>
    </row>
    <row r="67" spans="1:28" x14ac:dyDescent="0.35">
      <c r="A67" s="15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10"/>
      <c r="AA67" s="10"/>
      <c r="AB67" s="10"/>
    </row>
    <row r="68" spans="1:28" x14ac:dyDescent="0.35">
      <c r="A68" s="15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10"/>
      <c r="AA68" s="10"/>
      <c r="AB68" s="10"/>
    </row>
    <row r="69" spans="1:28" x14ac:dyDescent="0.35">
      <c r="A69" s="15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10"/>
      <c r="AA69" s="10"/>
      <c r="AB69" s="10"/>
    </row>
    <row r="70" spans="1:28" x14ac:dyDescent="0.35">
      <c r="A70" s="15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10"/>
      <c r="AA70" s="10"/>
      <c r="AB70" s="10"/>
    </row>
    <row r="71" spans="1:28" x14ac:dyDescent="0.35">
      <c r="A71" s="15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10"/>
      <c r="AA71" s="10"/>
      <c r="AB71" s="10"/>
    </row>
    <row r="72" spans="1:28" x14ac:dyDescent="0.35">
      <c r="A72" s="15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10"/>
      <c r="AA72" s="10"/>
      <c r="AB72" s="10"/>
    </row>
    <row r="73" spans="1:28" x14ac:dyDescent="0.35">
      <c r="A73" s="15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10"/>
      <c r="AA73" s="10"/>
      <c r="AB73" s="10"/>
    </row>
    <row r="74" spans="1:28" x14ac:dyDescent="0.35">
      <c r="A74" s="15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10"/>
      <c r="AA74" s="10"/>
      <c r="AB74" s="10"/>
    </row>
    <row r="75" spans="1:28" x14ac:dyDescent="0.35">
      <c r="A75" s="15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10"/>
      <c r="AA75" s="10"/>
      <c r="AB75" s="10"/>
    </row>
    <row r="76" spans="1:28" x14ac:dyDescent="0.35">
      <c r="A76" s="15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10"/>
      <c r="AA76" s="10"/>
      <c r="AB76" s="10"/>
    </row>
    <row r="77" spans="1:28" x14ac:dyDescent="0.35">
      <c r="A77" s="15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10"/>
      <c r="AA77" s="10"/>
      <c r="AB77" s="10"/>
    </row>
    <row r="78" spans="1:28" x14ac:dyDescent="0.35">
      <c r="A78" s="15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10"/>
      <c r="AA78" s="10"/>
      <c r="AB78" s="10"/>
    </row>
    <row r="79" spans="1:28" x14ac:dyDescent="0.35">
      <c r="A79" s="15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10"/>
      <c r="AA79" s="10"/>
      <c r="AB79" s="10"/>
    </row>
    <row r="80" spans="1:28" x14ac:dyDescent="0.35">
      <c r="A80" s="15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10"/>
      <c r="AA80" s="10"/>
      <c r="AB80" s="10"/>
    </row>
    <row r="81" spans="1:28" x14ac:dyDescent="0.35">
      <c r="A81" s="15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10"/>
      <c r="AA81" s="10"/>
      <c r="AB81" s="10"/>
    </row>
    <row r="82" spans="1:28" x14ac:dyDescent="0.35">
      <c r="A82" s="15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10"/>
      <c r="AA82" s="10"/>
      <c r="AB82" s="10"/>
    </row>
    <row r="83" spans="1:28" x14ac:dyDescent="0.35">
      <c r="A83" s="15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10"/>
      <c r="AA83" s="10"/>
      <c r="AB83" s="10"/>
    </row>
    <row r="84" spans="1:28" x14ac:dyDescent="0.35">
      <c r="A84" s="15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10"/>
      <c r="AA84" s="10"/>
      <c r="AB84" s="10"/>
    </row>
    <row r="85" spans="1:28" x14ac:dyDescent="0.35">
      <c r="A85" s="15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10"/>
      <c r="AA85" s="10"/>
      <c r="AB85" s="10"/>
    </row>
    <row r="86" spans="1:28" x14ac:dyDescent="0.35">
      <c r="A86" s="15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10"/>
      <c r="AA86" s="10"/>
      <c r="AB86" s="10"/>
    </row>
    <row r="87" spans="1:28" x14ac:dyDescent="0.35">
      <c r="A87" s="15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10"/>
      <c r="AA87" s="10"/>
      <c r="AB87" s="10"/>
    </row>
    <row r="88" spans="1:28" x14ac:dyDescent="0.35">
      <c r="A88" s="15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10"/>
      <c r="AA88" s="10"/>
      <c r="AB88" s="10"/>
    </row>
    <row r="89" spans="1:28" x14ac:dyDescent="0.35">
      <c r="A89" s="15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10"/>
      <c r="AA89" s="10"/>
      <c r="AB89" s="10"/>
    </row>
    <row r="90" spans="1:28" x14ac:dyDescent="0.35">
      <c r="A90" s="15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10"/>
      <c r="AA90" s="10"/>
      <c r="AB90" s="10"/>
    </row>
    <row r="91" spans="1:28" x14ac:dyDescent="0.35">
      <c r="A91" s="15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10"/>
      <c r="AA91" s="10"/>
      <c r="AB91" s="10"/>
    </row>
    <row r="92" spans="1:28" x14ac:dyDescent="0.35">
      <c r="A92" s="15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10"/>
      <c r="AA92" s="10"/>
      <c r="AB92" s="10"/>
    </row>
    <row r="93" spans="1:28" x14ac:dyDescent="0.35">
      <c r="A93" s="15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10"/>
      <c r="AA93" s="10"/>
      <c r="AB93" s="10"/>
    </row>
    <row r="94" spans="1:28" x14ac:dyDescent="0.35">
      <c r="A94" s="15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10"/>
      <c r="AA94" s="10"/>
      <c r="AB94" s="10"/>
    </row>
    <row r="95" spans="1:28" x14ac:dyDescent="0.35">
      <c r="A95" s="15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10"/>
      <c r="AA95" s="10"/>
      <c r="AB95" s="10"/>
    </row>
    <row r="96" spans="1:28" x14ac:dyDescent="0.35">
      <c r="A96" s="15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10"/>
      <c r="AA96" s="10"/>
      <c r="AB96" s="10"/>
    </row>
    <row r="97" spans="1:28" x14ac:dyDescent="0.35">
      <c r="A97" s="15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10"/>
      <c r="AA97" s="10"/>
      <c r="AB97" s="10"/>
    </row>
    <row r="98" spans="1:28" x14ac:dyDescent="0.35">
      <c r="A98" s="15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10"/>
      <c r="AA98" s="10"/>
      <c r="AB98" s="10"/>
    </row>
    <row r="99" spans="1:28" x14ac:dyDescent="0.35">
      <c r="A99" s="15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10"/>
      <c r="AA99" s="10"/>
      <c r="AB99" s="10"/>
    </row>
    <row r="100" spans="1:28" x14ac:dyDescent="0.35">
      <c r="A100" s="15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10"/>
      <c r="AA100" s="10"/>
      <c r="AB100" s="10"/>
    </row>
    <row r="101" spans="1:28" x14ac:dyDescent="0.35">
      <c r="A101" s="15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10"/>
      <c r="AA101" s="10"/>
      <c r="AB101" s="10"/>
    </row>
    <row r="102" spans="1:28" x14ac:dyDescent="0.35">
      <c r="A102" s="15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10"/>
      <c r="AA102" s="10"/>
      <c r="AB102" s="10"/>
    </row>
    <row r="103" spans="1:28" x14ac:dyDescent="0.35">
      <c r="A103" s="15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10"/>
      <c r="AA103" s="10"/>
      <c r="AB103" s="10"/>
    </row>
    <row r="104" spans="1:28" x14ac:dyDescent="0.35">
      <c r="A104" s="15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10"/>
      <c r="AA104" s="10"/>
      <c r="AB104" s="10"/>
    </row>
    <row r="105" spans="1:28" x14ac:dyDescent="0.35">
      <c r="A105" s="15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10"/>
      <c r="AA105" s="10"/>
      <c r="AB105" s="10"/>
    </row>
    <row r="106" spans="1:28" x14ac:dyDescent="0.35">
      <c r="A106" s="15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10"/>
      <c r="AA106" s="10"/>
      <c r="AB106" s="10"/>
    </row>
    <row r="107" spans="1:28" x14ac:dyDescent="0.35">
      <c r="A107" s="15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10"/>
      <c r="AA107" s="10"/>
      <c r="AB107" s="10"/>
    </row>
    <row r="108" spans="1:28" x14ac:dyDescent="0.35">
      <c r="A108" s="15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10"/>
      <c r="AA108" s="10"/>
      <c r="AB108" s="10"/>
    </row>
    <row r="109" spans="1:28" x14ac:dyDescent="0.35">
      <c r="A109" s="15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10"/>
      <c r="AA109" s="10"/>
      <c r="AB109" s="10"/>
    </row>
    <row r="110" spans="1:28" x14ac:dyDescent="0.35">
      <c r="A110" s="15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10"/>
      <c r="AA110" s="10"/>
      <c r="AB110" s="10"/>
    </row>
    <row r="111" spans="1:28" x14ac:dyDescent="0.35">
      <c r="A111" s="15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10"/>
      <c r="AA111" s="10"/>
      <c r="AB111" s="10"/>
    </row>
    <row r="112" spans="1:28" x14ac:dyDescent="0.35">
      <c r="A112" s="15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10"/>
      <c r="AA112" s="10"/>
      <c r="AB112" s="10"/>
    </row>
    <row r="113" spans="1:28" x14ac:dyDescent="0.35">
      <c r="A113" s="15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10"/>
      <c r="AA113" s="10"/>
      <c r="AB113" s="10"/>
    </row>
    <row r="114" spans="1:28" x14ac:dyDescent="0.35">
      <c r="A114" s="15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10"/>
      <c r="AA114" s="10"/>
      <c r="AB114" s="10"/>
    </row>
    <row r="115" spans="1:28" x14ac:dyDescent="0.35">
      <c r="A115" s="15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10"/>
      <c r="AA115" s="10"/>
      <c r="AB115" s="10"/>
    </row>
    <row r="116" spans="1:28" x14ac:dyDescent="0.35">
      <c r="A116" s="15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10"/>
      <c r="AA116" s="10"/>
      <c r="AB116" s="10"/>
    </row>
    <row r="117" spans="1:28" x14ac:dyDescent="0.35">
      <c r="A117" s="15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10"/>
      <c r="AA117" s="10"/>
      <c r="AB117" s="10"/>
    </row>
    <row r="118" spans="1:28" x14ac:dyDescent="0.35">
      <c r="A118" s="15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10"/>
      <c r="AA118" s="10"/>
      <c r="AB118" s="10"/>
    </row>
    <row r="119" spans="1:28" x14ac:dyDescent="0.35">
      <c r="A119" s="15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10"/>
      <c r="AA119" s="10"/>
      <c r="AB119" s="10"/>
    </row>
    <row r="120" spans="1:28" x14ac:dyDescent="0.35">
      <c r="A120" s="15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10"/>
      <c r="AA120" s="10"/>
      <c r="AB120" s="10"/>
    </row>
    <row r="121" spans="1:28" x14ac:dyDescent="0.35">
      <c r="A121" s="15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10"/>
      <c r="AA121" s="10"/>
      <c r="AB121" s="10"/>
    </row>
    <row r="122" spans="1:28" x14ac:dyDescent="0.35">
      <c r="A122" s="15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10"/>
      <c r="AA122" s="10"/>
      <c r="AB122" s="10"/>
    </row>
    <row r="123" spans="1:28" x14ac:dyDescent="0.35">
      <c r="A123" s="15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10"/>
      <c r="AA123" s="10"/>
      <c r="AB123" s="10"/>
    </row>
    <row r="124" spans="1:28" x14ac:dyDescent="0.35">
      <c r="A124" s="15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10"/>
      <c r="AA124" s="10"/>
      <c r="AB124" s="10"/>
    </row>
    <row r="125" spans="1:28" x14ac:dyDescent="0.35">
      <c r="A125" s="15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10"/>
      <c r="AA125" s="10"/>
      <c r="AB125" s="10"/>
    </row>
    <row r="126" spans="1:28" x14ac:dyDescent="0.35">
      <c r="A126" s="15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10"/>
      <c r="AA126" s="10"/>
      <c r="AB126" s="10"/>
    </row>
    <row r="127" spans="1:28" x14ac:dyDescent="0.35">
      <c r="A127" s="15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10"/>
      <c r="AA127" s="10"/>
      <c r="AB127" s="10"/>
    </row>
    <row r="128" spans="1:28" x14ac:dyDescent="0.35">
      <c r="A128" s="15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10"/>
      <c r="AA128" s="10"/>
      <c r="AB128" s="10"/>
    </row>
    <row r="129" spans="1:28" x14ac:dyDescent="0.35">
      <c r="A129" s="15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10"/>
      <c r="AA129" s="10"/>
      <c r="AB129" s="10"/>
    </row>
    <row r="130" spans="1:28" x14ac:dyDescent="0.35">
      <c r="A130" s="15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10"/>
      <c r="AA130" s="10"/>
      <c r="AB130" s="10"/>
    </row>
    <row r="131" spans="1:28" x14ac:dyDescent="0.35">
      <c r="A131" s="15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10"/>
      <c r="AA131" s="10"/>
      <c r="AB131" s="10"/>
    </row>
    <row r="132" spans="1:28" x14ac:dyDescent="0.35">
      <c r="A132" s="15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10"/>
      <c r="AA132" s="10"/>
      <c r="AB132" s="10"/>
    </row>
    <row r="133" spans="1:28" x14ac:dyDescent="0.35">
      <c r="A133" s="15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10"/>
      <c r="AA133" s="10"/>
      <c r="AB133" s="10"/>
    </row>
    <row r="134" spans="1:28" x14ac:dyDescent="0.35">
      <c r="A134" s="15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10"/>
      <c r="AA134" s="10"/>
      <c r="AB134" s="10"/>
    </row>
    <row r="135" spans="1:28" x14ac:dyDescent="0.35">
      <c r="A135" s="15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10"/>
      <c r="AA135" s="10"/>
      <c r="AB135" s="10"/>
    </row>
    <row r="136" spans="1:28" x14ac:dyDescent="0.35">
      <c r="A136" s="15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10"/>
      <c r="AA136" s="10"/>
      <c r="AB136" s="10"/>
    </row>
    <row r="137" spans="1:28" x14ac:dyDescent="0.35">
      <c r="A137" s="15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10"/>
      <c r="AA137" s="10"/>
      <c r="AB137" s="10"/>
    </row>
    <row r="138" spans="1:28" x14ac:dyDescent="0.35">
      <c r="A138" s="15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10"/>
      <c r="AA138" s="10"/>
      <c r="AB138" s="10"/>
    </row>
    <row r="139" spans="1:28" x14ac:dyDescent="0.35">
      <c r="A139" s="15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10"/>
      <c r="AA139" s="10"/>
      <c r="AB139" s="10"/>
    </row>
    <row r="140" spans="1:28" x14ac:dyDescent="0.35">
      <c r="A140" s="15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10"/>
      <c r="AA140" s="10"/>
      <c r="AB140" s="10"/>
    </row>
    <row r="141" spans="1:28" x14ac:dyDescent="0.35">
      <c r="A141" s="15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10"/>
      <c r="AA141" s="10"/>
      <c r="AB141" s="10"/>
    </row>
    <row r="142" spans="1:28" x14ac:dyDescent="0.35">
      <c r="A142" s="15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10"/>
      <c r="AA142" s="10"/>
      <c r="AB142" s="10"/>
    </row>
    <row r="143" spans="1:28" x14ac:dyDescent="0.35">
      <c r="A143" s="15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10"/>
      <c r="AA143" s="10"/>
      <c r="AB143" s="10"/>
    </row>
    <row r="144" spans="1:28" x14ac:dyDescent="0.35">
      <c r="A144" s="15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10"/>
      <c r="AA144" s="10"/>
      <c r="AB144" s="10"/>
    </row>
    <row r="145" spans="1:28" x14ac:dyDescent="0.35">
      <c r="A145" s="15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10"/>
      <c r="AA145" s="10"/>
      <c r="AB145" s="10"/>
    </row>
    <row r="146" spans="1:28" x14ac:dyDescent="0.35">
      <c r="A146" s="15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10"/>
      <c r="AA146" s="10"/>
      <c r="AB146" s="10"/>
    </row>
    <row r="147" spans="1:28" x14ac:dyDescent="0.35">
      <c r="A147" s="15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10"/>
      <c r="AA147" s="10"/>
      <c r="AB147" s="10"/>
    </row>
    <row r="148" spans="1:28" x14ac:dyDescent="0.35">
      <c r="A148" s="15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10"/>
      <c r="AA148" s="10"/>
      <c r="AB148" s="10"/>
    </row>
    <row r="149" spans="1:28" x14ac:dyDescent="0.35">
      <c r="A149" s="15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10"/>
      <c r="AA149" s="10"/>
      <c r="AB149" s="10"/>
    </row>
    <row r="150" spans="1:28" x14ac:dyDescent="0.35">
      <c r="A150" s="15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10"/>
      <c r="AA150" s="10"/>
      <c r="AB150" s="10"/>
    </row>
    <row r="151" spans="1:28" x14ac:dyDescent="0.35">
      <c r="A151" s="15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10"/>
      <c r="AA151" s="10"/>
      <c r="AB151" s="10"/>
    </row>
    <row r="152" spans="1:28" x14ac:dyDescent="0.35">
      <c r="A152" s="15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10"/>
      <c r="AA152" s="10"/>
      <c r="AB152" s="10"/>
    </row>
    <row r="153" spans="1:28" x14ac:dyDescent="0.35">
      <c r="A153" s="15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10"/>
      <c r="AA153" s="10"/>
      <c r="AB153" s="10"/>
    </row>
    <row r="154" spans="1:28" x14ac:dyDescent="0.35">
      <c r="A154" s="15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10"/>
      <c r="AA154" s="10"/>
      <c r="AB154" s="10"/>
    </row>
    <row r="155" spans="1:28" x14ac:dyDescent="0.35">
      <c r="A155" s="15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10"/>
      <c r="AA155" s="10"/>
      <c r="AB155" s="10"/>
    </row>
    <row r="156" spans="1:28" x14ac:dyDescent="0.35">
      <c r="A156" s="15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10"/>
      <c r="AA156" s="10"/>
      <c r="AB156" s="10"/>
    </row>
    <row r="157" spans="1:28" x14ac:dyDescent="0.35">
      <c r="A157" s="15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10"/>
      <c r="AA157" s="10"/>
      <c r="AB157" s="10"/>
    </row>
    <row r="158" spans="1:28" x14ac:dyDescent="0.35">
      <c r="A158" s="15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10"/>
      <c r="AA158" s="10"/>
      <c r="AB158" s="10"/>
    </row>
    <row r="159" spans="1:28" x14ac:dyDescent="0.35">
      <c r="A159" s="15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10"/>
      <c r="AA159" s="10"/>
      <c r="AB159" s="10"/>
    </row>
    <row r="160" spans="1:28" x14ac:dyDescent="0.35">
      <c r="A160" s="15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10"/>
      <c r="AA160" s="10"/>
      <c r="AB160" s="10"/>
    </row>
    <row r="161" spans="1:28" x14ac:dyDescent="0.35">
      <c r="A161" s="15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10"/>
      <c r="AA161" s="10"/>
      <c r="AB161" s="10"/>
    </row>
    <row r="162" spans="1:28" x14ac:dyDescent="0.35">
      <c r="A162" s="15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10"/>
      <c r="AA162" s="10"/>
      <c r="AB162" s="10"/>
    </row>
    <row r="163" spans="1:28" x14ac:dyDescent="0.35">
      <c r="A163" s="15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10"/>
      <c r="AA163" s="10"/>
      <c r="AB163" s="10"/>
    </row>
    <row r="164" spans="1:28" x14ac:dyDescent="0.35">
      <c r="A164" s="15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10"/>
      <c r="AA164" s="10"/>
      <c r="AB164" s="10"/>
    </row>
    <row r="165" spans="1:28" x14ac:dyDescent="0.35">
      <c r="A165" s="15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10"/>
      <c r="AA165" s="10"/>
      <c r="AB165" s="10"/>
    </row>
    <row r="166" spans="1:28" x14ac:dyDescent="0.35">
      <c r="A166" s="15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10"/>
      <c r="AA166" s="10"/>
      <c r="AB166" s="10"/>
    </row>
    <row r="167" spans="1:28" x14ac:dyDescent="0.35">
      <c r="A167" s="15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10"/>
      <c r="AA167" s="10"/>
      <c r="AB167" s="10"/>
    </row>
    <row r="168" spans="1:28" x14ac:dyDescent="0.35">
      <c r="A168" s="15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10"/>
      <c r="AA168" s="10"/>
      <c r="AB168" s="10"/>
    </row>
    <row r="169" spans="1:28" x14ac:dyDescent="0.35">
      <c r="A169" s="15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10"/>
      <c r="AA169" s="10"/>
      <c r="AB169" s="10"/>
    </row>
    <row r="170" spans="1:28" x14ac:dyDescent="0.35">
      <c r="A170" s="15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10"/>
      <c r="AA170" s="10"/>
      <c r="AB170" s="10"/>
    </row>
    <row r="171" spans="1:28" x14ac:dyDescent="0.35">
      <c r="A171" s="15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10"/>
      <c r="AA171" s="10"/>
      <c r="AB171" s="10"/>
    </row>
    <row r="172" spans="1:28" x14ac:dyDescent="0.35">
      <c r="A172" s="15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10"/>
      <c r="AA172" s="10"/>
      <c r="AB172" s="10"/>
    </row>
    <row r="173" spans="1:28" x14ac:dyDescent="0.35">
      <c r="A173" s="15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10"/>
      <c r="AA173" s="10"/>
      <c r="AB173" s="10"/>
    </row>
    <row r="174" spans="1:28" x14ac:dyDescent="0.35">
      <c r="A174" s="15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10"/>
      <c r="AA174" s="10"/>
      <c r="AB174" s="10"/>
    </row>
    <row r="175" spans="1:28" x14ac:dyDescent="0.35">
      <c r="A175" s="15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10"/>
      <c r="AA175" s="10"/>
      <c r="AB175" s="10"/>
    </row>
    <row r="176" spans="1:28" x14ac:dyDescent="0.35">
      <c r="A176" s="15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10"/>
      <c r="AA176" s="10"/>
      <c r="AB176" s="10"/>
    </row>
    <row r="177" spans="1:28" x14ac:dyDescent="0.35">
      <c r="A177" s="15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10"/>
      <c r="AA177" s="10"/>
      <c r="AB177" s="10"/>
    </row>
    <row r="178" spans="1:28" x14ac:dyDescent="0.35">
      <c r="A178" s="15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10"/>
      <c r="AA178" s="10"/>
      <c r="AB178" s="10"/>
    </row>
    <row r="179" spans="1:28" x14ac:dyDescent="0.35">
      <c r="A179" s="15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10"/>
      <c r="AA179" s="10"/>
      <c r="AB179" s="10"/>
    </row>
    <row r="180" spans="1:28" x14ac:dyDescent="0.35">
      <c r="A180" s="15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10"/>
      <c r="AA180" s="10"/>
      <c r="AB180" s="10"/>
    </row>
    <row r="181" spans="1:28" x14ac:dyDescent="0.35">
      <c r="A181" s="15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10"/>
      <c r="AA181" s="10"/>
      <c r="AB181" s="10"/>
    </row>
    <row r="182" spans="1:28" x14ac:dyDescent="0.35">
      <c r="A182" s="15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10"/>
      <c r="AA182" s="10"/>
      <c r="AB182" s="10"/>
    </row>
    <row r="183" spans="1:28" x14ac:dyDescent="0.35">
      <c r="A183" s="15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10"/>
      <c r="AA183" s="10"/>
      <c r="AB183" s="10"/>
    </row>
    <row r="184" spans="1:28" x14ac:dyDescent="0.35">
      <c r="A184" s="15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10"/>
      <c r="AA184" s="10"/>
      <c r="AB184" s="10"/>
    </row>
    <row r="185" spans="1:28" x14ac:dyDescent="0.35">
      <c r="A185" s="15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10"/>
      <c r="AA185" s="10"/>
      <c r="AB185" s="10"/>
    </row>
    <row r="186" spans="1:28" x14ac:dyDescent="0.35">
      <c r="A186" s="15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10"/>
      <c r="AA186" s="10"/>
      <c r="AB186" s="10"/>
    </row>
    <row r="187" spans="1:28" x14ac:dyDescent="0.35">
      <c r="A187" s="15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10"/>
      <c r="AA187" s="10"/>
      <c r="AB187" s="10"/>
    </row>
    <row r="188" spans="1:28" x14ac:dyDescent="0.35">
      <c r="A188" s="15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10"/>
      <c r="AA188" s="10"/>
      <c r="AB188" s="10"/>
    </row>
    <row r="189" spans="1:28" x14ac:dyDescent="0.35">
      <c r="A189" s="15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10"/>
      <c r="AA189" s="10"/>
      <c r="AB189" s="10"/>
    </row>
    <row r="190" spans="1:28" x14ac:dyDescent="0.35">
      <c r="A190" s="15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10"/>
      <c r="AA190" s="10"/>
      <c r="AB190" s="10"/>
    </row>
    <row r="191" spans="1:28" x14ac:dyDescent="0.35">
      <c r="A191" s="15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10"/>
      <c r="AA191" s="10"/>
      <c r="AB191" s="10"/>
    </row>
    <row r="192" spans="1:28" x14ac:dyDescent="0.35">
      <c r="A192" s="15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10"/>
      <c r="AA192" s="10"/>
      <c r="AB192" s="10"/>
    </row>
    <row r="193" spans="1:28" x14ac:dyDescent="0.35">
      <c r="A193" s="15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10"/>
      <c r="AA193" s="10"/>
      <c r="AB193" s="10"/>
    </row>
    <row r="194" spans="1:28" x14ac:dyDescent="0.35">
      <c r="A194" s="15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10"/>
      <c r="AA194" s="10"/>
      <c r="AB194" s="10"/>
    </row>
    <row r="195" spans="1:28" x14ac:dyDescent="0.35">
      <c r="A195" s="15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10"/>
      <c r="AA195" s="10"/>
      <c r="AB195" s="10"/>
    </row>
    <row r="196" spans="1:28" x14ac:dyDescent="0.35">
      <c r="A196" s="15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10"/>
      <c r="AA196" s="10"/>
      <c r="AB196" s="10"/>
    </row>
    <row r="197" spans="1:28" x14ac:dyDescent="0.35">
      <c r="A197" s="15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10"/>
      <c r="AA197" s="10"/>
      <c r="AB197" s="10"/>
    </row>
    <row r="198" spans="1:28" x14ac:dyDescent="0.35">
      <c r="A198" s="15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10"/>
      <c r="AA198" s="10"/>
      <c r="AB198" s="10"/>
    </row>
    <row r="199" spans="1:28" x14ac:dyDescent="0.35">
      <c r="A199" s="15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10"/>
      <c r="AA199" s="10"/>
      <c r="AB199" s="10"/>
    </row>
    <row r="200" spans="1:28" x14ac:dyDescent="0.35">
      <c r="A200" s="15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10"/>
      <c r="AA200" s="10"/>
      <c r="AB200" s="10"/>
    </row>
    <row r="201" spans="1:28" x14ac:dyDescent="0.35">
      <c r="A201" s="15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10"/>
      <c r="AA201" s="10"/>
      <c r="AB201" s="10"/>
    </row>
    <row r="202" spans="1:28" x14ac:dyDescent="0.35">
      <c r="A202" s="15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10"/>
      <c r="AA202" s="10"/>
      <c r="AB202" s="10"/>
    </row>
    <row r="203" spans="1:28" x14ac:dyDescent="0.35">
      <c r="A203" s="15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10"/>
      <c r="AA203" s="10"/>
      <c r="AB203" s="10"/>
    </row>
    <row r="204" spans="1:28" x14ac:dyDescent="0.35">
      <c r="A204" s="15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10"/>
      <c r="AA204" s="10"/>
      <c r="AB204" s="10"/>
    </row>
    <row r="205" spans="1:28" x14ac:dyDescent="0.35">
      <c r="A205" s="15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10"/>
      <c r="AA205" s="10"/>
      <c r="AB205" s="10"/>
    </row>
    <row r="206" spans="1:28" x14ac:dyDescent="0.35">
      <c r="A206" s="15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10"/>
      <c r="AA206" s="10"/>
      <c r="AB206" s="10"/>
    </row>
    <row r="207" spans="1:28" x14ac:dyDescent="0.35">
      <c r="A207" s="15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10"/>
      <c r="AA207" s="10"/>
      <c r="AB207" s="10"/>
    </row>
    <row r="208" spans="1:28" x14ac:dyDescent="0.35">
      <c r="A208" s="15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10"/>
      <c r="AA208" s="10"/>
      <c r="AB208" s="10"/>
    </row>
    <row r="209" spans="1:28" x14ac:dyDescent="0.35">
      <c r="A209" s="15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10"/>
      <c r="AA209" s="10"/>
      <c r="AB209" s="10"/>
    </row>
    <row r="210" spans="1:28" x14ac:dyDescent="0.35">
      <c r="A210" s="15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10"/>
      <c r="AA210" s="10"/>
      <c r="AB210" s="10"/>
    </row>
    <row r="211" spans="1:28" x14ac:dyDescent="0.35">
      <c r="A211" s="15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10"/>
      <c r="AA211" s="10"/>
      <c r="AB211" s="10"/>
    </row>
    <row r="212" spans="1:28" x14ac:dyDescent="0.35">
      <c r="A212" s="15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10"/>
      <c r="AA212" s="10"/>
      <c r="AB212" s="10"/>
    </row>
    <row r="213" spans="1:28" x14ac:dyDescent="0.35">
      <c r="A213" s="15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10"/>
      <c r="AA213" s="10"/>
      <c r="AB213" s="10"/>
    </row>
    <row r="214" spans="1:28" x14ac:dyDescent="0.35">
      <c r="A214" s="15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10"/>
      <c r="AA214" s="10"/>
      <c r="AB214" s="10"/>
    </row>
    <row r="215" spans="1:28" x14ac:dyDescent="0.35">
      <c r="A215" s="15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10"/>
      <c r="AA215" s="10"/>
      <c r="AB215" s="10"/>
    </row>
    <row r="216" spans="1:28" x14ac:dyDescent="0.35">
      <c r="A216" s="15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10"/>
      <c r="AA216" s="10"/>
      <c r="AB216" s="10"/>
    </row>
    <row r="217" spans="1:28" x14ac:dyDescent="0.35">
      <c r="A217" s="15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10"/>
      <c r="AA217" s="10"/>
      <c r="AB217" s="10"/>
    </row>
    <row r="218" spans="1:28" x14ac:dyDescent="0.35">
      <c r="A218" s="15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10"/>
      <c r="AA218" s="10"/>
      <c r="AB218" s="10"/>
    </row>
    <row r="219" spans="1:28" x14ac:dyDescent="0.35">
      <c r="A219" s="15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10"/>
      <c r="AA219" s="10"/>
      <c r="AB219" s="10"/>
    </row>
    <row r="220" spans="1:28" x14ac:dyDescent="0.35">
      <c r="A220" s="15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10"/>
      <c r="AA220" s="10"/>
      <c r="AB220" s="10"/>
    </row>
    <row r="221" spans="1:28" x14ac:dyDescent="0.35">
      <c r="A221" s="15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10"/>
      <c r="AA221" s="10"/>
      <c r="AB221" s="10"/>
    </row>
    <row r="222" spans="1:28" x14ac:dyDescent="0.35">
      <c r="A222" s="15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10"/>
      <c r="AA222" s="10"/>
      <c r="AB222" s="10"/>
    </row>
    <row r="223" spans="1:28" x14ac:dyDescent="0.35">
      <c r="A223" s="15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10"/>
      <c r="AA223" s="10"/>
      <c r="AB223" s="10"/>
    </row>
    <row r="224" spans="1:28" x14ac:dyDescent="0.35">
      <c r="A224" s="15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10"/>
      <c r="AA224" s="10"/>
      <c r="AB224" s="10"/>
    </row>
    <row r="225" spans="1:28" x14ac:dyDescent="0.35">
      <c r="A225" s="15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10"/>
      <c r="AA225" s="10"/>
      <c r="AB225" s="10"/>
    </row>
    <row r="226" spans="1:28" x14ac:dyDescent="0.35">
      <c r="A226" s="15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10"/>
      <c r="AA226" s="10"/>
      <c r="AB226" s="10"/>
    </row>
    <row r="227" spans="1:28" x14ac:dyDescent="0.35">
      <c r="A227" s="15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10"/>
      <c r="AA227" s="10"/>
      <c r="AB227" s="10"/>
    </row>
    <row r="228" spans="1:28" x14ac:dyDescent="0.35">
      <c r="A228" s="15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10"/>
      <c r="AA228" s="10"/>
      <c r="AB228" s="10"/>
    </row>
    <row r="229" spans="1:28" x14ac:dyDescent="0.35">
      <c r="A229" s="15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10"/>
      <c r="AA229" s="10"/>
      <c r="AB229" s="10"/>
    </row>
    <row r="230" spans="1:28" x14ac:dyDescent="0.35">
      <c r="A230" s="15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10"/>
      <c r="AA230" s="10"/>
      <c r="AB230" s="10"/>
    </row>
    <row r="231" spans="1:28" x14ac:dyDescent="0.35">
      <c r="A231" s="15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10"/>
      <c r="AA231" s="10"/>
      <c r="AB231" s="10"/>
    </row>
    <row r="232" spans="1:28" x14ac:dyDescent="0.35">
      <c r="A232" s="15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10"/>
      <c r="AA232" s="10"/>
      <c r="AB232" s="10"/>
    </row>
    <row r="233" spans="1:28" x14ac:dyDescent="0.35">
      <c r="A233" s="15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10"/>
      <c r="AA233" s="10"/>
      <c r="AB233" s="10"/>
    </row>
    <row r="234" spans="1:28" x14ac:dyDescent="0.35">
      <c r="A234" s="15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10"/>
      <c r="AA234" s="10"/>
      <c r="AB234" s="10"/>
    </row>
    <row r="235" spans="1:28" x14ac:dyDescent="0.35">
      <c r="A235" s="15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10"/>
      <c r="AA235" s="10"/>
      <c r="AB235" s="10"/>
    </row>
    <row r="236" spans="1:28" x14ac:dyDescent="0.35">
      <c r="A236" s="15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10"/>
      <c r="AA236" s="10"/>
      <c r="AB236" s="10"/>
    </row>
    <row r="237" spans="1:28" x14ac:dyDescent="0.35">
      <c r="A237" s="15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10"/>
      <c r="AA237" s="10"/>
      <c r="AB237" s="10"/>
    </row>
    <row r="238" spans="1:28" x14ac:dyDescent="0.35">
      <c r="A238" s="15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10"/>
      <c r="AA238" s="10"/>
      <c r="AB238" s="10"/>
    </row>
    <row r="239" spans="1:28" x14ac:dyDescent="0.35">
      <c r="A239" s="15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10"/>
      <c r="AA239" s="10"/>
      <c r="AB239" s="10"/>
    </row>
    <row r="240" spans="1:28" x14ac:dyDescent="0.35">
      <c r="A240" s="15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10"/>
      <c r="AA240" s="10"/>
      <c r="AB240" s="10"/>
    </row>
    <row r="241" spans="1:28" x14ac:dyDescent="0.35">
      <c r="A241" s="15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10"/>
      <c r="AA241" s="10"/>
      <c r="AB241" s="10"/>
    </row>
    <row r="242" spans="1:28" x14ac:dyDescent="0.35">
      <c r="A242" s="15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10"/>
      <c r="AA242" s="10"/>
      <c r="AB242" s="10"/>
    </row>
    <row r="243" spans="1:28" x14ac:dyDescent="0.35">
      <c r="A243" s="15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10"/>
      <c r="AA243" s="10"/>
      <c r="AB243" s="10"/>
    </row>
    <row r="244" spans="1:28" x14ac:dyDescent="0.35">
      <c r="A244" s="15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10"/>
      <c r="AA244" s="10"/>
      <c r="AB244" s="10"/>
    </row>
    <row r="245" spans="1:28" x14ac:dyDescent="0.35">
      <c r="A245" s="15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10"/>
      <c r="AA245" s="10"/>
      <c r="AB245" s="10"/>
    </row>
    <row r="246" spans="1:28" x14ac:dyDescent="0.35">
      <c r="A246" s="15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10"/>
      <c r="AA246" s="10"/>
      <c r="AB246" s="10"/>
    </row>
    <row r="247" spans="1:28" x14ac:dyDescent="0.35">
      <c r="A247" s="15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10"/>
      <c r="AA247" s="10"/>
      <c r="AB247" s="10"/>
    </row>
    <row r="248" spans="1:28" x14ac:dyDescent="0.35">
      <c r="A248" s="15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10"/>
      <c r="AA248" s="10"/>
      <c r="AB248" s="10"/>
    </row>
    <row r="249" spans="1:28" x14ac:dyDescent="0.35">
      <c r="A249" s="15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10"/>
      <c r="AA249" s="10"/>
      <c r="AB249" s="10"/>
    </row>
    <row r="250" spans="1:28" x14ac:dyDescent="0.35">
      <c r="A250" s="15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10"/>
      <c r="AA250" s="10"/>
      <c r="AB250" s="10"/>
    </row>
    <row r="251" spans="1:28" x14ac:dyDescent="0.35">
      <c r="A251" s="15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10"/>
      <c r="AA251" s="10"/>
      <c r="AB251" s="10"/>
    </row>
    <row r="252" spans="1:28" x14ac:dyDescent="0.35">
      <c r="A252" s="15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10"/>
      <c r="AA252" s="10"/>
      <c r="AB252" s="10"/>
    </row>
    <row r="253" spans="1:28" x14ac:dyDescent="0.35">
      <c r="A253" s="15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10"/>
      <c r="AA253" s="10"/>
      <c r="AB253" s="10"/>
    </row>
    <row r="254" spans="1:28" x14ac:dyDescent="0.35">
      <c r="A254" s="15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10"/>
      <c r="AA254" s="10"/>
      <c r="AB254" s="10"/>
    </row>
    <row r="255" spans="1:28" x14ac:dyDescent="0.35">
      <c r="A255" s="15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10"/>
      <c r="AA255" s="10"/>
      <c r="AB255" s="10"/>
    </row>
    <row r="256" spans="1:28" x14ac:dyDescent="0.35">
      <c r="A256" s="15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10"/>
      <c r="AA256" s="10"/>
      <c r="AB256" s="10"/>
    </row>
    <row r="257" spans="1:28" x14ac:dyDescent="0.35">
      <c r="A257" s="15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10"/>
      <c r="AA257" s="10"/>
      <c r="AB257" s="10"/>
    </row>
    <row r="258" spans="1:28" x14ac:dyDescent="0.35">
      <c r="A258" s="15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10"/>
      <c r="AA258" s="10"/>
      <c r="AB258" s="10"/>
    </row>
    <row r="259" spans="1:28" x14ac:dyDescent="0.35">
      <c r="A259" s="15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10"/>
      <c r="AA259" s="10"/>
      <c r="AB259" s="10"/>
    </row>
    <row r="260" spans="1:28" x14ac:dyDescent="0.35">
      <c r="A260" s="15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10"/>
      <c r="AA260" s="10"/>
      <c r="AB260" s="10"/>
    </row>
    <row r="261" spans="1:28" x14ac:dyDescent="0.35">
      <c r="A261" s="15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10"/>
      <c r="AA261" s="10"/>
      <c r="AB261" s="10"/>
    </row>
    <row r="262" spans="1:28" x14ac:dyDescent="0.35">
      <c r="A262" s="15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10"/>
      <c r="AA262" s="10"/>
      <c r="AB262" s="10"/>
    </row>
    <row r="263" spans="1:28" x14ac:dyDescent="0.35">
      <c r="A263" s="15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10"/>
      <c r="AA263" s="10"/>
      <c r="AB263" s="10"/>
    </row>
    <row r="264" spans="1:28" x14ac:dyDescent="0.35">
      <c r="A264" s="15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10"/>
      <c r="AA264" s="10"/>
      <c r="AB264" s="10"/>
    </row>
    <row r="265" spans="1:28" x14ac:dyDescent="0.35">
      <c r="A265" s="15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10"/>
      <c r="AA265" s="10"/>
      <c r="AB265" s="10"/>
    </row>
    <row r="266" spans="1:28" x14ac:dyDescent="0.35">
      <c r="A266" s="15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10"/>
      <c r="AA266" s="10"/>
      <c r="AB266" s="10"/>
    </row>
    <row r="267" spans="1:28" x14ac:dyDescent="0.35">
      <c r="A267" s="15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10"/>
      <c r="AA267" s="10"/>
      <c r="AB267" s="10"/>
    </row>
    <row r="268" spans="1:28" x14ac:dyDescent="0.35">
      <c r="A268" s="15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10"/>
      <c r="AA268" s="10"/>
      <c r="AB268" s="10"/>
    </row>
    <row r="269" spans="1:28" x14ac:dyDescent="0.35">
      <c r="A269" s="15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10"/>
      <c r="AA269" s="10"/>
      <c r="AB269" s="10"/>
    </row>
    <row r="270" spans="1:28" x14ac:dyDescent="0.35">
      <c r="A270" s="15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10"/>
      <c r="AA270" s="10"/>
      <c r="AB270" s="10"/>
    </row>
    <row r="271" spans="1:28" x14ac:dyDescent="0.35">
      <c r="A271" s="15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10"/>
      <c r="AA271" s="10"/>
      <c r="AB271" s="10"/>
    </row>
    <row r="272" spans="1:28" x14ac:dyDescent="0.35">
      <c r="A272" s="15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10"/>
      <c r="AA272" s="10"/>
      <c r="AB272" s="10"/>
    </row>
    <row r="273" spans="1:28" x14ac:dyDescent="0.35">
      <c r="A273" s="15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10"/>
      <c r="AA273" s="10"/>
      <c r="AB273" s="10"/>
    </row>
    <row r="274" spans="1:28" x14ac:dyDescent="0.35">
      <c r="A274" s="15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10"/>
      <c r="AA274" s="10"/>
      <c r="AB274" s="10"/>
    </row>
    <row r="275" spans="1:28" x14ac:dyDescent="0.35">
      <c r="A275" s="15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10"/>
      <c r="AA275" s="10"/>
      <c r="AB275" s="10"/>
    </row>
    <row r="276" spans="1:28" x14ac:dyDescent="0.35">
      <c r="A276" s="15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10"/>
      <c r="AA276" s="10"/>
      <c r="AB276" s="10"/>
    </row>
    <row r="277" spans="1:28" x14ac:dyDescent="0.35">
      <c r="A277" s="15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10"/>
      <c r="AA277" s="10"/>
      <c r="AB277" s="10"/>
    </row>
    <row r="278" spans="1:28" x14ac:dyDescent="0.35">
      <c r="A278" s="15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10"/>
      <c r="AA278" s="10"/>
      <c r="AB278" s="10"/>
    </row>
    <row r="279" spans="1:28" x14ac:dyDescent="0.35">
      <c r="A279" s="15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10"/>
      <c r="AA279" s="10"/>
      <c r="AB279" s="10"/>
    </row>
    <row r="280" spans="1:28" x14ac:dyDescent="0.35">
      <c r="A280" s="15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10"/>
      <c r="AA280" s="10"/>
      <c r="AB280" s="10"/>
    </row>
    <row r="281" spans="1:28" x14ac:dyDescent="0.35">
      <c r="A281" s="15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10"/>
      <c r="AA281" s="10"/>
      <c r="AB281" s="10"/>
    </row>
    <row r="282" spans="1:28" x14ac:dyDescent="0.35">
      <c r="A282" s="15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10"/>
      <c r="AA282" s="10"/>
      <c r="AB282" s="10"/>
    </row>
    <row r="283" spans="1:28" x14ac:dyDescent="0.35">
      <c r="A283" s="15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10"/>
      <c r="AA283" s="10"/>
      <c r="AB283" s="10"/>
    </row>
    <row r="284" spans="1:28" x14ac:dyDescent="0.35">
      <c r="A284" s="15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10"/>
      <c r="AA284" s="10"/>
      <c r="AB284" s="10"/>
    </row>
    <row r="285" spans="1:28" x14ac:dyDescent="0.35">
      <c r="A285" s="15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10"/>
      <c r="AA285" s="10"/>
      <c r="AB285" s="10"/>
    </row>
    <row r="286" spans="1:28" x14ac:dyDescent="0.35">
      <c r="A286" s="15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10"/>
      <c r="AA286" s="10"/>
      <c r="AB286" s="10"/>
    </row>
    <row r="287" spans="1:28" x14ac:dyDescent="0.35">
      <c r="A287" s="15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10"/>
      <c r="AA287" s="10"/>
      <c r="AB287" s="10"/>
    </row>
    <row r="288" spans="1:28" x14ac:dyDescent="0.35">
      <c r="A288" s="15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10"/>
      <c r="AA288" s="10"/>
      <c r="AB288" s="10"/>
    </row>
    <row r="289" spans="1:28" x14ac:dyDescent="0.35">
      <c r="A289" s="15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10"/>
      <c r="AA289" s="10"/>
      <c r="AB289" s="10"/>
    </row>
    <row r="290" spans="1:28" x14ac:dyDescent="0.35">
      <c r="A290" s="15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10"/>
      <c r="AA290" s="10"/>
      <c r="AB290" s="10"/>
    </row>
    <row r="291" spans="1:28" x14ac:dyDescent="0.35">
      <c r="A291" s="15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10"/>
      <c r="AA291" s="10"/>
      <c r="AB291" s="10"/>
    </row>
    <row r="292" spans="1:28" x14ac:dyDescent="0.35">
      <c r="A292" s="15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10"/>
      <c r="AA292" s="10"/>
      <c r="AB292" s="10"/>
    </row>
    <row r="293" spans="1:28" x14ac:dyDescent="0.35">
      <c r="A293" s="15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10"/>
      <c r="AA293" s="10"/>
      <c r="AB293" s="10"/>
    </row>
    <row r="294" spans="1:28" x14ac:dyDescent="0.35">
      <c r="A294" s="15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10"/>
      <c r="AA294" s="10"/>
      <c r="AB294" s="10"/>
    </row>
    <row r="295" spans="1:28" x14ac:dyDescent="0.35">
      <c r="A295" s="15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10"/>
      <c r="AA295" s="10"/>
      <c r="AB295" s="10"/>
    </row>
    <row r="296" spans="1:28" x14ac:dyDescent="0.35">
      <c r="A296" s="15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10"/>
      <c r="AA296" s="10"/>
      <c r="AB296" s="10"/>
    </row>
    <row r="297" spans="1:28" x14ac:dyDescent="0.35">
      <c r="A297" s="15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10"/>
      <c r="AA297" s="10"/>
      <c r="AB297" s="10"/>
    </row>
    <row r="298" spans="1:28" x14ac:dyDescent="0.35">
      <c r="A298" s="15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10"/>
      <c r="AA298" s="10"/>
      <c r="AB298" s="10"/>
    </row>
    <row r="299" spans="1:28" x14ac:dyDescent="0.35">
      <c r="A299" s="15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10"/>
      <c r="AA299" s="10"/>
      <c r="AB299" s="10"/>
    </row>
    <row r="300" spans="1:28" x14ac:dyDescent="0.35">
      <c r="A300" s="15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10"/>
      <c r="AA300" s="10"/>
      <c r="AB300" s="10"/>
    </row>
    <row r="301" spans="1:28" x14ac:dyDescent="0.35">
      <c r="A301" s="15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10"/>
      <c r="AA301" s="10"/>
      <c r="AB301" s="10"/>
    </row>
    <row r="302" spans="1:28" x14ac:dyDescent="0.35">
      <c r="A302" s="15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10"/>
      <c r="AA302" s="10"/>
      <c r="AB302" s="10"/>
    </row>
    <row r="303" spans="1:28" x14ac:dyDescent="0.35">
      <c r="A303" s="15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10"/>
      <c r="AA303" s="10"/>
      <c r="AB303" s="10"/>
    </row>
    <row r="304" spans="1:28" x14ac:dyDescent="0.35">
      <c r="A304" s="15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10"/>
      <c r="AA304" s="10"/>
      <c r="AB304" s="10"/>
    </row>
    <row r="305" spans="1:28" x14ac:dyDescent="0.35">
      <c r="A305" s="15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10"/>
      <c r="AA305" s="10"/>
      <c r="AB305" s="10"/>
    </row>
    <row r="306" spans="1:28" x14ac:dyDescent="0.35">
      <c r="A306" s="15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10"/>
      <c r="AA306" s="10"/>
      <c r="AB306" s="10"/>
    </row>
    <row r="307" spans="1:28" x14ac:dyDescent="0.35">
      <c r="A307" s="15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10"/>
      <c r="AA307" s="10"/>
      <c r="AB307" s="10"/>
    </row>
    <row r="308" spans="1:28" x14ac:dyDescent="0.35">
      <c r="A308" s="15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10"/>
      <c r="AA308" s="10"/>
      <c r="AB308" s="10"/>
    </row>
    <row r="309" spans="1:28" x14ac:dyDescent="0.35">
      <c r="A309" s="15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10"/>
      <c r="AA309" s="10"/>
      <c r="AB309" s="10"/>
    </row>
    <row r="310" spans="1:28" x14ac:dyDescent="0.35">
      <c r="A310" s="15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10"/>
      <c r="AA310" s="10"/>
      <c r="AB310" s="10"/>
    </row>
    <row r="311" spans="1:28" x14ac:dyDescent="0.35">
      <c r="A311" s="15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10"/>
      <c r="AA311" s="10"/>
      <c r="AB311" s="10"/>
    </row>
    <row r="312" spans="1:28" x14ac:dyDescent="0.35">
      <c r="A312" s="15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10"/>
      <c r="AA312" s="10"/>
      <c r="AB312" s="10"/>
    </row>
    <row r="313" spans="1:28" x14ac:dyDescent="0.35">
      <c r="A313" s="15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10"/>
      <c r="AA313" s="10"/>
      <c r="AB313" s="10"/>
    </row>
    <row r="314" spans="1:28" x14ac:dyDescent="0.35">
      <c r="A314" s="15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10"/>
      <c r="AA314" s="10"/>
      <c r="AB314" s="10"/>
    </row>
    <row r="315" spans="1:28" x14ac:dyDescent="0.35">
      <c r="A315" s="15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10"/>
      <c r="AA315" s="10"/>
      <c r="AB315" s="10"/>
    </row>
    <row r="316" spans="1:28" x14ac:dyDescent="0.35">
      <c r="A316" s="15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10"/>
      <c r="AA316" s="10"/>
      <c r="AB316" s="10"/>
    </row>
    <row r="317" spans="1:28" x14ac:dyDescent="0.35">
      <c r="A317" s="15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10"/>
      <c r="AA317" s="10"/>
      <c r="AB317" s="10"/>
    </row>
    <row r="318" spans="1:28" x14ac:dyDescent="0.35">
      <c r="A318" s="15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10"/>
      <c r="AA318" s="10"/>
      <c r="AB318" s="10"/>
    </row>
    <row r="319" spans="1:28" x14ac:dyDescent="0.35">
      <c r="A319" s="15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10"/>
      <c r="AA319" s="10"/>
      <c r="AB319" s="10"/>
    </row>
    <row r="320" spans="1:28" x14ac:dyDescent="0.35">
      <c r="A320" s="15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10"/>
      <c r="AA320" s="10"/>
      <c r="AB320" s="10"/>
    </row>
    <row r="321" spans="1:28" x14ac:dyDescent="0.35">
      <c r="A321" s="15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10"/>
      <c r="AA321" s="10"/>
      <c r="AB321" s="10"/>
    </row>
    <row r="322" spans="1:28" x14ac:dyDescent="0.35">
      <c r="A322" s="15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10"/>
      <c r="AA322" s="10"/>
      <c r="AB322" s="10"/>
    </row>
    <row r="323" spans="1:28" x14ac:dyDescent="0.35">
      <c r="A323" s="15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10"/>
      <c r="AA323" s="10"/>
      <c r="AB323" s="10"/>
    </row>
    <row r="324" spans="1:28" x14ac:dyDescent="0.35">
      <c r="A324" s="15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10"/>
      <c r="AA324" s="10"/>
      <c r="AB324" s="10"/>
    </row>
    <row r="325" spans="1:28" x14ac:dyDescent="0.35">
      <c r="A325" s="15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10"/>
      <c r="AA325" s="10"/>
      <c r="AB325" s="10"/>
    </row>
    <row r="326" spans="1:28" x14ac:dyDescent="0.35">
      <c r="A326" s="15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10"/>
      <c r="AA326" s="10"/>
      <c r="AB326" s="10"/>
    </row>
    <row r="327" spans="1:28" x14ac:dyDescent="0.35">
      <c r="A327" s="15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10"/>
      <c r="AA327" s="10"/>
      <c r="AB327" s="10"/>
    </row>
    <row r="328" spans="1:28" x14ac:dyDescent="0.35">
      <c r="A328" s="15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10"/>
      <c r="AA328" s="10"/>
      <c r="AB328" s="10"/>
    </row>
    <row r="329" spans="1:28" x14ac:dyDescent="0.35">
      <c r="A329" s="15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10"/>
      <c r="AA329" s="10"/>
      <c r="AB329" s="10"/>
    </row>
    <row r="330" spans="1:28" x14ac:dyDescent="0.35">
      <c r="A330" s="15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10"/>
      <c r="AA330" s="10"/>
      <c r="AB330" s="10"/>
    </row>
    <row r="331" spans="1:28" x14ac:dyDescent="0.35">
      <c r="A331" s="15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10"/>
      <c r="AA331" s="10"/>
      <c r="AB331" s="10"/>
    </row>
    <row r="332" spans="1:28" x14ac:dyDescent="0.35">
      <c r="A332" s="15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10"/>
      <c r="AA332" s="10"/>
      <c r="AB332" s="10"/>
    </row>
    <row r="333" spans="1:28" x14ac:dyDescent="0.35">
      <c r="A333" s="15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10"/>
      <c r="AA333" s="10"/>
      <c r="AB333" s="10"/>
    </row>
    <row r="334" spans="1:28" x14ac:dyDescent="0.35">
      <c r="A334" s="15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10"/>
      <c r="AA334" s="10"/>
      <c r="AB334" s="10"/>
    </row>
    <row r="335" spans="1:28" x14ac:dyDescent="0.35">
      <c r="A335" s="15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10"/>
      <c r="AA335" s="10"/>
      <c r="AB335" s="10"/>
    </row>
    <row r="336" spans="1:28" x14ac:dyDescent="0.35">
      <c r="A336" s="15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10"/>
      <c r="AA336" s="10"/>
      <c r="AB336" s="10"/>
    </row>
    <row r="337" spans="1:28" x14ac:dyDescent="0.35">
      <c r="A337" s="15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10"/>
      <c r="AA337" s="10"/>
      <c r="AB337" s="10"/>
    </row>
    <row r="338" spans="1:28" x14ac:dyDescent="0.35">
      <c r="A338" s="15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10"/>
      <c r="AA338" s="10"/>
      <c r="AB338" s="10"/>
    </row>
    <row r="339" spans="1:28" x14ac:dyDescent="0.35">
      <c r="A339" s="15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10"/>
      <c r="AA339" s="10"/>
      <c r="AB339" s="10"/>
    </row>
    <row r="340" spans="1:28" x14ac:dyDescent="0.35">
      <c r="A340" s="15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10"/>
      <c r="AA340" s="10"/>
      <c r="AB340" s="10"/>
    </row>
    <row r="341" spans="1:28" x14ac:dyDescent="0.35">
      <c r="A341" s="15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10"/>
      <c r="AA341" s="10"/>
      <c r="AB341" s="10"/>
    </row>
    <row r="342" spans="1:28" x14ac:dyDescent="0.35">
      <c r="A342" s="15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10"/>
      <c r="AA342" s="10"/>
      <c r="AB342" s="10"/>
    </row>
    <row r="343" spans="1:28" x14ac:dyDescent="0.35">
      <c r="A343" s="15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10"/>
      <c r="AA343" s="10"/>
      <c r="AB343" s="10"/>
    </row>
    <row r="344" spans="1:28" x14ac:dyDescent="0.35">
      <c r="A344" s="15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10"/>
      <c r="AA344" s="10"/>
      <c r="AB344" s="10"/>
    </row>
    <row r="345" spans="1:28" x14ac:dyDescent="0.35">
      <c r="A345" s="15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10"/>
      <c r="AA345" s="10"/>
      <c r="AB345" s="10"/>
    </row>
    <row r="346" spans="1:28" x14ac:dyDescent="0.35">
      <c r="A346" s="15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10"/>
      <c r="AA346" s="10"/>
      <c r="AB346" s="10"/>
    </row>
    <row r="347" spans="1:28" x14ac:dyDescent="0.35">
      <c r="A347" s="15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10"/>
      <c r="AA347" s="10"/>
      <c r="AB347" s="10"/>
    </row>
    <row r="348" spans="1:28" x14ac:dyDescent="0.35">
      <c r="A348" s="15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10"/>
      <c r="AA348" s="10"/>
      <c r="AB348" s="10"/>
    </row>
    <row r="349" spans="1:28" x14ac:dyDescent="0.35">
      <c r="A349" s="15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10"/>
      <c r="AA349" s="10"/>
      <c r="AB349" s="10"/>
    </row>
    <row r="350" spans="1:28" x14ac:dyDescent="0.35">
      <c r="A350" s="15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10"/>
      <c r="AA350" s="10"/>
      <c r="AB350" s="10"/>
    </row>
    <row r="351" spans="1:28" x14ac:dyDescent="0.35">
      <c r="A351" s="15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10"/>
      <c r="AA351" s="10"/>
      <c r="AB351" s="10"/>
    </row>
    <row r="352" spans="1:28" x14ac:dyDescent="0.35">
      <c r="A352" s="15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10"/>
      <c r="AA352" s="10"/>
      <c r="AB352" s="10"/>
    </row>
    <row r="353" spans="1:28" x14ac:dyDescent="0.35">
      <c r="A353" s="15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10"/>
      <c r="AA353" s="10"/>
      <c r="AB353" s="10"/>
    </row>
    <row r="354" spans="1:28" x14ac:dyDescent="0.35">
      <c r="A354" s="15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10"/>
      <c r="AA354" s="10"/>
      <c r="AB354" s="10"/>
    </row>
    <row r="355" spans="1:28" x14ac:dyDescent="0.35">
      <c r="A355" s="15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10"/>
      <c r="AA355" s="10"/>
      <c r="AB355" s="10"/>
    </row>
    <row r="356" spans="1:28" x14ac:dyDescent="0.35">
      <c r="A356" s="15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10"/>
      <c r="AA356" s="10"/>
      <c r="AB356" s="10"/>
    </row>
    <row r="357" spans="1:28" x14ac:dyDescent="0.35">
      <c r="A357" s="15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10"/>
      <c r="AA357" s="10"/>
      <c r="AB357" s="10"/>
    </row>
    <row r="358" spans="1:28" x14ac:dyDescent="0.35">
      <c r="A358" s="15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10"/>
      <c r="AA358" s="10"/>
      <c r="AB358" s="10"/>
    </row>
    <row r="359" spans="1:28" x14ac:dyDescent="0.35">
      <c r="A359" s="15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10"/>
      <c r="AA359" s="10"/>
      <c r="AB359" s="10"/>
    </row>
    <row r="360" spans="1:28" x14ac:dyDescent="0.35">
      <c r="A360" s="15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10"/>
      <c r="AA360" s="10"/>
      <c r="AB360" s="10"/>
    </row>
    <row r="361" spans="1:28" x14ac:dyDescent="0.35">
      <c r="A361" s="15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10"/>
      <c r="AA361" s="10"/>
      <c r="AB361" s="10"/>
    </row>
    <row r="362" spans="1:28" x14ac:dyDescent="0.35">
      <c r="A362" s="15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10"/>
      <c r="AA362" s="10"/>
      <c r="AB362" s="10"/>
    </row>
    <row r="363" spans="1:28" x14ac:dyDescent="0.35">
      <c r="A363" s="15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10"/>
      <c r="AA363" s="10"/>
      <c r="AB363" s="10"/>
    </row>
    <row r="364" spans="1:28" x14ac:dyDescent="0.35">
      <c r="A364" s="15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10"/>
      <c r="AA364" s="10"/>
      <c r="AB364" s="10"/>
    </row>
    <row r="365" spans="1:28" x14ac:dyDescent="0.35">
      <c r="A365" s="15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10"/>
      <c r="AA365" s="10"/>
      <c r="AB365" s="10"/>
    </row>
    <row r="366" spans="1:28" x14ac:dyDescent="0.35">
      <c r="A366" s="15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10"/>
      <c r="AA366" s="10"/>
      <c r="AB366" s="10"/>
    </row>
    <row r="367" spans="1:28" x14ac:dyDescent="0.35">
      <c r="A367" s="15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10"/>
      <c r="AA367" s="10"/>
      <c r="AB367" s="10"/>
    </row>
    <row r="368" spans="1:28" x14ac:dyDescent="0.35">
      <c r="A368" s="15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10"/>
      <c r="AA368" s="10"/>
      <c r="AB368" s="10"/>
    </row>
    <row r="369" spans="1:28" x14ac:dyDescent="0.35">
      <c r="A369" s="15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10"/>
      <c r="AA369" s="10"/>
      <c r="AB369" s="10"/>
    </row>
    <row r="370" spans="1:28" x14ac:dyDescent="0.35">
      <c r="A370" s="15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10"/>
      <c r="AA370" s="10"/>
      <c r="AB370" s="10"/>
    </row>
    <row r="371" spans="1:28" x14ac:dyDescent="0.35">
      <c r="A371" s="15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10"/>
      <c r="AA371" s="10"/>
      <c r="AB371" s="10"/>
    </row>
    <row r="372" spans="1:28" x14ac:dyDescent="0.35">
      <c r="A372" s="15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10"/>
      <c r="AA372" s="10"/>
      <c r="AB372" s="10"/>
    </row>
    <row r="373" spans="1:28" x14ac:dyDescent="0.35">
      <c r="A373" s="15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10"/>
      <c r="AA373" s="10"/>
      <c r="AB373" s="10"/>
    </row>
    <row r="374" spans="1:28" x14ac:dyDescent="0.35">
      <c r="A374" s="15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10"/>
      <c r="AA374" s="10"/>
      <c r="AB374" s="10"/>
    </row>
    <row r="375" spans="1:28" x14ac:dyDescent="0.35">
      <c r="A375" s="15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10"/>
      <c r="AA375" s="10"/>
      <c r="AB375" s="10"/>
    </row>
    <row r="376" spans="1:28" x14ac:dyDescent="0.35">
      <c r="A376" s="15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10"/>
      <c r="AA376" s="10"/>
      <c r="AB376" s="10"/>
    </row>
    <row r="377" spans="1:28" x14ac:dyDescent="0.35">
      <c r="A377" s="15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10"/>
      <c r="AA377" s="10"/>
      <c r="AB377" s="10"/>
    </row>
    <row r="378" spans="1:28" x14ac:dyDescent="0.35">
      <c r="A378" s="15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10"/>
      <c r="AA378" s="10"/>
      <c r="AB378" s="10"/>
    </row>
    <row r="379" spans="1:28" x14ac:dyDescent="0.35">
      <c r="A379" s="15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10"/>
      <c r="AA379" s="10"/>
      <c r="AB379" s="10"/>
    </row>
    <row r="380" spans="1:28" x14ac:dyDescent="0.35">
      <c r="A380" s="15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10"/>
      <c r="AA380" s="10"/>
      <c r="AB380" s="10"/>
    </row>
    <row r="381" spans="1:28" x14ac:dyDescent="0.35">
      <c r="A381" s="15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10"/>
      <c r="AA381" s="10"/>
      <c r="AB381" s="10"/>
    </row>
    <row r="382" spans="1:28" x14ac:dyDescent="0.35">
      <c r="A382" s="15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10"/>
      <c r="AA382" s="10"/>
      <c r="AB382" s="10"/>
    </row>
    <row r="383" spans="1:28" x14ac:dyDescent="0.35">
      <c r="A383" s="15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10"/>
      <c r="AA383" s="10"/>
      <c r="AB383" s="10"/>
    </row>
    <row r="384" spans="1:28" x14ac:dyDescent="0.35">
      <c r="A384" s="15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10"/>
      <c r="AA384" s="10"/>
      <c r="AB384" s="10"/>
    </row>
    <row r="385" spans="1:28" x14ac:dyDescent="0.35">
      <c r="A385" s="15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10"/>
      <c r="AA385" s="10"/>
      <c r="AB385" s="10"/>
    </row>
    <row r="386" spans="1:28" x14ac:dyDescent="0.35">
      <c r="A386" s="15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10"/>
      <c r="AA386" s="10"/>
      <c r="AB386" s="10"/>
    </row>
    <row r="387" spans="1:28" x14ac:dyDescent="0.35">
      <c r="A387" s="15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10"/>
      <c r="AA387" s="10"/>
      <c r="AB387" s="10"/>
    </row>
    <row r="388" spans="1:28" x14ac:dyDescent="0.35">
      <c r="A388" s="15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10"/>
      <c r="AA388" s="10"/>
      <c r="AB388" s="10"/>
    </row>
    <row r="389" spans="1:28" x14ac:dyDescent="0.35">
      <c r="A389" s="15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10"/>
      <c r="AA389" s="10"/>
      <c r="AB389" s="10"/>
    </row>
    <row r="390" spans="1:28" x14ac:dyDescent="0.35">
      <c r="A390" s="15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10"/>
      <c r="AA390" s="10"/>
      <c r="AB390" s="10"/>
    </row>
    <row r="391" spans="1:28" x14ac:dyDescent="0.35">
      <c r="A391" s="15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10"/>
      <c r="AA391" s="10"/>
      <c r="AB391" s="10"/>
    </row>
    <row r="392" spans="1:28" x14ac:dyDescent="0.35">
      <c r="A392" s="15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10"/>
      <c r="AA392" s="10"/>
      <c r="AB392" s="10"/>
    </row>
    <row r="393" spans="1:28" x14ac:dyDescent="0.35">
      <c r="A393" s="15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10"/>
      <c r="AA393" s="10"/>
      <c r="AB393" s="10"/>
    </row>
    <row r="394" spans="1:28" x14ac:dyDescent="0.35">
      <c r="A394" s="15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10"/>
      <c r="AA394" s="10"/>
      <c r="AB394" s="10"/>
    </row>
    <row r="395" spans="1:28" x14ac:dyDescent="0.35">
      <c r="A395" s="15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10"/>
      <c r="AA395" s="10"/>
      <c r="AB395" s="10"/>
    </row>
    <row r="396" spans="1:28" x14ac:dyDescent="0.35">
      <c r="A396" s="15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10"/>
      <c r="AA396" s="10"/>
      <c r="AB396" s="10"/>
    </row>
    <row r="397" spans="1:28" x14ac:dyDescent="0.35">
      <c r="A397" s="15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10"/>
      <c r="AA397" s="10"/>
      <c r="AB397" s="10"/>
    </row>
    <row r="398" spans="1:28" x14ac:dyDescent="0.35">
      <c r="A398" s="15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10"/>
      <c r="AA398" s="10"/>
      <c r="AB398" s="10"/>
    </row>
    <row r="399" spans="1:28" x14ac:dyDescent="0.35">
      <c r="A399" s="15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10"/>
      <c r="AA399" s="10"/>
      <c r="AB399" s="10"/>
    </row>
    <row r="400" spans="1:28" x14ac:dyDescent="0.35">
      <c r="A400" s="15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10"/>
      <c r="AA400" s="10"/>
      <c r="AB400" s="10"/>
    </row>
    <row r="401" spans="1:28" x14ac:dyDescent="0.35">
      <c r="A401" s="15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10"/>
      <c r="AA401" s="10"/>
      <c r="AB401" s="10"/>
    </row>
    <row r="402" spans="1:28" x14ac:dyDescent="0.35">
      <c r="A402" s="15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10"/>
      <c r="AA402" s="10"/>
      <c r="AB402" s="10"/>
    </row>
    <row r="403" spans="1:28" x14ac:dyDescent="0.35">
      <c r="A403" s="15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10"/>
      <c r="AA403" s="10"/>
      <c r="AB403" s="10"/>
    </row>
    <row r="404" spans="1:28" x14ac:dyDescent="0.35">
      <c r="A404" s="15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10"/>
      <c r="AA404" s="10"/>
      <c r="AB404" s="10"/>
    </row>
    <row r="405" spans="1:28" x14ac:dyDescent="0.35">
      <c r="A405" s="15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10"/>
      <c r="AA405" s="10"/>
      <c r="AB405" s="10"/>
    </row>
    <row r="406" spans="1:28" x14ac:dyDescent="0.35">
      <c r="A406" s="15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10"/>
      <c r="AA406" s="10"/>
      <c r="AB406" s="10"/>
    </row>
    <row r="407" spans="1:28" x14ac:dyDescent="0.35">
      <c r="A407" s="15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10"/>
      <c r="AA407" s="10"/>
      <c r="AB407" s="10"/>
    </row>
    <row r="408" spans="1:28" x14ac:dyDescent="0.35">
      <c r="A408" s="15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10"/>
      <c r="AA408" s="10"/>
      <c r="AB408" s="10"/>
    </row>
    <row r="409" spans="1:28" x14ac:dyDescent="0.35">
      <c r="A409" s="15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10"/>
      <c r="AA409" s="10"/>
      <c r="AB409" s="10"/>
    </row>
    <row r="410" spans="1:28" x14ac:dyDescent="0.35">
      <c r="A410" s="15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10"/>
      <c r="AA410" s="10"/>
      <c r="AB410" s="10"/>
    </row>
    <row r="411" spans="1:28" x14ac:dyDescent="0.35">
      <c r="A411" s="15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10"/>
      <c r="AA411" s="10"/>
      <c r="AB411" s="10"/>
    </row>
    <row r="412" spans="1:28" x14ac:dyDescent="0.35">
      <c r="A412" s="15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10"/>
      <c r="AA412" s="10"/>
      <c r="AB412" s="10"/>
    </row>
    <row r="413" spans="1:28" x14ac:dyDescent="0.35">
      <c r="A413" s="15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10"/>
      <c r="AA413" s="10"/>
      <c r="AB413" s="10"/>
    </row>
    <row r="414" spans="1:28" x14ac:dyDescent="0.35">
      <c r="A414" s="15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10"/>
      <c r="AA414" s="10"/>
      <c r="AB414" s="10"/>
    </row>
    <row r="415" spans="1:28" x14ac:dyDescent="0.35">
      <c r="A415" s="15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10"/>
      <c r="AA415" s="10"/>
      <c r="AB415" s="10"/>
    </row>
    <row r="416" spans="1:28" x14ac:dyDescent="0.35">
      <c r="A416" s="15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10"/>
      <c r="AA416" s="10"/>
      <c r="AB416" s="10"/>
    </row>
    <row r="417" spans="1:28" x14ac:dyDescent="0.35">
      <c r="A417" s="15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10"/>
      <c r="AA417" s="10"/>
      <c r="AB417" s="10"/>
    </row>
    <row r="418" spans="1:28" x14ac:dyDescent="0.35">
      <c r="A418" s="15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10"/>
      <c r="AA418" s="10"/>
      <c r="AB418" s="10"/>
    </row>
    <row r="419" spans="1:28" x14ac:dyDescent="0.35">
      <c r="A419" s="15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10"/>
      <c r="AA419" s="10"/>
      <c r="AB419" s="10"/>
    </row>
    <row r="420" spans="1:28" x14ac:dyDescent="0.35">
      <c r="A420" s="15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10"/>
      <c r="AA420" s="10"/>
      <c r="AB420" s="10"/>
    </row>
    <row r="421" spans="1:28" x14ac:dyDescent="0.35">
      <c r="A421" s="15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10"/>
      <c r="AA421" s="10"/>
      <c r="AB421" s="10"/>
    </row>
    <row r="422" spans="1:28" x14ac:dyDescent="0.35">
      <c r="A422" s="15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10"/>
      <c r="AA422" s="10"/>
      <c r="AB422" s="10"/>
    </row>
    <row r="423" spans="1:28" x14ac:dyDescent="0.35">
      <c r="A423" s="15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10"/>
      <c r="AA423" s="10"/>
      <c r="AB423" s="10"/>
    </row>
    <row r="424" spans="1:28" x14ac:dyDescent="0.35">
      <c r="A424" s="15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10"/>
      <c r="AA424" s="10"/>
      <c r="AB424" s="10"/>
    </row>
    <row r="425" spans="1:28" x14ac:dyDescent="0.35">
      <c r="A425" s="15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10"/>
      <c r="AA425" s="10"/>
      <c r="AB425" s="10"/>
    </row>
    <row r="426" spans="1:28" x14ac:dyDescent="0.35">
      <c r="A426" s="15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10"/>
      <c r="AA426" s="10"/>
      <c r="AB426" s="10"/>
    </row>
    <row r="427" spans="1:28" x14ac:dyDescent="0.35">
      <c r="A427" s="15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10"/>
      <c r="AA427" s="10"/>
      <c r="AB427" s="10"/>
    </row>
    <row r="428" spans="1:28" x14ac:dyDescent="0.35">
      <c r="A428" s="15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10"/>
      <c r="AA428" s="10"/>
      <c r="AB428" s="10"/>
    </row>
    <row r="429" spans="1:28" x14ac:dyDescent="0.35">
      <c r="A429" s="15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10"/>
      <c r="AA429" s="10"/>
      <c r="AB429" s="10"/>
    </row>
    <row r="430" spans="1:28" x14ac:dyDescent="0.35">
      <c r="A430" s="15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10"/>
      <c r="AA430" s="10"/>
      <c r="AB430" s="10"/>
    </row>
    <row r="431" spans="1:28" x14ac:dyDescent="0.35">
      <c r="A431" s="15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10"/>
      <c r="AA431" s="10"/>
      <c r="AB431" s="10"/>
    </row>
    <row r="432" spans="1:28" x14ac:dyDescent="0.35">
      <c r="A432" s="15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10"/>
      <c r="AA432" s="10"/>
      <c r="AB432" s="10"/>
    </row>
    <row r="433" spans="1:28" x14ac:dyDescent="0.35">
      <c r="A433" s="15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10"/>
      <c r="AA433" s="10"/>
      <c r="AB433" s="10"/>
    </row>
    <row r="434" spans="1:28" x14ac:dyDescent="0.35">
      <c r="A434" s="15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10"/>
      <c r="AA434" s="10"/>
      <c r="AB434" s="10"/>
    </row>
    <row r="435" spans="1:28" x14ac:dyDescent="0.35">
      <c r="A435" s="15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10"/>
      <c r="AA435" s="10"/>
      <c r="AB435" s="10"/>
    </row>
    <row r="436" spans="1:28" x14ac:dyDescent="0.35">
      <c r="A436" s="15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10"/>
      <c r="AA436" s="10"/>
      <c r="AB436" s="10"/>
    </row>
    <row r="437" spans="1:28" x14ac:dyDescent="0.35">
      <c r="A437" s="15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10"/>
      <c r="AA437" s="10"/>
      <c r="AB437" s="10"/>
    </row>
    <row r="438" spans="1:28" x14ac:dyDescent="0.35">
      <c r="A438" s="15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10"/>
      <c r="AA438" s="10"/>
      <c r="AB438" s="10"/>
    </row>
    <row r="439" spans="1:28" x14ac:dyDescent="0.35">
      <c r="A439" s="15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10"/>
      <c r="AA439" s="10"/>
      <c r="AB439" s="10"/>
    </row>
    <row r="440" spans="1:28" x14ac:dyDescent="0.35">
      <c r="A440" s="15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10"/>
      <c r="AA440" s="10"/>
      <c r="AB440" s="10"/>
    </row>
    <row r="441" spans="1:28" x14ac:dyDescent="0.35">
      <c r="A441" s="15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10"/>
      <c r="AA441" s="10"/>
      <c r="AB441" s="10"/>
    </row>
    <row r="442" spans="1:28" x14ac:dyDescent="0.35">
      <c r="A442" s="15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10"/>
      <c r="AA442" s="10"/>
      <c r="AB442" s="10"/>
    </row>
    <row r="443" spans="1:28" x14ac:dyDescent="0.35">
      <c r="A443" s="15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10"/>
      <c r="AA443" s="10"/>
      <c r="AB443" s="10"/>
    </row>
    <row r="444" spans="1:28" x14ac:dyDescent="0.35">
      <c r="A444" s="15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10"/>
      <c r="AA444" s="10"/>
      <c r="AB444" s="10"/>
    </row>
    <row r="445" spans="1:28" x14ac:dyDescent="0.35">
      <c r="A445" s="15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10"/>
      <c r="AA445" s="10"/>
      <c r="AB445" s="10"/>
    </row>
    <row r="446" spans="1:28" x14ac:dyDescent="0.35">
      <c r="A446" s="15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10"/>
      <c r="AA446" s="10"/>
      <c r="AB446" s="10"/>
    </row>
    <row r="447" spans="1:28" x14ac:dyDescent="0.35">
      <c r="A447" s="15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10"/>
      <c r="AA447" s="10"/>
      <c r="AB447" s="10"/>
    </row>
    <row r="448" spans="1:28" x14ac:dyDescent="0.35">
      <c r="A448" s="15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10"/>
      <c r="AA448" s="10"/>
      <c r="AB448" s="10"/>
    </row>
    <row r="449" spans="1:28" x14ac:dyDescent="0.35">
      <c r="A449" s="15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10"/>
      <c r="AA449" s="10"/>
      <c r="AB449" s="10"/>
    </row>
    <row r="450" spans="1:28" x14ac:dyDescent="0.35">
      <c r="A450" s="15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10"/>
      <c r="AA450" s="10"/>
      <c r="AB450" s="10"/>
    </row>
    <row r="451" spans="1:28" x14ac:dyDescent="0.35">
      <c r="A451" s="15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10"/>
      <c r="AA451" s="10"/>
      <c r="AB451" s="10"/>
    </row>
    <row r="452" spans="1:28" x14ac:dyDescent="0.35">
      <c r="A452" s="15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10"/>
      <c r="AA452" s="10"/>
      <c r="AB452" s="10"/>
    </row>
    <row r="453" spans="1:28" x14ac:dyDescent="0.35">
      <c r="A453" s="15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10"/>
      <c r="AA453" s="10"/>
      <c r="AB453" s="10"/>
    </row>
    <row r="454" spans="1:28" x14ac:dyDescent="0.35">
      <c r="A454" s="15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10"/>
      <c r="AA454" s="10"/>
      <c r="AB454" s="10"/>
    </row>
    <row r="455" spans="1:28" x14ac:dyDescent="0.35">
      <c r="A455" s="15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10"/>
      <c r="AA455" s="10"/>
      <c r="AB455" s="10"/>
    </row>
    <row r="456" spans="1:28" x14ac:dyDescent="0.35">
      <c r="A456" s="15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10"/>
      <c r="AA456" s="10"/>
      <c r="AB456" s="10"/>
    </row>
    <row r="457" spans="1:28" x14ac:dyDescent="0.35">
      <c r="A457" s="15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10"/>
      <c r="AA457" s="10"/>
      <c r="AB457" s="10"/>
    </row>
    <row r="458" spans="1:28" x14ac:dyDescent="0.35">
      <c r="A458" s="15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10"/>
      <c r="AA458" s="10"/>
      <c r="AB458" s="10"/>
    </row>
    <row r="459" spans="1:28" x14ac:dyDescent="0.35">
      <c r="A459" s="15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10"/>
      <c r="AA459" s="10"/>
      <c r="AB459" s="10"/>
    </row>
    <row r="460" spans="1:28" x14ac:dyDescent="0.35">
      <c r="A460" s="15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10"/>
      <c r="AA460" s="10"/>
      <c r="AB460" s="10"/>
    </row>
    <row r="461" spans="1:28" x14ac:dyDescent="0.35">
      <c r="A461" s="15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10"/>
      <c r="AA461" s="10"/>
      <c r="AB461" s="10"/>
    </row>
    <row r="462" spans="1:28" x14ac:dyDescent="0.35">
      <c r="A462" s="15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10"/>
      <c r="AA462" s="10"/>
      <c r="AB462" s="10"/>
    </row>
    <row r="463" spans="1:28" x14ac:dyDescent="0.35">
      <c r="A463" s="15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10"/>
      <c r="AA463" s="10"/>
      <c r="AB463" s="10"/>
    </row>
    <row r="464" spans="1:28" x14ac:dyDescent="0.35">
      <c r="A464" s="15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10"/>
      <c r="AA464" s="10"/>
      <c r="AB464" s="10"/>
    </row>
    <row r="465" spans="1:28" x14ac:dyDescent="0.35">
      <c r="A465" s="15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10"/>
      <c r="AA465" s="10"/>
      <c r="AB465" s="10"/>
    </row>
    <row r="466" spans="1:28" x14ac:dyDescent="0.35">
      <c r="A466" s="15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10"/>
      <c r="AA466" s="10"/>
      <c r="AB466" s="10"/>
    </row>
    <row r="467" spans="1:28" x14ac:dyDescent="0.35">
      <c r="A467" s="15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10"/>
      <c r="AA467" s="10"/>
      <c r="AB467" s="10"/>
    </row>
    <row r="468" spans="1:28" x14ac:dyDescent="0.35">
      <c r="A468" s="15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10"/>
      <c r="AA468" s="10"/>
      <c r="AB468" s="10"/>
    </row>
    <row r="469" spans="1:28" x14ac:dyDescent="0.35">
      <c r="A469" s="15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10"/>
      <c r="AA469" s="10"/>
      <c r="AB469" s="10"/>
    </row>
    <row r="470" spans="1:28" x14ac:dyDescent="0.35">
      <c r="A470" s="15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10"/>
      <c r="AA470" s="10"/>
      <c r="AB470" s="10"/>
    </row>
    <row r="471" spans="1:28" x14ac:dyDescent="0.35">
      <c r="A471" s="15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10"/>
      <c r="AA471" s="10"/>
      <c r="AB471" s="10"/>
    </row>
    <row r="472" spans="1:28" x14ac:dyDescent="0.35">
      <c r="A472" s="15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10"/>
      <c r="AA472" s="10"/>
      <c r="AB472" s="10"/>
    </row>
    <row r="473" spans="1:28" x14ac:dyDescent="0.35">
      <c r="A473" s="15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10"/>
      <c r="AA473" s="10"/>
      <c r="AB473" s="10"/>
    </row>
    <row r="474" spans="1:28" x14ac:dyDescent="0.35">
      <c r="A474" s="15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10"/>
      <c r="AA474" s="10"/>
      <c r="AB474" s="10"/>
    </row>
    <row r="475" spans="1:28" x14ac:dyDescent="0.35">
      <c r="A475" s="15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10"/>
      <c r="AA475" s="10"/>
      <c r="AB475" s="10"/>
    </row>
    <row r="476" spans="1:28" x14ac:dyDescent="0.35">
      <c r="A476" s="15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10"/>
      <c r="AA476" s="10"/>
      <c r="AB476" s="10"/>
    </row>
    <row r="477" spans="1:28" x14ac:dyDescent="0.35">
      <c r="A477" s="15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10"/>
      <c r="AA477" s="10"/>
      <c r="AB477" s="10"/>
    </row>
    <row r="478" spans="1:28" x14ac:dyDescent="0.35">
      <c r="A478" s="15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10"/>
      <c r="AA478" s="10"/>
      <c r="AB478" s="10"/>
    </row>
    <row r="479" spans="1:28" x14ac:dyDescent="0.35">
      <c r="A479" s="15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10"/>
      <c r="AA479" s="10"/>
      <c r="AB479" s="10"/>
    </row>
    <row r="480" spans="1:28" x14ac:dyDescent="0.35">
      <c r="A480" s="15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10"/>
      <c r="AA480" s="10"/>
      <c r="AB480" s="10"/>
    </row>
    <row r="481" spans="1:28" x14ac:dyDescent="0.35">
      <c r="A481" s="15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10"/>
      <c r="AA481" s="10"/>
      <c r="AB481" s="10"/>
    </row>
    <row r="482" spans="1:28" x14ac:dyDescent="0.35">
      <c r="A482" s="15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10"/>
      <c r="AA482" s="10"/>
      <c r="AB482" s="10"/>
    </row>
    <row r="483" spans="1:28" x14ac:dyDescent="0.35">
      <c r="A483" s="15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10"/>
      <c r="AA483" s="10"/>
      <c r="AB483" s="10"/>
    </row>
    <row r="484" spans="1:28" x14ac:dyDescent="0.35">
      <c r="A484" s="15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10"/>
      <c r="AA484" s="10"/>
      <c r="AB484" s="10"/>
    </row>
    <row r="485" spans="1:28" x14ac:dyDescent="0.35">
      <c r="A485" s="15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10"/>
      <c r="AA485" s="10"/>
      <c r="AB485" s="10"/>
    </row>
    <row r="486" spans="1:28" x14ac:dyDescent="0.35">
      <c r="A486" s="15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10"/>
      <c r="AA486" s="10"/>
      <c r="AB486" s="10"/>
    </row>
    <row r="487" spans="1:28" x14ac:dyDescent="0.35">
      <c r="A487" s="15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10"/>
      <c r="AA487" s="10"/>
      <c r="AB487" s="10"/>
    </row>
    <row r="488" spans="1:28" x14ac:dyDescent="0.35">
      <c r="A488" s="15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10"/>
      <c r="AA488" s="10"/>
      <c r="AB488" s="10"/>
    </row>
    <row r="489" spans="1:28" x14ac:dyDescent="0.35">
      <c r="A489" s="15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10"/>
      <c r="AA489" s="10"/>
      <c r="AB489" s="10"/>
    </row>
    <row r="490" spans="1:28" x14ac:dyDescent="0.35">
      <c r="A490" s="15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10"/>
      <c r="AA490" s="10"/>
      <c r="AB490" s="10"/>
    </row>
    <row r="491" spans="1:28" x14ac:dyDescent="0.35">
      <c r="A491" s="15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10"/>
      <c r="AA491" s="10"/>
      <c r="AB491" s="10"/>
    </row>
    <row r="492" spans="1:28" x14ac:dyDescent="0.35">
      <c r="A492" s="15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10"/>
      <c r="AA492" s="10"/>
      <c r="AB492" s="10"/>
    </row>
    <row r="493" spans="1:28" x14ac:dyDescent="0.35">
      <c r="A493" s="15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10"/>
      <c r="AA493" s="10"/>
      <c r="AB493" s="10"/>
    </row>
    <row r="494" spans="1:28" x14ac:dyDescent="0.35">
      <c r="A494" s="15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10"/>
      <c r="AA494" s="10"/>
      <c r="AB494" s="10"/>
    </row>
    <row r="495" spans="1:28" x14ac:dyDescent="0.35">
      <c r="A495" s="15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10"/>
      <c r="AA495" s="10"/>
      <c r="AB495" s="10"/>
    </row>
    <row r="496" spans="1:28" x14ac:dyDescent="0.35">
      <c r="A496" s="15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10"/>
      <c r="AA496" s="10"/>
      <c r="AB496" s="10"/>
    </row>
    <row r="497" spans="1:28" x14ac:dyDescent="0.35">
      <c r="A497" s="15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10"/>
      <c r="AA497" s="10"/>
      <c r="AB497" s="10"/>
    </row>
    <row r="498" spans="1:28" x14ac:dyDescent="0.35">
      <c r="A498" s="15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10"/>
      <c r="AA498" s="10"/>
      <c r="AB498" s="10"/>
    </row>
    <row r="499" spans="1:28" x14ac:dyDescent="0.35">
      <c r="A499" s="15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10"/>
      <c r="AA499" s="10"/>
      <c r="AB499" s="10"/>
    </row>
  </sheetData>
  <mergeCells count="14">
    <mergeCell ref="Z2:AB2"/>
    <mergeCell ref="A1:Y1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</mergeCells>
  <pageMargins left="0.70866141732283472" right="0.70866141732283472" top="0.74803149606299213" bottom="0.74803149606299213" header="0.31496062992125984" footer="0.31496062992125984"/>
  <pageSetup paperSize="9" scale="10" orientation="landscape" horizontalDpi="0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59"/>
  <sheetViews>
    <sheetView workbookViewId="0">
      <selection activeCell="H13" sqref="H13"/>
    </sheetView>
  </sheetViews>
  <sheetFormatPr baseColWidth="10" defaultRowHeight="14.5" x14ac:dyDescent="0.35"/>
  <cols>
    <col min="1" max="3" width="19.54296875" customWidth="1"/>
    <col min="4" max="4" width="23.1796875" bestFit="1" customWidth="1"/>
    <col min="5" max="5" width="7.6328125" style="43" customWidth="1"/>
    <col min="7" max="7" width="19.1796875" customWidth="1"/>
  </cols>
  <sheetData>
    <row r="1" spans="1:16" x14ac:dyDescent="0.35">
      <c r="A1" t="s">
        <v>20</v>
      </c>
      <c r="B1" t="s">
        <v>31</v>
      </c>
      <c r="C1" t="s">
        <v>32</v>
      </c>
      <c r="D1" t="s">
        <v>33</v>
      </c>
      <c r="E1" s="43" t="s">
        <v>34</v>
      </c>
      <c r="K1" t="s">
        <v>27</v>
      </c>
      <c r="L1" t="s">
        <v>26</v>
      </c>
      <c r="P1">
        <v>2015</v>
      </c>
    </row>
    <row r="2" spans="1:16" x14ac:dyDescent="0.35">
      <c r="A2" s="39" t="s">
        <v>84</v>
      </c>
      <c r="B2" s="39" t="s">
        <v>85</v>
      </c>
      <c r="C2" s="39" t="s">
        <v>93</v>
      </c>
      <c r="D2" s="16" t="s">
        <v>101</v>
      </c>
      <c r="E2" s="43">
        <v>15</v>
      </c>
      <c r="K2" t="s">
        <v>30</v>
      </c>
      <c r="L2" t="s">
        <v>25</v>
      </c>
    </row>
    <row r="3" spans="1:16" x14ac:dyDescent="0.35">
      <c r="A3" s="39" t="s">
        <v>86</v>
      </c>
      <c r="B3" s="39" t="s">
        <v>85</v>
      </c>
      <c r="C3" s="39" t="s">
        <v>94</v>
      </c>
      <c r="D3" s="16" t="s">
        <v>101</v>
      </c>
      <c r="E3" s="43">
        <v>15</v>
      </c>
      <c r="K3" t="s">
        <v>104</v>
      </c>
      <c r="L3" t="s">
        <v>105</v>
      </c>
    </row>
    <row r="4" spans="1:16" x14ac:dyDescent="0.35">
      <c r="A4" s="39" t="s">
        <v>87</v>
      </c>
      <c r="B4" s="39" t="s">
        <v>85</v>
      </c>
      <c r="C4" s="39" t="s">
        <v>95</v>
      </c>
      <c r="D4" s="16" t="s">
        <v>101</v>
      </c>
      <c r="E4" s="43">
        <v>15</v>
      </c>
    </row>
    <row r="5" spans="1:16" ht="14.5" customHeight="1" x14ac:dyDescent="0.35">
      <c r="A5" s="39" t="s">
        <v>88</v>
      </c>
      <c r="B5" s="39" t="s">
        <v>85</v>
      </c>
      <c r="C5" s="39" t="s">
        <v>96</v>
      </c>
      <c r="D5" s="16" t="s">
        <v>101</v>
      </c>
      <c r="E5" s="43">
        <v>15</v>
      </c>
      <c r="G5" s="70" t="s">
        <v>29</v>
      </c>
    </row>
    <row r="6" spans="1:16" x14ac:dyDescent="0.35">
      <c r="A6" s="39" t="s">
        <v>89</v>
      </c>
      <c r="B6" s="39" t="s">
        <v>85</v>
      </c>
      <c r="C6" s="39" t="s">
        <v>97</v>
      </c>
      <c r="D6" s="16" t="s">
        <v>101</v>
      </c>
      <c r="E6" s="43">
        <v>15</v>
      </c>
      <c r="G6" s="70"/>
    </row>
    <row r="7" spans="1:16" x14ac:dyDescent="0.35">
      <c r="A7" s="39" t="s">
        <v>90</v>
      </c>
      <c r="B7" s="39" t="s">
        <v>85</v>
      </c>
      <c r="C7" s="39" t="s">
        <v>98</v>
      </c>
      <c r="D7" s="16" t="s">
        <v>101</v>
      </c>
      <c r="E7" s="43">
        <v>15</v>
      </c>
      <c r="G7" s="70"/>
    </row>
    <row r="8" spans="1:16" x14ac:dyDescent="0.35">
      <c r="A8" s="39" t="s">
        <v>91</v>
      </c>
      <c r="B8" s="39" t="s">
        <v>85</v>
      </c>
      <c r="C8" s="39" t="s">
        <v>99</v>
      </c>
      <c r="D8" s="16" t="s">
        <v>101</v>
      </c>
      <c r="E8" s="43">
        <v>15</v>
      </c>
      <c r="G8" s="70"/>
    </row>
    <row r="9" spans="1:16" x14ac:dyDescent="0.35">
      <c r="A9" s="39" t="s">
        <v>92</v>
      </c>
      <c r="B9" s="39" t="s">
        <v>85</v>
      </c>
      <c r="C9" s="39" t="s">
        <v>100</v>
      </c>
      <c r="D9" s="16" t="s">
        <v>101</v>
      </c>
      <c r="E9" s="43">
        <v>15</v>
      </c>
      <c r="G9" s="70"/>
    </row>
    <row r="10" spans="1:16" x14ac:dyDescent="0.35">
      <c r="A10" t="s">
        <v>48</v>
      </c>
      <c r="B10" t="s">
        <v>35</v>
      </c>
      <c r="C10" t="s">
        <v>47</v>
      </c>
      <c r="D10" t="s">
        <v>38</v>
      </c>
      <c r="E10" s="43">
        <v>25</v>
      </c>
      <c r="G10" s="70"/>
    </row>
    <row r="11" spans="1:16" x14ac:dyDescent="0.35">
      <c r="A11" t="s">
        <v>46</v>
      </c>
      <c r="B11" t="s">
        <v>35</v>
      </c>
      <c r="C11" t="s">
        <v>45</v>
      </c>
      <c r="D11" t="s">
        <v>38</v>
      </c>
      <c r="E11" s="43">
        <v>25</v>
      </c>
      <c r="G11" s="70"/>
    </row>
    <row r="12" spans="1:16" x14ac:dyDescent="0.35">
      <c r="A12" t="s">
        <v>50</v>
      </c>
      <c r="B12" t="s">
        <v>35</v>
      </c>
      <c r="C12" t="s">
        <v>49</v>
      </c>
      <c r="D12" t="s">
        <v>38</v>
      </c>
      <c r="E12" s="43">
        <v>25</v>
      </c>
      <c r="G12" s="70"/>
    </row>
    <row r="13" spans="1:16" x14ac:dyDescent="0.35">
      <c r="A13" t="s">
        <v>52</v>
      </c>
      <c r="B13" t="s">
        <v>35</v>
      </c>
      <c r="C13" t="s">
        <v>51</v>
      </c>
      <c r="D13" t="s">
        <v>38</v>
      </c>
      <c r="E13" s="43">
        <v>25</v>
      </c>
    </row>
    <row r="14" spans="1:16" x14ac:dyDescent="0.35">
      <c r="A14" t="s">
        <v>40</v>
      </c>
      <c r="B14" t="s">
        <v>35</v>
      </c>
      <c r="C14" t="s">
        <v>39</v>
      </c>
      <c r="D14" t="s">
        <v>38</v>
      </c>
      <c r="E14" s="43">
        <v>20</v>
      </c>
    </row>
    <row r="15" spans="1:16" x14ac:dyDescent="0.35">
      <c r="A15" t="s">
        <v>37</v>
      </c>
      <c r="B15" t="s">
        <v>35</v>
      </c>
      <c r="C15" t="s">
        <v>36</v>
      </c>
      <c r="D15" t="s">
        <v>38</v>
      </c>
      <c r="E15" s="43">
        <v>20</v>
      </c>
    </row>
    <row r="16" spans="1:16" x14ac:dyDescent="0.35">
      <c r="A16" t="s">
        <v>42</v>
      </c>
      <c r="B16" t="s">
        <v>35</v>
      </c>
      <c r="C16" t="s">
        <v>41</v>
      </c>
      <c r="D16" t="s">
        <v>38</v>
      </c>
      <c r="E16" s="43">
        <v>20</v>
      </c>
    </row>
    <row r="17" spans="1:5" x14ac:dyDescent="0.35">
      <c r="A17" t="s">
        <v>44</v>
      </c>
      <c r="B17" t="s">
        <v>35</v>
      </c>
      <c r="C17" t="s">
        <v>43</v>
      </c>
      <c r="D17" t="s">
        <v>38</v>
      </c>
      <c r="E17" s="43">
        <v>20</v>
      </c>
    </row>
    <row r="18" spans="1:5" x14ac:dyDescent="0.35">
      <c r="A18" t="s">
        <v>58</v>
      </c>
      <c r="B18" t="s">
        <v>53</v>
      </c>
      <c r="C18" t="s">
        <v>57</v>
      </c>
      <c r="D18" t="s">
        <v>56</v>
      </c>
      <c r="E18" s="43">
        <v>30</v>
      </c>
    </row>
    <row r="19" spans="1:5" x14ac:dyDescent="0.35">
      <c r="A19" t="s">
        <v>55</v>
      </c>
      <c r="B19" t="s">
        <v>53</v>
      </c>
      <c r="C19" t="s">
        <v>54</v>
      </c>
      <c r="D19" t="s">
        <v>56</v>
      </c>
      <c r="E19" s="43">
        <v>30</v>
      </c>
    </row>
    <row r="20" spans="1:5" x14ac:dyDescent="0.35">
      <c r="A20" t="s">
        <v>60</v>
      </c>
      <c r="B20" t="s">
        <v>53</v>
      </c>
      <c r="C20" t="s">
        <v>59</v>
      </c>
      <c r="D20" t="s">
        <v>56</v>
      </c>
      <c r="E20" s="43">
        <v>30</v>
      </c>
    </row>
    <row r="21" spans="1:5" x14ac:dyDescent="0.35">
      <c r="A21" t="s">
        <v>62</v>
      </c>
      <c r="B21" t="s">
        <v>53</v>
      </c>
      <c r="C21" t="s">
        <v>61</v>
      </c>
      <c r="D21" t="s">
        <v>56</v>
      </c>
      <c r="E21" s="43">
        <v>30</v>
      </c>
    </row>
    <row r="22" spans="1:5" x14ac:dyDescent="0.35">
      <c r="A22" t="s">
        <v>68</v>
      </c>
      <c r="B22" t="s">
        <v>53</v>
      </c>
      <c r="C22" t="s">
        <v>67</v>
      </c>
      <c r="D22" t="s">
        <v>56</v>
      </c>
      <c r="E22" s="43">
        <v>35</v>
      </c>
    </row>
    <row r="23" spans="1:5" x14ac:dyDescent="0.35">
      <c r="A23" t="s">
        <v>66</v>
      </c>
      <c r="B23" t="s">
        <v>53</v>
      </c>
      <c r="C23" t="s">
        <v>65</v>
      </c>
      <c r="D23" t="s">
        <v>56</v>
      </c>
      <c r="E23" s="43">
        <v>35</v>
      </c>
    </row>
    <row r="24" spans="1:5" x14ac:dyDescent="0.35">
      <c r="A24" t="s">
        <v>70</v>
      </c>
      <c r="B24" t="s">
        <v>53</v>
      </c>
      <c r="C24" t="s">
        <v>69</v>
      </c>
      <c r="D24" t="s">
        <v>56</v>
      </c>
      <c r="E24" s="43">
        <v>35</v>
      </c>
    </row>
    <row r="25" spans="1:5" x14ac:dyDescent="0.35">
      <c r="A25" t="s">
        <v>64</v>
      </c>
      <c r="B25" t="s">
        <v>53</v>
      </c>
      <c r="C25" t="s">
        <v>63</v>
      </c>
      <c r="D25" t="s">
        <v>56</v>
      </c>
      <c r="E25" s="43">
        <v>35</v>
      </c>
    </row>
    <row r="26" spans="1:5" x14ac:dyDescent="0.35">
      <c r="A26" t="s">
        <v>80</v>
      </c>
      <c r="B26" t="s">
        <v>71</v>
      </c>
      <c r="C26" t="s">
        <v>79</v>
      </c>
      <c r="D26" t="s">
        <v>74</v>
      </c>
      <c r="E26" s="43">
        <v>25</v>
      </c>
    </row>
    <row r="27" spans="1:5" x14ac:dyDescent="0.35">
      <c r="A27" t="s">
        <v>78</v>
      </c>
      <c r="B27" t="s">
        <v>71</v>
      </c>
      <c r="C27" t="s">
        <v>77</v>
      </c>
      <c r="D27" t="s">
        <v>74</v>
      </c>
      <c r="E27" s="43">
        <v>15</v>
      </c>
    </row>
    <row r="28" spans="1:5" x14ac:dyDescent="0.35">
      <c r="A28" s="38" t="s">
        <v>131</v>
      </c>
      <c r="B28" s="38" t="s">
        <v>71</v>
      </c>
      <c r="C28" t="s">
        <v>132</v>
      </c>
      <c r="D28" t="s">
        <v>74</v>
      </c>
      <c r="E28" s="43">
        <v>20</v>
      </c>
    </row>
    <row r="29" spans="1:5" x14ac:dyDescent="0.35">
      <c r="A29" t="s">
        <v>76</v>
      </c>
      <c r="B29" t="s">
        <v>71</v>
      </c>
      <c r="C29" t="s">
        <v>75</v>
      </c>
      <c r="D29" t="s">
        <v>74</v>
      </c>
      <c r="E29" s="43">
        <v>25</v>
      </c>
    </row>
    <row r="30" spans="1:5" x14ac:dyDescent="0.35">
      <c r="A30" t="s">
        <v>73</v>
      </c>
      <c r="B30" t="s">
        <v>71</v>
      </c>
      <c r="C30" t="s">
        <v>72</v>
      </c>
      <c r="D30" t="s">
        <v>74</v>
      </c>
      <c r="E30" s="43">
        <v>15</v>
      </c>
    </row>
    <row r="31" spans="1:5" x14ac:dyDescent="0.35">
      <c r="A31" s="38" t="s">
        <v>130</v>
      </c>
      <c r="B31" s="38" t="s">
        <v>71</v>
      </c>
      <c r="C31" t="s">
        <v>129</v>
      </c>
      <c r="D31" t="s">
        <v>74</v>
      </c>
      <c r="E31" s="43">
        <v>18</v>
      </c>
    </row>
    <row r="32" spans="1:5" x14ac:dyDescent="0.35">
      <c r="A32" s="38"/>
      <c r="B32" s="38"/>
      <c r="C32" s="38"/>
      <c r="D32" s="16"/>
    </row>
    <row r="33" spans="1:4" x14ac:dyDescent="0.35">
      <c r="A33" s="39"/>
      <c r="B33" s="39"/>
      <c r="C33" s="39"/>
      <c r="D33" s="16"/>
    </row>
    <row r="34" spans="1:4" x14ac:dyDescent="0.35">
      <c r="A34" s="38"/>
      <c r="B34" s="38"/>
      <c r="C34" s="38"/>
      <c r="D34" s="16"/>
    </row>
    <row r="35" spans="1:4" x14ac:dyDescent="0.35">
      <c r="A35" s="38"/>
      <c r="B35" s="38"/>
      <c r="C35" s="38"/>
      <c r="D35" s="16"/>
    </row>
    <row r="36" spans="1:4" x14ac:dyDescent="0.35">
      <c r="A36" s="39"/>
      <c r="B36" s="39"/>
      <c r="C36" s="39"/>
      <c r="D36" s="16"/>
    </row>
    <row r="37" spans="1:4" x14ac:dyDescent="0.35">
      <c r="A37" s="39"/>
      <c r="B37" s="39"/>
      <c r="C37" s="39"/>
      <c r="D37" s="16"/>
    </row>
    <row r="38" spans="1:4" x14ac:dyDescent="0.35">
      <c r="A38" s="38"/>
      <c r="B38" s="38"/>
      <c r="C38" s="38"/>
      <c r="D38" s="16"/>
    </row>
    <row r="39" spans="1:4" x14ac:dyDescent="0.35">
      <c r="A39" s="38"/>
      <c r="B39" s="38"/>
      <c r="C39" s="38"/>
      <c r="D39" s="16"/>
    </row>
    <row r="40" spans="1:4" x14ac:dyDescent="0.35">
      <c r="A40" s="38"/>
      <c r="B40" s="38"/>
      <c r="C40" s="38"/>
      <c r="D40" s="16"/>
    </row>
    <row r="41" spans="1:4" x14ac:dyDescent="0.35">
      <c r="A41" s="38"/>
      <c r="B41" s="38"/>
      <c r="C41" s="38"/>
      <c r="D41" s="16"/>
    </row>
    <row r="42" spans="1:4" x14ac:dyDescent="0.35">
      <c r="A42" s="39"/>
      <c r="B42" s="39"/>
      <c r="C42" s="39"/>
      <c r="D42" s="16"/>
    </row>
    <row r="43" spans="1:4" x14ac:dyDescent="0.35">
      <c r="A43" s="38"/>
      <c r="B43" s="38"/>
      <c r="C43" s="38"/>
      <c r="D43" s="16"/>
    </row>
    <row r="44" spans="1:4" x14ac:dyDescent="0.35">
      <c r="A44" s="38"/>
      <c r="B44" s="38"/>
      <c r="C44" s="38"/>
      <c r="D44" s="16"/>
    </row>
    <row r="45" spans="1:4" x14ac:dyDescent="0.35">
      <c r="A45" s="38"/>
      <c r="B45" s="38"/>
      <c r="C45" s="38"/>
      <c r="D45" s="16"/>
    </row>
    <row r="46" spans="1:4" x14ac:dyDescent="0.35">
      <c r="A46" s="38"/>
      <c r="B46" s="38"/>
      <c r="C46" s="38"/>
      <c r="D46" s="16"/>
    </row>
    <row r="47" spans="1:4" x14ac:dyDescent="0.35">
      <c r="A47" s="38"/>
      <c r="B47" s="38"/>
      <c r="C47" s="38"/>
      <c r="D47" s="16"/>
    </row>
    <row r="48" spans="1:4" x14ac:dyDescent="0.35">
      <c r="A48" s="39"/>
      <c r="B48" s="39"/>
      <c r="C48" s="39"/>
      <c r="D48" s="16"/>
    </row>
    <row r="49" spans="1:4" x14ac:dyDescent="0.35">
      <c r="A49" s="38"/>
      <c r="B49" s="38"/>
      <c r="C49" s="38"/>
      <c r="D49" s="16"/>
    </row>
    <row r="50" spans="1:4" x14ac:dyDescent="0.35">
      <c r="A50" s="38"/>
      <c r="B50" s="38"/>
      <c r="C50" s="38"/>
      <c r="D50" s="16"/>
    </row>
    <row r="51" spans="1:4" x14ac:dyDescent="0.35">
      <c r="A51" s="39"/>
      <c r="B51" s="39"/>
      <c r="C51" s="39"/>
      <c r="D51" s="16"/>
    </row>
    <row r="52" spans="1:4" x14ac:dyDescent="0.35">
      <c r="A52" s="38"/>
      <c r="B52" s="38"/>
      <c r="C52" s="38"/>
      <c r="D52" s="16"/>
    </row>
    <row r="53" spans="1:4" x14ac:dyDescent="0.35">
      <c r="A53" s="38"/>
      <c r="B53" s="38"/>
      <c r="C53" s="38"/>
      <c r="D53" s="16"/>
    </row>
    <row r="54" spans="1:4" x14ac:dyDescent="0.35">
      <c r="A54" s="39"/>
      <c r="B54" s="39"/>
      <c r="C54" s="39"/>
      <c r="D54" s="16"/>
    </row>
    <row r="55" spans="1:4" x14ac:dyDescent="0.35">
      <c r="A55" s="38"/>
      <c r="B55" s="38"/>
      <c r="C55" s="38"/>
      <c r="D55" s="16"/>
    </row>
    <row r="56" spans="1:4" x14ac:dyDescent="0.35">
      <c r="A56" s="39"/>
      <c r="B56" s="39"/>
      <c r="C56" s="39"/>
      <c r="D56" s="16"/>
    </row>
    <row r="57" spans="1:4" x14ac:dyDescent="0.35">
      <c r="A57" s="39"/>
      <c r="B57" s="39"/>
      <c r="C57" s="39"/>
      <c r="D57" s="16"/>
    </row>
    <row r="58" spans="1:4" x14ac:dyDescent="0.35">
      <c r="A58" s="39"/>
      <c r="B58" s="39"/>
      <c r="C58" s="39"/>
      <c r="D58" s="16"/>
    </row>
    <row r="59" spans="1:4" x14ac:dyDescent="0.35">
      <c r="A59" s="38"/>
      <c r="B59" s="38"/>
      <c r="C59" s="38"/>
      <c r="D59" s="16"/>
    </row>
    <row r="60" spans="1:4" x14ac:dyDescent="0.35">
      <c r="A60" s="38"/>
      <c r="B60" s="38"/>
      <c r="C60" s="38"/>
      <c r="D60" s="16"/>
    </row>
    <row r="61" spans="1:4" x14ac:dyDescent="0.35">
      <c r="A61" s="39"/>
      <c r="B61" s="39"/>
      <c r="C61" s="39"/>
      <c r="D61" s="16"/>
    </row>
    <row r="62" spans="1:4" x14ac:dyDescent="0.35">
      <c r="A62" s="38"/>
      <c r="B62" s="38"/>
      <c r="C62" s="38"/>
      <c r="D62" s="16"/>
    </row>
    <row r="63" spans="1:4" x14ac:dyDescent="0.35">
      <c r="A63" s="38"/>
      <c r="B63" s="38"/>
      <c r="C63" s="38"/>
      <c r="D63" s="16"/>
    </row>
    <row r="64" spans="1:4" x14ac:dyDescent="0.35">
      <c r="A64" s="38"/>
      <c r="B64" s="38"/>
      <c r="C64" s="38"/>
      <c r="D64" s="16"/>
    </row>
    <row r="65" spans="1:4" x14ac:dyDescent="0.35">
      <c r="A65" s="38"/>
      <c r="B65" s="38"/>
      <c r="C65" s="38"/>
      <c r="D65" s="16"/>
    </row>
    <row r="66" spans="1:4" x14ac:dyDescent="0.35">
      <c r="A66" s="39"/>
      <c r="B66" s="39"/>
      <c r="C66" s="39"/>
      <c r="D66" s="16"/>
    </row>
    <row r="67" spans="1:4" x14ac:dyDescent="0.35">
      <c r="A67" s="39"/>
      <c r="B67" s="39"/>
      <c r="C67" s="39"/>
      <c r="D67" s="16"/>
    </row>
    <row r="68" spans="1:4" x14ac:dyDescent="0.35">
      <c r="A68" s="38"/>
      <c r="B68" s="38"/>
      <c r="C68" s="38"/>
      <c r="D68" s="16"/>
    </row>
    <row r="69" spans="1:4" x14ac:dyDescent="0.35">
      <c r="A69" s="38"/>
      <c r="B69" s="38"/>
      <c r="C69" s="38"/>
      <c r="D69" s="16"/>
    </row>
    <row r="70" spans="1:4" x14ac:dyDescent="0.35">
      <c r="A70" s="38"/>
      <c r="B70" s="38"/>
      <c r="C70" s="38"/>
      <c r="D70" s="16"/>
    </row>
    <row r="71" spans="1:4" x14ac:dyDescent="0.35">
      <c r="A71" s="39"/>
      <c r="B71" s="39"/>
      <c r="C71" s="39"/>
      <c r="D71" s="16"/>
    </row>
    <row r="72" spans="1:4" x14ac:dyDescent="0.35">
      <c r="A72" s="39"/>
      <c r="B72" s="39"/>
      <c r="C72" s="39"/>
      <c r="D72" s="16"/>
    </row>
    <row r="73" spans="1:4" x14ac:dyDescent="0.35">
      <c r="A73" s="39"/>
      <c r="B73" s="39"/>
      <c r="C73" s="39"/>
      <c r="D73" s="16"/>
    </row>
    <row r="74" spans="1:4" x14ac:dyDescent="0.35">
      <c r="A74" s="38"/>
      <c r="B74" s="38"/>
      <c r="C74" s="38"/>
      <c r="D74" s="16"/>
    </row>
    <row r="75" spans="1:4" x14ac:dyDescent="0.35">
      <c r="A75" s="39"/>
      <c r="B75" s="39"/>
      <c r="C75" s="39"/>
      <c r="D75" s="16"/>
    </row>
    <row r="76" spans="1:4" x14ac:dyDescent="0.35">
      <c r="A76" s="38"/>
      <c r="B76" s="38"/>
      <c r="C76" s="38"/>
      <c r="D76" s="16"/>
    </row>
    <row r="77" spans="1:4" x14ac:dyDescent="0.35">
      <c r="A77" s="39"/>
      <c r="B77" s="39"/>
      <c r="C77" s="39"/>
      <c r="D77" s="16"/>
    </row>
    <row r="78" spans="1:4" x14ac:dyDescent="0.35">
      <c r="A78" s="39"/>
      <c r="B78" s="39"/>
      <c r="C78" s="39"/>
      <c r="D78" s="16"/>
    </row>
    <row r="79" spans="1:4" x14ac:dyDescent="0.35">
      <c r="A79" s="38"/>
      <c r="B79" s="38"/>
      <c r="C79" s="38"/>
      <c r="D79" s="16"/>
    </row>
    <row r="80" spans="1:4" x14ac:dyDescent="0.35">
      <c r="A80" s="38"/>
      <c r="B80" s="38"/>
      <c r="C80" s="38"/>
      <c r="D80" s="16"/>
    </row>
    <row r="81" spans="1:4" x14ac:dyDescent="0.35">
      <c r="A81" s="39"/>
      <c r="B81" s="39"/>
      <c r="C81" s="39"/>
      <c r="D81" s="16"/>
    </row>
    <row r="82" spans="1:4" x14ac:dyDescent="0.35">
      <c r="A82" s="39"/>
      <c r="B82" s="39"/>
      <c r="C82" s="39"/>
      <c r="D82" s="16"/>
    </row>
    <row r="83" spans="1:4" x14ac:dyDescent="0.35">
      <c r="A83" s="38"/>
      <c r="B83" s="38"/>
      <c r="C83" s="38"/>
      <c r="D83" s="16"/>
    </row>
    <row r="84" spans="1:4" x14ac:dyDescent="0.35">
      <c r="A84" s="38"/>
      <c r="B84" s="38"/>
      <c r="C84" s="38"/>
      <c r="D84" s="16"/>
    </row>
    <row r="85" spans="1:4" x14ac:dyDescent="0.35">
      <c r="A85" s="38"/>
      <c r="B85" s="38"/>
      <c r="C85" s="38"/>
      <c r="D85" s="16"/>
    </row>
    <row r="86" spans="1:4" x14ac:dyDescent="0.35">
      <c r="A86" s="38"/>
      <c r="B86" s="38"/>
      <c r="C86" s="38"/>
      <c r="D86" s="16"/>
    </row>
    <row r="87" spans="1:4" x14ac:dyDescent="0.35">
      <c r="A87" s="39"/>
      <c r="B87" s="39"/>
      <c r="C87" s="39"/>
      <c r="D87" s="16"/>
    </row>
    <row r="88" spans="1:4" x14ac:dyDescent="0.35">
      <c r="A88" s="39"/>
      <c r="B88" s="39"/>
      <c r="C88" s="39"/>
      <c r="D88" s="16"/>
    </row>
    <row r="89" spans="1:4" x14ac:dyDescent="0.35">
      <c r="A89" s="38"/>
      <c r="B89" s="38"/>
      <c r="C89" s="38"/>
      <c r="D89" s="16"/>
    </row>
    <row r="90" spans="1:4" x14ac:dyDescent="0.35">
      <c r="A90" s="38"/>
      <c r="B90" s="38"/>
      <c r="C90" s="38"/>
      <c r="D90" s="16"/>
    </row>
    <row r="91" spans="1:4" x14ac:dyDescent="0.35">
      <c r="A91" s="38"/>
      <c r="B91" s="38"/>
      <c r="C91" s="38"/>
      <c r="D91" s="16"/>
    </row>
    <row r="92" spans="1:4" x14ac:dyDescent="0.35">
      <c r="A92" s="38"/>
      <c r="B92" s="38"/>
      <c r="C92" s="38"/>
      <c r="D92" s="16"/>
    </row>
    <row r="93" spans="1:4" x14ac:dyDescent="0.35">
      <c r="A93" s="38"/>
      <c r="B93" s="38"/>
      <c r="C93" s="38"/>
      <c r="D93" s="16"/>
    </row>
    <row r="94" spans="1:4" x14ac:dyDescent="0.35">
      <c r="A94" s="38"/>
      <c r="B94" s="38"/>
      <c r="C94" s="38"/>
      <c r="D94" s="16"/>
    </row>
    <row r="95" spans="1:4" x14ac:dyDescent="0.35">
      <c r="A95" s="38"/>
      <c r="B95" s="38"/>
      <c r="C95" s="38"/>
      <c r="D95" s="16"/>
    </row>
    <row r="96" spans="1:4" x14ac:dyDescent="0.35">
      <c r="A96" s="38"/>
      <c r="B96" s="38"/>
      <c r="C96" s="38"/>
      <c r="D96" s="16"/>
    </row>
    <row r="97" spans="1:4" x14ac:dyDescent="0.35">
      <c r="A97" s="38"/>
      <c r="B97" s="38"/>
      <c r="C97" s="38"/>
      <c r="D97" s="16"/>
    </row>
    <row r="98" spans="1:4" x14ac:dyDescent="0.35">
      <c r="A98" s="39"/>
      <c r="B98" s="39"/>
      <c r="C98" s="39"/>
      <c r="D98" s="16"/>
    </row>
    <row r="99" spans="1:4" x14ac:dyDescent="0.35">
      <c r="A99" s="38"/>
      <c r="B99" s="38"/>
      <c r="C99" s="38"/>
      <c r="D99" s="16"/>
    </row>
    <row r="100" spans="1:4" x14ac:dyDescent="0.35">
      <c r="A100" s="39"/>
      <c r="B100" s="39"/>
      <c r="C100" s="39"/>
      <c r="D100" s="16"/>
    </row>
    <row r="101" spans="1:4" x14ac:dyDescent="0.35">
      <c r="A101" s="38"/>
      <c r="B101" s="38"/>
      <c r="C101" s="38"/>
      <c r="D101" s="16"/>
    </row>
    <row r="102" spans="1:4" x14ac:dyDescent="0.35">
      <c r="A102" s="39"/>
      <c r="B102" s="39"/>
      <c r="C102" s="39"/>
      <c r="D102" s="16"/>
    </row>
    <row r="103" spans="1:4" x14ac:dyDescent="0.35">
      <c r="A103" s="39"/>
      <c r="B103" s="39"/>
      <c r="C103" s="39"/>
      <c r="D103" s="16"/>
    </row>
    <row r="104" spans="1:4" x14ac:dyDescent="0.35">
      <c r="A104" s="39"/>
      <c r="B104" s="39"/>
      <c r="C104" s="39"/>
    </row>
    <row r="105" spans="1:4" x14ac:dyDescent="0.35">
      <c r="A105" s="38"/>
      <c r="B105" s="38"/>
      <c r="C105" s="38"/>
    </row>
    <row r="106" spans="1:4" x14ac:dyDescent="0.35">
      <c r="A106" s="38"/>
      <c r="B106" s="38"/>
      <c r="C106" s="38"/>
    </row>
    <row r="107" spans="1:4" x14ac:dyDescent="0.35">
      <c r="A107" s="38"/>
      <c r="B107" s="38"/>
      <c r="C107" s="38"/>
    </row>
    <row r="108" spans="1:4" x14ac:dyDescent="0.35">
      <c r="A108" s="38"/>
      <c r="B108" s="38"/>
      <c r="C108" s="38"/>
    </row>
    <row r="109" spans="1:4" x14ac:dyDescent="0.35">
      <c r="A109" s="39"/>
      <c r="B109" s="39"/>
      <c r="C109" s="39"/>
    </row>
    <row r="110" spans="1:4" x14ac:dyDescent="0.35">
      <c r="A110" s="39"/>
      <c r="B110" s="39"/>
      <c r="C110" s="39"/>
    </row>
    <row r="111" spans="1:4" x14ac:dyDescent="0.35">
      <c r="A111" s="39"/>
      <c r="B111" s="39"/>
      <c r="C111" s="39"/>
    </row>
    <row r="112" spans="1:4" x14ac:dyDescent="0.35">
      <c r="A112" s="39"/>
      <c r="B112" s="39"/>
      <c r="C112" s="39"/>
    </row>
    <row r="113" spans="1:3" x14ac:dyDescent="0.35">
      <c r="A113" s="39"/>
      <c r="B113" s="39"/>
      <c r="C113" s="39"/>
    </row>
    <row r="114" spans="1:3" x14ac:dyDescent="0.35">
      <c r="A114" s="39"/>
      <c r="B114" s="39"/>
      <c r="C114" s="39"/>
    </row>
    <row r="115" spans="1:3" x14ac:dyDescent="0.35">
      <c r="A115" s="38"/>
      <c r="B115" s="38"/>
      <c r="C115" s="38"/>
    </row>
    <row r="116" spans="1:3" x14ac:dyDescent="0.35">
      <c r="A116" s="39"/>
      <c r="B116" s="39"/>
      <c r="C116" s="39"/>
    </row>
    <row r="117" spans="1:3" x14ac:dyDescent="0.35">
      <c r="A117" s="38"/>
      <c r="B117" s="38"/>
      <c r="C117" s="38"/>
    </row>
    <row r="118" spans="1:3" x14ac:dyDescent="0.35">
      <c r="A118" s="38"/>
      <c r="B118" s="38"/>
      <c r="C118" s="38"/>
    </row>
    <row r="119" spans="1:3" x14ac:dyDescent="0.35">
      <c r="A119" s="38"/>
      <c r="B119" s="38"/>
      <c r="C119" s="38"/>
    </row>
    <row r="120" spans="1:3" x14ac:dyDescent="0.35">
      <c r="A120" s="38"/>
      <c r="B120" s="38"/>
      <c r="C120" s="38"/>
    </row>
    <row r="121" spans="1:3" x14ac:dyDescent="0.35">
      <c r="A121" s="39"/>
      <c r="B121" s="39"/>
      <c r="C121" s="39"/>
    </row>
    <row r="122" spans="1:3" x14ac:dyDescent="0.35">
      <c r="A122" s="39"/>
      <c r="B122" s="39"/>
      <c r="C122" s="39"/>
    </row>
    <row r="123" spans="1:3" x14ac:dyDescent="0.35">
      <c r="A123" s="39"/>
      <c r="B123" s="39"/>
      <c r="C123" s="39"/>
    </row>
    <row r="124" spans="1:3" x14ac:dyDescent="0.35">
      <c r="A124" s="39"/>
      <c r="B124" s="39"/>
      <c r="C124" s="39"/>
    </row>
    <row r="125" spans="1:3" x14ac:dyDescent="0.35">
      <c r="A125" s="39"/>
      <c r="B125" s="39"/>
      <c r="C125" s="39"/>
    </row>
    <row r="126" spans="1:3" x14ac:dyDescent="0.35">
      <c r="A126" s="39"/>
      <c r="B126" s="39"/>
      <c r="C126" s="39"/>
    </row>
    <row r="127" spans="1:3" x14ac:dyDescent="0.35">
      <c r="A127" s="38"/>
      <c r="B127" s="38"/>
      <c r="C127" s="38"/>
    </row>
    <row r="128" spans="1:3" x14ac:dyDescent="0.35">
      <c r="A128" s="38"/>
      <c r="B128" s="38"/>
      <c r="C128" s="38"/>
    </row>
    <row r="129" spans="1:3" x14ac:dyDescent="0.35">
      <c r="A129" s="38"/>
      <c r="B129" s="38"/>
      <c r="C129" s="38"/>
    </row>
    <row r="130" spans="1:3" x14ac:dyDescent="0.35">
      <c r="A130" s="38"/>
      <c r="B130" s="38"/>
      <c r="C130" s="38"/>
    </row>
    <row r="131" spans="1:3" x14ac:dyDescent="0.35">
      <c r="A131" s="39"/>
      <c r="B131" s="39"/>
      <c r="C131" s="39"/>
    </row>
    <row r="132" spans="1:3" x14ac:dyDescent="0.35">
      <c r="A132" s="38"/>
      <c r="B132" s="38"/>
      <c r="C132" s="38"/>
    </row>
    <row r="133" spans="1:3" x14ac:dyDescent="0.35">
      <c r="A133" s="38"/>
      <c r="B133" s="38"/>
      <c r="C133" s="38"/>
    </row>
    <row r="134" spans="1:3" x14ac:dyDescent="0.35">
      <c r="A134" s="39"/>
      <c r="B134" s="39"/>
      <c r="C134" s="39"/>
    </row>
    <row r="135" spans="1:3" x14ac:dyDescent="0.35">
      <c r="A135" s="38"/>
      <c r="B135" s="38"/>
      <c r="C135" s="38"/>
    </row>
    <row r="136" spans="1:3" x14ac:dyDescent="0.35">
      <c r="A136" s="38"/>
      <c r="B136" s="38"/>
      <c r="C136" s="38"/>
    </row>
    <row r="137" spans="1:3" x14ac:dyDescent="0.35">
      <c r="A137" s="39"/>
      <c r="B137" s="39"/>
      <c r="C137" s="39"/>
    </row>
    <row r="138" spans="1:3" x14ac:dyDescent="0.35">
      <c r="A138" s="39"/>
      <c r="B138" s="39"/>
      <c r="C138" s="39"/>
    </row>
    <row r="139" spans="1:3" x14ac:dyDescent="0.35">
      <c r="A139" s="38"/>
      <c r="B139" s="38"/>
      <c r="C139" s="38"/>
    </row>
    <row r="140" spans="1:3" x14ac:dyDescent="0.35">
      <c r="A140" s="38"/>
      <c r="B140" s="38"/>
      <c r="C140" s="38"/>
    </row>
    <row r="141" spans="1:3" x14ac:dyDescent="0.35">
      <c r="A141" s="38"/>
      <c r="B141" s="38"/>
      <c r="C141" s="38"/>
    </row>
    <row r="142" spans="1:3" x14ac:dyDescent="0.35">
      <c r="A142" s="38"/>
      <c r="B142" s="38"/>
      <c r="C142" s="38"/>
    </row>
    <row r="143" spans="1:3" x14ac:dyDescent="0.35">
      <c r="A143" s="39"/>
      <c r="B143" s="39"/>
      <c r="C143" s="39"/>
    </row>
    <row r="144" spans="1:3" x14ac:dyDescent="0.35">
      <c r="A144" s="39"/>
      <c r="B144" s="39"/>
      <c r="C144" s="39"/>
    </row>
    <row r="145" spans="1:3" x14ac:dyDescent="0.35">
      <c r="A145" s="39"/>
      <c r="B145" s="39"/>
      <c r="C145" s="39"/>
    </row>
    <row r="146" spans="1:3" x14ac:dyDescent="0.35">
      <c r="A146" s="38"/>
      <c r="B146" s="38"/>
      <c r="C146" s="38"/>
    </row>
    <row r="147" spans="1:3" x14ac:dyDescent="0.35">
      <c r="A147" s="39"/>
      <c r="B147" s="39"/>
      <c r="C147" s="39"/>
    </row>
    <row r="148" spans="1:3" x14ac:dyDescent="0.35">
      <c r="A148" s="38"/>
      <c r="B148" s="38"/>
      <c r="C148" s="38"/>
    </row>
    <row r="149" spans="1:3" x14ac:dyDescent="0.35">
      <c r="A149" s="39"/>
      <c r="B149" s="39"/>
      <c r="C149" s="39"/>
    </row>
    <row r="150" spans="1:3" x14ac:dyDescent="0.35">
      <c r="A150" s="38"/>
      <c r="B150" s="38"/>
      <c r="C150" s="38"/>
    </row>
    <row r="151" spans="1:3" x14ac:dyDescent="0.35">
      <c r="A151" s="38"/>
      <c r="B151" s="38"/>
      <c r="C151" s="38"/>
    </row>
    <row r="152" spans="1:3" x14ac:dyDescent="0.35">
      <c r="A152" s="38"/>
      <c r="B152" s="38"/>
      <c r="C152" s="38"/>
    </row>
    <row r="153" spans="1:3" x14ac:dyDescent="0.35">
      <c r="A153" s="38"/>
      <c r="B153" s="38"/>
      <c r="C153" s="38"/>
    </row>
    <row r="154" spans="1:3" x14ac:dyDescent="0.35">
      <c r="A154" s="38"/>
      <c r="B154" s="38"/>
      <c r="C154" s="38"/>
    </row>
    <row r="155" spans="1:3" x14ac:dyDescent="0.35">
      <c r="A155" s="38"/>
      <c r="B155" s="38"/>
      <c r="C155" s="38"/>
    </row>
    <row r="156" spans="1:3" x14ac:dyDescent="0.35">
      <c r="A156" s="38"/>
      <c r="B156" s="38"/>
      <c r="C156" s="38"/>
    </row>
    <row r="157" spans="1:3" x14ac:dyDescent="0.35">
      <c r="A157" s="38"/>
      <c r="B157" s="38"/>
      <c r="C157" s="38"/>
    </row>
    <row r="158" spans="1:3" x14ac:dyDescent="0.35">
      <c r="A158" s="38"/>
      <c r="B158" s="38"/>
      <c r="C158" s="38"/>
    </row>
    <row r="159" spans="1:3" x14ac:dyDescent="0.35">
      <c r="A159" s="38"/>
      <c r="B159" s="38"/>
      <c r="C159" s="38"/>
    </row>
    <row r="160" spans="1:3" x14ac:dyDescent="0.35">
      <c r="A160" s="38"/>
      <c r="B160" s="38"/>
      <c r="C160" s="38"/>
    </row>
    <row r="161" spans="1:3" x14ac:dyDescent="0.35">
      <c r="A161" s="38"/>
      <c r="B161" s="38"/>
      <c r="C161" s="38"/>
    </row>
    <row r="162" spans="1:3" x14ac:dyDescent="0.35">
      <c r="A162" s="38"/>
      <c r="B162" s="38"/>
      <c r="C162" s="38"/>
    </row>
    <row r="163" spans="1:3" x14ac:dyDescent="0.35">
      <c r="A163" s="38"/>
      <c r="B163" s="38"/>
      <c r="C163" s="38"/>
    </row>
    <row r="164" spans="1:3" x14ac:dyDescent="0.35">
      <c r="A164" s="38"/>
      <c r="B164" s="38"/>
      <c r="C164" s="38"/>
    </row>
    <row r="165" spans="1:3" x14ac:dyDescent="0.35">
      <c r="A165" s="38"/>
      <c r="B165" s="38"/>
      <c r="C165" s="38"/>
    </row>
    <row r="166" spans="1:3" x14ac:dyDescent="0.35">
      <c r="A166" s="38"/>
      <c r="B166" s="38"/>
      <c r="C166" s="38"/>
    </row>
    <row r="167" spans="1:3" x14ac:dyDescent="0.35">
      <c r="A167" s="38"/>
      <c r="B167" s="38"/>
      <c r="C167" s="38"/>
    </row>
    <row r="168" spans="1:3" x14ac:dyDescent="0.35">
      <c r="A168" s="38"/>
      <c r="B168" s="38"/>
      <c r="C168" s="38"/>
    </row>
    <row r="169" spans="1:3" x14ac:dyDescent="0.35">
      <c r="A169" s="38"/>
      <c r="B169" s="38"/>
      <c r="C169" s="38"/>
    </row>
    <row r="170" spans="1:3" x14ac:dyDescent="0.35">
      <c r="A170" s="38"/>
      <c r="B170" s="38"/>
      <c r="C170" s="38"/>
    </row>
    <row r="171" spans="1:3" x14ac:dyDescent="0.35">
      <c r="A171" s="39"/>
      <c r="B171" s="39"/>
      <c r="C171" s="39"/>
    </row>
    <row r="172" spans="1:3" x14ac:dyDescent="0.35">
      <c r="A172" s="38"/>
      <c r="B172" s="38"/>
      <c r="C172" s="38"/>
    </row>
    <row r="173" spans="1:3" x14ac:dyDescent="0.35">
      <c r="A173" s="38"/>
      <c r="B173" s="38"/>
      <c r="C173" s="38"/>
    </row>
    <row r="174" spans="1:3" x14ac:dyDescent="0.35">
      <c r="A174" s="38"/>
      <c r="B174" s="38"/>
      <c r="C174" s="38"/>
    </row>
    <row r="175" spans="1:3" x14ac:dyDescent="0.35">
      <c r="A175" s="38"/>
      <c r="B175" s="38"/>
      <c r="C175" s="38"/>
    </row>
    <row r="176" spans="1:3" x14ac:dyDescent="0.35">
      <c r="A176" s="39"/>
      <c r="B176" s="39"/>
      <c r="C176" s="39"/>
    </row>
    <row r="177" spans="1:3" x14ac:dyDescent="0.35">
      <c r="A177" s="39"/>
      <c r="B177" s="39"/>
      <c r="C177" s="39"/>
    </row>
    <row r="178" spans="1:3" x14ac:dyDescent="0.35">
      <c r="A178" s="38"/>
      <c r="B178" s="38"/>
      <c r="C178" s="38"/>
    </row>
    <row r="179" spans="1:3" x14ac:dyDescent="0.35">
      <c r="A179" s="38"/>
      <c r="B179" s="38"/>
      <c r="C179" s="38"/>
    </row>
    <row r="180" spans="1:3" x14ac:dyDescent="0.35">
      <c r="A180" s="38"/>
      <c r="B180" s="38"/>
      <c r="C180" s="38"/>
    </row>
    <row r="181" spans="1:3" x14ac:dyDescent="0.35">
      <c r="A181" s="38"/>
      <c r="B181" s="38"/>
      <c r="C181" s="38"/>
    </row>
    <row r="182" spans="1:3" x14ac:dyDescent="0.35">
      <c r="A182" s="38"/>
      <c r="B182" s="38"/>
      <c r="C182" s="38"/>
    </row>
    <row r="183" spans="1:3" x14ac:dyDescent="0.35">
      <c r="A183" s="38"/>
      <c r="B183" s="38"/>
      <c r="C183" s="38"/>
    </row>
    <row r="184" spans="1:3" x14ac:dyDescent="0.35">
      <c r="A184" s="38"/>
      <c r="B184" s="38"/>
      <c r="C184" s="38"/>
    </row>
    <row r="185" spans="1:3" x14ac:dyDescent="0.35">
      <c r="A185" s="38"/>
      <c r="B185" s="38"/>
      <c r="C185" s="38"/>
    </row>
    <row r="186" spans="1:3" x14ac:dyDescent="0.35">
      <c r="A186" s="38"/>
      <c r="B186" s="38"/>
      <c r="C186" s="38"/>
    </row>
    <row r="187" spans="1:3" x14ac:dyDescent="0.35">
      <c r="A187" s="38"/>
      <c r="B187" s="38"/>
      <c r="C187" s="38"/>
    </row>
    <row r="188" spans="1:3" x14ac:dyDescent="0.35">
      <c r="A188" s="38"/>
      <c r="B188" s="38"/>
      <c r="C188" s="38"/>
    </row>
    <row r="189" spans="1:3" x14ac:dyDescent="0.35">
      <c r="A189" s="39"/>
      <c r="B189" s="39"/>
      <c r="C189" s="39"/>
    </row>
    <row r="190" spans="1:3" x14ac:dyDescent="0.35">
      <c r="A190" s="39"/>
      <c r="B190" s="39"/>
      <c r="C190" s="39"/>
    </row>
    <row r="191" spans="1:3" x14ac:dyDescent="0.35">
      <c r="A191" s="38"/>
      <c r="B191" s="38"/>
      <c r="C191" s="38"/>
    </row>
    <row r="192" spans="1:3" x14ac:dyDescent="0.35">
      <c r="A192" s="39"/>
      <c r="B192" s="39"/>
      <c r="C192" s="39"/>
    </row>
    <row r="193" spans="1:3" x14ac:dyDescent="0.35">
      <c r="A193" s="39"/>
      <c r="B193" s="39"/>
      <c r="C193" s="39"/>
    </row>
    <row r="194" spans="1:3" x14ac:dyDescent="0.35">
      <c r="A194" s="39"/>
      <c r="B194" s="39"/>
      <c r="C194" s="39"/>
    </row>
    <row r="195" spans="1:3" x14ac:dyDescent="0.35">
      <c r="A195" s="38"/>
      <c r="B195" s="38"/>
      <c r="C195" s="38"/>
    </row>
    <row r="196" spans="1:3" x14ac:dyDescent="0.35">
      <c r="A196" s="39"/>
      <c r="B196" s="39"/>
      <c r="C196" s="39"/>
    </row>
    <row r="197" spans="1:3" x14ac:dyDescent="0.35">
      <c r="A197" s="39"/>
      <c r="B197" s="39"/>
      <c r="C197" s="39"/>
    </row>
    <row r="198" spans="1:3" x14ac:dyDescent="0.35">
      <c r="A198" s="38"/>
      <c r="B198" s="38"/>
      <c r="C198" s="38"/>
    </row>
    <row r="199" spans="1:3" x14ac:dyDescent="0.35">
      <c r="A199" s="38"/>
      <c r="B199" s="38"/>
      <c r="C199" s="38"/>
    </row>
    <row r="200" spans="1:3" x14ac:dyDescent="0.35">
      <c r="A200" s="39"/>
      <c r="B200" s="39"/>
      <c r="C200" s="39"/>
    </row>
    <row r="201" spans="1:3" x14ac:dyDescent="0.35">
      <c r="A201" s="39"/>
      <c r="B201" s="39"/>
      <c r="C201" s="39"/>
    </row>
    <row r="202" spans="1:3" x14ac:dyDescent="0.35">
      <c r="A202" s="39"/>
      <c r="B202" s="39"/>
      <c r="C202" s="39"/>
    </row>
    <row r="203" spans="1:3" x14ac:dyDescent="0.35">
      <c r="A203" s="38"/>
      <c r="B203" s="38"/>
      <c r="C203" s="38"/>
    </row>
    <row r="204" spans="1:3" x14ac:dyDescent="0.35">
      <c r="A204" s="39"/>
      <c r="B204" s="39"/>
      <c r="C204" s="39"/>
    </row>
    <row r="205" spans="1:3" x14ac:dyDescent="0.35">
      <c r="A205" s="39"/>
      <c r="B205" s="39"/>
      <c r="C205" s="39"/>
    </row>
    <row r="206" spans="1:3" x14ac:dyDescent="0.35">
      <c r="A206" s="38"/>
      <c r="B206" s="38"/>
      <c r="C206" s="38"/>
    </row>
    <row r="207" spans="1:3" x14ac:dyDescent="0.35">
      <c r="A207" s="38"/>
      <c r="B207" s="38"/>
      <c r="C207" s="38"/>
    </row>
    <row r="208" spans="1:3" x14ac:dyDescent="0.35">
      <c r="A208" s="38"/>
      <c r="B208" s="38"/>
      <c r="C208" s="38"/>
    </row>
    <row r="209" spans="1:3" x14ac:dyDescent="0.35">
      <c r="A209" s="38"/>
      <c r="B209" s="38"/>
      <c r="C209" s="38"/>
    </row>
    <row r="210" spans="1:3" x14ac:dyDescent="0.35">
      <c r="A210" s="38"/>
      <c r="B210" s="38"/>
      <c r="C210" s="38"/>
    </row>
    <row r="211" spans="1:3" x14ac:dyDescent="0.35">
      <c r="A211" s="39"/>
      <c r="B211" s="39"/>
      <c r="C211" s="39"/>
    </row>
    <row r="212" spans="1:3" x14ac:dyDescent="0.35">
      <c r="A212" s="38"/>
      <c r="B212" s="38"/>
      <c r="C212" s="38"/>
    </row>
    <row r="213" spans="1:3" x14ac:dyDescent="0.35">
      <c r="A213" s="39"/>
      <c r="B213" s="39"/>
      <c r="C213" s="39"/>
    </row>
    <row r="214" spans="1:3" x14ac:dyDescent="0.35">
      <c r="A214" s="38"/>
      <c r="B214" s="38"/>
      <c r="C214" s="38"/>
    </row>
    <row r="215" spans="1:3" x14ac:dyDescent="0.35">
      <c r="A215" s="38"/>
      <c r="B215" s="38"/>
      <c r="C215" s="38"/>
    </row>
    <row r="216" spans="1:3" x14ac:dyDescent="0.35">
      <c r="A216" s="39"/>
      <c r="B216" s="39"/>
      <c r="C216" s="39"/>
    </row>
    <row r="217" spans="1:3" x14ac:dyDescent="0.35">
      <c r="A217" s="38"/>
      <c r="B217" s="38"/>
      <c r="C217" s="38"/>
    </row>
    <row r="218" spans="1:3" x14ac:dyDescent="0.35">
      <c r="A218" s="39"/>
      <c r="B218" s="39"/>
      <c r="C218" s="39"/>
    </row>
    <row r="219" spans="1:3" x14ac:dyDescent="0.35">
      <c r="A219" s="39"/>
      <c r="B219" s="39"/>
      <c r="C219" s="39"/>
    </row>
    <row r="220" spans="1:3" x14ac:dyDescent="0.35">
      <c r="A220" s="39"/>
      <c r="B220" s="39"/>
      <c r="C220" s="39"/>
    </row>
    <row r="221" spans="1:3" x14ac:dyDescent="0.35">
      <c r="A221" s="39"/>
      <c r="B221" s="39"/>
      <c r="C221" s="39"/>
    </row>
    <row r="222" spans="1:3" x14ac:dyDescent="0.35">
      <c r="A222" s="38"/>
      <c r="B222" s="38"/>
      <c r="C222" s="38"/>
    </row>
    <row r="223" spans="1:3" x14ac:dyDescent="0.35">
      <c r="A223" s="38"/>
      <c r="B223" s="38"/>
      <c r="C223" s="38"/>
    </row>
    <row r="224" spans="1:3" x14ac:dyDescent="0.35">
      <c r="A224" s="39"/>
      <c r="B224" s="39"/>
      <c r="C224" s="39"/>
    </row>
    <row r="225" spans="1:3" x14ac:dyDescent="0.35">
      <c r="A225" s="39"/>
      <c r="B225" s="39"/>
      <c r="C225" s="39"/>
    </row>
    <row r="226" spans="1:3" x14ac:dyDescent="0.35">
      <c r="A226" s="39"/>
      <c r="B226" s="39"/>
      <c r="C226" s="39"/>
    </row>
    <row r="227" spans="1:3" x14ac:dyDescent="0.35">
      <c r="A227" s="38"/>
      <c r="B227" s="38"/>
      <c r="C227" s="38"/>
    </row>
    <row r="228" spans="1:3" x14ac:dyDescent="0.35">
      <c r="A228" s="38"/>
      <c r="B228" s="38"/>
      <c r="C228" s="38"/>
    </row>
    <row r="229" spans="1:3" x14ac:dyDescent="0.35">
      <c r="A229" s="38"/>
      <c r="B229" s="38"/>
      <c r="C229" s="38"/>
    </row>
    <row r="230" spans="1:3" x14ac:dyDescent="0.35">
      <c r="A230" s="38"/>
      <c r="B230" s="38"/>
      <c r="C230" s="38"/>
    </row>
    <row r="231" spans="1:3" x14ac:dyDescent="0.35">
      <c r="A231" s="38"/>
      <c r="B231" s="38"/>
      <c r="C231" s="38"/>
    </row>
    <row r="232" spans="1:3" x14ac:dyDescent="0.35">
      <c r="A232" s="39"/>
      <c r="B232" s="39"/>
      <c r="C232" s="39"/>
    </row>
    <row r="233" spans="1:3" x14ac:dyDescent="0.35">
      <c r="A233" s="39"/>
      <c r="B233" s="39"/>
      <c r="C233" s="39"/>
    </row>
    <row r="234" spans="1:3" x14ac:dyDescent="0.35">
      <c r="A234" s="39"/>
      <c r="B234" s="39"/>
      <c r="C234" s="39"/>
    </row>
    <row r="235" spans="1:3" x14ac:dyDescent="0.35">
      <c r="A235" s="38"/>
      <c r="B235" s="38"/>
      <c r="C235" s="38"/>
    </row>
    <row r="236" spans="1:3" x14ac:dyDescent="0.35">
      <c r="A236" s="38"/>
      <c r="B236" s="38"/>
      <c r="C236" s="38"/>
    </row>
    <row r="237" spans="1:3" x14ac:dyDescent="0.35">
      <c r="A237" s="39"/>
      <c r="B237" s="39"/>
      <c r="C237" s="39"/>
    </row>
    <row r="238" spans="1:3" x14ac:dyDescent="0.35">
      <c r="A238" s="38"/>
      <c r="B238" s="38"/>
      <c r="C238" s="38"/>
    </row>
    <row r="239" spans="1:3" x14ac:dyDescent="0.35">
      <c r="A239" s="39"/>
      <c r="B239" s="39"/>
      <c r="C239" s="39"/>
    </row>
    <row r="240" spans="1:3" x14ac:dyDescent="0.35">
      <c r="A240" s="39"/>
      <c r="B240" s="39"/>
      <c r="C240" s="39"/>
    </row>
    <row r="241" spans="1:3" x14ac:dyDescent="0.35">
      <c r="A241" s="38"/>
      <c r="B241" s="38"/>
      <c r="C241" s="38"/>
    </row>
    <row r="242" spans="1:3" x14ac:dyDescent="0.35">
      <c r="A242" s="39"/>
      <c r="B242" s="39"/>
      <c r="C242" s="39"/>
    </row>
    <row r="243" spans="1:3" x14ac:dyDescent="0.35">
      <c r="A243" s="39"/>
      <c r="B243" s="39"/>
      <c r="C243" s="39"/>
    </row>
    <row r="244" spans="1:3" x14ac:dyDescent="0.35">
      <c r="A244" s="38"/>
      <c r="B244" s="38"/>
      <c r="C244" s="38"/>
    </row>
    <row r="245" spans="1:3" x14ac:dyDescent="0.35">
      <c r="A245" s="38"/>
      <c r="B245" s="38"/>
      <c r="C245" s="38"/>
    </row>
    <row r="246" spans="1:3" x14ac:dyDescent="0.35">
      <c r="A246" s="39"/>
      <c r="B246" s="39"/>
      <c r="C246" s="39"/>
    </row>
    <row r="247" spans="1:3" x14ac:dyDescent="0.35">
      <c r="A247" s="38"/>
      <c r="B247" s="38"/>
      <c r="C247" s="38"/>
    </row>
    <row r="248" spans="1:3" x14ac:dyDescent="0.35">
      <c r="A248" s="38"/>
      <c r="B248" s="38"/>
      <c r="C248" s="38"/>
    </row>
    <row r="249" spans="1:3" x14ac:dyDescent="0.35">
      <c r="A249" s="38"/>
      <c r="B249" s="38"/>
      <c r="C249" s="38"/>
    </row>
    <row r="250" spans="1:3" x14ac:dyDescent="0.35">
      <c r="A250" s="39"/>
      <c r="B250" s="39"/>
      <c r="C250" s="39"/>
    </row>
    <row r="251" spans="1:3" x14ac:dyDescent="0.35">
      <c r="A251" s="39"/>
      <c r="B251" s="39"/>
      <c r="C251" s="39"/>
    </row>
    <row r="252" spans="1:3" x14ac:dyDescent="0.35">
      <c r="A252" s="39"/>
      <c r="B252" s="39"/>
      <c r="C252" s="39"/>
    </row>
    <row r="253" spans="1:3" x14ac:dyDescent="0.35">
      <c r="A253" s="38"/>
      <c r="B253" s="38"/>
      <c r="C253" s="38"/>
    </row>
    <row r="254" spans="1:3" x14ac:dyDescent="0.35">
      <c r="A254" s="38"/>
      <c r="B254" s="38"/>
      <c r="C254" s="38"/>
    </row>
    <row r="255" spans="1:3" x14ac:dyDescent="0.35">
      <c r="A255" s="39"/>
      <c r="B255" s="39"/>
      <c r="C255" s="39"/>
    </row>
    <row r="256" spans="1:3" x14ac:dyDescent="0.35">
      <c r="A256" s="38"/>
      <c r="B256" s="38"/>
      <c r="C256" s="38"/>
    </row>
    <row r="257" spans="1:3" x14ac:dyDescent="0.35">
      <c r="A257" s="39"/>
      <c r="B257" s="39"/>
      <c r="C257" s="39"/>
    </row>
    <row r="258" spans="1:3" x14ac:dyDescent="0.35">
      <c r="A258" s="39"/>
      <c r="B258" s="39"/>
      <c r="C258" s="39"/>
    </row>
    <row r="259" spans="1:3" x14ac:dyDescent="0.35">
      <c r="A259" s="38"/>
      <c r="B259" s="38"/>
      <c r="C259" s="38"/>
    </row>
  </sheetData>
  <sheetProtection sheet="1" objects="1" scenarios="1"/>
  <sortState ref="A2:E31">
    <sortCondition ref="C1"/>
  </sortState>
  <mergeCells count="1">
    <mergeCell ref="G5:G12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Accueil</vt:lpstr>
      <vt:lpstr>Entrées</vt:lpstr>
      <vt:lpstr>Sorties</vt:lpstr>
      <vt:lpstr>Stock</vt:lpstr>
      <vt:lpstr>Récap</vt:lpstr>
      <vt:lpstr>bdd</vt:lpstr>
      <vt:lpstr>Date_E</vt:lpstr>
      <vt:lpstr>Date_S</vt:lpstr>
      <vt:lpstr>Page_E</vt:lpstr>
      <vt:lpstr>Page_S</vt:lpstr>
      <vt:lpstr>Qté_R</vt:lpstr>
      <vt:lpstr>Qté_S</vt:lpstr>
      <vt:lpstr>Réf_E</vt:lpstr>
      <vt:lpstr>Réf_S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henri.leluron@orange.fr</dc:creator>
  <cp:lastModifiedBy>AFEH</cp:lastModifiedBy>
  <cp:lastPrinted>2014-01-25T22:05:12Z</cp:lastPrinted>
  <dcterms:created xsi:type="dcterms:W3CDTF">2014-01-16T18:51:51Z</dcterms:created>
  <dcterms:modified xsi:type="dcterms:W3CDTF">2015-01-14T18:43:33Z</dcterms:modified>
</cp:coreProperties>
</file>