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hidePivotFieldList="1" defaultThemeVersion="124226"/>
  <bookViews>
    <workbookView xWindow="120" yWindow="110" windowWidth="19420" windowHeight="11020"/>
  </bookViews>
  <sheets>
    <sheet name="Hoja1" sheetId="1" r:id="rId1"/>
    <sheet name="Hoja2" sheetId="2" r:id="rId2"/>
    <sheet name="Hoja3" sheetId="3" r:id="rId3"/>
  </sheets>
  <calcPr calcId="124519" calcMode="manual"/>
  <pivotCaches>
    <pivotCache cacheId="14" r:id="rId4"/>
  </pivotCaches>
</workbook>
</file>

<file path=xl/calcChain.xml><?xml version="1.0" encoding="utf-8"?>
<calcChain xmlns="http://schemas.openxmlformats.org/spreadsheetml/2006/main">
  <c r="K8" i="1"/>
  <c r="J8"/>
  <c r="I8"/>
  <c r="K7"/>
  <c r="J7"/>
  <c r="I7"/>
  <c r="K6"/>
  <c r="J6"/>
  <c r="I6"/>
  <c r="K5"/>
  <c r="J5"/>
  <c r="I5"/>
  <c r="K4"/>
  <c r="J4"/>
  <c r="I4"/>
  <c r="L4" s="1"/>
  <c r="L8"/>
  <c r="L7"/>
  <c r="L6"/>
  <c r="L5"/>
  <c r="F16" l="1"/>
  <c r="F14"/>
  <c r="F11"/>
</calcChain>
</file>

<file path=xl/sharedStrings.xml><?xml version="1.0" encoding="utf-8"?>
<sst xmlns="http://schemas.openxmlformats.org/spreadsheetml/2006/main" count="90" uniqueCount="30">
  <si>
    <t>Exemple pour le forum</t>
  </si>
  <si>
    <t>date</t>
  </si>
  <si>
    <t>client</t>
  </si>
  <si>
    <t>type commande</t>
  </si>
  <si>
    <t>volume</t>
  </si>
  <si>
    <t>facturation</t>
  </si>
  <si>
    <t>facturation cumulée</t>
  </si>
  <si>
    <t>A</t>
  </si>
  <si>
    <t>B</t>
  </si>
  <si>
    <t>C</t>
  </si>
  <si>
    <t>oranges</t>
  </si>
  <si>
    <t>oeufs</t>
  </si>
  <si>
    <t>citrons</t>
  </si>
  <si>
    <t>laitues</t>
  </si>
  <si>
    <t>Clients</t>
  </si>
  <si>
    <t>œufs</t>
  </si>
  <si>
    <t>Facture Totale</t>
  </si>
  <si>
    <t>http://forum.excel-pratique.com/viewtopic.php?f=2&amp;t=118855&amp;sid=0d55e54462f846929ad82c78c683d604</t>
  </si>
  <si>
    <t>Étiquettes de lignes</t>
  </si>
  <si>
    <t>Total général</t>
  </si>
  <si>
    <t>Somme de facturation</t>
  </si>
  <si>
    <t>Résultats avec SOMMEPROD</t>
  </si>
  <si>
    <t>Résultats avec Tableau croisé Dynamique</t>
  </si>
  <si>
    <t>TOTAUX</t>
  </si>
  <si>
    <t>Type Produits</t>
  </si>
  <si>
    <t>prod1</t>
  </si>
  <si>
    <t>prod2</t>
  </si>
  <si>
    <t>D</t>
  </si>
  <si>
    <t>E</t>
  </si>
  <si>
    <t>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</si>
</sst>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1" xfId="0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4" xfId="0" applyFill="1" applyBorder="1"/>
    <xf numFmtId="0" fontId="0" fillId="7" borderId="4" xfId="0" applyFill="1" applyBorder="1"/>
    <xf numFmtId="0" fontId="0" fillId="8" borderId="4" xfId="0" applyFill="1" applyBorder="1"/>
    <xf numFmtId="0" fontId="0" fillId="2" borderId="4" xfId="0" applyFill="1" applyBorder="1"/>
    <xf numFmtId="0" fontId="0" fillId="9" borderId="7" xfId="0" applyFill="1" applyBorder="1"/>
    <xf numFmtId="0" fontId="1" fillId="0" borderId="0" xfId="1" applyAlignment="1" applyProtection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11" borderId="8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/>
    <xf numFmtId="0" fontId="0" fillId="10" borderId="0" xfId="0" applyFill="1"/>
    <xf numFmtId="0" fontId="0" fillId="5" borderId="9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2" fillId="8" borderId="10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9" borderId="1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alignment horizontal="center" vertical="bottom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3473.800961111112" createdVersion="3" refreshedVersion="3" minRefreshableVersion="3" recordCount="14">
  <cacheSource type="worksheet">
    <worksheetSource ref="A3:F17" sheet="Hoja1"/>
  </cacheSource>
  <cacheFields count="6">
    <cacheField name="date" numFmtId="14">
      <sharedItems containsSemiMixedTypes="0" containsNonDate="0" containsDate="1" containsString="0" minDate="2018-01-01T00:00:00" maxDate="2018-01-22T00:00:00"/>
    </cacheField>
    <cacheField name="client" numFmtId="0">
      <sharedItems count="3">
        <s v="A"/>
        <s v="B"/>
        <s v="C"/>
      </sharedItems>
    </cacheField>
    <cacheField name="type commande" numFmtId="0">
      <sharedItems count="4">
        <s v="oranges"/>
        <s v="oeufs"/>
        <s v="citrons"/>
        <s v="laitues"/>
      </sharedItems>
    </cacheField>
    <cacheField name="volume" numFmtId="0">
      <sharedItems containsSemiMixedTypes="0" containsString="0" containsNumber="1" containsInteger="1" minValue="2" maxValue="36"/>
    </cacheField>
    <cacheField name="facturation" numFmtId="0">
      <sharedItems containsSemiMixedTypes="0" containsString="0" containsNumber="1" containsInteger="1" minValue="2" maxValue="30"/>
    </cacheField>
    <cacheField name="facturation cumulée" numFmtId="0">
      <sharedItems containsString="0" containsBlank="1" containsNumber="1" containsInteger="1" minValue="24" maxValue="44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d v="2018-01-01T00:00:00"/>
    <x v="0"/>
    <x v="0"/>
    <n v="12"/>
    <n v="24"/>
    <n v="24"/>
  </r>
  <r>
    <d v="2018-01-01T00:00:00"/>
    <x v="1"/>
    <x v="0"/>
    <n v="15"/>
    <n v="30"/>
    <m/>
  </r>
  <r>
    <d v="2018-01-01T00:00:00"/>
    <x v="2"/>
    <x v="1"/>
    <n v="24"/>
    <n v="6"/>
    <m/>
  </r>
  <r>
    <d v="2018-01-05T00:00:00"/>
    <x v="0"/>
    <x v="1"/>
    <n v="12"/>
    <n v="3"/>
    <n v="27"/>
  </r>
  <r>
    <d v="2018-01-05T00:00:00"/>
    <x v="1"/>
    <x v="0"/>
    <n v="4"/>
    <n v="8"/>
    <m/>
  </r>
  <r>
    <d v="2018-01-05T00:00:00"/>
    <x v="2"/>
    <x v="1"/>
    <n v="12"/>
    <n v="3"/>
    <m/>
  </r>
  <r>
    <d v="2018-01-08T00:00:00"/>
    <x v="2"/>
    <x v="2"/>
    <n v="2"/>
    <n v="5"/>
    <m/>
  </r>
  <r>
    <d v="2018-01-12T00:00:00"/>
    <x v="0"/>
    <x v="1"/>
    <n v="36"/>
    <n v="9"/>
    <n v="36"/>
  </r>
  <r>
    <d v="2018-01-12T00:00:00"/>
    <x v="1"/>
    <x v="3"/>
    <n v="5"/>
    <n v="5"/>
    <m/>
  </r>
  <r>
    <d v="2018-01-12T00:00:00"/>
    <x v="2"/>
    <x v="0"/>
    <n v="10"/>
    <n v="20"/>
    <m/>
  </r>
  <r>
    <d v="2018-01-19T00:00:00"/>
    <x v="0"/>
    <x v="1"/>
    <n v="24"/>
    <n v="6"/>
    <n v="42"/>
  </r>
  <r>
    <d v="2018-01-19T00:00:00"/>
    <x v="2"/>
    <x v="2"/>
    <n v="6"/>
    <n v="15"/>
    <m/>
  </r>
  <r>
    <d v="2018-01-21T00:00:00"/>
    <x v="0"/>
    <x v="3"/>
    <n v="2"/>
    <n v="2"/>
    <n v="44"/>
  </r>
  <r>
    <d v="2018-01-21T00:00:00"/>
    <x v="1"/>
    <x v="3"/>
    <n v="3"/>
    <n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11:I23" firstHeaderRow="1" firstDataRow="1" firstDataCol="1"/>
  <pivotFields count="6">
    <pivotField numFmtId="14" showAll="0"/>
    <pivotField axis="axisRow" showAll="0">
      <items count="4">
        <item x="0"/>
        <item x="1"/>
        <item x="2"/>
        <item t="default"/>
      </items>
    </pivotField>
    <pivotField axis="axisRow" showAll="0">
      <items count="5">
        <item x="2"/>
        <item x="3"/>
        <item x="1"/>
        <item x="0"/>
        <item t="default"/>
      </items>
    </pivotField>
    <pivotField showAll="0"/>
    <pivotField dataField="1" showAll="0"/>
    <pivotField showAll="0"/>
  </pivotFields>
  <rowFields count="2">
    <field x="1"/>
    <field x="2"/>
  </rowFields>
  <rowItems count="12">
    <i>
      <x/>
    </i>
    <i r="1">
      <x v="1"/>
    </i>
    <i r="1">
      <x v="2"/>
    </i>
    <i r="1">
      <x v="3"/>
    </i>
    <i>
      <x v="1"/>
    </i>
    <i r="1">
      <x v="1"/>
    </i>
    <i r="1">
      <x v="3"/>
    </i>
    <i>
      <x v="2"/>
    </i>
    <i r="1">
      <x/>
    </i>
    <i r="1">
      <x v="2"/>
    </i>
    <i r="1">
      <x v="3"/>
    </i>
    <i t="grand">
      <x/>
    </i>
  </rowItems>
  <colItems count="1">
    <i/>
  </colItems>
  <dataFields count="1">
    <dataField name="Somme de facturation" fld="4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B2:C14" firstHeaderRow="1" firstDataRow="1" firstDataCol="1"/>
  <pivotFields count="6">
    <pivotField numFmtId="14" showAll="0"/>
    <pivotField axis="axisRow" showAll="0">
      <items count="4">
        <item x="0"/>
        <item x="1"/>
        <item x="2"/>
        <item t="default"/>
      </items>
    </pivotField>
    <pivotField axis="axisRow" showAll="0">
      <items count="5">
        <item x="2"/>
        <item x="3"/>
        <item x="1"/>
        <item x="0"/>
        <item t="default"/>
      </items>
    </pivotField>
    <pivotField showAll="0"/>
    <pivotField dataField="1" showAll="0"/>
    <pivotField showAll="0"/>
  </pivotFields>
  <rowFields count="2">
    <field x="1"/>
    <field x="2"/>
  </rowFields>
  <rowItems count="12">
    <i>
      <x/>
    </i>
    <i r="1">
      <x v="1"/>
    </i>
    <i r="1">
      <x v="2"/>
    </i>
    <i r="1">
      <x v="3"/>
    </i>
    <i>
      <x v="1"/>
    </i>
    <i r="1">
      <x v="1"/>
    </i>
    <i r="1">
      <x v="3"/>
    </i>
    <i>
      <x v="2"/>
    </i>
    <i r="1">
      <x/>
    </i>
    <i r="1">
      <x v="2"/>
    </i>
    <i r="1">
      <x v="3"/>
    </i>
    <i t="grand">
      <x/>
    </i>
  </rowItems>
  <colItems count="1">
    <i/>
  </colItems>
  <dataFields count="1">
    <dataField name="Somme de facturation" fld="4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F17" totalsRowShown="0" headerRowDxfId="0">
  <autoFilter ref="A3:F17"/>
  <tableColumns count="6">
    <tableColumn id="1" name="date"/>
    <tableColumn id="2" name="client"/>
    <tableColumn id="3" name="type commande"/>
    <tableColumn id="4" name="volume"/>
    <tableColumn id="5" name="facturation"/>
    <tableColumn id="6" name="facturation cumul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viewtopic.php?f=2&amp;t=118855&amp;sid=0d55e54462f846929ad82c78c683d604" TargetMode="Externa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>
      <selection activeCell="L21" sqref="L21"/>
    </sheetView>
  </sheetViews>
  <sheetFormatPr baseColWidth="10" defaultRowHeight="14.5"/>
  <cols>
    <col min="3" max="3" width="16.36328125" customWidth="1"/>
    <col min="5" max="5" width="12.1796875" customWidth="1"/>
    <col min="6" max="6" width="19.7265625" customWidth="1"/>
    <col min="7" max="7" width="4.36328125" customWidth="1"/>
    <col min="8" max="8" width="19.54296875" customWidth="1"/>
    <col min="9" max="9" width="18.90625" customWidth="1"/>
    <col min="10" max="10" width="12.54296875" customWidth="1"/>
    <col min="11" max="11" width="12.81640625" customWidth="1"/>
  </cols>
  <sheetData>
    <row r="1" spans="1:12">
      <c r="A1" t="s">
        <v>0</v>
      </c>
      <c r="J1" s="16" t="s">
        <v>17</v>
      </c>
    </row>
    <row r="2" spans="1:12" ht="15" thickBot="1">
      <c r="H2" s="21" t="s">
        <v>21</v>
      </c>
      <c r="I2" s="21"/>
      <c r="J2" s="21"/>
      <c r="K2" s="21"/>
    </row>
    <row r="3" spans="1:12" ht="15" thickTop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H3" s="8" t="s">
        <v>14</v>
      </c>
      <c r="I3" s="9" t="s">
        <v>7</v>
      </c>
      <c r="J3" s="9" t="s">
        <v>8</v>
      </c>
      <c r="K3" s="10" t="s">
        <v>9</v>
      </c>
      <c r="L3" s="25" t="s">
        <v>23</v>
      </c>
    </row>
    <row r="4" spans="1:12">
      <c r="A4" s="2">
        <v>43101</v>
      </c>
      <c r="B4" s="3" t="s">
        <v>7</v>
      </c>
      <c r="C4" s="3" t="s">
        <v>10</v>
      </c>
      <c r="D4" s="3">
        <v>12</v>
      </c>
      <c r="E4" s="3">
        <v>24</v>
      </c>
      <c r="F4" s="3">
        <v>24</v>
      </c>
      <c r="H4" s="11" t="s">
        <v>16</v>
      </c>
      <c r="I4" s="26">
        <f>SUMPRODUCT((Tableau1[client]=L11)*Tableau1[facturation])</f>
        <v>44</v>
      </c>
      <c r="J4" s="26">
        <f>SUMPRODUCT((Tableau1[client]=L12)*Tableau1[facturation])</f>
        <v>46</v>
      </c>
      <c r="K4" s="27">
        <f>SUMPRODUCT((Tableau1[client]=L13)*Tableau1[facturation])</f>
        <v>49</v>
      </c>
      <c r="L4" s="28">
        <f>SUM(I4:K4)</f>
        <v>139</v>
      </c>
    </row>
    <row r="5" spans="1:12">
      <c r="A5" s="4">
        <v>43101</v>
      </c>
      <c r="B5" s="5" t="s">
        <v>8</v>
      </c>
      <c r="C5" s="5" t="s">
        <v>10</v>
      </c>
      <c r="D5" s="5">
        <v>15</v>
      </c>
      <c r="E5" s="5">
        <v>30</v>
      </c>
      <c r="F5" s="5"/>
      <c r="H5" s="13" t="s">
        <v>10</v>
      </c>
      <c r="I5" s="29">
        <f>SUMPRODUCT((Tableau1[client]=L11)*(Tableau1[type commande]=$K$11)*Tableau1[facturation])</f>
        <v>24</v>
      </c>
      <c r="J5" s="29">
        <f>SUMPRODUCT((Tableau1[client]=L12)*(Tableau1[type commande]=$K$11)*Tableau1[facturation])</f>
        <v>38</v>
      </c>
      <c r="K5" s="29">
        <f>SUMPRODUCT((Tableau1[client]=L13)*(Tableau1[type commande]=$K$11)*Tableau1[facturation])</f>
        <v>20</v>
      </c>
      <c r="L5" s="30">
        <f>SUM(I5:K5)</f>
        <v>82</v>
      </c>
    </row>
    <row r="6" spans="1:12">
      <c r="A6" s="6">
        <v>43101</v>
      </c>
      <c r="B6" s="7" t="s">
        <v>9</v>
      </c>
      <c r="C6" s="7" t="s">
        <v>11</v>
      </c>
      <c r="D6" s="7">
        <v>24</v>
      </c>
      <c r="E6" s="7">
        <v>6</v>
      </c>
      <c r="F6" s="7"/>
      <c r="H6" s="14" t="s">
        <v>15</v>
      </c>
      <c r="I6" s="29">
        <f>SUMPRODUCT((Tableau1[client]=L11)*(Tableau1[type commande]=$K$12)*Tableau1[facturation])</f>
        <v>18</v>
      </c>
      <c r="J6" s="29">
        <f>SUMPRODUCT((Tableau1[client]=L12)*(Tableau1[type commande]=$K$12)*Tableau1[facturation])</f>
        <v>0</v>
      </c>
      <c r="K6" s="29">
        <f>SUMPRODUCT((Tableau1[client]=L13)*(Tableau1[type commande]=$K$12)*Tableau1[facturation])</f>
        <v>9</v>
      </c>
      <c r="L6" s="31">
        <f>SUM(I6:K6)</f>
        <v>27</v>
      </c>
    </row>
    <row r="7" spans="1:12">
      <c r="A7" s="2">
        <v>43105</v>
      </c>
      <c r="B7" s="3" t="s">
        <v>7</v>
      </c>
      <c r="C7" s="3" t="s">
        <v>11</v>
      </c>
      <c r="D7" s="3">
        <v>12</v>
      </c>
      <c r="E7" s="3">
        <v>3</v>
      </c>
      <c r="F7" s="3">
        <v>27</v>
      </c>
      <c r="H7" s="12" t="s">
        <v>12</v>
      </c>
      <c r="I7" s="29">
        <f>SUMPRODUCT((Tableau1[client]=L11)*(Tableau1[type commande]=$K$13)*Tableau1[facturation])</f>
        <v>0</v>
      </c>
      <c r="J7" s="29">
        <f>SUMPRODUCT((Tableau1[client]=L12)*(Tableau1[type commande]=$K$13)*Tableau1[facturation])</f>
        <v>0</v>
      </c>
      <c r="K7" s="29">
        <f>SUMPRODUCT((Tableau1[client]=L13)*(Tableau1[type commande]=$K$13)*Tableau1[facturation])</f>
        <v>20</v>
      </c>
      <c r="L7" s="32">
        <f>SUM(I7:K7)</f>
        <v>20</v>
      </c>
    </row>
    <row r="8" spans="1:12" ht="15" thickBot="1">
      <c r="A8" s="4">
        <v>43105</v>
      </c>
      <c r="B8" s="5" t="s">
        <v>8</v>
      </c>
      <c r="C8" s="5" t="s">
        <v>10</v>
      </c>
      <c r="D8" s="5">
        <v>4</v>
      </c>
      <c r="E8" s="5">
        <v>8</v>
      </c>
      <c r="F8" s="5"/>
      <c r="H8" s="15" t="s">
        <v>13</v>
      </c>
      <c r="I8" s="29">
        <f>SUMPRODUCT((Tableau1[client]=L11)*(Tableau1[type commande]=$K$14)*Tableau1[facturation])</f>
        <v>2</v>
      </c>
      <c r="J8" s="29">
        <f>SUMPRODUCT((Tableau1[client]=L12)*(Tableau1[type commande]=$K$14)*Tableau1[facturation])</f>
        <v>8</v>
      </c>
      <c r="K8" s="29">
        <f>SUMPRODUCT((Tableau1[client]=L13)*(Tableau1[type commande]=$K$14)*Tableau1[facturation])</f>
        <v>0</v>
      </c>
      <c r="L8" s="33">
        <f>SUM(I8:K8)</f>
        <v>10</v>
      </c>
    </row>
    <row r="9" spans="1:12" ht="15" thickTop="1">
      <c r="A9" s="6">
        <v>43105</v>
      </c>
      <c r="B9" s="7" t="s">
        <v>9</v>
      </c>
      <c r="C9" s="7" t="s">
        <v>11</v>
      </c>
      <c r="D9" s="7">
        <v>12</v>
      </c>
      <c r="E9" s="7">
        <v>3</v>
      </c>
      <c r="F9" s="7"/>
    </row>
    <row r="10" spans="1:12">
      <c r="A10" s="6">
        <v>43108</v>
      </c>
      <c r="B10" s="7" t="s">
        <v>9</v>
      </c>
      <c r="C10" s="7" t="s">
        <v>12</v>
      </c>
      <c r="D10" s="7">
        <v>2</v>
      </c>
      <c r="E10" s="7">
        <v>5</v>
      </c>
      <c r="F10" s="7"/>
      <c r="H10" s="22" t="s">
        <v>22</v>
      </c>
      <c r="I10" s="22"/>
      <c r="K10" s="23" t="s">
        <v>24</v>
      </c>
      <c r="L10" s="24" t="s">
        <v>14</v>
      </c>
    </row>
    <row r="11" spans="1:12">
      <c r="A11" s="2">
        <v>43112</v>
      </c>
      <c r="B11" s="3" t="s">
        <v>7</v>
      </c>
      <c r="C11" s="3" t="s">
        <v>11</v>
      </c>
      <c r="D11" s="3">
        <v>36</v>
      </c>
      <c r="E11" s="3">
        <v>9</v>
      </c>
      <c r="F11" s="3">
        <f>27+9</f>
        <v>36</v>
      </c>
      <c r="H11" s="17" t="s">
        <v>18</v>
      </c>
      <c r="I11" t="s">
        <v>20</v>
      </c>
      <c r="K11" s="23" t="s">
        <v>10</v>
      </c>
      <c r="L11" s="24" t="s">
        <v>7</v>
      </c>
    </row>
    <row r="12" spans="1:12">
      <c r="A12" s="4">
        <v>43112</v>
      </c>
      <c r="B12" s="5" t="s">
        <v>8</v>
      </c>
      <c r="C12" s="5" t="s">
        <v>13</v>
      </c>
      <c r="D12" s="5">
        <v>5</v>
      </c>
      <c r="E12" s="5">
        <v>5</v>
      </c>
      <c r="F12" s="5"/>
      <c r="H12" s="18" t="s">
        <v>7</v>
      </c>
      <c r="I12" s="19">
        <v>44</v>
      </c>
      <c r="K12" s="23" t="s">
        <v>15</v>
      </c>
      <c r="L12" s="24" t="s">
        <v>8</v>
      </c>
    </row>
    <row r="13" spans="1:12">
      <c r="A13" s="6">
        <v>43112</v>
      </c>
      <c r="B13" s="7" t="s">
        <v>9</v>
      </c>
      <c r="C13" s="7" t="s">
        <v>10</v>
      </c>
      <c r="D13" s="7">
        <v>10</v>
      </c>
      <c r="E13" s="7">
        <v>20</v>
      </c>
      <c r="F13" s="7"/>
      <c r="H13" s="20" t="s">
        <v>13</v>
      </c>
      <c r="I13" s="19">
        <v>2</v>
      </c>
      <c r="K13" s="23" t="s">
        <v>12</v>
      </c>
      <c r="L13" s="24" t="s">
        <v>9</v>
      </c>
    </row>
    <row r="14" spans="1:12">
      <c r="A14" s="2">
        <v>43119</v>
      </c>
      <c r="B14" s="3" t="s">
        <v>7</v>
      </c>
      <c r="C14" s="3" t="s">
        <v>11</v>
      </c>
      <c r="D14" s="3">
        <v>24</v>
      </c>
      <c r="E14" s="3">
        <v>6</v>
      </c>
      <c r="F14" s="3">
        <f>36+6</f>
        <v>42</v>
      </c>
      <c r="H14" s="20" t="s">
        <v>11</v>
      </c>
      <c r="I14" s="19">
        <v>18</v>
      </c>
      <c r="K14" s="23" t="s">
        <v>13</v>
      </c>
      <c r="L14" s="24" t="s">
        <v>27</v>
      </c>
    </row>
    <row r="15" spans="1:12">
      <c r="A15" s="6">
        <v>43119</v>
      </c>
      <c r="B15" s="7" t="s">
        <v>9</v>
      </c>
      <c r="C15" s="7" t="s">
        <v>12</v>
      </c>
      <c r="D15" s="7">
        <v>6</v>
      </c>
      <c r="E15" s="7">
        <v>15</v>
      </c>
      <c r="F15" s="7"/>
      <c r="H15" s="20" t="s">
        <v>10</v>
      </c>
      <c r="I15" s="19">
        <v>24</v>
      </c>
      <c r="K15" s="23" t="s">
        <v>25</v>
      </c>
      <c r="L15" s="24" t="s">
        <v>28</v>
      </c>
    </row>
    <row r="16" spans="1:12">
      <c r="A16" s="2">
        <v>43121</v>
      </c>
      <c r="B16" s="3" t="s">
        <v>7</v>
      </c>
      <c r="C16" s="3" t="s">
        <v>13</v>
      </c>
      <c r="D16" s="3">
        <v>2</v>
      </c>
      <c r="E16" s="3">
        <v>2</v>
      </c>
      <c r="F16" s="3">
        <f>42+2</f>
        <v>44</v>
      </c>
      <c r="H16" s="18" t="s">
        <v>8</v>
      </c>
      <c r="I16" s="19">
        <v>46</v>
      </c>
      <c r="K16" s="23" t="s">
        <v>26</v>
      </c>
      <c r="L16" s="24" t="s">
        <v>29</v>
      </c>
    </row>
    <row r="17" spans="1:12">
      <c r="A17" s="4">
        <v>43121</v>
      </c>
      <c r="B17" s="5" t="s">
        <v>8</v>
      </c>
      <c r="C17" s="5" t="s">
        <v>13</v>
      </c>
      <c r="D17" s="5">
        <v>3</v>
      </c>
      <c r="E17" s="5">
        <v>3</v>
      </c>
      <c r="F17" s="5"/>
      <c r="H17" s="20" t="s">
        <v>13</v>
      </c>
      <c r="I17" s="19">
        <v>8</v>
      </c>
      <c r="K17" s="23"/>
      <c r="L17" s="24"/>
    </row>
    <row r="18" spans="1:12">
      <c r="H18" s="20" t="s">
        <v>10</v>
      </c>
      <c r="I18" s="19">
        <v>38</v>
      </c>
      <c r="K18" s="23"/>
    </row>
    <row r="19" spans="1:12">
      <c r="H19" s="18" t="s">
        <v>9</v>
      </c>
      <c r="I19" s="19">
        <v>49</v>
      </c>
      <c r="K19" s="23"/>
    </row>
    <row r="20" spans="1:12">
      <c r="H20" s="20" t="s">
        <v>12</v>
      </c>
      <c r="I20" s="19">
        <v>20</v>
      </c>
    </row>
    <row r="21" spans="1:12">
      <c r="H21" s="20" t="s">
        <v>11</v>
      </c>
      <c r="I21" s="19">
        <v>9</v>
      </c>
    </row>
    <row r="22" spans="1:12">
      <c r="H22" s="20" t="s">
        <v>10</v>
      </c>
      <c r="I22" s="19">
        <v>20</v>
      </c>
    </row>
    <row r="23" spans="1:12">
      <c r="H23" s="18" t="s">
        <v>19</v>
      </c>
      <c r="I23" s="19">
        <v>139</v>
      </c>
    </row>
    <row r="29" spans="1:12">
      <c r="I29" s="20"/>
      <c r="J29" s="19"/>
    </row>
    <row r="30" spans="1:12">
      <c r="I30" s="20"/>
      <c r="J30" s="19"/>
    </row>
    <row r="31" spans="1:12">
      <c r="I31" s="18"/>
      <c r="J31" s="19"/>
    </row>
  </sheetData>
  <mergeCells count="2">
    <mergeCell ref="H2:K2"/>
    <mergeCell ref="H10:I10"/>
  </mergeCells>
  <dataValidations count="2">
    <dataValidation type="list" allowBlank="1" showInputMessage="1" showErrorMessage="1" sqref="C4:C17">
      <formula1>OFFSET($K$11,,,COUNTA($K:$K)-1)</formula1>
    </dataValidation>
    <dataValidation type="list" allowBlank="1" showInputMessage="1" showErrorMessage="1" sqref="B4:B17">
      <formula1>OFFSET($L$11,,,COUNTA($L:$L)-1)</formula1>
    </dataValidation>
  </dataValidations>
  <hyperlinks>
    <hyperlink ref="J1" r:id="rId2"/>
  </hyperlinks>
  <pageMargins left="0.7" right="0.7" top="0.75" bottom="0.75" header="0.3" footer="0.3"/>
  <pageSetup paperSize="9" orientation="portrait" horizontalDpi="0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2:C14"/>
  <sheetViews>
    <sheetView workbookViewId="0">
      <selection activeCell="H15" sqref="H15"/>
    </sheetView>
  </sheetViews>
  <sheetFormatPr baseColWidth="10" defaultRowHeight="14.5"/>
  <cols>
    <col min="2" max="3" width="19.54296875" bestFit="1" customWidth="1"/>
  </cols>
  <sheetData>
    <row r="2" spans="2:3">
      <c r="B2" s="17" t="s">
        <v>18</v>
      </c>
      <c r="C2" t="s">
        <v>20</v>
      </c>
    </row>
    <row r="3" spans="2:3">
      <c r="B3" s="18" t="s">
        <v>7</v>
      </c>
      <c r="C3" s="19">
        <v>44</v>
      </c>
    </row>
    <row r="4" spans="2:3">
      <c r="B4" s="20" t="s">
        <v>13</v>
      </c>
      <c r="C4" s="19">
        <v>2</v>
      </c>
    </row>
    <row r="5" spans="2:3">
      <c r="B5" s="20" t="s">
        <v>11</v>
      </c>
      <c r="C5" s="19">
        <v>18</v>
      </c>
    </row>
    <row r="6" spans="2:3">
      <c r="B6" s="20" t="s">
        <v>10</v>
      </c>
      <c r="C6" s="19">
        <v>24</v>
      </c>
    </row>
    <row r="7" spans="2:3">
      <c r="B7" s="18" t="s">
        <v>8</v>
      </c>
      <c r="C7" s="19">
        <v>46</v>
      </c>
    </row>
    <row r="8" spans="2:3">
      <c r="B8" s="20" t="s">
        <v>13</v>
      </c>
      <c r="C8" s="19">
        <v>8</v>
      </c>
    </row>
    <row r="9" spans="2:3">
      <c r="B9" s="20" t="s">
        <v>10</v>
      </c>
      <c r="C9" s="19">
        <v>38</v>
      </c>
    </row>
    <row r="10" spans="2:3">
      <c r="B10" s="18" t="s">
        <v>9</v>
      </c>
      <c r="C10" s="19">
        <v>49</v>
      </c>
    </row>
    <row r="11" spans="2:3">
      <c r="B11" s="20" t="s">
        <v>12</v>
      </c>
      <c r="C11" s="19">
        <v>20</v>
      </c>
    </row>
    <row r="12" spans="2:3">
      <c r="B12" s="20" t="s">
        <v>11</v>
      </c>
      <c r="C12" s="19">
        <v>9</v>
      </c>
    </row>
    <row r="13" spans="2:3">
      <c r="B13" s="20" t="s">
        <v>10</v>
      </c>
      <c r="C13" s="19">
        <v>20</v>
      </c>
    </row>
    <row r="14" spans="2:3">
      <c r="B14" s="18" t="s">
        <v>19</v>
      </c>
      <c r="C14" s="19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AFEH56</cp:lastModifiedBy>
  <dcterms:created xsi:type="dcterms:W3CDTF">2019-01-08T16:37:44Z</dcterms:created>
  <dcterms:modified xsi:type="dcterms:W3CDTF">2019-01-08T18:36:26Z</dcterms:modified>
</cp:coreProperties>
</file>