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32780" yWindow="32780" windowWidth="17270" windowHeight="6290"/>
  </bookViews>
  <sheets>
    <sheet name="Menu" sheetId="6" r:id="rId1"/>
    <sheet name="Récap" sheetId="2" r:id="rId2"/>
    <sheet name="Suivi_litige" sheetId="1" r:id="rId3"/>
    <sheet name="litige2" sheetId="5" r:id="rId4"/>
    <sheet name="Listes" sheetId="7" r:id="rId5"/>
  </sheets>
  <functionGroups/>
  <definedNames>
    <definedName name="cial">OFFSET(Listes!$A$2,,,COUNTA(Listes!$A:$A)-1)</definedName>
    <definedName name="No_litige">OFFSET(Récap!$A$4,,,COUNTA(Récap!$A:$A)-1)</definedName>
    <definedName name="Situation">OFFSET(Listes!$C$2,,,COUNTA(Listes!$C:$C)-1)</definedName>
    <definedName name="_xlnm.Print_Area" localSheetId="1">Tableau1[#All]</definedName>
    <definedName name="_xlnm.Print_Area" localSheetId="2">Suivi_litige!$A$1:$E$33</definedName>
  </definedNames>
  <calcPr calcId="145621"/>
</workbook>
</file>

<file path=xl/calcChain.xml><?xml version="1.0" encoding="utf-8"?>
<calcChain xmlns="http://schemas.openxmlformats.org/spreadsheetml/2006/main">
  <c r="D5" i="1"/>
  <c r="C12"/>
  <c r="A25"/>
  <c r="A16"/>
  <c r="C13"/>
  <c r="C11"/>
  <c r="C10"/>
  <c r="C8"/>
  <c r="C7"/>
  <c r="B5"/>
</calcChain>
</file>

<file path=xl/sharedStrings.xml><?xml version="1.0" encoding="utf-8"?>
<sst xmlns="http://schemas.openxmlformats.org/spreadsheetml/2006/main" count="110" uniqueCount="65">
  <si>
    <t>Nom du client</t>
  </si>
  <si>
    <t>Chantier</t>
  </si>
  <si>
    <t>Objet du litige</t>
  </si>
  <si>
    <t>Décision direction</t>
  </si>
  <si>
    <t>Commercial</t>
  </si>
  <si>
    <t>Situation:</t>
  </si>
  <si>
    <t>En cours</t>
  </si>
  <si>
    <t>Objet du litige:</t>
  </si>
  <si>
    <t>Chantier:</t>
  </si>
  <si>
    <t>Commercial:</t>
  </si>
  <si>
    <t>Date création litige:</t>
  </si>
  <si>
    <t>Justif apportés par le Client</t>
  </si>
  <si>
    <t>Montant du litige</t>
  </si>
  <si>
    <t>Montant initial facture</t>
  </si>
  <si>
    <t>Récapitulatif des litiges</t>
  </si>
  <si>
    <t>Numéro litige:</t>
  </si>
  <si>
    <t>N° du litige</t>
  </si>
  <si>
    <t>DUPONT</t>
  </si>
  <si>
    <t>Suivi litige</t>
  </si>
  <si>
    <t>Litige clos</t>
  </si>
  <si>
    <t>Demande client refusée</t>
  </si>
  <si>
    <t>Avoir à établir</t>
  </si>
  <si>
    <t>Commercial1</t>
  </si>
  <si>
    <t>Commercial2</t>
  </si>
  <si>
    <t>Commercial3</t>
  </si>
  <si>
    <t>Commercial4</t>
  </si>
  <si>
    <t>Commercial5</t>
  </si>
  <si>
    <t>Essai1</t>
  </si>
  <si>
    <t>N° téléphone</t>
  </si>
  <si>
    <t>Commentaires</t>
  </si>
  <si>
    <t>Oui</t>
  </si>
  <si>
    <t>Remboursement En Cours</t>
  </si>
  <si>
    <t>06 00 00 00 00</t>
  </si>
  <si>
    <t>DURAND</t>
  </si>
  <si>
    <t>Essai2</t>
  </si>
  <si>
    <t>06 01 01 01 01</t>
  </si>
  <si>
    <t>Durand</t>
  </si>
  <si>
    <t>Reçu Photos</t>
  </si>
  <si>
    <t>Refus</t>
  </si>
  <si>
    <t>https://forum.excel-pratique.com/viewtopic.php?f=2&amp;t=116170</t>
  </si>
  <si>
    <t>Actions à faire</t>
  </si>
  <si>
    <t>Date création litige</t>
  </si>
  <si>
    <t>DUBOIS</t>
  </si>
  <si>
    <t>06 03 03 03 03</t>
  </si>
  <si>
    <t>Dubois</t>
  </si>
  <si>
    <t>Fuite</t>
  </si>
  <si>
    <t>Photos</t>
  </si>
  <si>
    <t>Essai3</t>
  </si>
  <si>
    <t>Date facture</t>
  </si>
  <si>
    <t>N° facture</t>
  </si>
  <si>
    <t>DULAC</t>
  </si>
  <si>
    <t>06 04 04 04 04</t>
  </si>
  <si>
    <t>Dulac</t>
  </si>
  <si>
    <t>Essai4</t>
  </si>
  <si>
    <t>Justificatifs Réclamés</t>
  </si>
  <si>
    <t>liste des commerciaux</t>
  </si>
  <si>
    <t>Commercial6</t>
  </si>
  <si>
    <t>Commercial7</t>
  </si>
  <si>
    <t>Commercial8</t>
  </si>
  <si>
    <t>Commercial9</t>
  </si>
  <si>
    <t>Commercial10</t>
  </si>
  <si>
    <t>Liste des litiges</t>
  </si>
  <si>
    <t xml:space="preserve">Liste Libéllés des colonnes </t>
  </si>
  <si>
    <t>Ok</t>
  </si>
  <si>
    <t>en cours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</si>
</sst>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#&quot; &quot;##&quot; &quot;##&quot; &quot;##&quot; &quot;##"/>
  </numFmts>
  <fonts count="1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26"/>
      <color theme="1"/>
      <name val="Calibri"/>
      <family val="2"/>
      <scheme val="minor"/>
    </font>
    <font>
      <b/>
      <sz val="9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</fills>
  <borders count="19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14" xfId="0" applyFont="1" applyFill="1" applyBorder="1"/>
    <xf numFmtId="0" fontId="1" fillId="2" borderId="15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/>
    <xf numFmtId="0" fontId="1" fillId="2" borderId="16" xfId="0" applyFont="1" applyFill="1" applyBorder="1"/>
    <xf numFmtId="16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0" fillId="0" borderId="0" xfId="0" applyAlignment="1"/>
    <xf numFmtId="0" fontId="5" fillId="0" borderId="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164" fontId="5" fillId="0" borderId="1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5" fillId="0" borderId="13" xfId="0" applyNumberFormat="1" applyFont="1" applyFill="1" applyBorder="1" applyAlignment="1">
      <alignment vertical="center"/>
    </xf>
    <xf numFmtId="165" fontId="5" fillId="0" borderId="11" xfId="0" applyNumberFormat="1" applyFont="1" applyFill="1" applyBorder="1" applyAlignment="1">
      <alignment horizontal="center" vertical="center"/>
    </xf>
    <xf numFmtId="165" fontId="5" fillId="0" borderId="13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5" fillId="0" borderId="10" xfId="0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7" fillId="0" borderId="0" xfId="1" applyAlignment="1" applyProtection="1"/>
    <xf numFmtId="0" fontId="2" fillId="0" borderId="0" xfId="0" applyFont="1" applyAlignment="1">
      <alignment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165" fontId="9" fillId="0" borderId="13" xfId="0" applyNumberFormat="1" applyFont="1" applyFill="1" applyBorder="1" applyAlignment="1">
      <alignment horizontal="center" vertical="center"/>
    </xf>
    <xf numFmtId="164" fontId="9" fillId="0" borderId="1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4" fontId="9" fillId="0" borderId="13" xfId="0" applyNumberFormat="1" applyFont="1" applyFill="1" applyBorder="1" applyAlignment="1">
      <alignment vertical="center"/>
    </xf>
    <xf numFmtId="0" fontId="0" fillId="4" borderId="0" xfId="0" applyFill="1"/>
    <xf numFmtId="0" fontId="5" fillId="5" borderId="12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vertical="center"/>
    </xf>
    <xf numFmtId="165" fontId="5" fillId="5" borderId="12" xfId="0" applyNumberFormat="1" applyFont="1" applyFill="1" applyBorder="1" applyAlignment="1">
      <alignment horizontal="center" vertical="center"/>
    </xf>
    <xf numFmtId="164" fontId="5" fillId="5" borderId="12" xfId="0" applyNumberFormat="1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right style="hair">
          <color indexed="64"/>
        </right>
        <top style="hair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7</xdr:row>
      <xdr:rowOff>31750</xdr:rowOff>
    </xdr:from>
    <xdr:to>
      <xdr:col>7</xdr:col>
      <xdr:colOff>146050</xdr:colOff>
      <xdr:row>11</xdr:row>
      <xdr:rowOff>76200</xdr:rowOff>
    </xdr:to>
    <xdr:sp macro="[0]!essai2" textlink="">
      <xdr:nvSpPr>
        <xdr:cNvPr id="2" name="Rectangle à coins arrondis 1"/>
        <xdr:cNvSpPr/>
      </xdr:nvSpPr>
      <xdr:spPr>
        <a:xfrm>
          <a:off x="4038600" y="1320800"/>
          <a:ext cx="2355850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endParaRPr lang="fr-FR" sz="1100"/>
        </a:p>
        <a:p>
          <a:pPr algn="ctr"/>
          <a:r>
            <a:rPr lang="fr-FR" sz="1100"/>
            <a:t>Saisie</a:t>
          </a:r>
          <a:r>
            <a:rPr lang="fr-FR" sz="1100" baseline="0"/>
            <a:t> d'un litige</a:t>
          </a:r>
          <a:endParaRPr lang="fr-FR" sz="1100"/>
        </a:p>
      </xdr:txBody>
    </xdr:sp>
    <xdr:clientData/>
  </xdr:twoCellAnchor>
  <xdr:twoCellAnchor>
    <xdr:from>
      <xdr:col>7</xdr:col>
      <xdr:colOff>749300</xdr:colOff>
      <xdr:row>7</xdr:row>
      <xdr:rowOff>6350</xdr:rowOff>
    </xdr:from>
    <xdr:to>
      <xdr:col>11</xdr:col>
      <xdr:colOff>285750</xdr:colOff>
      <xdr:row>11</xdr:row>
      <xdr:rowOff>44450</xdr:rowOff>
    </xdr:to>
    <xdr:sp macro="[0]!essai3" textlink="">
      <xdr:nvSpPr>
        <xdr:cNvPr id="3" name="Rectangle à coins arrondis 2"/>
        <xdr:cNvSpPr/>
      </xdr:nvSpPr>
      <xdr:spPr>
        <a:xfrm>
          <a:off x="6997700" y="1295400"/>
          <a:ext cx="2584450" cy="7747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IMPRESSION DES LITIGES</a:t>
          </a:r>
        </a:p>
        <a:p>
          <a:pPr algn="ctr"/>
          <a:r>
            <a:rPr lang="fr-FR" sz="1100"/>
            <a:t>-Impression globale</a:t>
          </a:r>
        </a:p>
        <a:p>
          <a:pPr algn="ctr"/>
          <a:r>
            <a:rPr lang="fr-FR" sz="1100"/>
            <a:t>-Impression par commercial</a:t>
          </a:r>
        </a:p>
      </xdr:txBody>
    </xdr:sp>
    <xdr:clientData/>
  </xdr:twoCellAnchor>
  <xdr:twoCellAnchor>
    <xdr:from>
      <xdr:col>5</xdr:col>
      <xdr:colOff>723900</xdr:colOff>
      <xdr:row>14</xdr:row>
      <xdr:rowOff>19050</xdr:rowOff>
    </xdr:from>
    <xdr:to>
      <xdr:col>9</xdr:col>
      <xdr:colOff>533400</xdr:colOff>
      <xdr:row>19</xdr:row>
      <xdr:rowOff>44450</xdr:rowOff>
    </xdr:to>
    <xdr:sp macro="[0]!Ouvrir_Cial" textlink="">
      <xdr:nvSpPr>
        <xdr:cNvPr id="4" name="Rectangle à coins arrondis 3"/>
        <xdr:cNvSpPr/>
      </xdr:nvSpPr>
      <xdr:spPr>
        <a:xfrm>
          <a:off x="5448300" y="2597150"/>
          <a:ext cx="2857500" cy="946150"/>
        </a:xfrm>
        <a:prstGeom prst="round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Copier la</a:t>
          </a:r>
          <a:r>
            <a:rPr lang="fr-FR" sz="1100" baseline="0"/>
            <a:t> liste</a:t>
          </a:r>
        </a:p>
        <a:p>
          <a:pPr algn="ctr"/>
          <a:r>
            <a:rPr lang="fr-FR" sz="1100" baseline="0"/>
            <a:t>des </a:t>
          </a:r>
        </a:p>
        <a:p>
          <a:pPr algn="ctr"/>
          <a:r>
            <a:rPr lang="fr-FR" sz="1100" baseline="0"/>
            <a:t>Litiges non clos aux commerciaux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7</xdr:row>
      <xdr:rowOff>114300</xdr:rowOff>
    </xdr:from>
    <xdr:to>
      <xdr:col>8</xdr:col>
      <xdr:colOff>419100</xdr:colOff>
      <xdr:row>9</xdr:row>
      <xdr:rowOff>107950</xdr:rowOff>
    </xdr:to>
    <xdr:sp macro="" textlink="">
      <xdr:nvSpPr>
        <xdr:cNvPr id="3" name="Flèche gauche 2"/>
        <xdr:cNvSpPr/>
      </xdr:nvSpPr>
      <xdr:spPr>
        <a:xfrm>
          <a:off x="5721350" y="1403350"/>
          <a:ext cx="2654300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Liste déroulante des Nos de litige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P8" totalsRowShown="0" headerRowDxfId="19" dataDxfId="17" headerRowBorderDxfId="18" tableBorderDxfId="16">
  <tableColumns count="16">
    <tableColumn id="1" name="N° du litige" dataDxfId="15"/>
    <tableColumn id="2" name="Date création litige" dataDxfId="14"/>
    <tableColumn id="3" name="Nom du client" dataDxfId="13"/>
    <tableColumn id="12" name="N° téléphone" dataDxfId="12"/>
    <tableColumn id="4" name="Chantier" dataDxfId="11"/>
    <tableColumn id="5" name="Objet du litige" dataDxfId="10"/>
    <tableColumn id="6" name="Montant du litige" dataDxfId="9"/>
    <tableColumn id="7" name="Montant initial facture" dataDxfId="8"/>
    <tableColumn id="8" name="Situation:" dataDxfId="7"/>
    <tableColumn id="9" name="Justif apportés par le Client" dataDxfId="6"/>
    <tableColumn id="10" name="Décision direction" dataDxfId="5"/>
    <tableColumn id="11" name="Commercial" dataDxfId="4"/>
    <tableColumn id="13" name="Commentaires" dataDxfId="3"/>
    <tableColumn id="14" name="Actions à faire" dataDxfId="2"/>
    <tableColumn id="15" name="Date facture" dataDxfId="1"/>
    <tableColumn id="16" name="N° fac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1617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5"/>
  <sheetViews>
    <sheetView showGridLines="0" showRowColHeaders="0" tabSelected="1" topLeftCell="A2" workbookViewId="0">
      <selection activeCell="E21" sqref="E21"/>
    </sheetView>
  </sheetViews>
  <sheetFormatPr baseColWidth="10" defaultRowHeight="14.5"/>
  <cols>
    <col min="1" max="1" width="24" customWidth="1"/>
  </cols>
  <sheetData>
    <row r="1" spans="1:9">
      <c r="I1" s="36" t="s">
        <v>39</v>
      </c>
    </row>
    <row r="16" spans="1:9">
      <c r="A16" s="19"/>
    </row>
    <row r="17" spans="1:1">
      <c r="A17" s="19"/>
    </row>
    <row r="18" spans="1:1">
      <c r="A18" s="19"/>
    </row>
    <row r="19" spans="1:1">
      <c r="A19" s="19"/>
    </row>
    <row r="21" spans="1:1">
      <c r="A21" s="19"/>
    </row>
    <row r="22" spans="1:1">
      <c r="A22" s="19"/>
    </row>
    <row r="23" spans="1:1">
      <c r="A23" s="19"/>
    </row>
    <row r="24" spans="1:1">
      <c r="A24" s="19"/>
    </row>
    <row r="25" spans="1:1">
      <c r="A25" s="19"/>
    </row>
  </sheetData>
  <hyperlinks>
    <hyperlink ref="I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70C0"/>
    <pageSetUpPr fitToPage="1"/>
  </sheetPr>
  <dimension ref="A1:V8"/>
  <sheetViews>
    <sheetView showGridLines="0" topLeftCell="C1" workbookViewId="0">
      <pane ySplit="3" topLeftCell="A4" activePane="bottomLeft" state="frozen"/>
      <selection pane="bottomLeft" activeCell="I12" sqref="I12"/>
    </sheetView>
  </sheetViews>
  <sheetFormatPr baseColWidth="10" defaultRowHeight="14.5"/>
  <cols>
    <col min="1" max="1" width="10.26953125" style="16" customWidth="1"/>
    <col min="2" max="2" width="15.81640625" style="24" customWidth="1"/>
    <col min="3" max="3" width="21" customWidth="1"/>
    <col min="4" max="4" width="14.26953125" style="33" customWidth="1"/>
    <col min="5" max="6" width="13.1796875" customWidth="1"/>
    <col min="7" max="7" width="14.81640625" style="15" customWidth="1"/>
    <col min="8" max="8" width="18.453125" style="15" customWidth="1"/>
    <col min="9" max="9" width="17" customWidth="1"/>
    <col min="10" max="10" width="23.453125" customWidth="1"/>
    <col min="11" max="11" width="15.453125" customWidth="1"/>
    <col min="12" max="12" width="14.7265625" customWidth="1"/>
    <col min="13" max="13" width="22.81640625" customWidth="1"/>
  </cols>
  <sheetData>
    <row r="1" spans="1:22">
      <c r="B1" s="52" t="s">
        <v>14</v>
      </c>
      <c r="C1" s="52"/>
      <c r="D1" s="52"/>
      <c r="E1" s="52"/>
      <c r="F1" s="52"/>
      <c r="G1" s="52"/>
      <c r="H1" s="52"/>
      <c r="I1" s="52"/>
      <c r="J1" s="52"/>
      <c r="K1" s="52"/>
      <c r="L1" s="52"/>
      <c r="V1" t="s">
        <v>64</v>
      </c>
    </row>
    <row r="2" spans="1:22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22" s="13" customFormat="1">
      <c r="A3" s="26" t="s">
        <v>16</v>
      </c>
      <c r="B3" s="27" t="s">
        <v>41</v>
      </c>
      <c r="C3" s="26" t="s">
        <v>0</v>
      </c>
      <c r="D3" s="31" t="s">
        <v>28</v>
      </c>
      <c r="E3" s="26" t="s">
        <v>1</v>
      </c>
      <c r="F3" s="26" t="s">
        <v>2</v>
      </c>
      <c r="G3" s="28" t="s">
        <v>12</v>
      </c>
      <c r="H3" s="28" t="s">
        <v>13</v>
      </c>
      <c r="I3" s="26" t="s">
        <v>5</v>
      </c>
      <c r="J3" s="26" t="s">
        <v>11</v>
      </c>
      <c r="K3" s="26" t="s">
        <v>3</v>
      </c>
      <c r="L3" s="29" t="s">
        <v>4</v>
      </c>
      <c r="M3" s="26" t="s">
        <v>29</v>
      </c>
      <c r="N3" s="40" t="s">
        <v>40</v>
      </c>
      <c r="O3" s="40" t="s">
        <v>48</v>
      </c>
      <c r="P3" s="40" t="s">
        <v>49</v>
      </c>
    </row>
    <row r="4" spans="1:22" s="13" customFormat="1" ht="0.25" customHeight="1">
      <c r="A4" s="20">
        <v>0</v>
      </c>
      <c r="B4" s="23"/>
      <c r="C4" s="21"/>
      <c r="D4" s="32"/>
      <c r="E4" s="21"/>
      <c r="F4" s="21"/>
      <c r="G4" s="22"/>
      <c r="H4" s="22"/>
      <c r="I4" s="21"/>
      <c r="J4" s="21"/>
      <c r="K4" s="21"/>
      <c r="L4" s="25"/>
      <c r="M4" s="34"/>
      <c r="N4" s="39"/>
      <c r="O4" s="39"/>
      <c r="P4" s="39"/>
    </row>
    <row r="5" spans="1:22">
      <c r="A5" s="20">
        <v>1</v>
      </c>
      <c r="B5" s="30">
        <v>43374</v>
      </c>
      <c r="C5" s="21" t="s">
        <v>17</v>
      </c>
      <c r="D5" s="35" t="s">
        <v>32</v>
      </c>
      <c r="E5" s="21" t="s">
        <v>27</v>
      </c>
      <c r="F5" s="21" t="s">
        <v>27</v>
      </c>
      <c r="G5" s="22">
        <v>150</v>
      </c>
      <c r="H5" s="22">
        <v>1500</v>
      </c>
      <c r="I5" s="21" t="s">
        <v>21</v>
      </c>
      <c r="J5" s="21" t="s">
        <v>30</v>
      </c>
      <c r="K5" s="21" t="s">
        <v>30</v>
      </c>
      <c r="L5" s="25" t="s">
        <v>22</v>
      </c>
      <c r="M5" s="34" t="s">
        <v>31</v>
      </c>
      <c r="N5" s="39"/>
      <c r="O5" s="39"/>
      <c r="P5" s="39"/>
    </row>
    <row r="6" spans="1:22">
      <c r="A6" s="20">
        <v>2</v>
      </c>
      <c r="B6" s="30">
        <v>43406</v>
      </c>
      <c r="C6" s="21" t="s">
        <v>33</v>
      </c>
      <c r="D6" s="32" t="s">
        <v>35</v>
      </c>
      <c r="E6" s="21" t="s">
        <v>36</v>
      </c>
      <c r="F6" s="21" t="s">
        <v>34</v>
      </c>
      <c r="G6" s="22">
        <v>200</v>
      </c>
      <c r="H6" s="22">
        <v>1500</v>
      </c>
      <c r="I6" s="21" t="s">
        <v>20</v>
      </c>
      <c r="J6" s="21"/>
      <c r="K6" s="21" t="s">
        <v>38</v>
      </c>
      <c r="L6" s="25" t="s">
        <v>24</v>
      </c>
      <c r="M6" s="21" t="s">
        <v>37</v>
      </c>
      <c r="N6" s="39"/>
      <c r="O6" s="39"/>
      <c r="P6" s="39"/>
    </row>
    <row r="7" spans="1:22">
      <c r="A7" s="44">
        <v>3</v>
      </c>
      <c r="B7" s="45">
        <v>43408</v>
      </c>
      <c r="C7" s="38" t="s">
        <v>42</v>
      </c>
      <c r="D7" s="41" t="s">
        <v>43</v>
      </c>
      <c r="E7" s="38" t="s">
        <v>44</v>
      </c>
      <c r="F7" s="38" t="s">
        <v>45</v>
      </c>
      <c r="G7" s="42">
        <v>100</v>
      </c>
      <c r="H7" s="42">
        <v>200</v>
      </c>
      <c r="I7" s="21" t="s">
        <v>19</v>
      </c>
      <c r="J7" s="38" t="s">
        <v>46</v>
      </c>
      <c r="K7" s="38"/>
      <c r="L7" s="43" t="s">
        <v>23</v>
      </c>
      <c r="M7" s="38"/>
      <c r="N7" s="38" t="s">
        <v>47</v>
      </c>
      <c r="O7" s="39"/>
      <c r="P7" s="39"/>
    </row>
    <row r="8" spans="1:22">
      <c r="A8" s="44">
        <v>4</v>
      </c>
      <c r="B8" s="45">
        <v>43411</v>
      </c>
      <c r="C8" s="38" t="s">
        <v>50</v>
      </c>
      <c r="D8" s="41" t="s">
        <v>51</v>
      </c>
      <c r="E8" s="38" t="s">
        <v>52</v>
      </c>
      <c r="F8" s="38" t="s">
        <v>53</v>
      </c>
      <c r="G8" s="42">
        <v>100</v>
      </c>
      <c r="H8" s="42">
        <v>500</v>
      </c>
      <c r="I8" s="38" t="s">
        <v>6</v>
      </c>
      <c r="J8" s="38" t="s">
        <v>63</v>
      </c>
      <c r="K8" s="38"/>
      <c r="L8" s="43" t="s">
        <v>23</v>
      </c>
      <c r="M8" s="38"/>
      <c r="N8" s="38" t="s">
        <v>54</v>
      </c>
      <c r="O8" s="38"/>
      <c r="P8" s="38"/>
    </row>
  </sheetData>
  <mergeCells count="1">
    <mergeCell ref="B1:L2"/>
  </mergeCells>
  <dataValidations count="1">
    <dataValidation type="list" allowBlank="1" showInputMessage="1" showErrorMessage="1" sqref="I5:I7">
      <formula1>Situation</formula1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landscape" horizontalDpi="0" verticalDpi="0" r:id="rId1"/>
  <headerFooter>
    <oddHeader>&amp;C&amp;"-,Italique"&amp;14Récapitulatif des litiges</oddHeader>
    <oddFooter>&amp;C&amp;D&amp;R&amp;P/&amp;N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equal" id="{E461B6AA-6C61-4557-B131-DE1DB9C36A05}">
            <xm:f>Listes!$C$2</xm:f>
            <x14:dxf>
              <fill>
                <patternFill>
                  <bgColor rgb="FF00B050"/>
                </patternFill>
              </fill>
            </x14:dxf>
          </x14:cfRule>
          <x14:cfRule type="cellIs" priority="3" operator="equal" id="{08F81991-E0CF-4BB1-B091-620752A13483}">
            <xm:f>Listes!$C$3</xm:f>
            <x14:dxf>
              <fill>
                <patternFill>
                  <bgColor rgb="FFFFC000"/>
                </patternFill>
              </fill>
            </x14:dxf>
          </x14:cfRule>
          <x14:cfRule type="cellIs" priority="2" operator="equal" id="{EFE7E22C-AF1D-4646-9B82-66FF94738D6B}">
            <xm:f>Listes!$C$4</xm:f>
            <x14:dxf>
              <fill>
                <patternFill>
                  <bgColor rgb="FFFF0000"/>
                </patternFill>
              </fill>
            </x14:dxf>
          </x14:cfRule>
          <x14:cfRule type="cellIs" priority="1" operator="equal" id="{3BCEB32A-041F-4A6D-93E3-D24A91C1312E}">
            <xm:f>Listes!$C$5</xm:f>
            <x14:dxf>
              <fill>
                <patternFill>
                  <bgColor theme="9" tint="0.39994506668294322"/>
                </patternFill>
              </fill>
            </x14:dxf>
          </x14:cfRule>
          <xm:sqref>A4:P8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H33"/>
  <sheetViews>
    <sheetView showGridLines="0" workbookViewId="0">
      <selection activeCell="C9" sqref="C9"/>
    </sheetView>
  </sheetViews>
  <sheetFormatPr baseColWidth="10" defaultRowHeight="14.5"/>
  <cols>
    <col min="1" max="1" width="24.453125" customWidth="1"/>
    <col min="2" max="2" width="22" customWidth="1"/>
    <col min="3" max="3" width="12.453125" customWidth="1"/>
    <col min="4" max="4" width="12.81640625" customWidth="1"/>
  </cols>
  <sheetData>
    <row r="2" spans="1:8">
      <c r="A2" s="53" t="s">
        <v>18</v>
      </c>
      <c r="B2" s="53"/>
      <c r="C2" s="53"/>
      <c r="D2" s="53"/>
      <c r="E2" s="53"/>
      <c r="F2" s="37"/>
      <c r="G2" s="37"/>
      <c r="H2" s="37"/>
    </row>
    <row r="3" spans="1:8">
      <c r="A3" s="53"/>
      <c r="B3" s="53"/>
      <c r="C3" s="53"/>
      <c r="D3" s="53"/>
      <c r="E3" s="53"/>
      <c r="F3" s="37"/>
      <c r="G3" s="37"/>
      <c r="H3" s="37"/>
    </row>
    <row r="5" spans="1:8">
      <c r="A5" s="3" t="s">
        <v>10</v>
      </c>
      <c r="B5" s="18">
        <f>VLOOKUP(C9,Tableau1[],2,FALSE)</f>
        <v>43408</v>
      </c>
      <c r="C5" s="3" t="s">
        <v>0</v>
      </c>
      <c r="D5" s="54" t="str">
        <f>VLOOKUP(C9,Tableau1[],3,FALSE)</f>
        <v>DUBOIS</v>
      </c>
      <c r="E5" s="55"/>
    </row>
    <row r="7" spans="1:8">
      <c r="B7" s="3" t="s">
        <v>8</v>
      </c>
      <c r="C7" t="str">
        <f>VLOOKUP(C9,Tableau1[],5,FALSE)</f>
        <v>Dubois</v>
      </c>
    </row>
    <row r="8" spans="1:8">
      <c r="B8" s="3" t="s">
        <v>7</v>
      </c>
      <c r="C8" t="str">
        <f>VLOOKUP(C9,Tableau1[],6,FALSE)</f>
        <v>Fuite</v>
      </c>
    </row>
    <row r="9" spans="1:8">
      <c r="B9" s="3" t="s">
        <v>15</v>
      </c>
      <c r="C9" s="17">
        <v>3</v>
      </c>
    </row>
    <row r="10" spans="1:8">
      <c r="B10" s="3" t="s">
        <v>12</v>
      </c>
      <c r="C10" s="15">
        <f>VLOOKUP(C9,Tableau1[],7,FALSE)</f>
        <v>100</v>
      </c>
    </row>
    <row r="11" spans="1:8">
      <c r="B11" s="14" t="s">
        <v>13</v>
      </c>
      <c r="C11" s="15">
        <f>VLOOKUP(C9,Tableau1[],8,FALSE)</f>
        <v>200</v>
      </c>
    </row>
    <row r="12" spans="1:8">
      <c r="B12" s="3" t="s">
        <v>5</v>
      </c>
      <c r="C12" s="15" t="str">
        <f>VLOOKUP(C9,Tableau1[],9,FALSE)</f>
        <v>Litige clos</v>
      </c>
    </row>
    <row r="13" spans="1:8">
      <c r="B13" s="3" t="s">
        <v>9</v>
      </c>
      <c r="C13" t="str">
        <f>VLOOKUP(C9,Tableau1[],12,FALSE)</f>
        <v>Commercial2</v>
      </c>
    </row>
    <row r="15" spans="1:8">
      <c r="A15" s="4" t="s">
        <v>11</v>
      </c>
    </row>
    <row r="16" spans="1:8">
      <c r="A16" s="5" t="str">
        <f>VLOOKUP(C9,Tableau1[],10,FALSE)</f>
        <v>Photos</v>
      </c>
      <c r="B16" s="6"/>
      <c r="C16" s="6"/>
      <c r="D16" s="6"/>
      <c r="E16" s="6"/>
    </row>
    <row r="17" spans="1:5">
      <c r="A17" s="8"/>
      <c r="B17" s="1"/>
      <c r="C17" s="1"/>
      <c r="D17" s="1"/>
      <c r="E17" s="1"/>
    </row>
    <row r="18" spans="1:5">
      <c r="A18" s="8"/>
      <c r="B18" s="1"/>
      <c r="C18" s="1"/>
      <c r="D18" s="1"/>
      <c r="E18" s="1"/>
    </row>
    <row r="19" spans="1:5">
      <c r="A19" s="8"/>
      <c r="B19" s="1"/>
      <c r="C19" s="1"/>
      <c r="D19" s="1"/>
      <c r="E19" s="1"/>
    </row>
    <row r="20" spans="1:5">
      <c r="A20" s="8"/>
      <c r="B20" s="1"/>
      <c r="C20" s="1"/>
      <c r="D20" s="1"/>
      <c r="E20" s="1"/>
    </row>
    <row r="21" spans="1:5">
      <c r="A21" s="8"/>
      <c r="B21" s="1"/>
      <c r="C21" s="1"/>
      <c r="D21" s="1"/>
      <c r="E21" s="1"/>
    </row>
    <row r="22" spans="1:5">
      <c r="A22" s="10"/>
      <c r="B22" s="11"/>
      <c r="C22" s="11"/>
      <c r="D22" s="11"/>
      <c r="E22" s="11"/>
    </row>
    <row r="24" spans="1:5">
      <c r="A24" s="4" t="s">
        <v>3</v>
      </c>
    </row>
    <row r="25" spans="1:5">
      <c r="A25" s="5">
        <f>VLOOKUP(C9,Tableau1[],11,FALSE)</f>
        <v>0</v>
      </c>
      <c r="B25" s="6"/>
      <c r="C25" s="6"/>
      <c r="D25" s="6"/>
      <c r="E25" s="6"/>
    </row>
    <row r="26" spans="1:5">
      <c r="A26" s="8"/>
      <c r="B26" s="1"/>
      <c r="C26" s="1"/>
      <c r="D26" s="1"/>
      <c r="E26" s="1"/>
    </row>
    <row r="27" spans="1:5">
      <c r="A27" s="8"/>
      <c r="B27" s="1"/>
      <c r="C27" s="1"/>
      <c r="D27" s="1"/>
      <c r="E27" s="1"/>
    </row>
    <row r="28" spans="1:5">
      <c r="A28" s="8"/>
      <c r="B28" s="1"/>
      <c r="C28" s="1"/>
      <c r="D28" s="1"/>
      <c r="E28" s="1"/>
    </row>
    <row r="29" spans="1:5">
      <c r="A29" s="8"/>
      <c r="B29" s="1"/>
      <c r="C29" s="1"/>
      <c r="D29" s="1"/>
      <c r="E29" s="1"/>
    </row>
    <row r="30" spans="1:5">
      <c r="A30" s="8"/>
      <c r="B30" s="1"/>
      <c r="C30" s="1"/>
      <c r="D30" s="1"/>
      <c r="E30" s="1"/>
    </row>
    <row r="31" spans="1:5">
      <c r="A31" s="8"/>
      <c r="B31" s="1"/>
      <c r="C31" s="1"/>
      <c r="D31" s="1"/>
      <c r="E31" s="1"/>
    </row>
    <row r="32" spans="1:5">
      <c r="A32" s="8"/>
      <c r="B32" s="1"/>
      <c r="C32" s="1"/>
      <c r="D32" s="1"/>
      <c r="E32" s="1"/>
    </row>
    <row r="33" spans="1:5">
      <c r="A33" s="10"/>
      <c r="B33" s="11"/>
      <c r="C33" s="11"/>
      <c r="D33" s="11"/>
      <c r="E33" s="11"/>
    </row>
  </sheetData>
  <mergeCells count="2">
    <mergeCell ref="A2:E3"/>
    <mergeCell ref="D5:E5"/>
  </mergeCells>
  <dataValidations count="1">
    <dataValidation type="list" allowBlank="1" showInputMessage="1" showErrorMessage="1" sqref="C9">
      <formula1>No_litige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H33"/>
  <sheetViews>
    <sheetView showGridLines="0" showRowColHeaders="0" workbookViewId="0">
      <selection activeCell="J20" sqref="J20"/>
    </sheetView>
  </sheetViews>
  <sheetFormatPr baseColWidth="10" defaultRowHeight="14.5"/>
  <cols>
    <col min="1" max="1" width="24.453125" customWidth="1"/>
    <col min="2" max="2" width="22" customWidth="1"/>
    <col min="4" max="4" width="12.81640625" customWidth="1"/>
  </cols>
  <sheetData>
    <row r="2" spans="1:8">
      <c r="A2" s="56" t="s">
        <v>18</v>
      </c>
      <c r="B2" s="56"/>
      <c r="C2" s="56"/>
      <c r="D2" s="56"/>
      <c r="E2" s="56"/>
      <c r="F2" s="56"/>
      <c r="G2" s="56"/>
      <c r="H2" s="56"/>
    </row>
    <row r="3" spans="1:8">
      <c r="A3" s="56"/>
      <c r="B3" s="56"/>
      <c r="C3" s="56"/>
      <c r="D3" s="56"/>
      <c r="E3" s="56"/>
      <c r="F3" s="56"/>
      <c r="G3" s="56"/>
      <c r="H3" s="56"/>
    </row>
    <row r="5" spans="1:8">
      <c r="A5" s="3" t="s">
        <v>10</v>
      </c>
      <c r="D5" s="3" t="s">
        <v>0</v>
      </c>
    </row>
    <row r="7" spans="1:8">
      <c r="B7" s="3" t="s">
        <v>8</v>
      </c>
    </row>
    <row r="8" spans="1:8">
      <c r="B8" s="3" t="s">
        <v>7</v>
      </c>
    </row>
    <row r="9" spans="1:8">
      <c r="B9" s="3" t="s">
        <v>15</v>
      </c>
    </row>
    <row r="10" spans="1:8">
      <c r="B10" s="3" t="s">
        <v>12</v>
      </c>
    </row>
    <row r="11" spans="1:8">
      <c r="B11" s="14" t="s">
        <v>13</v>
      </c>
    </row>
    <row r="12" spans="1:8">
      <c r="B12" s="3" t="s">
        <v>5</v>
      </c>
      <c r="C12" s="2" t="s">
        <v>6</v>
      </c>
    </row>
    <row r="13" spans="1:8">
      <c r="B13" s="3" t="s">
        <v>9</v>
      </c>
    </row>
    <row r="15" spans="1:8">
      <c r="A15" s="4" t="s">
        <v>11</v>
      </c>
    </row>
    <row r="16" spans="1:8">
      <c r="A16" s="5"/>
      <c r="B16" s="6"/>
      <c r="C16" s="6"/>
      <c r="D16" s="6"/>
      <c r="E16" s="6"/>
      <c r="F16" s="6"/>
      <c r="G16" s="6"/>
      <c r="H16" s="7"/>
    </row>
    <row r="17" spans="1:8">
      <c r="A17" s="8"/>
      <c r="B17" s="1"/>
      <c r="C17" s="1"/>
      <c r="D17" s="1"/>
      <c r="E17" s="1"/>
      <c r="F17" s="1"/>
      <c r="G17" s="1"/>
      <c r="H17" s="9"/>
    </row>
    <row r="18" spans="1:8">
      <c r="A18" s="8"/>
      <c r="B18" s="1"/>
      <c r="C18" s="1"/>
      <c r="D18" s="1"/>
      <c r="E18" s="1"/>
      <c r="F18" s="1"/>
      <c r="G18" s="1"/>
      <c r="H18" s="9"/>
    </row>
    <row r="19" spans="1:8">
      <c r="A19" s="8"/>
      <c r="B19" s="1"/>
      <c r="C19" s="1"/>
      <c r="D19" s="1"/>
      <c r="E19" s="1"/>
      <c r="F19" s="1"/>
      <c r="G19" s="1"/>
      <c r="H19" s="9"/>
    </row>
    <row r="20" spans="1:8">
      <c r="A20" s="8"/>
      <c r="B20" s="1"/>
      <c r="C20" s="1"/>
      <c r="D20" s="1"/>
      <c r="E20" s="1"/>
      <c r="F20" s="1"/>
      <c r="G20" s="1"/>
      <c r="H20" s="9"/>
    </row>
    <row r="21" spans="1:8">
      <c r="A21" s="8"/>
      <c r="B21" s="1"/>
      <c r="C21" s="1"/>
      <c r="D21" s="1"/>
      <c r="E21" s="1"/>
      <c r="F21" s="1"/>
      <c r="G21" s="1"/>
      <c r="H21" s="9"/>
    </row>
    <row r="22" spans="1:8">
      <c r="A22" s="10"/>
      <c r="B22" s="11"/>
      <c r="C22" s="11"/>
      <c r="D22" s="11"/>
      <c r="E22" s="11"/>
      <c r="F22" s="11"/>
      <c r="G22" s="11"/>
      <c r="H22" s="12"/>
    </row>
    <row r="24" spans="1:8">
      <c r="A24" s="4" t="s">
        <v>3</v>
      </c>
    </row>
    <row r="25" spans="1:8">
      <c r="A25" s="5"/>
      <c r="B25" s="6"/>
      <c r="C25" s="6"/>
      <c r="D25" s="6"/>
      <c r="E25" s="6"/>
      <c r="F25" s="6"/>
      <c r="G25" s="6"/>
      <c r="H25" s="7"/>
    </row>
    <row r="26" spans="1:8">
      <c r="A26" s="8"/>
      <c r="B26" s="1"/>
      <c r="C26" s="1"/>
      <c r="D26" s="1"/>
      <c r="E26" s="1"/>
      <c r="F26" s="1"/>
      <c r="G26" s="1"/>
      <c r="H26" s="9"/>
    </row>
    <row r="27" spans="1:8">
      <c r="A27" s="8"/>
      <c r="B27" s="1"/>
      <c r="C27" s="1"/>
      <c r="D27" s="1"/>
      <c r="E27" s="1"/>
      <c r="F27" s="1"/>
      <c r="G27" s="1"/>
      <c r="H27" s="9"/>
    </row>
    <row r="28" spans="1:8">
      <c r="A28" s="8"/>
      <c r="B28" s="1"/>
      <c r="C28" s="1"/>
      <c r="D28" s="1"/>
      <c r="E28" s="1"/>
      <c r="F28" s="1"/>
      <c r="G28" s="1"/>
      <c r="H28" s="9"/>
    </row>
    <row r="29" spans="1:8">
      <c r="A29" s="8"/>
      <c r="B29" s="1"/>
      <c r="C29" s="1"/>
      <c r="D29" s="1"/>
      <c r="E29" s="1"/>
      <c r="F29" s="1"/>
      <c r="G29" s="1"/>
      <c r="H29" s="9"/>
    </row>
    <row r="30" spans="1:8">
      <c r="A30" s="8"/>
      <c r="B30" s="1"/>
      <c r="C30" s="1"/>
      <c r="D30" s="1"/>
      <c r="E30" s="1"/>
      <c r="F30" s="1"/>
      <c r="G30" s="1"/>
      <c r="H30" s="9"/>
    </row>
    <row r="31" spans="1:8">
      <c r="A31" s="8"/>
      <c r="B31" s="1"/>
      <c r="C31" s="1"/>
      <c r="D31" s="1"/>
      <c r="E31" s="1"/>
      <c r="F31" s="1"/>
      <c r="G31" s="1"/>
      <c r="H31" s="9"/>
    </row>
    <row r="32" spans="1:8">
      <c r="A32" s="8"/>
      <c r="B32" s="1"/>
      <c r="C32" s="1"/>
      <c r="D32" s="1"/>
      <c r="E32" s="1"/>
      <c r="F32" s="1"/>
      <c r="G32" s="1"/>
      <c r="H32" s="9"/>
    </row>
    <row r="33" spans="1:8">
      <c r="A33" s="10"/>
      <c r="B33" s="11"/>
      <c r="C33" s="11"/>
      <c r="D33" s="11"/>
      <c r="E33" s="11"/>
      <c r="F33" s="11"/>
      <c r="G33" s="11"/>
      <c r="H33" s="12"/>
    </row>
  </sheetData>
  <mergeCells count="1">
    <mergeCell ref="A2:H3"/>
  </mergeCells>
  <dataValidations count="1">
    <dataValidation type="list" allowBlank="1" showInputMessage="1" showErrorMessage="1" sqref="C12">
      <formula1>"Litige clos,En cours,Demande client refusée,Avoir à établir"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17"/>
  <sheetViews>
    <sheetView workbookViewId="0">
      <selection activeCell="G12" sqref="G12"/>
    </sheetView>
  </sheetViews>
  <sheetFormatPr baseColWidth="10" defaultRowHeight="14.5"/>
  <cols>
    <col min="1" max="1" width="21.7265625" customWidth="1"/>
    <col min="3" max="3" width="15.453125" customWidth="1"/>
    <col min="5" max="5" width="22.54296875" customWidth="1"/>
  </cols>
  <sheetData>
    <row r="1" spans="1:5">
      <c r="A1" s="46" t="s">
        <v>55</v>
      </c>
      <c r="C1" s="46" t="s">
        <v>61</v>
      </c>
      <c r="E1" s="46" t="s">
        <v>62</v>
      </c>
    </row>
    <row r="2" spans="1:5">
      <c r="A2" t="s">
        <v>22</v>
      </c>
      <c r="C2" s="19" t="s">
        <v>6</v>
      </c>
      <c r="E2" s="47" t="s">
        <v>16</v>
      </c>
    </row>
    <row r="3" spans="1:5">
      <c r="A3" t="s">
        <v>23</v>
      </c>
      <c r="C3" s="19" t="s">
        <v>19</v>
      </c>
      <c r="E3" s="48" t="s">
        <v>41</v>
      </c>
    </row>
    <row r="4" spans="1:5">
      <c r="A4" t="s">
        <v>24</v>
      </c>
      <c r="C4" s="19" t="s">
        <v>20</v>
      </c>
      <c r="E4" s="47" t="s">
        <v>0</v>
      </c>
    </row>
    <row r="5" spans="1:5">
      <c r="A5" t="s">
        <v>25</v>
      </c>
      <c r="C5" s="19" t="s">
        <v>21</v>
      </c>
      <c r="E5" s="49" t="s">
        <v>28</v>
      </c>
    </row>
    <row r="6" spans="1:5">
      <c r="A6" t="s">
        <v>26</v>
      </c>
      <c r="E6" s="47" t="s">
        <v>1</v>
      </c>
    </row>
    <row r="7" spans="1:5">
      <c r="A7" t="s">
        <v>56</v>
      </c>
      <c r="E7" s="47" t="s">
        <v>2</v>
      </c>
    </row>
    <row r="8" spans="1:5">
      <c r="A8" t="s">
        <v>57</v>
      </c>
      <c r="E8" s="50" t="s">
        <v>12</v>
      </c>
    </row>
    <row r="9" spans="1:5">
      <c r="A9" t="s">
        <v>58</v>
      </c>
      <c r="E9" s="50" t="s">
        <v>13</v>
      </c>
    </row>
    <row r="10" spans="1:5">
      <c r="A10" t="s">
        <v>59</v>
      </c>
      <c r="E10" s="47" t="s">
        <v>5</v>
      </c>
    </row>
    <row r="11" spans="1:5">
      <c r="A11" t="s">
        <v>60</v>
      </c>
      <c r="E11" s="47" t="s">
        <v>11</v>
      </c>
    </row>
    <row r="12" spans="1:5">
      <c r="E12" s="47" t="s">
        <v>3</v>
      </c>
    </row>
    <row r="13" spans="1:5">
      <c r="E13" s="51" t="s">
        <v>4</v>
      </c>
    </row>
    <row r="14" spans="1:5">
      <c r="E14" s="47" t="s">
        <v>29</v>
      </c>
    </row>
    <row r="15" spans="1:5">
      <c r="E15" s="47" t="s">
        <v>40</v>
      </c>
    </row>
    <row r="16" spans="1:5">
      <c r="E16" s="47" t="s">
        <v>48</v>
      </c>
    </row>
    <row r="17" spans="5:5">
      <c r="E17" s="4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Récap</vt:lpstr>
      <vt:lpstr>Suivi_litige</vt:lpstr>
      <vt:lpstr>litige2</vt:lpstr>
      <vt:lpstr>Listes</vt:lpstr>
      <vt:lpstr>Récap!Zone_d_impression</vt:lpstr>
      <vt:lpstr>Suivi_litige!Zone_d_impression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Bigmat;AFEH</dc:creator>
  <cp:lastModifiedBy>AFEH56</cp:lastModifiedBy>
  <cp:lastPrinted>2018-11-07T19:00:33Z</cp:lastPrinted>
  <dcterms:created xsi:type="dcterms:W3CDTF">2018-11-02T13:41:30Z</dcterms:created>
  <dcterms:modified xsi:type="dcterms:W3CDTF">2018-11-08T15:43:51Z</dcterms:modified>
</cp:coreProperties>
</file>